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715"/>
  <workbookPr/>
  <mc:AlternateContent xmlns:mc="http://schemas.openxmlformats.org/markup-compatibility/2006">
    <mc:Choice Requires="x15">
      <x15ac:absPath xmlns:x15ac="http://schemas.microsoft.com/office/spreadsheetml/2010/11/ac" url="/Users/hoangtuquochung/Downloads/download (2)/"/>
    </mc:Choice>
  </mc:AlternateContent>
  <bookViews>
    <workbookView xWindow="0" yWindow="460" windowWidth="28800" windowHeight="16440" tabRatio="730" activeTab="1"/>
  </bookViews>
  <sheets>
    <sheet name="QTRCH+BADON+BTR+MH+TH+QN+LT+DH" sheetId="7" r:id="rId1"/>
    <sheet name="TONG" sheetId="14" r:id="rId2"/>
  </sheets>
  <externalReferences>
    <externalReference r:id="rId3"/>
    <externalReference r:id="rId4"/>
    <externalReference r:id="rId5"/>
    <externalReference r:id="rId6"/>
  </externalReferences>
  <definedNames>
    <definedName name="_xlnm._FilterDatabase" localSheetId="0" hidden="1">'QTRCH+BADON+BTR+MH+TH+QN+LT+DH'!$A$2:$HO$2500</definedName>
    <definedName name="_xlnm._FilterDatabase" localSheetId="1" hidden="1">TONG!$A$7:$GK$67</definedName>
    <definedName name="CNC_KT_DT">'[1]BIEU CHUAN LE THUY 2017'!$D$14:$F$14</definedName>
    <definedName name="listxa">OFFSET('[2]SL HIỆN TRẠNG'!$F$3,,,,COUNT(stt))</definedName>
    <definedName name="madat">'[1]BIEU CHUAN LE THUY 2017'!$B$11:$BA$11</definedName>
    <definedName name="maxa">'[3]SỐ LIỆU (DỰ THẢO) BO TRACH'!$E$4:$AH$4</definedName>
    <definedName name="PKCN">'[1]BIEU CHUAN LE THUY 2017'!$D$13:$L$13</definedName>
    <definedName name="_xlnm.Print_Area" localSheetId="1">TONG!$A$1:$I$68</definedName>
    <definedName name="_xlnm.Print_Titles" localSheetId="1">TONG!$5:$6</definedName>
    <definedName name="stt">IF(tenxa&lt;&gt;"",COLUMN(tenxa),"")</definedName>
    <definedName name="tenxa">'[2]SL HIỆN TRẠNG'!$F$3:$AI$3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61" i="14" l="1"/>
  <c r="E62" i="14"/>
  <c r="F22" i="14"/>
  <c r="G22" i="14"/>
  <c r="H22" i="14"/>
  <c r="I23" i="14"/>
  <c r="I25" i="14"/>
  <c r="I22" i="14"/>
  <c r="E23" i="14"/>
  <c r="E24" i="14"/>
  <c r="E26" i="14"/>
  <c r="E22" i="14"/>
  <c r="F31" i="14"/>
  <c r="G31" i="14"/>
  <c r="H31" i="14"/>
  <c r="I32" i="14"/>
  <c r="I33" i="14"/>
  <c r="I34" i="14"/>
  <c r="I36" i="14"/>
  <c r="I37" i="14"/>
  <c r="I38" i="14"/>
  <c r="I39" i="14"/>
  <c r="I41" i="14"/>
  <c r="I31" i="14"/>
  <c r="E32" i="14"/>
  <c r="E33" i="14"/>
  <c r="E34" i="14"/>
  <c r="E35" i="14"/>
  <c r="E36" i="14"/>
  <c r="E37" i="14"/>
  <c r="E38" i="14"/>
  <c r="E39" i="14"/>
  <c r="E40" i="14"/>
  <c r="E41" i="14"/>
  <c r="E31" i="14"/>
  <c r="F7" i="14"/>
  <c r="G7" i="14"/>
  <c r="H7" i="14"/>
  <c r="I9" i="14"/>
  <c r="I10" i="14"/>
  <c r="I7" i="14"/>
  <c r="E8" i="14"/>
  <c r="E9" i="14"/>
  <c r="E10" i="14"/>
  <c r="E11" i="14"/>
  <c r="E12" i="14"/>
  <c r="E7" i="14"/>
  <c r="BR13" i="14"/>
  <c r="F28" i="14"/>
  <c r="G28" i="14"/>
  <c r="H28" i="14"/>
  <c r="I28" i="14"/>
  <c r="E30" i="14"/>
  <c r="F42" i="14"/>
  <c r="G42" i="14"/>
  <c r="H42" i="14"/>
  <c r="I42" i="14"/>
  <c r="E60" i="14"/>
  <c r="J28" i="14"/>
  <c r="K28" i="14"/>
  <c r="L28" i="14"/>
  <c r="M28" i="14"/>
  <c r="N28" i="14"/>
  <c r="O28" i="14"/>
  <c r="P28" i="14"/>
  <c r="Q28" i="14"/>
  <c r="R28" i="14"/>
  <c r="S28" i="14"/>
  <c r="T28" i="14"/>
  <c r="U28" i="14"/>
  <c r="V28" i="14"/>
  <c r="W28" i="14"/>
  <c r="X28" i="14"/>
  <c r="Y28" i="14"/>
  <c r="Z28" i="14"/>
  <c r="AA28" i="14"/>
  <c r="AB28" i="14"/>
  <c r="AC28" i="14"/>
  <c r="AD28" i="14"/>
  <c r="AE28" i="14"/>
  <c r="AF28" i="14"/>
  <c r="AG28" i="14"/>
  <c r="AH28" i="14"/>
  <c r="AI28" i="14"/>
  <c r="AJ28" i="14"/>
  <c r="AK28" i="14"/>
  <c r="AL28" i="14"/>
  <c r="AM28" i="14"/>
  <c r="AN28" i="14"/>
  <c r="AO28" i="14"/>
  <c r="AP28" i="14"/>
  <c r="AQ28" i="14"/>
  <c r="AR28" i="14"/>
  <c r="AS28" i="14"/>
  <c r="AT28" i="14"/>
  <c r="AU28" i="14"/>
  <c r="AV28" i="14"/>
  <c r="AW28" i="14"/>
  <c r="AX28" i="14"/>
  <c r="AY28" i="14"/>
  <c r="AZ28" i="14"/>
  <c r="BA28" i="14"/>
  <c r="BB28" i="14"/>
  <c r="BC28" i="14"/>
  <c r="BD28" i="14"/>
  <c r="BE28" i="14"/>
  <c r="BF28" i="14"/>
  <c r="BG28" i="14"/>
  <c r="BH28" i="14"/>
  <c r="BI28" i="14"/>
  <c r="BJ28" i="14"/>
  <c r="BK28" i="14"/>
  <c r="BL28" i="14"/>
  <c r="BM28" i="14"/>
  <c r="BN28" i="14"/>
  <c r="BO28" i="14"/>
  <c r="E57" i="14"/>
  <c r="E55" i="14"/>
  <c r="E53" i="14"/>
  <c r="E59" i="14"/>
  <c r="E47" i="14"/>
  <c r="E66" i="14"/>
  <c r="E29" i="14"/>
  <c r="E28" i="14"/>
  <c r="F64" i="14"/>
  <c r="G64" i="14"/>
  <c r="H64" i="14"/>
  <c r="F46" i="14"/>
  <c r="G46" i="14"/>
  <c r="H46" i="14"/>
  <c r="J27" i="14"/>
  <c r="J67" i="14"/>
  <c r="K27" i="14"/>
  <c r="K67" i="14"/>
  <c r="L27" i="14"/>
  <c r="L67" i="14"/>
  <c r="M27" i="14"/>
  <c r="M67" i="14"/>
  <c r="N27" i="14"/>
  <c r="N67" i="14"/>
  <c r="O27" i="14"/>
  <c r="O67" i="14"/>
  <c r="P27" i="14"/>
  <c r="P67" i="14"/>
  <c r="Q27" i="14"/>
  <c r="Q67" i="14"/>
  <c r="R27" i="14"/>
  <c r="R67" i="14"/>
  <c r="S27" i="14"/>
  <c r="S67" i="14"/>
  <c r="T27" i="14"/>
  <c r="T67" i="14"/>
  <c r="U27" i="14"/>
  <c r="U67" i="14"/>
  <c r="V27" i="14"/>
  <c r="V67" i="14"/>
  <c r="W27" i="14"/>
  <c r="W67" i="14"/>
  <c r="X27" i="14"/>
  <c r="X67" i="14"/>
  <c r="Y27" i="14"/>
  <c r="Y67" i="14"/>
  <c r="Z27" i="14"/>
  <c r="Z67" i="14"/>
  <c r="AA27" i="14"/>
  <c r="AA67" i="14"/>
  <c r="AB27" i="14"/>
  <c r="AB67" i="14"/>
  <c r="AC27" i="14"/>
  <c r="AC67" i="14"/>
  <c r="AD27" i="14"/>
  <c r="AD67" i="14"/>
  <c r="AE27" i="14"/>
  <c r="AE67" i="14"/>
  <c r="AF27" i="14"/>
  <c r="AF67" i="14"/>
  <c r="AG27" i="14"/>
  <c r="AG67" i="14"/>
  <c r="AH27" i="14"/>
  <c r="AH67" i="14"/>
  <c r="AI27" i="14"/>
  <c r="AI67" i="14"/>
  <c r="AJ27" i="14"/>
  <c r="AJ67" i="14"/>
  <c r="AK27" i="14"/>
  <c r="AK67" i="14"/>
  <c r="AL27" i="14"/>
  <c r="AL67" i="14"/>
  <c r="AM27" i="14"/>
  <c r="AM67" i="14"/>
  <c r="AN27" i="14"/>
  <c r="AN67" i="14"/>
  <c r="AO27" i="14"/>
  <c r="AO67" i="14"/>
  <c r="AP27" i="14"/>
  <c r="AP67" i="14"/>
  <c r="AQ27" i="14"/>
  <c r="AQ67" i="14"/>
  <c r="AR27" i="14"/>
  <c r="AR67" i="14"/>
  <c r="AS27" i="14"/>
  <c r="AS67" i="14"/>
  <c r="AT27" i="14"/>
  <c r="AT67" i="14"/>
  <c r="AU27" i="14"/>
  <c r="AU67" i="14"/>
  <c r="AV27" i="14"/>
  <c r="AV67" i="14"/>
  <c r="AW27" i="14"/>
  <c r="AW67" i="14"/>
  <c r="AX27" i="14"/>
  <c r="AX67" i="14"/>
  <c r="AY27" i="14"/>
  <c r="AY67" i="14"/>
  <c r="AZ27" i="14"/>
  <c r="AZ67" i="14"/>
  <c r="BA27" i="14"/>
  <c r="BA67" i="14"/>
  <c r="BB27" i="14"/>
  <c r="BB67" i="14"/>
  <c r="BC27" i="14"/>
  <c r="BC67" i="14"/>
  <c r="BD27" i="14"/>
  <c r="BD67" i="14"/>
  <c r="BE27" i="14"/>
  <c r="BE67" i="14"/>
  <c r="BF27" i="14"/>
  <c r="BF67" i="14"/>
  <c r="BG27" i="14"/>
  <c r="BG67" i="14"/>
  <c r="BH27" i="14"/>
  <c r="BH67" i="14"/>
  <c r="BI27" i="14"/>
  <c r="BI67" i="14"/>
  <c r="BJ27" i="14"/>
  <c r="BJ67" i="14"/>
  <c r="BK27" i="14"/>
  <c r="BK67" i="14"/>
  <c r="BL27" i="14"/>
  <c r="BL67" i="14"/>
  <c r="BM27" i="14"/>
  <c r="BM67" i="14"/>
  <c r="BN27" i="14"/>
  <c r="BN67" i="14"/>
  <c r="BO27" i="14"/>
  <c r="BO67" i="14"/>
  <c r="F44" i="14"/>
  <c r="G44" i="14"/>
  <c r="H44" i="14"/>
  <c r="I44" i="14"/>
  <c r="E45" i="14"/>
  <c r="E44" i="14"/>
  <c r="E43" i="14"/>
  <c r="E42" i="14"/>
  <c r="E49" i="14"/>
  <c r="H27" i="14"/>
  <c r="F27" i="14"/>
  <c r="G27" i="14"/>
  <c r="F13" i="14"/>
  <c r="G13" i="14"/>
  <c r="H13" i="14"/>
  <c r="F67" i="14"/>
  <c r="H67" i="14"/>
  <c r="I19" i="14"/>
  <c r="E19" i="14"/>
  <c r="I58" i="14"/>
  <c r="E58" i="14"/>
  <c r="I56" i="14"/>
  <c r="E56" i="14"/>
  <c r="I20" i="14"/>
  <c r="E20" i="14"/>
  <c r="I63" i="14"/>
  <c r="E63" i="14"/>
  <c r="I21" i="14"/>
  <c r="E21" i="14"/>
  <c r="I65" i="14"/>
  <c r="I14" i="14"/>
  <c r="E14" i="14"/>
  <c r="E54" i="14"/>
  <c r="I52" i="14"/>
  <c r="E52" i="14"/>
  <c r="I51" i="14"/>
  <c r="E51" i="14"/>
  <c r="I50" i="14"/>
  <c r="E50" i="14"/>
  <c r="I48" i="14"/>
  <c r="E48" i="14"/>
  <c r="I18" i="14"/>
  <c r="E18" i="14"/>
  <c r="I17" i="14"/>
  <c r="E17" i="14"/>
  <c r="I16" i="14"/>
  <c r="E16" i="14"/>
  <c r="I15" i="14"/>
  <c r="E15" i="14"/>
  <c r="D2500" i="7"/>
  <c r="D2499" i="7"/>
  <c r="BA2498" i="7"/>
  <c r="AY2498" i="7"/>
  <c r="AX2498" i="7"/>
  <c r="AT2498" i="7"/>
  <c r="AS2498" i="7"/>
  <c r="AV2498" i="7"/>
  <c r="AI2498" i="7"/>
  <c r="AF2498" i="7"/>
  <c r="AC2498" i="7"/>
  <c r="AE2498" i="7"/>
  <c r="AD2498" i="7"/>
  <c r="AA2498" i="7"/>
  <c r="Z2498" i="7"/>
  <c r="Y2498" i="7"/>
  <c r="X2498" i="7"/>
  <c r="V2498" i="7"/>
  <c r="U2498" i="7"/>
  <c r="S2498" i="7"/>
  <c r="R2498" i="7"/>
  <c r="AP2498" i="7"/>
  <c r="AO2498" i="7"/>
  <c r="AN2498" i="7"/>
  <c r="AM2498" i="7"/>
  <c r="Q2498" i="7"/>
  <c r="P2498" i="7"/>
  <c r="M2498" i="7"/>
  <c r="J2498" i="7"/>
  <c r="L2498" i="7"/>
  <c r="I2498" i="7"/>
  <c r="H2498" i="7"/>
  <c r="E2498" i="7"/>
  <c r="D2497" i="7"/>
  <c r="D2496" i="7"/>
  <c r="D2495" i="7"/>
  <c r="BA2494" i="7"/>
  <c r="AY2494" i="7"/>
  <c r="AX2494" i="7"/>
  <c r="AT2494" i="7"/>
  <c r="AS2494" i="7"/>
  <c r="AI2494" i="7"/>
  <c r="AF2494" i="7"/>
  <c r="AC2494" i="7"/>
  <c r="AE2494" i="7"/>
  <c r="AD2494" i="7"/>
  <c r="AA2494" i="7"/>
  <c r="Z2494" i="7"/>
  <c r="Y2494" i="7"/>
  <c r="X2494" i="7"/>
  <c r="V2494" i="7"/>
  <c r="U2494" i="7"/>
  <c r="S2494" i="7"/>
  <c r="R2494" i="7"/>
  <c r="AP2494" i="7"/>
  <c r="AO2494" i="7"/>
  <c r="AN2494" i="7"/>
  <c r="AM2494" i="7"/>
  <c r="P2494" i="7"/>
  <c r="M2494" i="7"/>
  <c r="J2494" i="7"/>
  <c r="L2494" i="7"/>
  <c r="I2494" i="7"/>
  <c r="H2494" i="7"/>
  <c r="E2494" i="7"/>
  <c r="D2493" i="7"/>
  <c r="D2492" i="7"/>
  <c r="D2491" i="7"/>
  <c r="D2490" i="7"/>
  <c r="BA2489" i="7"/>
  <c r="AY2489" i="7"/>
  <c r="AX2489" i="7"/>
  <c r="AT2489" i="7"/>
  <c r="AS2489" i="7"/>
  <c r="AI2489" i="7"/>
  <c r="AF2489" i="7"/>
  <c r="AC2489" i="7"/>
  <c r="AE2489" i="7"/>
  <c r="AD2489" i="7"/>
  <c r="AA2489" i="7"/>
  <c r="Z2489" i="7"/>
  <c r="Y2489" i="7"/>
  <c r="X2489" i="7"/>
  <c r="V2489" i="7"/>
  <c r="U2489" i="7"/>
  <c r="S2489" i="7"/>
  <c r="R2489" i="7"/>
  <c r="AP2489" i="7"/>
  <c r="AO2489" i="7"/>
  <c r="AN2489" i="7"/>
  <c r="AM2489" i="7"/>
  <c r="P2489" i="7"/>
  <c r="M2489" i="7"/>
  <c r="J2489" i="7"/>
  <c r="L2489" i="7"/>
  <c r="I2489" i="7"/>
  <c r="H2489" i="7"/>
  <c r="E2489" i="7"/>
  <c r="D2488" i="7"/>
  <c r="D2487" i="7"/>
  <c r="D2486" i="7"/>
  <c r="D2485" i="7"/>
  <c r="D2484" i="7"/>
  <c r="D2483" i="7"/>
  <c r="D2482" i="7"/>
  <c r="D2481" i="7"/>
  <c r="D2480" i="7"/>
  <c r="D2479" i="7"/>
  <c r="D2478" i="7"/>
  <c r="D2477" i="7"/>
  <c r="D2476" i="7"/>
  <c r="D2475" i="7"/>
  <c r="D2474" i="7"/>
  <c r="D2473" i="7"/>
  <c r="X2472" i="7"/>
  <c r="D2472" i="7"/>
  <c r="X2471" i="7"/>
  <c r="D2471" i="7"/>
  <c r="D2470" i="7"/>
  <c r="D2469" i="7"/>
  <c r="X2468" i="7"/>
  <c r="D2468" i="7"/>
  <c r="D2467" i="7"/>
  <c r="D2466" i="7"/>
  <c r="X2465" i="7"/>
  <c r="D2465" i="7"/>
  <c r="D2464" i="7"/>
  <c r="X2463" i="7"/>
  <c r="D2463" i="7"/>
  <c r="X2462" i="7"/>
  <c r="D2462" i="7"/>
  <c r="D2461" i="7"/>
  <c r="D2460" i="7"/>
  <c r="BA2459" i="7"/>
  <c r="AY2459" i="7"/>
  <c r="AX2459" i="7"/>
  <c r="AT2459" i="7"/>
  <c r="AS2459" i="7"/>
  <c r="AI2459" i="7"/>
  <c r="AF2459" i="7"/>
  <c r="AC2459" i="7"/>
  <c r="AE2459" i="7"/>
  <c r="AD2459" i="7"/>
  <c r="AA2459" i="7"/>
  <c r="Z2459" i="7"/>
  <c r="Y2459" i="7"/>
  <c r="V2459" i="7"/>
  <c r="V2458" i="7"/>
  <c r="U2459" i="7"/>
  <c r="S2459" i="7"/>
  <c r="R2459" i="7"/>
  <c r="AP2459" i="7"/>
  <c r="AP2458" i="7"/>
  <c r="AO2459" i="7"/>
  <c r="AN2459" i="7"/>
  <c r="AM2459" i="7"/>
  <c r="P2459" i="7"/>
  <c r="M2459" i="7"/>
  <c r="J2459" i="7"/>
  <c r="L2459" i="7"/>
  <c r="I2459" i="7"/>
  <c r="I2458" i="7"/>
  <c r="H2459" i="7"/>
  <c r="E2459" i="7"/>
  <c r="D2457" i="7"/>
  <c r="D2456" i="7"/>
  <c r="D2455" i="7"/>
  <c r="D2454" i="7"/>
  <c r="BA2453" i="7"/>
  <c r="AY2453" i="7"/>
  <c r="AX2453" i="7"/>
  <c r="AT2453" i="7"/>
  <c r="AS2453" i="7"/>
  <c r="AI2453" i="7"/>
  <c r="AF2453" i="7"/>
  <c r="AC2453" i="7"/>
  <c r="AE2453" i="7"/>
  <c r="AD2453" i="7"/>
  <c r="AA2453" i="7"/>
  <c r="Z2453" i="7"/>
  <c r="Y2453" i="7"/>
  <c r="X2453" i="7"/>
  <c r="V2453" i="7"/>
  <c r="U2453" i="7"/>
  <c r="S2453" i="7"/>
  <c r="R2453" i="7"/>
  <c r="AP2453" i="7"/>
  <c r="AO2453" i="7"/>
  <c r="AN2453" i="7"/>
  <c r="AM2453" i="7"/>
  <c r="P2453" i="7"/>
  <c r="M2453" i="7"/>
  <c r="J2453" i="7"/>
  <c r="L2453" i="7"/>
  <c r="I2453" i="7"/>
  <c r="H2453" i="7"/>
  <c r="E2453" i="7"/>
  <c r="X2452" i="7"/>
  <c r="D2452" i="7"/>
  <c r="X2451" i="7"/>
  <c r="D2451" i="7"/>
  <c r="X2450" i="7"/>
  <c r="D2450" i="7"/>
  <c r="X2449" i="7"/>
  <c r="D2449" i="7"/>
  <c r="X2448" i="7"/>
  <c r="D2448" i="7"/>
  <c r="D2447" i="7"/>
  <c r="X2446" i="7"/>
  <c r="D2446" i="7"/>
  <c r="X2445" i="7"/>
  <c r="D2445" i="7"/>
  <c r="X2444" i="7"/>
  <c r="D2444" i="7"/>
  <c r="X2443" i="7"/>
  <c r="D2443" i="7"/>
  <c r="X2442" i="7"/>
  <c r="D2442" i="7"/>
  <c r="X2441" i="7"/>
  <c r="D2441" i="7"/>
  <c r="X2440" i="7"/>
  <c r="D2440" i="7"/>
  <c r="BA2439" i="7"/>
  <c r="AY2439" i="7"/>
  <c r="AX2439" i="7"/>
  <c r="AT2439" i="7"/>
  <c r="AS2439" i="7"/>
  <c r="AI2439" i="7"/>
  <c r="AF2439" i="7"/>
  <c r="AC2439" i="7"/>
  <c r="AE2439" i="7"/>
  <c r="AD2439" i="7"/>
  <c r="AA2439" i="7"/>
  <c r="Z2439" i="7"/>
  <c r="Y2439" i="7"/>
  <c r="V2439" i="7"/>
  <c r="U2439" i="7"/>
  <c r="S2439" i="7"/>
  <c r="R2439" i="7"/>
  <c r="AP2439" i="7"/>
  <c r="AO2439" i="7"/>
  <c r="AN2439" i="7"/>
  <c r="AM2439" i="7"/>
  <c r="P2439" i="7"/>
  <c r="M2439" i="7"/>
  <c r="J2439" i="7"/>
  <c r="L2439" i="7"/>
  <c r="I2439" i="7"/>
  <c r="H2439" i="7"/>
  <c r="E2439" i="7"/>
  <c r="X2438" i="7"/>
  <c r="D2438" i="7"/>
  <c r="D2437" i="7"/>
  <c r="X2436" i="7"/>
  <c r="D2436" i="7"/>
  <c r="BA2435" i="7"/>
  <c r="AY2435" i="7"/>
  <c r="AX2435" i="7"/>
  <c r="AT2435" i="7"/>
  <c r="AS2435" i="7"/>
  <c r="AI2435" i="7"/>
  <c r="AF2435" i="7"/>
  <c r="AC2435" i="7"/>
  <c r="AE2435" i="7"/>
  <c r="AD2435" i="7"/>
  <c r="AA2435" i="7"/>
  <c r="Z2435" i="7"/>
  <c r="Y2435" i="7"/>
  <c r="X2435" i="7"/>
  <c r="V2435" i="7"/>
  <c r="U2435" i="7"/>
  <c r="S2435" i="7"/>
  <c r="R2435" i="7"/>
  <c r="AP2435" i="7"/>
  <c r="AO2435" i="7"/>
  <c r="AN2435" i="7"/>
  <c r="AM2435" i="7"/>
  <c r="P2435" i="7"/>
  <c r="M2435" i="7"/>
  <c r="J2435" i="7"/>
  <c r="L2435" i="7"/>
  <c r="I2435" i="7"/>
  <c r="H2435" i="7"/>
  <c r="E2435" i="7"/>
  <c r="D2434" i="7"/>
  <c r="D2433" i="7"/>
  <c r="BA2433" i="7"/>
  <c r="AY2433" i="7"/>
  <c r="AX2433" i="7"/>
  <c r="AT2433" i="7"/>
  <c r="AS2433" i="7"/>
  <c r="AI2433" i="7"/>
  <c r="AF2433" i="7"/>
  <c r="AC2433" i="7"/>
  <c r="AE2433" i="7"/>
  <c r="AD2433" i="7"/>
  <c r="AA2433" i="7"/>
  <c r="Z2433" i="7"/>
  <c r="Y2433" i="7"/>
  <c r="X2433" i="7"/>
  <c r="V2433" i="7"/>
  <c r="U2433" i="7"/>
  <c r="S2433" i="7"/>
  <c r="R2433" i="7"/>
  <c r="AP2433" i="7"/>
  <c r="AO2433" i="7"/>
  <c r="AN2433" i="7"/>
  <c r="AM2433" i="7"/>
  <c r="P2433" i="7"/>
  <c r="M2433" i="7"/>
  <c r="J2433" i="7"/>
  <c r="L2433" i="7"/>
  <c r="I2433" i="7"/>
  <c r="H2433" i="7"/>
  <c r="E2433" i="7"/>
  <c r="D2432" i="7"/>
  <c r="D2431" i="7"/>
  <c r="BA2431" i="7"/>
  <c r="AY2431" i="7"/>
  <c r="AX2431" i="7"/>
  <c r="AT2431" i="7"/>
  <c r="AS2431" i="7"/>
  <c r="AI2431" i="7"/>
  <c r="AF2431" i="7"/>
  <c r="AC2431" i="7"/>
  <c r="AE2431" i="7"/>
  <c r="AD2431" i="7"/>
  <c r="AA2431" i="7"/>
  <c r="Z2431" i="7"/>
  <c r="Y2431" i="7"/>
  <c r="X2431" i="7"/>
  <c r="V2431" i="7"/>
  <c r="U2431" i="7"/>
  <c r="S2431" i="7"/>
  <c r="R2431" i="7"/>
  <c r="AP2431" i="7"/>
  <c r="AO2431" i="7"/>
  <c r="AN2431" i="7"/>
  <c r="AM2431" i="7"/>
  <c r="P2431" i="7"/>
  <c r="M2431" i="7"/>
  <c r="J2431" i="7"/>
  <c r="L2431" i="7"/>
  <c r="I2431" i="7"/>
  <c r="H2431" i="7"/>
  <c r="E2431" i="7"/>
  <c r="X2430" i="7"/>
  <c r="D2430" i="7"/>
  <c r="X2429" i="7"/>
  <c r="D2429" i="7"/>
  <c r="X2428" i="7"/>
  <c r="D2428" i="7"/>
  <c r="X2427" i="7"/>
  <c r="D2427" i="7"/>
  <c r="X2426" i="7"/>
  <c r="D2426" i="7"/>
  <c r="X2425" i="7"/>
  <c r="D2425" i="7"/>
  <c r="X2424" i="7"/>
  <c r="D2424" i="7"/>
  <c r="X2423" i="7"/>
  <c r="D2423" i="7"/>
  <c r="X2422" i="7"/>
  <c r="D2422" i="7"/>
  <c r="X2421" i="7"/>
  <c r="D2421" i="7"/>
  <c r="X2420" i="7"/>
  <c r="D2420" i="7"/>
  <c r="X2419" i="7"/>
  <c r="D2419" i="7"/>
  <c r="X2418" i="7"/>
  <c r="D2418" i="7"/>
  <c r="BA2417" i="7"/>
  <c r="AY2417" i="7"/>
  <c r="AX2417" i="7"/>
  <c r="AT2417" i="7"/>
  <c r="AS2417" i="7"/>
  <c r="AI2417" i="7"/>
  <c r="AF2417" i="7"/>
  <c r="AC2417" i="7"/>
  <c r="AE2417" i="7"/>
  <c r="AD2417" i="7"/>
  <c r="AA2417" i="7"/>
  <c r="Z2417" i="7"/>
  <c r="Y2417" i="7"/>
  <c r="V2417" i="7"/>
  <c r="U2417" i="7"/>
  <c r="S2417" i="7"/>
  <c r="R2417" i="7"/>
  <c r="AP2417" i="7"/>
  <c r="AO2417" i="7"/>
  <c r="AN2417" i="7"/>
  <c r="AM2417" i="7"/>
  <c r="P2417" i="7"/>
  <c r="M2417" i="7"/>
  <c r="J2417" i="7"/>
  <c r="L2417" i="7"/>
  <c r="I2417" i="7"/>
  <c r="H2417" i="7"/>
  <c r="E2417" i="7"/>
  <c r="X2416" i="7"/>
  <c r="D2416" i="7"/>
  <c r="X2415" i="7"/>
  <c r="D2415" i="7"/>
  <c r="X2414" i="7"/>
  <c r="D2414" i="7"/>
  <c r="X2413" i="7"/>
  <c r="D2413" i="7"/>
  <c r="D2412" i="7"/>
  <c r="X2411" i="7"/>
  <c r="D2411" i="7"/>
  <c r="X2410" i="7"/>
  <c r="D2410" i="7"/>
  <c r="BA2409" i="7"/>
  <c r="AY2409" i="7"/>
  <c r="AX2409" i="7"/>
  <c r="AT2409" i="7"/>
  <c r="AS2409" i="7"/>
  <c r="AI2409" i="7"/>
  <c r="AF2409" i="7"/>
  <c r="AC2409" i="7"/>
  <c r="AE2409" i="7"/>
  <c r="AD2409" i="7"/>
  <c r="AA2409" i="7"/>
  <c r="Z2409" i="7"/>
  <c r="Y2409" i="7"/>
  <c r="V2409" i="7"/>
  <c r="U2409" i="7"/>
  <c r="S2409" i="7"/>
  <c r="R2409" i="7"/>
  <c r="AP2409" i="7"/>
  <c r="AO2409" i="7"/>
  <c r="AN2409" i="7"/>
  <c r="AM2409" i="7"/>
  <c r="P2409" i="7"/>
  <c r="M2409" i="7"/>
  <c r="J2409" i="7"/>
  <c r="L2409" i="7"/>
  <c r="I2409" i="7"/>
  <c r="H2409" i="7"/>
  <c r="E2409" i="7"/>
  <c r="X2408" i="7"/>
  <c r="D2408" i="7"/>
  <c r="X2407" i="7"/>
  <c r="D2407" i="7"/>
  <c r="X2406" i="7"/>
  <c r="D2406" i="7"/>
  <c r="X2405" i="7"/>
  <c r="D2405" i="7"/>
  <c r="X2404" i="7"/>
  <c r="D2404" i="7"/>
  <c r="X2403" i="7"/>
  <c r="D2403" i="7"/>
  <c r="X2402" i="7"/>
  <c r="D2402" i="7"/>
  <c r="X2401" i="7"/>
  <c r="D2401" i="7"/>
  <c r="X2400" i="7"/>
  <c r="D2400" i="7"/>
  <c r="X2399" i="7"/>
  <c r="D2399" i="7"/>
  <c r="X2398" i="7"/>
  <c r="D2398" i="7"/>
  <c r="X2397" i="7"/>
  <c r="D2397" i="7"/>
  <c r="X2396" i="7"/>
  <c r="D2396" i="7"/>
  <c r="X2395" i="7"/>
  <c r="D2395" i="7"/>
  <c r="X2394" i="7"/>
  <c r="D2394" i="7"/>
  <c r="X2393" i="7"/>
  <c r="D2393" i="7"/>
  <c r="X2392" i="7"/>
  <c r="D2392" i="7"/>
  <c r="X2391" i="7"/>
  <c r="D2391" i="7"/>
  <c r="X2390" i="7"/>
  <c r="D2390" i="7"/>
  <c r="X2389" i="7"/>
  <c r="D2389" i="7"/>
  <c r="X2388" i="7"/>
  <c r="D2388" i="7"/>
  <c r="D2387" i="7"/>
  <c r="X2386" i="7"/>
  <c r="D2386" i="7"/>
  <c r="X2385" i="7"/>
  <c r="D2385" i="7"/>
  <c r="X2384" i="7"/>
  <c r="D2384" i="7"/>
  <c r="X2383" i="7"/>
  <c r="D2383" i="7"/>
  <c r="X2382" i="7"/>
  <c r="D2382" i="7"/>
  <c r="X2381" i="7"/>
  <c r="D2381" i="7"/>
  <c r="X2380" i="7"/>
  <c r="D2380" i="7"/>
  <c r="X2379" i="7"/>
  <c r="D2379" i="7"/>
  <c r="X2378" i="7"/>
  <c r="D2378" i="7"/>
  <c r="X2377" i="7"/>
  <c r="H2377" i="7"/>
  <c r="X2376" i="7"/>
  <c r="D2376" i="7"/>
  <c r="X2375" i="7"/>
  <c r="D2375" i="7"/>
  <c r="X2374" i="7"/>
  <c r="D2374" i="7"/>
  <c r="BA2373" i="7"/>
  <c r="AY2373" i="7"/>
  <c r="AX2373" i="7"/>
  <c r="AT2373" i="7"/>
  <c r="AS2373" i="7"/>
  <c r="AI2373" i="7"/>
  <c r="AF2373" i="7"/>
  <c r="AC2373" i="7"/>
  <c r="AE2373" i="7"/>
  <c r="AD2373" i="7"/>
  <c r="AA2373" i="7"/>
  <c r="Z2373" i="7"/>
  <c r="Y2373" i="7"/>
  <c r="V2373" i="7"/>
  <c r="U2373" i="7"/>
  <c r="S2373" i="7"/>
  <c r="R2373" i="7"/>
  <c r="AP2373" i="7"/>
  <c r="AO2373" i="7"/>
  <c r="AN2373" i="7"/>
  <c r="AM2373" i="7"/>
  <c r="P2373" i="7"/>
  <c r="M2373" i="7"/>
  <c r="J2373" i="7"/>
  <c r="L2373" i="7"/>
  <c r="I2373" i="7"/>
  <c r="E2373" i="7"/>
  <c r="X2372" i="7"/>
  <c r="D2372" i="7"/>
  <c r="X2371" i="7"/>
  <c r="D2371" i="7"/>
  <c r="D2370" i="7"/>
  <c r="D2369" i="7"/>
  <c r="D2368" i="7"/>
  <c r="D2367" i="7"/>
  <c r="D2366" i="7"/>
  <c r="X2365" i="7"/>
  <c r="D2365" i="7"/>
  <c r="D2364" i="7"/>
  <c r="X2363" i="7"/>
  <c r="D2363" i="7"/>
  <c r="D2362" i="7"/>
  <c r="X2361" i="7"/>
  <c r="D2361" i="7"/>
  <c r="X2360" i="7"/>
  <c r="D2360" i="7"/>
  <c r="X2359" i="7"/>
  <c r="D2359" i="7"/>
  <c r="D2358" i="7"/>
  <c r="X2357" i="7"/>
  <c r="D2357" i="7"/>
  <c r="X2356" i="7"/>
  <c r="D2356" i="7"/>
  <c r="X2355" i="7"/>
  <c r="H2355" i="7"/>
  <c r="H2336" i="7"/>
  <c r="D2354" i="7"/>
  <c r="X2353" i="7"/>
  <c r="D2353" i="7"/>
  <c r="X2352" i="7"/>
  <c r="D2352" i="7"/>
  <c r="X2351" i="7"/>
  <c r="D2351" i="7"/>
  <c r="D2350" i="7"/>
  <c r="X2349" i="7"/>
  <c r="D2349" i="7"/>
  <c r="X2348" i="7"/>
  <c r="D2348" i="7"/>
  <c r="X2347" i="7"/>
  <c r="D2347" i="7"/>
  <c r="D2346" i="7"/>
  <c r="X2345" i="7"/>
  <c r="D2345" i="7"/>
  <c r="D2344" i="7"/>
  <c r="X2343" i="7"/>
  <c r="D2343" i="7"/>
  <c r="X2342" i="7"/>
  <c r="D2342" i="7"/>
  <c r="X2341" i="7"/>
  <c r="D2341" i="7"/>
  <c r="X2340" i="7"/>
  <c r="D2340" i="7"/>
  <c r="X2339" i="7"/>
  <c r="D2339" i="7"/>
  <c r="X2338" i="7"/>
  <c r="D2338" i="7"/>
  <c r="X2337" i="7"/>
  <c r="D2337" i="7"/>
  <c r="BA2336" i="7"/>
  <c r="AY2336" i="7"/>
  <c r="AX2336" i="7"/>
  <c r="AT2336" i="7"/>
  <c r="AS2336" i="7"/>
  <c r="AI2336" i="7"/>
  <c r="AF2336" i="7"/>
  <c r="AC2336" i="7"/>
  <c r="AE2336" i="7"/>
  <c r="AD2336" i="7"/>
  <c r="AA2336" i="7"/>
  <c r="Z2336" i="7"/>
  <c r="Y2336" i="7"/>
  <c r="V2336" i="7"/>
  <c r="U2336" i="7"/>
  <c r="S2336" i="7"/>
  <c r="R2336" i="7"/>
  <c r="AP2336" i="7"/>
  <c r="AO2336" i="7"/>
  <c r="AN2336" i="7"/>
  <c r="AM2336" i="7"/>
  <c r="P2336" i="7"/>
  <c r="M2336" i="7"/>
  <c r="J2336" i="7"/>
  <c r="L2336" i="7"/>
  <c r="I2336" i="7"/>
  <c r="E2336" i="7"/>
  <c r="X2335" i="7"/>
  <c r="D2335" i="7"/>
  <c r="X2334" i="7"/>
  <c r="D2334" i="7"/>
  <c r="BA2333" i="7"/>
  <c r="AY2333" i="7"/>
  <c r="AX2333" i="7"/>
  <c r="AT2333" i="7"/>
  <c r="AS2333" i="7"/>
  <c r="AI2333" i="7"/>
  <c r="AF2333" i="7"/>
  <c r="AC2333" i="7"/>
  <c r="AE2333" i="7"/>
  <c r="AD2333" i="7"/>
  <c r="AA2333" i="7"/>
  <c r="Z2333" i="7"/>
  <c r="Y2333" i="7"/>
  <c r="V2333" i="7"/>
  <c r="U2333" i="7"/>
  <c r="S2333" i="7"/>
  <c r="R2333" i="7"/>
  <c r="AP2333" i="7"/>
  <c r="AO2333" i="7"/>
  <c r="AN2333" i="7"/>
  <c r="AM2333" i="7"/>
  <c r="P2333" i="7"/>
  <c r="M2333" i="7"/>
  <c r="J2333" i="7"/>
  <c r="L2333" i="7"/>
  <c r="I2333" i="7"/>
  <c r="H2333" i="7"/>
  <c r="E2333" i="7"/>
  <c r="X2332" i="7"/>
  <c r="D2332" i="7"/>
  <c r="D2331" i="7"/>
  <c r="BA2331" i="7"/>
  <c r="AY2331" i="7"/>
  <c r="AX2331" i="7"/>
  <c r="AT2331" i="7"/>
  <c r="AS2331" i="7"/>
  <c r="AI2331" i="7"/>
  <c r="AF2331" i="7"/>
  <c r="AC2331" i="7"/>
  <c r="AE2331" i="7"/>
  <c r="AD2331" i="7"/>
  <c r="AA2331" i="7"/>
  <c r="Z2331" i="7"/>
  <c r="Y2331" i="7"/>
  <c r="V2331" i="7"/>
  <c r="U2331" i="7"/>
  <c r="S2331" i="7"/>
  <c r="R2331" i="7"/>
  <c r="AP2331" i="7"/>
  <c r="AO2331" i="7"/>
  <c r="AN2331" i="7"/>
  <c r="AM2331" i="7"/>
  <c r="P2331" i="7"/>
  <c r="M2331" i="7"/>
  <c r="J2331" i="7"/>
  <c r="L2331" i="7"/>
  <c r="I2331" i="7"/>
  <c r="H2331" i="7"/>
  <c r="E2331" i="7"/>
  <c r="X2330" i="7"/>
  <c r="D2330" i="7"/>
  <c r="D2329" i="7"/>
  <c r="BA2328" i="7"/>
  <c r="AY2328" i="7"/>
  <c r="AX2328" i="7"/>
  <c r="AT2328" i="7"/>
  <c r="AS2328" i="7"/>
  <c r="AI2328" i="7"/>
  <c r="AF2328" i="7"/>
  <c r="AC2328" i="7"/>
  <c r="AE2328" i="7"/>
  <c r="AD2328" i="7"/>
  <c r="AA2328" i="7"/>
  <c r="Z2328" i="7"/>
  <c r="Y2328" i="7"/>
  <c r="V2328" i="7"/>
  <c r="U2328" i="7"/>
  <c r="S2328" i="7"/>
  <c r="R2328" i="7"/>
  <c r="AP2328" i="7"/>
  <c r="AO2328" i="7"/>
  <c r="AN2328" i="7"/>
  <c r="AM2328" i="7"/>
  <c r="P2328" i="7"/>
  <c r="M2328" i="7"/>
  <c r="J2328" i="7"/>
  <c r="L2328" i="7"/>
  <c r="I2328" i="7"/>
  <c r="H2328" i="7"/>
  <c r="E2328" i="7"/>
  <c r="X2327" i="7"/>
  <c r="D2327" i="7"/>
  <c r="D2326" i="7"/>
  <c r="D2325" i="7"/>
  <c r="X2324" i="7"/>
  <c r="D2324" i="7"/>
  <c r="D2323" i="7"/>
  <c r="X2322" i="7"/>
  <c r="D2322" i="7"/>
  <c r="X2321" i="7"/>
  <c r="D2321" i="7"/>
  <c r="X2320" i="7"/>
  <c r="D2320" i="7"/>
  <c r="X2319" i="7"/>
  <c r="D2319" i="7"/>
  <c r="X2318" i="7"/>
  <c r="D2318" i="7"/>
  <c r="X2317" i="7"/>
  <c r="D2317" i="7"/>
  <c r="X2316" i="7"/>
  <c r="D2316" i="7"/>
  <c r="BA2315" i="7"/>
  <c r="AY2315" i="7"/>
  <c r="AX2315" i="7"/>
  <c r="AT2315" i="7"/>
  <c r="AS2315" i="7"/>
  <c r="AI2315" i="7"/>
  <c r="AF2315" i="7"/>
  <c r="AC2315" i="7"/>
  <c r="AE2315" i="7"/>
  <c r="AD2315" i="7"/>
  <c r="AA2315" i="7"/>
  <c r="Z2315" i="7"/>
  <c r="Y2315" i="7"/>
  <c r="V2315" i="7"/>
  <c r="U2315" i="7"/>
  <c r="S2315" i="7"/>
  <c r="R2315" i="7"/>
  <c r="AP2315" i="7"/>
  <c r="AO2315" i="7"/>
  <c r="AN2315" i="7"/>
  <c r="AM2315" i="7"/>
  <c r="P2315" i="7"/>
  <c r="M2315" i="7"/>
  <c r="J2315" i="7"/>
  <c r="L2315" i="7"/>
  <c r="I2315" i="7"/>
  <c r="H2315" i="7"/>
  <c r="E2315" i="7"/>
  <c r="D2314" i="7"/>
  <c r="D2313" i="7"/>
  <c r="BA2312" i="7"/>
  <c r="AY2312" i="7"/>
  <c r="AX2312" i="7"/>
  <c r="AT2312" i="7"/>
  <c r="AS2312" i="7"/>
  <c r="AV2312" i="7"/>
  <c r="AI2312" i="7"/>
  <c r="AF2312" i="7"/>
  <c r="AC2312" i="7"/>
  <c r="AE2312" i="7"/>
  <c r="AD2312" i="7"/>
  <c r="AA2312" i="7"/>
  <c r="Z2312" i="7"/>
  <c r="Y2312" i="7"/>
  <c r="X2312" i="7"/>
  <c r="V2312" i="7"/>
  <c r="U2312" i="7"/>
  <c r="S2312" i="7"/>
  <c r="R2312" i="7"/>
  <c r="AP2312" i="7"/>
  <c r="AO2312" i="7"/>
  <c r="AN2312" i="7"/>
  <c r="AM2312" i="7"/>
  <c r="P2312" i="7"/>
  <c r="M2312" i="7"/>
  <c r="J2312" i="7"/>
  <c r="L2312" i="7"/>
  <c r="I2312" i="7"/>
  <c r="H2312" i="7"/>
  <c r="E2312" i="7"/>
  <c r="X2311" i="7"/>
  <c r="D2311" i="7"/>
  <c r="X2310" i="7"/>
  <c r="D2310" i="7"/>
  <c r="BA2309" i="7"/>
  <c r="AY2309" i="7"/>
  <c r="AX2309" i="7"/>
  <c r="AT2309" i="7"/>
  <c r="AS2309" i="7"/>
  <c r="AI2309" i="7"/>
  <c r="AF2309" i="7"/>
  <c r="AC2309" i="7"/>
  <c r="AE2309" i="7"/>
  <c r="AD2309" i="7"/>
  <c r="AA2309" i="7"/>
  <c r="Z2309" i="7"/>
  <c r="Y2309" i="7"/>
  <c r="V2309" i="7"/>
  <c r="U2309" i="7"/>
  <c r="S2309" i="7"/>
  <c r="R2309" i="7"/>
  <c r="AP2309" i="7"/>
  <c r="AO2309" i="7"/>
  <c r="AN2309" i="7"/>
  <c r="AM2309" i="7"/>
  <c r="P2309" i="7"/>
  <c r="M2309" i="7"/>
  <c r="J2309" i="7"/>
  <c r="L2309" i="7"/>
  <c r="I2309" i="7"/>
  <c r="H2309" i="7"/>
  <c r="E2309" i="7"/>
  <c r="D2308" i="7"/>
  <c r="BA2307" i="7"/>
  <c r="AY2307" i="7"/>
  <c r="AX2307" i="7"/>
  <c r="AT2307" i="7"/>
  <c r="AS2307" i="7"/>
  <c r="AV2307" i="7"/>
  <c r="AI2307" i="7"/>
  <c r="AF2307" i="7"/>
  <c r="AC2307" i="7"/>
  <c r="AE2307" i="7"/>
  <c r="AD2307" i="7"/>
  <c r="AA2307" i="7"/>
  <c r="Z2307" i="7"/>
  <c r="Y2307" i="7"/>
  <c r="X2307" i="7"/>
  <c r="V2307" i="7"/>
  <c r="U2307" i="7"/>
  <c r="S2307" i="7"/>
  <c r="R2307" i="7"/>
  <c r="AP2307" i="7"/>
  <c r="AO2307" i="7"/>
  <c r="AN2307" i="7"/>
  <c r="AM2307" i="7"/>
  <c r="Q2307" i="7"/>
  <c r="P2307" i="7"/>
  <c r="M2307" i="7"/>
  <c r="J2307" i="7"/>
  <c r="L2307" i="7"/>
  <c r="I2307" i="7"/>
  <c r="H2307" i="7"/>
  <c r="E2307" i="7"/>
  <c r="X2306" i="7"/>
  <c r="D2306" i="7"/>
  <c r="D2305" i="7"/>
  <c r="D2304" i="7"/>
  <c r="D2303" i="7"/>
  <c r="D2302" i="7"/>
  <c r="D2301" i="7"/>
  <c r="X2300" i="7"/>
  <c r="D2300" i="7"/>
  <c r="D2299" i="7"/>
  <c r="X2298" i="7"/>
  <c r="D2298" i="7"/>
  <c r="AX2297" i="7"/>
  <c r="AX2289" i="7"/>
  <c r="X2297" i="7"/>
  <c r="X2296" i="7"/>
  <c r="D2296" i="7"/>
  <c r="X2295" i="7"/>
  <c r="D2295" i="7"/>
  <c r="X2294" i="7"/>
  <c r="D2294" i="7"/>
  <c r="X2293" i="7"/>
  <c r="D2293" i="7"/>
  <c r="X2292" i="7"/>
  <c r="D2292" i="7"/>
  <c r="X2291" i="7"/>
  <c r="D2291" i="7"/>
  <c r="X2290" i="7"/>
  <c r="D2290" i="7"/>
  <c r="BA2289" i="7"/>
  <c r="AY2289" i="7"/>
  <c r="AT2289" i="7"/>
  <c r="AS2289" i="7"/>
  <c r="AV2289" i="7"/>
  <c r="AI2289" i="7"/>
  <c r="AF2289" i="7"/>
  <c r="AC2289" i="7"/>
  <c r="AE2289" i="7"/>
  <c r="AD2289" i="7"/>
  <c r="AA2289" i="7"/>
  <c r="Z2289" i="7"/>
  <c r="Y2289" i="7"/>
  <c r="V2289" i="7"/>
  <c r="U2289" i="7"/>
  <c r="S2289" i="7"/>
  <c r="R2289" i="7"/>
  <c r="AP2289" i="7"/>
  <c r="AO2289" i="7"/>
  <c r="AN2289" i="7"/>
  <c r="AM2289" i="7"/>
  <c r="Q2289" i="7"/>
  <c r="P2289" i="7"/>
  <c r="M2289" i="7"/>
  <c r="J2289" i="7"/>
  <c r="L2289" i="7"/>
  <c r="I2289" i="7"/>
  <c r="H2289" i="7"/>
  <c r="E2289" i="7"/>
  <c r="X2285" i="7"/>
  <c r="D2285" i="7"/>
  <c r="X2284" i="7"/>
  <c r="D2284" i="7"/>
  <c r="X2283" i="7"/>
  <c r="D2283" i="7"/>
  <c r="X2282" i="7"/>
  <c r="D2282" i="7"/>
  <c r="X2281" i="7"/>
  <c r="D2281" i="7"/>
  <c r="X2280" i="7"/>
  <c r="D2280" i="7"/>
  <c r="D2279" i="7"/>
  <c r="X2278" i="7"/>
  <c r="D2278" i="7"/>
  <c r="D2277" i="7"/>
  <c r="D2276" i="7"/>
  <c r="X2275" i="7"/>
  <c r="D2275" i="7"/>
  <c r="BA2274" i="7"/>
  <c r="AY2274" i="7"/>
  <c r="AX2274" i="7"/>
  <c r="AT2274" i="7"/>
  <c r="AS2274" i="7"/>
  <c r="AI2274" i="7"/>
  <c r="AF2274" i="7"/>
  <c r="AC2274" i="7"/>
  <c r="AE2274" i="7"/>
  <c r="AD2274" i="7"/>
  <c r="AA2274" i="7"/>
  <c r="Z2274" i="7"/>
  <c r="Y2274" i="7"/>
  <c r="V2274" i="7"/>
  <c r="U2274" i="7"/>
  <c r="S2274" i="7"/>
  <c r="R2274" i="7"/>
  <c r="AP2274" i="7"/>
  <c r="AO2274" i="7"/>
  <c r="AN2274" i="7"/>
  <c r="AM2274" i="7"/>
  <c r="P2274" i="7"/>
  <c r="M2274" i="7"/>
  <c r="J2274" i="7"/>
  <c r="L2274" i="7"/>
  <c r="I2274" i="7"/>
  <c r="H2274" i="7"/>
  <c r="E2274" i="7"/>
  <c r="X2273" i="7"/>
  <c r="D2273" i="7"/>
  <c r="X2272" i="7"/>
  <c r="D2272" i="7"/>
  <c r="X2271" i="7"/>
  <c r="D2271" i="7"/>
  <c r="X2270" i="7"/>
  <c r="D2270" i="7"/>
  <c r="BA2269" i="7"/>
  <c r="AY2269" i="7"/>
  <c r="AY2268" i="7"/>
  <c r="AX2269" i="7"/>
  <c r="AT2269" i="7"/>
  <c r="AS2269" i="7"/>
  <c r="AI2269" i="7"/>
  <c r="AF2269" i="7"/>
  <c r="AC2269" i="7"/>
  <c r="AE2269" i="7"/>
  <c r="AD2269" i="7"/>
  <c r="AA2269" i="7"/>
  <c r="Z2269" i="7"/>
  <c r="Y2269" i="7"/>
  <c r="V2269" i="7"/>
  <c r="V2268" i="7"/>
  <c r="U2269" i="7"/>
  <c r="S2269" i="7"/>
  <c r="S2268" i="7"/>
  <c r="R2269" i="7"/>
  <c r="AP2269" i="7"/>
  <c r="AP2268" i="7"/>
  <c r="AO2269" i="7"/>
  <c r="AN2269" i="7"/>
  <c r="AN2268" i="7"/>
  <c r="AM2269" i="7"/>
  <c r="P2269" i="7"/>
  <c r="P2268" i="7"/>
  <c r="M2269" i="7"/>
  <c r="M2268" i="7"/>
  <c r="J2269" i="7"/>
  <c r="J2268" i="7"/>
  <c r="L2269" i="7"/>
  <c r="L2268" i="7"/>
  <c r="I2269" i="7"/>
  <c r="I2268" i="7"/>
  <c r="H2269" i="7"/>
  <c r="H2268" i="7"/>
  <c r="E2269" i="7"/>
  <c r="E2268" i="7"/>
  <c r="AV2268" i="7"/>
  <c r="Q2268" i="7"/>
  <c r="X2267" i="7"/>
  <c r="D2267" i="7"/>
  <c r="X2266" i="7"/>
  <c r="D2266" i="7"/>
  <c r="X2265" i="7"/>
  <c r="D2265" i="7"/>
  <c r="BA2264" i="7"/>
  <c r="AY2264" i="7"/>
  <c r="AX2264" i="7"/>
  <c r="AT2264" i="7"/>
  <c r="AS2264" i="7"/>
  <c r="AV2264" i="7"/>
  <c r="AI2264" i="7"/>
  <c r="AF2264" i="7"/>
  <c r="AC2264" i="7"/>
  <c r="AE2264" i="7"/>
  <c r="AD2264" i="7"/>
  <c r="AA2264" i="7"/>
  <c r="Z2264" i="7"/>
  <c r="Y2264" i="7"/>
  <c r="V2264" i="7"/>
  <c r="U2264" i="7"/>
  <c r="S2264" i="7"/>
  <c r="R2264" i="7"/>
  <c r="AP2264" i="7"/>
  <c r="AO2264" i="7"/>
  <c r="AN2264" i="7"/>
  <c r="AM2264" i="7"/>
  <c r="Q2264" i="7"/>
  <c r="P2264" i="7"/>
  <c r="M2264" i="7"/>
  <c r="J2264" i="7"/>
  <c r="L2264" i="7"/>
  <c r="I2264" i="7"/>
  <c r="H2264" i="7"/>
  <c r="E2264" i="7"/>
  <c r="X2263" i="7"/>
  <c r="D2263" i="7"/>
  <c r="X2262" i="7"/>
  <c r="D2262" i="7"/>
  <c r="X2261" i="7"/>
  <c r="D2261" i="7"/>
  <c r="X2260" i="7"/>
  <c r="D2260" i="7"/>
  <c r="X2259" i="7"/>
  <c r="D2259" i="7"/>
  <c r="X2258" i="7"/>
  <c r="D2258" i="7"/>
  <c r="X2257" i="7"/>
  <c r="D2257" i="7"/>
  <c r="X2256" i="7"/>
  <c r="D2256" i="7"/>
  <c r="X2255" i="7"/>
  <c r="D2255" i="7"/>
  <c r="X2254" i="7"/>
  <c r="D2254" i="7"/>
  <c r="BA2253" i="7"/>
  <c r="BA2252" i="7"/>
  <c r="AY2253" i="7"/>
  <c r="AY2252" i="7"/>
  <c r="AX2253" i="7"/>
  <c r="AX2252" i="7"/>
  <c r="AT2253" i="7"/>
  <c r="AT2252" i="7"/>
  <c r="AS2253" i="7"/>
  <c r="AS2252" i="7"/>
  <c r="AV2253" i="7"/>
  <c r="AV2252" i="7"/>
  <c r="AI2253" i="7"/>
  <c r="AI2252" i="7"/>
  <c r="AF2253" i="7"/>
  <c r="AF2252" i="7"/>
  <c r="AC2253" i="7"/>
  <c r="AC2252" i="7"/>
  <c r="AE2253" i="7"/>
  <c r="AE2252" i="7"/>
  <c r="AD2253" i="7"/>
  <c r="AD2252" i="7"/>
  <c r="AA2253" i="7"/>
  <c r="AA2252" i="7"/>
  <c r="Z2253" i="7"/>
  <c r="Z2252" i="7"/>
  <c r="Y2253" i="7"/>
  <c r="Y2252" i="7"/>
  <c r="V2253" i="7"/>
  <c r="V2252" i="7"/>
  <c r="U2253" i="7"/>
  <c r="U2252" i="7"/>
  <c r="S2253" i="7"/>
  <c r="R2253" i="7"/>
  <c r="AP2253" i="7"/>
  <c r="AP2252" i="7"/>
  <c r="AO2253" i="7"/>
  <c r="AO2252" i="7"/>
  <c r="AN2253" i="7"/>
  <c r="AM2253" i="7"/>
  <c r="Q2253" i="7"/>
  <c r="Q2252" i="7"/>
  <c r="P2253" i="7"/>
  <c r="P2252" i="7"/>
  <c r="M2253" i="7"/>
  <c r="J2253" i="7"/>
  <c r="L2253" i="7"/>
  <c r="L2252" i="7"/>
  <c r="I2253" i="7"/>
  <c r="I2252" i="7"/>
  <c r="H2253" i="7"/>
  <c r="E2253" i="7"/>
  <c r="AS1762" i="7"/>
  <c r="AS1765" i="7"/>
  <c r="AS1771" i="7"/>
  <c r="AS1770" i="7"/>
  <c r="AS1775" i="7"/>
  <c r="AS1779" i="7"/>
  <c r="AS1795" i="7"/>
  <c r="AS1800" i="7"/>
  <c r="AS1803" i="7"/>
  <c r="AS1806" i="7"/>
  <c r="AS1808" i="7"/>
  <c r="AS1816" i="7"/>
  <c r="AS1823" i="7"/>
  <c r="AS1827" i="7"/>
  <c r="AS1830" i="7"/>
  <c r="AS1838" i="7"/>
  <c r="AS1868" i="7"/>
  <c r="AS1884" i="7"/>
  <c r="AS1893" i="7"/>
  <c r="AS1901" i="7"/>
  <c r="AS1904" i="7"/>
  <c r="AS1911" i="7"/>
  <c r="AS1916" i="7"/>
  <c r="AS1920" i="7"/>
  <c r="AS1940" i="7"/>
  <c r="AS1965" i="7"/>
  <c r="AS1977" i="7"/>
  <c r="AS1982" i="7"/>
  <c r="AS1984" i="7"/>
  <c r="AS1989" i="7"/>
  <c r="AS1991" i="7"/>
  <c r="AS1995" i="7"/>
  <c r="AD1762" i="7"/>
  <c r="AD1765" i="7"/>
  <c r="AD1771" i="7"/>
  <c r="AD1770" i="7"/>
  <c r="AD1775" i="7"/>
  <c r="AD1779" i="7"/>
  <c r="AD1795" i="7"/>
  <c r="AD1800" i="7"/>
  <c r="AD1803" i="7"/>
  <c r="AD1806" i="7"/>
  <c r="AD1808" i="7"/>
  <c r="AD1816" i="7"/>
  <c r="AD1823" i="7"/>
  <c r="AD1827" i="7"/>
  <c r="AD1830" i="7"/>
  <c r="AD1838" i="7"/>
  <c r="AD1868" i="7"/>
  <c r="AD1884" i="7"/>
  <c r="AD1893" i="7"/>
  <c r="AD1901" i="7"/>
  <c r="AD1904" i="7"/>
  <c r="AD1911" i="7"/>
  <c r="AD1916" i="7"/>
  <c r="AD1920" i="7"/>
  <c r="AD1940" i="7"/>
  <c r="AD1965" i="7"/>
  <c r="AD1977" i="7"/>
  <c r="AD1982" i="7"/>
  <c r="AD1984" i="7"/>
  <c r="AD1989" i="7"/>
  <c r="AD1991" i="7"/>
  <c r="AD1995" i="7"/>
  <c r="D2002" i="7"/>
  <c r="D2001" i="7"/>
  <c r="L1998" i="7"/>
  <c r="D1998" i="7"/>
  <c r="D1997" i="7"/>
  <c r="BA1995" i="7"/>
  <c r="AY1995" i="7"/>
  <c r="AX1995" i="7"/>
  <c r="AU1995" i="7"/>
  <c r="AC1995" i="7"/>
  <c r="AB1995" i="7"/>
  <c r="AF1995" i="7"/>
  <c r="AE1995" i="7"/>
  <c r="Z1995" i="7"/>
  <c r="Y1995" i="7"/>
  <c r="X1995" i="7"/>
  <c r="V1995" i="7"/>
  <c r="AO1995" i="7"/>
  <c r="AN1995" i="7"/>
  <c r="AM1995" i="7"/>
  <c r="M1995" i="7"/>
  <c r="J1995" i="7"/>
  <c r="I1995" i="7"/>
  <c r="H1995" i="7"/>
  <c r="G1995" i="7"/>
  <c r="E1995" i="7"/>
  <c r="BA1991" i="7"/>
  <c r="AY1991" i="7"/>
  <c r="AX1991" i="7"/>
  <c r="AU1991" i="7"/>
  <c r="AC1991" i="7"/>
  <c r="AB1991" i="7"/>
  <c r="AF1991" i="7"/>
  <c r="AE1991" i="7"/>
  <c r="Z1991" i="7"/>
  <c r="Y1991" i="7"/>
  <c r="X1991" i="7"/>
  <c r="V1991" i="7"/>
  <c r="AO1991" i="7"/>
  <c r="AN1991" i="7"/>
  <c r="AM1991" i="7"/>
  <c r="M1991" i="7"/>
  <c r="J1991" i="7"/>
  <c r="L1991" i="7"/>
  <c r="I1991" i="7"/>
  <c r="H1991" i="7"/>
  <c r="G1991" i="7"/>
  <c r="E1991" i="7"/>
  <c r="D1991" i="7"/>
  <c r="BA1989" i="7"/>
  <c r="AY1989" i="7"/>
  <c r="AX1989" i="7"/>
  <c r="AU1989" i="7"/>
  <c r="AC1989" i="7"/>
  <c r="AB1989" i="7"/>
  <c r="AF1989" i="7"/>
  <c r="AE1989" i="7"/>
  <c r="Z1989" i="7"/>
  <c r="Y1989" i="7"/>
  <c r="X1989" i="7"/>
  <c r="V1989" i="7"/>
  <c r="AO1989" i="7"/>
  <c r="AN1989" i="7"/>
  <c r="AM1989" i="7"/>
  <c r="M1989" i="7"/>
  <c r="J1989" i="7"/>
  <c r="L1989" i="7"/>
  <c r="I1989" i="7"/>
  <c r="H1989" i="7"/>
  <c r="G1989" i="7"/>
  <c r="E1989" i="7"/>
  <c r="D1989" i="7"/>
  <c r="D1987" i="7"/>
  <c r="D1984" i="7"/>
  <c r="BA1984" i="7"/>
  <c r="AY1984" i="7"/>
  <c r="AX1984" i="7"/>
  <c r="AU1984" i="7"/>
  <c r="AC1984" i="7"/>
  <c r="AB1984" i="7"/>
  <c r="AF1984" i="7"/>
  <c r="AE1984" i="7"/>
  <c r="Z1984" i="7"/>
  <c r="Y1984" i="7"/>
  <c r="X1984" i="7"/>
  <c r="V1984" i="7"/>
  <c r="AO1984" i="7"/>
  <c r="AN1984" i="7"/>
  <c r="AM1984" i="7"/>
  <c r="M1984" i="7"/>
  <c r="J1984" i="7"/>
  <c r="L1984" i="7"/>
  <c r="I1984" i="7"/>
  <c r="H1984" i="7"/>
  <c r="G1984" i="7"/>
  <c r="E1984" i="7"/>
  <c r="BA1982" i="7"/>
  <c r="AY1982" i="7"/>
  <c r="AX1982" i="7"/>
  <c r="AU1982" i="7"/>
  <c r="AC1982" i="7"/>
  <c r="AB1982" i="7"/>
  <c r="AF1982" i="7"/>
  <c r="AE1982" i="7"/>
  <c r="Z1982" i="7"/>
  <c r="Y1982" i="7"/>
  <c r="X1982" i="7"/>
  <c r="V1982" i="7"/>
  <c r="AO1982" i="7"/>
  <c r="AN1982" i="7"/>
  <c r="AM1982" i="7"/>
  <c r="M1982" i="7"/>
  <c r="J1982" i="7"/>
  <c r="L1982" i="7"/>
  <c r="I1982" i="7"/>
  <c r="H1982" i="7"/>
  <c r="G1982" i="7"/>
  <c r="E1982" i="7"/>
  <c r="D1982" i="7"/>
  <c r="E1978" i="7"/>
  <c r="D1978" i="7"/>
  <c r="D1977" i="7"/>
  <c r="BA1977" i="7"/>
  <c r="AY1977" i="7"/>
  <c r="AX1977" i="7"/>
  <c r="AU1977" i="7"/>
  <c r="AC1977" i="7"/>
  <c r="AB1977" i="7"/>
  <c r="AF1977" i="7"/>
  <c r="AE1977" i="7"/>
  <c r="Z1977" i="7"/>
  <c r="Y1977" i="7"/>
  <c r="X1977" i="7"/>
  <c r="V1977" i="7"/>
  <c r="AO1977" i="7"/>
  <c r="AN1977" i="7"/>
  <c r="AM1977" i="7"/>
  <c r="M1977" i="7"/>
  <c r="J1977" i="7"/>
  <c r="L1977" i="7"/>
  <c r="I1977" i="7"/>
  <c r="H1977" i="7"/>
  <c r="G1977" i="7"/>
  <c r="D1975" i="7"/>
  <c r="D1974" i="7"/>
  <c r="D1970" i="7"/>
  <c r="D1969" i="7"/>
  <c r="D1968" i="7"/>
  <c r="D1967" i="7"/>
  <c r="D1966" i="7"/>
  <c r="BA1965" i="7"/>
  <c r="AY1965" i="7"/>
  <c r="AX1965" i="7"/>
  <c r="AU1965" i="7"/>
  <c r="AC1965" i="7"/>
  <c r="AB1965" i="7"/>
  <c r="AF1965" i="7"/>
  <c r="AE1965" i="7"/>
  <c r="Z1965" i="7"/>
  <c r="Y1965" i="7"/>
  <c r="X1965" i="7"/>
  <c r="V1965" i="7"/>
  <c r="AO1965" i="7"/>
  <c r="AN1965" i="7"/>
  <c r="AM1965" i="7"/>
  <c r="M1965" i="7"/>
  <c r="J1965" i="7"/>
  <c r="L1965" i="7"/>
  <c r="I1965" i="7"/>
  <c r="H1965" i="7"/>
  <c r="G1965" i="7"/>
  <c r="E1965" i="7"/>
  <c r="D1959" i="7"/>
  <c r="D1957" i="7"/>
  <c r="D1956" i="7"/>
  <c r="D1955" i="7"/>
  <c r="D1954" i="7"/>
  <c r="D1953" i="7"/>
  <c r="D1951" i="7"/>
  <c r="D1949" i="7"/>
  <c r="D1948" i="7"/>
  <c r="D1947" i="7"/>
  <c r="D1946" i="7"/>
  <c r="D1942" i="7"/>
  <c r="D1941" i="7"/>
  <c r="BA1940" i="7"/>
  <c r="AY1940" i="7"/>
  <c r="AX1940" i="7"/>
  <c r="AU1940" i="7"/>
  <c r="AC1940" i="7"/>
  <c r="AB1940" i="7"/>
  <c r="AF1940" i="7"/>
  <c r="AE1940" i="7"/>
  <c r="Z1940" i="7"/>
  <c r="Y1940" i="7"/>
  <c r="X1940" i="7"/>
  <c r="V1940" i="7"/>
  <c r="AO1940" i="7"/>
  <c r="AN1940" i="7"/>
  <c r="AM1940" i="7"/>
  <c r="M1940" i="7"/>
  <c r="J1940" i="7"/>
  <c r="L1940" i="7"/>
  <c r="I1940" i="7"/>
  <c r="H1940" i="7"/>
  <c r="G1940" i="7"/>
  <c r="E1940" i="7"/>
  <c r="D1934" i="7"/>
  <c r="D1931" i="7"/>
  <c r="D1930" i="7"/>
  <c r="D1929" i="7"/>
  <c r="D1928" i="7"/>
  <c r="D1927" i="7"/>
  <c r="D1926" i="7"/>
  <c r="D1925" i="7"/>
  <c r="D1922" i="7"/>
  <c r="D1921" i="7"/>
  <c r="BA1920" i="7"/>
  <c r="AY1920" i="7"/>
  <c r="AX1920" i="7"/>
  <c r="AU1920" i="7"/>
  <c r="AC1920" i="7"/>
  <c r="AB1920" i="7"/>
  <c r="AF1920" i="7"/>
  <c r="AE1920" i="7"/>
  <c r="Z1920" i="7"/>
  <c r="Y1920" i="7"/>
  <c r="X1920" i="7"/>
  <c r="V1920" i="7"/>
  <c r="AO1920" i="7"/>
  <c r="AN1920" i="7"/>
  <c r="AM1920" i="7"/>
  <c r="M1920" i="7"/>
  <c r="J1920" i="7"/>
  <c r="L1920" i="7"/>
  <c r="I1920" i="7"/>
  <c r="H1920" i="7"/>
  <c r="G1920" i="7"/>
  <c r="E1920" i="7"/>
  <c r="BA1916" i="7"/>
  <c r="AY1916" i="7"/>
  <c r="AX1916" i="7"/>
  <c r="AU1916" i="7"/>
  <c r="AC1916" i="7"/>
  <c r="AB1916" i="7"/>
  <c r="AF1916" i="7"/>
  <c r="AE1916" i="7"/>
  <c r="Z1916" i="7"/>
  <c r="Y1916" i="7"/>
  <c r="X1916" i="7"/>
  <c r="V1916" i="7"/>
  <c r="AO1916" i="7"/>
  <c r="AN1916" i="7"/>
  <c r="AM1916" i="7"/>
  <c r="M1916" i="7"/>
  <c r="J1916" i="7"/>
  <c r="L1916" i="7"/>
  <c r="I1916" i="7"/>
  <c r="H1916" i="7"/>
  <c r="G1916" i="7"/>
  <c r="E1916" i="7"/>
  <c r="D1916" i="7"/>
  <c r="BA1911" i="7"/>
  <c r="AY1911" i="7"/>
  <c r="AX1911" i="7"/>
  <c r="AU1911" i="7"/>
  <c r="AC1911" i="7"/>
  <c r="AB1911" i="7"/>
  <c r="AF1911" i="7"/>
  <c r="AE1911" i="7"/>
  <c r="Z1911" i="7"/>
  <c r="Y1911" i="7"/>
  <c r="X1911" i="7"/>
  <c r="V1911" i="7"/>
  <c r="AO1911" i="7"/>
  <c r="AN1911" i="7"/>
  <c r="AM1911" i="7"/>
  <c r="M1911" i="7"/>
  <c r="J1911" i="7"/>
  <c r="L1911" i="7"/>
  <c r="I1911" i="7"/>
  <c r="H1911" i="7"/>
  <c r="G1911" i="7"/>
  <c r="E1911" i="7"/>
  <c r="D1911" i="7"/>
  <c r="BA1904" i="7"/>
  <c r="AY1904" i="7"/>
  <c r="AX1904" i="7"/>
  <c r="AU1904" i="7"/>
  <c r="AC1904" i="7"/>
  <c r="AB1904" i="7"/>
  <c r="AF1904" i="7"/>
  <c r="AE1904" i="7"/>
  <c r="Z1904" i="7"/>
  <c r="Y1904" i="7"/>
  <c r="X1904" i="7"/>
  <c r="V1904" i="7"/>
  <c r="AO1904" i="7"/>
  <c r="AN1904" i="7"/>
  <c r="AM1904" i="7"/>
  <c r="M1904" i="7"/>
  <c r="J1904" i="7"/>
  <c r="L1904" i="7"/>
  <c r="I1904" i="7"/>
  <c r="H1904" i="7"/>
  <c r="G1904" i="7"/>
  <c r="E1904" i="7"/>
  <c r="D1904" i="7"/>
  <c r="D1903" i="7"/>
  <c r="D1901" i="7"/>
  <c r="BA1901" i="7"/>
  <c r="AY1901" i="7"/>
  <c r="AX1901" i="7"/>
  <c r="AU1901" i="7"/>
  <c r="AC1901" i="7"/>
  <c r="AB1901" i="7"/>
  <c r="AF1901" i="7"/>
  <c r="AE1901" i="7"/>
  <c r="Z1901" i="7"/>
  <c r="Y1901" i="7"/>
  <c r="X1901" i="7"/>
  <c r="V1901" i="7"/>
  <c r="AO1901" i="7"/>
  <c r="AN1901" i="7"/>
  <c r="AM1901" i="7"/>
  <c r="M1901" i="7"/>
  <c r="J1901" i="7"/>
  <c r="L1901" i="7"/>
  <c r="I1901" i="7"/>
  <c r="H1901" i="7"/>
  <c r="G1901" i="7"/>
  <c r="E1901" i="7"/>
  <c r="BA1893" i="7"/>
  <c r="AY1893" i="7"/>
  <c r="AX1893" i="7"/>
  <c r="AU1893" i="7"/>
  <c r="AC1893" i="7"/>
  <c r="AB1893" i="7"/>
  <c r="AF1893" i="7"/>
  <c r="AE1893" i="7"/>
  <c r="Z1893" i="7"/>
  <c r="Y1893" i="7"/>
  <c r="X1893" i="7"/>
  <c r="V1893" i="7"/>
  <c r="AO1893" i="7"/>
  <c r="AN1893" i="7"/>
  <c r="AM1893" i="7"/>
  <c r="M1893" i="7"/>
  <c r="J1893" i="7"/>
  <c r="L1893" i="7"/>
  <c r="I1893" i="7"/>
  <c r="H1893" i="7"/>
  <c r="G1893" i="7"/>
  <c r="E1893" i="7"/>
  <c r="D1893" i="7"/>
  <c r="D1890" i="7"/>
  <c r="D1889" i="7"/>
  <c r="D1888" i="7"/>
  <c r="D1887" i="7"/>
  <c r="D1886" i="7"/>
  <c r="D1885" i="7"/>
  <c r="BA1884" i="7"/>
  <c r="AY1884" i="7"/>
  <c r="AX1884" i="7"/>
  <c r="AU1884" i="7"/>
  <c r="AC1884" i="7"/>
  <c r="AB1884" i="7"/>
  <c r="AF1884" i="7"/>
  <c r="AE1884" i="7"/>
  <c r="Z1884" i="7"/>
  <c r="Y1884" i="7"/>
  <c r="X1884" i="7"/>
  <c r="V1884" i="7"/>
  <c r="AO1884" i="7"/>
  <c r="AN1884" i="7"/>
  <c r="AM1884" i="7"/>
  <c r="M1884" i="7"/>
  <c r="J1884" i="7"/>
  <c r="L1884" i="7"/>
  <c r="I1884" i="7"/>
  <c r="H1884" i="7"/>
  <c r="G1884" i="7"/>
  <c r="E1884" i="7"/>
  <c r="BA1877" i="7"/>
  <c r="Y1877" i="7"/>
  <c r="X1877" i="7"/>
  <c r="M1877" i="7"/>
  <c r="J1877" i="7"/>
  <c r="L1877" i="7"/>
  <c r="I1877" i="7"/>
  <c r="H1877" i="7"/>
  <c r="G1877" i="7"/>
  <c r="E1877" i="7"/>
  <c r="D1877" i="7"/>
  <c r="BA1875" i="7"/>
  <c r="X1875" i="7"/>
  <c r="M1875" i="7"/>
  <c r="J1875" i="7"/>
  <c r="L1875" i="7"/>
  <c r="I1875" i="7"/>
  <c r="H1875" i="7"/>
  <c r="G1875" i="7"/>
  <c r="E1875" i="7"/>
  <c r="D1875" i="7"/>
  <c r="BA1868" i="7"/>
  <c r="AY1868" i="7"/>
  <c r="AX1868" i="7"/>
  <c r="AU1868" i="7"/>
  <c r="AC1868" i="7"/>
  <c r="AB1868" i="7"/>
  <c r="AF1868" i="7"/>
  <c r="AE1868" i="7"/>
  <c r="Z1868" i="7"/>
  <c r="Y1868" i="7"/>
  <c r="X1868" i="7"/>
  <c r="V1868" i="7"/>
  <c r="AO1868" i="7"/>
  <c r="AN1868" i="7"/>
  <c r="AM1868" i="7"/>
  <c r="M1868" i="7"/>
  <c r="J1868" i="7"/>
  <c r="L1868" i="7"/>
  <c r="I1868" i="7"/>
  <c r="H1868" i="7"/>
  <c r="G1868" i="7"/>
  <c r="E1868" i="7"/>
  <c r="D1868" i="7"/>
  <c r="X1865" i="7"/>
  <c r="D1865" i="7"/>
  <c r="D1863" i="7"/>
  <c r="X1861" i="7"/>
  <c r="I1861" i="7"/>
  <c r="I1838" i="7"/>
  <c r="H1861" i="7"/>
  <c r="D1860" i="7"/>
  <c r="D1859" i="7"/>
  <c r="D1858" i="7"/>
  <c r="D1857" i="7"/>
  <c r="D1856" i="7"/>
  <c r="E1855" i="7"/>
  <c r="D1855" i="7"/>
  <c r="D1851" i="7"/>
  <c r="D1850" i="7"/>
  <c r="X1849" i="7"/>
  <c r="D1849" i="7"/>
  <c r="X1848" i="7"/>
  <c r="D1848" i="7"/>
  <c r="D1847" i="7"/>
  <c r="BA1846" i="7"/>
  <c r="H1846" i="7"/>
  <c r="X1843" i="7"/>
  <c r="D1843" i="7"/>
  <c r="X1842" i="7"/>
  <c r="D1842" i="7"/>
  <c r="D1841" i="7"/>
  <c r="D1840" i="7"/>
  <c r="D1839" i="7"/>
  <c r="BD1838" i="7"/>
  <c r="BA1838" i="7"/>
  <c r="AY1838" i="7"/>
  <c r="AX1838" i="7"/>
  <c r="AU1838" i="7"/>
  <c r="AC1838" i="7"/>
  <c r="AB1838" i="7"/>
  <c r="AF1838" i="7"/>
  <c r="AE1838" i="7"/>
  <c r="Z1838" i="7"/>
  <c r="Y1838" i="7"/>
  <c r="V1838" i="7"/>
  <c r="AO1838" i="7"/>
  <c r="AN1838" i="7"/>
  <c r="AM1838" i="7"/>
  <c r="M1838" i="7"/>
  <c r="J1838" i="7"/>
  <c r="L1838" i="7"/>
  <c r="G1838" i="7"/>
  <c r="E1838" i="7"/>
  <c r="BA1830" i="7"/>
  <c r="AY1830" i="7"/>
  <c r="AX1830" i="7"/>
  <c r="AU1830" i="7"/>
  <c r="AC1830" i="7"/>
  <c r="AB1830" i="7"/>
  <c r="AF1830" i="7"/>
  <c r="AE1830" i="7"/>
  <c r="Z1830" i="7"/>
  <c r="Y1830" i="7"/>
  <c r="X1830" i="7"/>
  <c r="V1830" i="7"/>
  <c r="AO1830" i="7"/>
  <c r="AN1830" i="7"/>
  <c r="AM1830" i="7"/>
  <c r="M1830" i="7"/>
  <c r="J1830" i="7"/>
  <c r="L1830" i="7"/>
  <c r="I1830" i="7"/>
  <c r="H1830" i="7"/>
  <c r="G1830" i="7"/>
  <c r="E1830" i="7"/>
  <c r="D1830" i="7"/>
  <c r="BA1827" i="7"/>
  <c r="AY1827" i="7"/>
  <c r="AX1827" i="7"/>
  <c r="AU1827" i="7"/>
  <c r="AC1827" i="7"/>
  <c r="AB1827" i="7"/>
  <c r="AF1827" i="7"/>
  <c r="AE1827" i="7"/>
  <c r="Z1827" i="7"/>
  <c r="Y1827" i="7"/>
  <c r="X1827" i="7"/>
  <c r="V1827" i="7"/>
  <c r="AO1827" i="7"/>
  <c r="AN1827" i="7"/>
  <c r="AM1827" i="7"/>
  <c r="M1827" i="7"/>
  <c r="J1827" i="7"/>
  <c r="L1827" i="7"/>
  <c r="I1827" i="7"/>
  <c r="H1827" i="7"/>
  <c r="G1827" i="7"/>
  <c r="E1827" i="7"/>
  <c r="D1827" i="7"/>
  <c r="BA1823" i="7"/>
  <c r="AY1823" i="7"/>
  <c r="AX1823" i="7"/>
  <c r="AU1823" i="7"/>
  <c r="AC1823" i="7"/>
  <c r="AB1823" i="7"/>
  <c r="AF1823" i="7"/>
  <c r="AE1823" i="7"/>
  <c r="Z1823" i="7"/>
  <c r="Y1823" i="7"/>
  <c r="X1823" i="7"/>
  <c r="V1823" i="7"/>
  <c r="AO1823" i="7"/>
  <c r="AN1823" i="7"/>
  <c r="AM1823" i="7"/>
  <c r="M1823" i="7"/>
  <c r="J1823" i="7"/>
  <c r="L1823" i="7"/>
  <c r="I1823" i="7"/>
  <c r="H1823" i="7"/>
  <c r="G1823" i="7"/>
  <c r="E1823" i="7"/>
  <c r="D1823" i="7"/>
  <c r="D1821" i="7"/>
  <c r="D1820" i="7"/>
  <c r="D1819" i="7"/>
  <c r="D1818" i="7"/>
  <c r="BA1816" i="7"/>
  <c r="AY1816" i="7"/>
  <c r="AX1816" i="7"/>
  <c r="AU1816" i="7"/>
  <c r="AC1816" i="7"/>
  <c r="AB1816" i="7"/>
  <c r="AF1816" i="7"/>
  <c r="AE1816" i="7"/>
  <c r="Z1816" i="7"/>
  <c r="Y1816" i="7"/>
  <c r="X1816" i="7"/>
  <c r="V1816" i="7"/>
  <c r="AO1816" i="7"/>
  <c r="AN1816" i="7"/>
  <c r="AM1816" i="7"/>
  <c r="M1816" i="7"/>
  <c r="J1816" i="7"/>
  <c r="L1816" i="7"/>
  <c r="I1816" i="7"/>
  <c r="H1816" i="7"/>
  <c r="G1816" i="7"/>
  <c r="E1816" i="7"/>
  <c r="D1813" i="7"/>
  <c r="D1812" i="7"/>
  <c r="BA1808" i="7"/>
  <c r="AY1808" i="7"/>
  <c r="AX1808" i="7"/>
  <c r="AU1808" i="7"/>
  <c r="AC1808" i="7"/>
  <c r="AB1808" i="7"/>
  <c r="AF1808" i="7"/>
  <c r="AE1808" i="7"/>
  <c r="Z1808" i="7"/>
  <c r="Y1808" i="7"/>
  <c r="X1808" i="7"/>
  <c r="V1808" i="7"/>
  <c r="AO1808" i="7"/>
  <c r="AN1808" i="7"/>
  <c r="AM1808" i="7"/>
  <c r="M1808" i="7"/>
  <c r="J1808" i="7"/>
  <c r="L1808" i="7"/>
  <c r="I1808" i="7"/>
  <c r="H1808" i="7"/>
  <c r="G1808" i="7"/>
  <c r="E1808" i="7"/>
  <c r="BA1806" i="7"/>
  <c r="AY1806" i="7"/>
  <c r="AX1806" i="7"/>
  <c r="AU1806" i="7"/>
  <c r="AC1806" i="7"/>
  <c r="AB1806" i="7"/>
  <c r="AF1806" i="7"/>
  <c r="AE1806" i="7"/>
  <c r="Z1806" i="7"/>
  <c r="Y1806" i="7"/>
  <c r="X1806" i="7"/>
  <c r="V1806" i="7"/>
  <c r="AO1806" i="7"/>
  <c r="AN1806" i="7"/>
  <c r="AM1806" i="7"/>
  <c r="M1806" i="7"/>
  <c r="J1806" i="7"/>
  <c r="L1806" i="7"/>
  <c r="I1806" i="7"/>
  <c r="H1806" i="7"/>
  <c r="G1806" i="7"/>
  <c r="E1806" i="7"/>
  <c r="D1806" i="7"/>
  <c r="BA1803" i="7"/>
  <c r="AY1803" i="7"/>
  <c r="AX1803" i="7"/>
  <c r="AU1803" i="7"/>
  <c r="AC1803" i="7"/>
  <c r="AB1803" i="7"/>
  <c r="AF1803" i="7"/>
  <c r="AE1803" i="7"/>
  <c r="Z1803" i="7"/>
  <c r="Y1803" i="7"/>
  <c r="X1803" i="7"/>
  <c r="V1803" i="7"/>
  <c r="AO1803" i="7"/>
  <c r="AN1803" i="7"/>
  <c r="AM1803" i="7"/>
  <c r="M1803" i="7"/>
  <c r="J1803" i="7"/>
  <c r="L1803" i="7"/>
  <c r="I1803" i="7"/>
  <c r="H1803" i="7"/>
  <c r="G1803" i="7"/>
  <c r="E1803" i="7"/>
  <c r="D1803" i="7"/>
  <c r="D1801" i="7"/>
  <c r="D1800" i="7"/>
  <c r="BA1800" i="7"/>
  <c r="AY1800" i="7"/>
  <c r="AX1800" i="7"/>
  <c r="AU1800" i="7"/>
  <c r="AC1800" i="7"/>
  <c r="AB1800" i="7"/>
  <c r="AF1800" i="7"/>
  <c r="AE1800" i="7"/>
  <c r="Z1800" i="7"/>
  <c r="Y1800" i="7"/>
  <c r="X1800" i="7"/>
  <c r="V1800" i="7"/>
  <c r="AO1800" i="7"/>
  <c r="AN1800" i="7"/>
  <c r="AM1800" i="7"/>
  <c r="M1800" i="7"/>
  <c r="J1800" i="7"/>
  <c r="L1800" i="7"/>
  <c r="I1800" i="7"/>
  <c r="H1800" i="7"/>
  <c r="G1800" i="7"/>
  <c r="E1800" i="7"/>
  <c r="D1798" i="7"/>
  <c r="D1796" i="7"/>
  <c r="BA1795" i="7"/>
  <c r="AY1795" i="7"/>
  <c r="AX1795" i="7"/>
  <c r="AU1795" i="7"/>
  <c r="AC1795" i="7"/>
  <c r="AB1795" i="7"/>
  <c r="AF1795" i="7"/>
  <c r="AE1795" i="7"/>
  <c r="Z1795" i="7"/>
  <c r="Y1795" i="7"/>
  <c r="X1795" i="7"/>
  <c r="V1795" i="7"/>
  <c r="AO1795" i="7"/>
  <c r="AN1795" i="7"/>
  <c r="AM1795" i="7"/>
  <c r="M1795" i="7"/>
  <c r="J1795" i="7"/>
  <c r="L1795" i="7"/>
  <c r="I1795" i="7"/>
  <c r="H1795" i="7"/>
  <c r="G1795" i="7"/>
  <c r="E1795" i="7"/>
  <c r="D1792" i="7"/>
  <c r="D1789" i="7"/>
  <c r="D1788" i="7"/>
  <c r="D1787" i="7"/>
  <c r="D1786" i="7"/>
  <c r="D1783" i="7"/>
  <c r="D1782" i="7"/>
  <c r="D1781" i="7"/>
  <c r="D1780" i="7"/>
  <c r="BA1779" i="7"/>
  <c r="AY1779" i="7"/>
  <c r="AX1779" i="7"/>
  <c r="AU1779" i="7"/>
  <c r="AC1779" i="7"/>
  <c r="AB1779" i="7"/>
  <c r="AF1779" i="7"/>
  <c r="AE1779" i="7"/>
  <c r="Z1779" i="7"/>
  <c r="Y1779" i="7"/>
  <c r="X1779" i="7"/>
  <c r="V1779" i="7"/>
  <c r="AO1779" i="7"/>
  <c r="AN1779" i="7"/>
  <c r="AM1779" i="7"/>
  <c r="M1779" i="7"/>
  <c r="J1779" i="7"/>
  <c r="L1779" i="7"/>
  <c r="I1779" i="7"/>
  <c r="H1779" i="7"/>
  <c r="G1779" i="7"/>
  <c r="E1779" i="7"/>
  <c r="BA1775" i="7"/>
  <c r="AY1775" i="7"/>
  <c r="AX1775" i="7"/>
  <c r="AU1775" i="7"/>
  <c r="AC1775" i="7"/>
  <c r="AB1775" i="7"/>
  <c r="AF1775" i="7"/>
  <c r="AE1775" i="7"/>
  <c r="Z1775" i="7"/>
  <c r="Y1775" i="7"/>
  <c r="X1775" i="7"/>
  <c r="V1775" i="7"/>
  <c r="AO1775" i="7"/>
  <c r="AN1775" i="7"/>
  <c r="AM1775" i="7"/>
  <c r="M1775" i="7"/>
  <c r="J1775" i="7"/>
  <c r="L1775" i="7"/>
  <c r="I1775" i="7"/>
  <c r="H1775" i="7"/>
  <c r="G1775" i="7"/>
  <c r="E1775" i="7"/>
  <c r="D1775" i="7"/>
  <c r="BA1771" i="7"/>
  <c r="BA1770" i="7"/>
  <c r="AY1771" i="7"/>
  <c r="AY1770" i="7"/>
  <c r="AX1771" i="7"/>
  <c r="AX1770" i="7"/>
  <c r="AU1771" i="7"/>
  <c r="AU1770" i="7"/>
  <c r="AC1771" i="7"/>
  <c r="AC1770" i="7"/>
  <c r="AB1771" i="7"/>
  <c r="AB1770" i="7"/>
  <c r="AF1771" i="7"/>
  <c r="AF1770" i="7"/>
  <c r="AE1771" i="7"/>
  <c r="AE1770" i="7"/>
  <c r="Z1771" i="7"/>
  <c r="Z1770" i="7"/>
  <c r="Y1771" i="7"/>
  <c r="Y1770" i="7"/>
  <c r="X1771" i="7"/>
  <c r="X1770" i="7"/>
  <c r="V1771" i="7"/>
  <c r="V1770" i="7"/>
  <c r="AO1771" i="7"/>
  <c r="AO1770" i="7"/>
  <c r="AN1771" i="7"/>
  <c r="AN1770" i="7"/>
  <c r="AM1771" i="7"/>
  <c r="AM1770" i="7"/>
  <c r="M1771" i="7"/>
  <c r="M1770" i="7"/>
  <c r="J1771" i="7"/>
  <c r="J1770" i="7"/>
  <c r="L1771" i="7"/>
  <c r="L1770" i="7"/>
  <c r="I1771" i="7"/>
  <c r="I1770" i="7"/>
  <c r="H1771" i="7"/>
  <c r="H1770" i="7"/>
  <c r="G1771" i="7"/>
  <c r="G1770" i="7"/>
  <c r="E1771" i="7"/>
  <c r="E1770" i="7"/>
  <c r="D1771" i="7"/>
  <c r="D1770" i="7"/>
  <c r="D1766" i="7"/>
  <c r="D1765" i="7"/>
  <c r="BA1765" i="7"/>
  <c r="AY1765" i="7"/>
  <c r="AX1765" i="7"/>
  <c r="AU1765" i="7"/>
  <c r="AC1765" i="7"/>
  <c r="AB1765" i="7"/>
  <c r="AF1765" i="7"/>
  <c r="AE1765" i="7"/>
  <c r="Z1765" i="7"/>
  <c r="Y1765" i="7"/>
  <c r="X1765" i="7"/>
  <c r="V1765" i="7"/>
  <c r="AO1765" i="7"/>
  <c r="AN1765" i="7"/>
  <c r="AM1765" i="7"/>
  <c r="M1765" i="7"/>
  <c r="J1765" i="7"/>
  <c r="L1765" i="7"/>
  <c r="I1765" i="7"/>
  <c r="H1765" i="7"/>
  <c r="G1765" i="7"/>
  <c r="E1765" i="7"/>
  <c r="D1763" i="7"/>
  <c r="D1762" i="7"/>
  <c r="BA1762" i="7"/>
  <c r="AY1762" i="7"/>
  <c r="AX1762" i="7"/>
  <c r="AU1762" i="7"/>
  <c r="AC1762" i="7"/>
  <c r="AB1762" i="7"/>
  <c r="AF1762" i="7"/>
  <c r="AE1762" i="7"/>
  <c r="Z1762" i="7"/>
  <c r="Y1762" i="7"/>
  <c r="X1762" i="7"/>
  <c r="V1762" i="7"/>
  <c r="AO1762" i="7"/>
  <c r="AN1762" i="7"/>
  <c r="AM1762" i="7"/>
  <c r="M1762" i="7"/>
  <c r="J1762" i="7"/>
  <c r="L1762" i="7"/>
  <c r="I1762" i="7"/>
  <c r="H1762" i="7"/>
  <c r="G1762" i="7"/>
  <c r="E1762" i="7"/>
  <c r="X1759" i="7"/>
  <c r="D1759" i="7"/>
  <c r="X1758" i="7"/>
  <c r="D1758" i="7"/>
  <c r="X1757" i="7"/>
  <c r="D1757" i="7"/>
  <c r="D1756" i="7"/>
  <c r="D1755" i="7"/>
  <c r="D1754" i="7"/>
  <c r="D1753" i="7"/>
  <c r="D1752" i="7"/>
  <c r="D1751" i="7"/>
  <c r="D1750" i="7"/>
  <c r="X1749" i="7"/>
  <c r="D1749" i="7"/>
  <c r="X1748" i="7"/>
  <c r="D1748" i="7"/>
  <c r="X1747" i="7"/>
  <c r="D1747" i="7"/>
  <c r="D1746" i="7"/>
  <c r="X1745" i="7"/>
  <c r="D1745" i="7"/>
  <c r="BA1744" i="7"/>
  <c r="AY1744" i="7"/>
  <c r="AX1744" i="7"/>
  <c r="AW1744" i="7"/>
  <c r="AS1744" i="7"/>
  <c r="AP1744" i="7"/>
  <c r="AO1744" i="7"/>
  <c r="AN1744" i="7"/>
  <c r="AM1744" i="7"/>
  <c r="AI1744" i="7"/>
  <c r="AH1744" i="7"/>
  <c r="AG1744" i="7"/>
  <c r="AF1744" i="7"/>
  <c r="AE1744" i="7"/>
  <c r="AD1744" i="7"/>
  <c r="AC1744" i="7"/>
  <c r="AB1744" i="7"/>
  <c r="AA1744" i="7"/>
  <c r="Z1744" i="7"/>
  <c r="Y1744" i="7"/>
  <c r="V1744" i="7"/>
  <c r="P1744" i="7"/>
  <c r="M1744" i="7"/>
  <c r="L1744" i="7"/>
  <c r="J1744" i="7"/>
  <c r="I1744" i="7"/>
  <c r="H1744" i="7"/>
  <c r="E1744" i="7"/>
  <c r="D1743" i="7"/>
  <c r="D1742" i="7"/>
  <c r="X1741" i="7"/>
  <c r="D1741" i="7"/>
  <c r="X1740" i="7"/>
  <c r="D1740" i="7"/>
  <c r="X1739" i="7"/>
  <c r="D1739" i="7"/>
  <c r="X1738" i="7"/>
  <c r="D1738" i="7"/>
  <c r="BA1737" i="7"/>
  <c r="AY1737" i="7"/>
  <c r="AX1737" i="7"/>
  <c r="AW1737" i="7"/>
  <c r="AS1737" i="7"/>
  <c r="AP1737" i="7"/>
  <c r="AO1737" i="7"/>
  <c r="AN1737" i="7"/>
  <c r="AM1737" i="7"/>
  <c r="AI1737" i="7"/>
  <c r="AH1737" i="7"/>
  <c r="AG1737" i="7"/>
  <c r="AF1737" i="7"/>
  <c r="AE1737" i="7"/>
  <c r="AD1737" i="7"/>
  <c r="AC1737" i="7"/>
  <c r="AB1737" i="7"/>
  <c r="AA1737" i="7"/>
  <c r="Z1737" i="7"/>
  <c r="Y1737" i="7"/>
  <c r="V1737" i="7"/>
  <c r="P1737" i="7"/>
  <c r="M1737" i="7"/>
  <c r="L1737" i="7"/>
  <c r="J1737" i="7"/>
  <c r="I1737" i="7"/>
  <c r="H1737" i="7"/>
  <c r="E1737" i="7"/>
  <c r="X1736" i="7"/>
  <c r="D1736" i="7"/>
  <c r="BH1735" i="7"/>
  <c r="D1735" i="7"/>
  <c r="D1734" i="7"/>
  <c r="X1733" i="7"/>
  <c r="D1733" i="7"/>
  <c r="BA1732" i="7"/>
  <c r="AY1732" i="7"/>
  <c r="AX1732" i="7"/>
  <c r="AW1732" i="7"/>
  <c r="AS1732" i="7"/>
  <c r="AP1732" i="7"/>
  <c r="AO1732" i="7"/>
  <c r="AN1732" i="7"/>
  <c r="AM1732" i="7"/>
  <c r="AI1732" i="7"/>
  <c r="AH1732" i="7"/>
  <c r="AG1732" i="7"/>
  <c r="AF1732" i="7"/>
  <c r="AE1732" i="7"/>
  <c r="AD1732" i="7"/>
  <c r="AC1732" i="7"/>
  <c r="AB1732" i="7"/>
  <c r="AA1732" i="7"/>
  <c r="Z1732" i="7"/>
  <c r="Y1732" i="7"/>
  <c r="V1732" i="7"/>
  <c r="P1732" i="7"/>
  <c r="M1732" i="7"/>
  <c r="L1732" i="7"/>
  <c r="J1732" i="7"/>
  <c r="I1732" i="7"/>
  <c r="H1732" i="7"/>
  <c r="E1732" i="7"/>
  <c r="X1731" i="7"/>
  <c r="D1731" i="7"/>
  <c r="X1730" i="7"/>
  <c r="D1730" i="7"/>
  <c r="X1729" i="7"/>
  <c r="D1729" i="7"/>
  <c r="BA1728" i="7"/>
  <c r="AY1728" i="7"/>
  <c r="AX1728" i="7"/>
  <c r="AW1728" i="7"/>
  <c r="AS1728" i="7"/>
  <c r="AP1728" i="7"/>
  <c r="AO1728" i="7"/>
  <c r="AN1728" i="7"/>
  <c r="AM1728" i="7"/>
  <c r="AI1728" i="7"/>
  <c r="AH1728" i="7"/>
  <c r="AG1728" i="7"/>
  <c r="AF1728" i="7"/>
  <c r="AE1728" i="7"/>
  <c r="AD1728" i="7"/>
  <c r="AC1728" i="7"/>
  <c r="AB1728" i="7"/>
  <c r="AA1728" i="7"/>
  <c r="Z1728" i="7"/>
  <c r="Y1728" i="7"/>
  <c r="V1728" i="7"/>
  <c r="P1728" i="7"/>
  <c r="M1728" i="7"/>
  <c r="L1728" i="7"/>
  <c r="J1728" i="7"/>
  <c r="I1728" i="7"/>
  <c r="H1728" i="7"/>
  <c r="E1728" i="7"/>
  <c r="X1727" i="7"/>
  <c r="D1726" i="7"/>
  <c r="X1725" i="7"/>
  <c r="D1725" i="7"/>
  <c r="BA1724" i="7"/>
  <c r="AY1724" i="7"/>
  <c r="AX1724" i="7"/>
  <c r="AW1724" i="7"/>
  <c r="AS1724" i="7"/>
  <c r="AP1724" i="7"/>
  <c r="AO1724" i="7"/>
  <c r="AN1724" i="7"/>
  <c r="AM1724" i="7"/>
  <c r="AI1724" i="7"/>
  <c r="AH1724" i="7"/>
  <c r="AG1724" i="7"/>
  <c r="AF1724" i="7"/>
  <c r="AE1724" i="7"/>
  <c r="AD1724" i="7"/>
  <c r="AC1724" i="7"/>
  <c r="AB1724" i="7"/>
  <c r="AA1724" i="7"/>
  <c r="Z1724" i="7"/>
  <c r="Y1724" i="7"/>
  <c r="V1724" i="7"/>
  <c r="P1724" i="7"/>
  <c r="M1724" i="7"/>
  <c r="L1724" i="7"/>
  <c r="J1724" i="7"/>
  <c r="I1724" i="7"/>
  <c r="H1724" i="7"/>
  <c r="E1724" i="7"/>
  <c r="D1723" i="7"/>
  <c r="X1722" i="7"/>
  <c r="D1722" i="7"/>
  <c r="X1721" i="7"/>
  <c r="D1721" i="7"/>
  <c r="BA1720" i="7"/>
  <c r="AY1720" i="7"/>
  <c r="AX1720" i="7"/>
  <c r="AW1720" i="7"/>
  <c r="AS1720" i="7"/>
  <c r="AP1720" i="7"/>
  <c r="AO1720" i="7"/>
  <c r="AN1720" i="7"/>
  <c r="AM1720" i="7"/>
  <c r="AI1720" i="7"/>
  <c r="AH1720" i="7"/>
  <c r="AG1720" i="7"/>
  <c r="AF1720" i="7"/>
  <c r="AE1720" i="7"/>
  <c r="AD1720" i="7"/>
  <c r="AC1720" i="7"/>
  <c r="AB1720" i="7"/>
  <c r="AA1720" i="7"/>
  <c r="Z1720" i="7"/>
  <c r="Y1720" i="7"/>
  <c r="V1720" i="7"/>
  <c r="P1720" i="7"/>
  <c r="M1720" i="7"/>
  <c r="L1720" i="7"/>
  <c r="J1720" i="7"/>
  <c r="I1720" i="7"/>
  <c r="H1720" i="7"/>
  <c r="E1720" i="7"/>
  <c r="X1719" i="7"/>
  <c r="X1718" i="7"/>
  <c r="BA1717" i="7"/>
  <c r="AY1717" i="7"/>
  <c r="AX1717" i="7"/>
  <c r="AW1717" i="7"/>
  <c r="AS1717" i="7"/>
  <c r="AP1717" i="7"/>
  <c r="AO1717" i="7"/>
  <c r="AN1717" i="7"/>
  <c r="AM1717" i="7"/>
  <c r="AI1717" i="7"/>
  <c r="AH1717" i="7"/>
  <c r="AG1717" i="7"/>
  <c r="AF1717" i="7"/>
  <c r="AE1717" i="7"/>
  <c r="AD1717" i="7"/>
  <c r="AC1717" i="7"/>
  <c r="AB1717" i="7"/>
  <c r="AA1717" i="7"/>
  <c r="Z1717" i="7"/>
  <c r="Y1717" i="7"/>
  <c r="V1717" i="7"/>
  <c r="P1717" i="7"/>
  <c r="M1717" i="7"/>
  <c r="L1717" i="7"/>
  <c r="J1717" i="7"/>
  <c r="I1717" i="7"/>
  <c r="H1717" i="7"/>
  <c r="D1716" i="7"/>
  <c r="D1715" i="7"/>
  <c r="D1714" i="7"/>
  <c r="D1713" i="7"/>
  <c r="D1712" i="7"/>
  <c r="D1711" i="7"/>
  <c r="X1710" i="7"/>
  <c r="X1709" i="7"/>
  <c r="D1709" i="7"/>
  <c r="X1708" i="7"/>
  <c r="D1708" i="7"/>
  <c r="X1707" i="7"/>
  <c r="D1707" i="7"/>
  <c r="BA1706" i="7"/>
  <c r="AY1706" i="7"/>
  <c r="AX1706" i="7"/>
  <c r="AW1706" i="7"/>
  <c r="AS1706" i="7"/>
  <c r="AP1706" i="7"/>
  <c r="AO1706" i="7"/>
  <c r="AN1706" i="7"/>
  <c r="AM1706" i="7"/>
  <c r="AI1706" i="7"/>
  <c r="AH1706" i="7"/>
  <c r="AG1706" i="7"/>
  <c r="AF1706" i="7"/>
  <c r="AE1706" i="7"/>
  <c r="AD1706" i="7"/>
  <c r="AC1706" i="7"/>
  <c r="AB1706" i="7"/>
  <c r="AA1706" i="7"/>
  <c r="Z1706" i="7"/>
  <c r="Y1706" i="7"/>
  <c r="V1706" i="7"/>
  <c r="P1706" i="7"/>
  <c r="M1706" i="7"/>
  <c r="L1706" i="7"/>
  <c r="J1706" i="7"/>
  <c r="I1706" i="7"/>
  <c r="H1706" i="7"/>
  <c r="X1705" i="7"/>
  <c r="D1705" i="7"/>
  <c r="X1704" i="7"/>
  <c r="D1704" i="7"/>
  <c r="X1703" i="7"/>
  <c r="D1703" i="7"/>
  <c r="BA1702" i="7"/>
  <c r="AY1702" i="7"/>
  <c r="AX1702" i="7"/>
  <c r="AW1702" i="7"/>
  <c r="AS1702" i="7"/>
  <c r="AP1702" i="7"/>
  <c r="AO1702" i="7"/>
  <c r="AN1702" i="7"/>
  <c r="AM1702" i="7"/>
  <c r="AI1702" i="7"/>
  <c r="AH1702" i="7"/>
  <c r="AG1702" i="7"/>
  <c r="AF1702" i="7"/>
  <c r="AE1702" i="7"/>
  <c r="AD1702" i="7"/>
  <c r="AC1702" i="7"/>
  <c r="AB1702" i="7"/>
  <c r="AA1702" i="7"/>
  <c r="Z1702" i="7"/>
  <c r="Y1702" i="7"/>
  <c r="V1702" i="7"/>
  <c r="P1702" i="7"/>
  <c r="M1702" i="7"/>
  <c r="L1702" i="7"/>
  <c r="J1702" i="7"/>
  <c r="I1702" i="7"/>
  <c r="H1702" i="7"/>
  <c r="E1702" i="7"/>
  <c r="X1701" i="7"/>
  <c r="D1701" i="7"/>
  <c r="BA1700" i="7"/>
  <c r="AY1700" i="7"/>
  <c r="AX1700" i="7"/>
  <c r="AW1700" i="7"/>
  <c r="AS1700" i="7"/>
  <c r="AP1700" i="7"/>
  <c r="AO1700" i="7"/>
  <c r="AN1700" i="7"/>
  <c r="AM1700" i="7"/>
  <c r="AI1700" i="7"/>
  <c r="AH1700" i="7"/>
  <c r="AG1700" i="7"/>
  <c r="AF1700" i="7"/>
  <c r="AE1700" i="7"/>
  <c r="AD1700" i="7"/>
  <c r="AC1700" i="7"/>
  <c r="AB1700" i="7"/>
  <c r="AA1700" i="7"/>
  <c r="Z1700" i="7"/>
  <c r="Y1700" i="7"/>
  <c r="V1700" i="7"/>
  <c r="P1700" i="7"/>
  <c r="M1700" i="7"/>
  <c r="L1700" i="7"/>
  <c r="J1700" i="7"/>
  <c r="I1700" i="7"/>
  <c r="H1700" i="7"/>
  <c r="E1700" i="7"/>
  <c r="X1699" i="7"/>
  <c r="D1699" i="7"/>
  <c r="X1698" i="7"/>
  <c r="D1698" i="7"/>
  <c r="X1697" i="7"/>
  <c r="D1697" i="7"/>
  <c r="X1696" i="7"/>
  <c r="D1696" i="7"/>
  <c r="X1695" i="7"/>
  <c r="D1695" i="7"/>
  <c r="X1694" i="7"/>
  <c r="D1694" i="7"/>
  <c r="X1693" i="7"/>
  <c r="D1693" i="7"/>
  <c r="X1692" i="7"/>
  <c r="D1692" i="7"/>
  <c r="X1691" i="7"/>
  <c r="D1691" i="7"/>
  <c r="X1690" i="7"/>
  <c r="D1690" i="7"/>
  <c r="X1689" i="7"/>
  <c r="D1689" i="7"/>
  <c r="X1688" i="7"/>
  <c r="D1688" i="7"/>
  <c r="X1687" i="7"/>
  <c r="D1687" i="7"/>
  <c r="X1686" i="7"/>
  <c r="D1686" i="7"/>
  <c r="X1685" i="7"/>
  <c r="D1685" i="7"/>
  <c r="X1684" i="7"/>
  <c r="D1684" i="7"/>
  <c r="BK1683" i="7"/>
  <c r="BK1685" i="7"/>
  <c r="X1683" i="7"/>
  <c r="D1683" i="7"/>
  <c r="D1682" i="7"/>
  <c r="X1681" i="7"/>
  <c r="D1681" i="7"/>
  <c r="BA1680" i="7"/>
  <c r="AY1680" i="7"/>
  <c r="AX1680" i="7"/>
  <c r="AW1680" i="7"/>
  <c r="AS1680" i="7"/>
  <c r="AP1680" i="7"/>
  <c r="AO1680" i="7"/>
  <c r="AN1680" i="7"/>
  <c r="AM1680" i="7"/>
  <c r="AI1680" i="7"/>
  <c r="AH1680" i="7"/>
  <c r="AG1680" i="7"/>
  <c r="AF1680" i="7"/>
  <c r="AE1680" i="7"/>
  <c r="AD1680" i="7"/>
  <c r="AC1680" i="7"/>
  <c r="AB1680" i="7"/>
  <c r="AA1680" i="7"/>
  <c r="Z1680" i="7"/>
  <c r="Y1680" i="7"/>
  <c r="V1680" i="7"/>
  <c r="P1680" i="7"/>
  <c r="M1680" i="7"/>
  <c r="L1680" i="7"/>
  <c r="J1680" i="7"/>
  <c r="I1680" i="7"/>
  <c r="H1680" i="7"/>
  <c r="E1680" i="7"/>
  <c r="D1679" i="7"/>
  <c r="X1678" i="7"/>
  <c r="D1678" i="7"/>
  <c r="X1677" i="7"/>
  <c r="D1677" i="7"/>
  <c r="BA1676" i="7"/>
  <c r="AY1676" i="7"/>
  <c r="AX1676" i="7"/>
  <c r="AW1676" i="7"/>
  <c r="AS1676" i="7"/>
  <c r="AP1676" i="7"/>
  <c r="AO1676" i="7"/>
  <c r="AN1676" i="7"/>
  <c r="AM1676" i="7"/>
  <c r="AI1676" i="7"/>
  <c r="AH1676" i="7"/>
  <c r="AG1676" i="7"/>
  <c r="AF1676" i="7"/>
  <c r="AE1676" i="7"/>
  <c r="AD1676" i="7"/>
  <c r="AC1676" i="7"/>
  <c r="AB1676" i="7"/>
  <c r="AA1676" i="7"/>
  <c r="Z1676" i="7"/>
  <c r="Y1676" i="7"/>
  <c r="V1676" i="7"/>
  <c r="P1676" i="7"/>
  <c r="M1676" i="7"/>
  <c r="L1676" i="7"/>
  <c r="J1676" i="7"/>
  <c r="I1676" i="7"/>
  <c r="H1676" i="7"/>
  <c r="E1676" i="7"/>
  <c r="D1675" i="7"/>
  <c r="D1674" i="7"/>
  <c r="BA1673" i="7"/>
  <c r="AY1673" i="7"/>
  <c r="AX1673" i="7"/>
  <c r="AW1673" i="7"/>
  <c r="AS1673" i="7"/>
  <c r="AP1673" i="7"/>
  <c r="AO1673" i="7"/>
  <c r="AN1673" i="7"/>
  <c r="AM1673" i="7"/>
  <c r="AI1673" i="7"/>
  <c r="AH1673" i="7"/>
  <c r="AG1673" i="7"/>
  <c r="AF1673" i="7"/>
  <c r="AE1673" i="7"/>
  <c r="AD1673" i="7"/>
  <c r="AC1673" i="7"/>
  <c r="AB1673" i="7"/>
  <c r="AA1673" i="7"/>
  <c r="Z1673" i="7"/>
  <c r="Y1673" i="7"/>
  <c r="X1673" i="7"/>
  <c r="V1673" i="7"/>
  <c r="P1673" i="7"/>
  <c r="M1673" i="7"/>
  <c r="L1673" i="7"/>
  <c r="J1673" i="7"/>
  <c r="I1673" i="7"/>
  <c r="H1673" i="7"/>
  <c r="E1673" i="7"/>
  <c r="X1672" i="7"/>
  <c r="D1672" i="7"/>
  <c r="X1671" i="7"/>
  <c r="D1671" i="7"/>
  <c r="X1670" i="7"/>
  <c r="D1670" i="7"/>
  <c r="X1669" i="7"/>
  <c r="D1669" i="7"/>
  <c r="BA1668" i="7"/>
  <c r="AY1668" i="7"/>
  <c r="AX1668" i="7"/>
  <c r="AW1668" i="7"/>
  <c r="AS1668" i="7"/>
  <c r="AP1668" i="7"/>
  <c r="AO1668" i="7"/>
  <c r="AN1668" i="7"/>
  <c r="AM1668" i="7"/>
  <c r="AI1668" i="7"/>
  <c r="AH1668" i="7"/>
  <c r="AG1668" i="7"/>
  <c r="AF1668" i="7"/>
  <c r="AE1668" i="7"/>
  <c r="AD1668" i="7"/>
  <c r="AC1668" i="7"/>
  <c r="AB1668" i="7"/>
  <c r="AA1668" i="7"/>
  <c r="Z1668" i="7"/>
  <c r="Y1668" i="7"/>
  <c r="V1668" i="7"/>
  <c r="P1668" i="7"/>
  <c r="M1668" i="7"/>
  <c r="L1668" i="7"/>
  <c r="J1668" i="7"/>
  <c r="I1668" i="7"/>
  <c r="H1668" i="7"/>
  <c r="E1668" i="7"/>
  <c r="X1667" i="7"/>
  <c r="D1667" i="7"/>
  <c r="BA1666" i="7"/>
  <c r="AY1666" i="7"/>
  <c r="AX1666" i="7"/>
  <c r="AW1666" i="7"/>
  <c r="AS1666" i="7"/>
  <c r="AP1666" i="7"/>
  <c r="AO1666" i="7"/>
  <c r="AN1666" i="7"/>
  <c r="AM1666" i="7"/>
  <c r="AI1666" i="7"/>
  <c r="AH1666" i="7"/>
  <c r="AG1666" i="7"/>
  <c r="AF1666" i="7"/>
  <c r="AE1666" i="7"/>
  <c r="AD1666" i="7"/>
  <c r="AC1666" i="7"/>
  <c r="AB1666" i="7"/>
  <c r="AA1666" i="7"/>
  <c r="Z1666" i="7"/>
  <c r="Y1666" i="7"/>
  <c r="V1666" i="7"/>
  <c r="P1666" i="7"/>
  <c r="M1666" i="7"/>
  <c r="L1666" i="7"/>
  <c r="J1666" i="7"/>
  <c r="I1666" i="7"/>
  <c r="H1666" i="7"/>
  <c r="E1666" i="7"/>
  <c r="X1665" i="7"/>
  <c r="D1665" i="7"/>
  <c r="X1664" i="7"/>
  <c r="D1664" i="7"/>
  <c r="X1663" i="7"/>
  <c r="D1663" i="7"/>
  <c r="X1662" i="7"/>
  <c r="D1662" i="7"/>
  <c r="X1661" i="7"/>
  <c r="D1661" i="7"/>
  <c r="X1660" i="7"/>
  <c r="D1660" i="7"/>
  <c r="BA1659" i="7"/>
  <c r="AY1659" i="7"/>
  <c r="AX1659" i="7"/>
  <c r="AW1659" i="7"/>
  <c r="AS1659" i="7"/>
  <c r="AP1659" i="7"/>
  <c r="AO1659" i="7"/>
  <c r="AN1659" i="7"/>
  <c r="AM1659" i="7"/>
  <c r="AI1659" i="7"/>
  <c r="AH1659" i="7"/>
  <c r="AG1659" i="7"/>
  <c r="AF1659" i="7"/>
  <c r="AE1659" i="7"/>
  <c r="AD1659" i="7"/>
  <c r="AC1659" i="7"/>
  <c r="AB1659" i="7"/>
  <c r="AA1659" i="7"/>
  <c r="Z1659" i="7"/>
  <c r="Y1659" i="7"/>
  <c r="V1659" i="7"/>
  <c r="P1659" i="7"/>
  <c r="M1659" i="7"/>
  <c r="L1659" i="7"/>
  <c r="J1659" i="7"/>
  <c r="I1659" i="7"/>
  <c r="H1659" i="7"/>
  <c r="E1659" i="7"/>
  <c r="X1658" i="7"/>
  <c r="X1657" i="7"/>
  <c r="BA1656" i="7"/>
  <c r="AY1656" i="7"/>
  <c r="AX1656" i="7"/>
  <c r="AW1656" i="7"/>
  <c r="AS1656" i="7"/>
  <c r="AP1656" i="7"/>
  <c r="AO1656" i="7"/>
  <c r="AN1656" i="7"/>
  <c r="AM1656" i="7"/>
  <c r="AI1656" i="7"/>
  <c r="AH1656" i="7"/>
  <c r="AG1656" i="7"/>
  <c r="AF1656" i="7"/>
  <c r="AE1656" i="7"/>
  <c r="AD1656" i="7"/>
  <c r="AC1656" i="7"/>
  <c r="AB1656" i="7"/>
  <c r="AA1656" i="7"/>
  <c r="Z1656" i="7"/>
  <c r="Y1656" i="7"/>
  <c r="V1656" i="7"/>
  <c r="P1656" i="7"/>
  <c r="M1656" i="7"/>
  <c r="L1656" i="7"/>
  <c r="J1656" i="7"/>
  <c r="I1656" i="7"/>
  <c r="H1656" i="7"/>
  <c r="E1656" i="7"/>
  <c r="D1655" i="7"/>
  <c r="D1654" i="7"/>
  <c r="BA1653" i="7"/>
  <c r="AY1653" i="7"/>
  <c r="AX1653" i="7"/>
  <c r="AW1653" i="7"/>
  <c r="AS1653" i="7"/>
  <c r="AP1653" i="7"/>
  <c r="AO1653" i="7"/>
  <c r="AN1653" i="7"/>
  <c r="AM1653" i="7"/>
  <c r="AI1653" i="7"/>
  <c r="AH1653" i="7"/>
  <c r="AG1653" i="7"/>
  <c r="AF1653" i="7"/>
  <c r="AE1653" i="7"/>
  <c r="AD1653" i="7"/>
  <c r="AC1653" i="7"/>
  <c r="AB1653" i="7"/>
  <c r="AA1653" i="7"/>
  <c r="Z1653" i="7"/>
  <c r="Y1653" i="7"/>
  <c r="X1653" i="7"/>
  <c r="V1653" i="7"/>
  <c r="P1653" i="7"/>
  <c r="M1653" i="7"/>
  <c r="L1653" i="7"/>
  <c r="J1653" i="7"/>
  <c r="I1653" i="7"/>
  <c r="H1653" i="7"/>
  <c r="E1653" i="7"/>
  <c r="D1652" i="7"/>
  <c r="X1651" i="7"/>
  <c r="D1651" i="7"/>
  <c r="X1650" i="7"/>
  <c r="D1650" i="7"/>
  <c r="X1649" i="7"/>
  <c r="D1649" i="7"/>
  <c r="X1648" i="7"/>
  <c r="D1648" i="7"/>
  <c r="X1647" i="7"/>
  <c r="D1647" i="7"/>
  <c r="X1646" i="7"/>
  <c r="D1646" i="7"/>
  <c r="X1645" i="7"/>
  <c r="D1645" i="7"/>
  <c r="X1644" i="7"/>
  <c r="D1644" i="7"/>
  <c r="X1643" i="7"/>
  <c r="D1643" i="7"/>
  <c r="BA1642" i="7"/>
  <c r="AY1642" i="7"/>
  <c r="AX1642" i="7"/>
  <c r="AW1642" i="7"/>
  <c r="AS1642" i="7"/>
  <c r="AP1642" i="7"/>
  <c r="AO1642" i="7"/>
  <c r="AN1642" i="7"/>
  <c r="AM1642" i="7"/>
  <c r="AI1642" i="7"/>
  <c r="AH1642" i="7"/>
  <c r="AG1642" i="7"/>
  <c r="AF1642" i="7"/>
  <c r="AE1642" i="7"/>
  <c r="AD1642" i="7"/>
  <c r="AC1642" i="7"/>
  <c r="AB1642" i="7"/>
  <c r="AA1642" i="7"/>
  <c r="Z1642" i="7"/>
  <c r="Y1642" i="7"/>
  <c r="V1642" i="7"/>
  <c r="P1642" i="7"/>
  <c r="M1642" i="7"/>
  <c r="L1642" i="7"/>
  <c r="J1642" i="7"/>
  <c r="I1642" i="7"/>
  <c r="H1642" i="7"/>
  <c r="E1642" i="7"/>
  <c r="X1641" i="7"/>
  <c r="D1641" i="7"/>
  <c r="D1640" i="7"/>
  <c r="D1639" i="7"/>
  <c r="X1638" i="7"/>
  <c r="D1638" i="7"/>
  <c r="X1637" i="7"/>
  <c r="D1637" i="7"/>
  <c r="X1636" i="7"/>
  <c r="D1636" i="7"/>
  <c r="X1635" i="7"/>
  <c r="D1635" i="7"/>
  <c r="X1634" i="7"/>
  <c r="D1634" i="7"/>
  <c r="X1633" i="7"/>
  <c r="D1633" i="7"/>
  <c r="X1632" i="7"/>
  <c r="D1632" i="7"/>
  <c r="X1631" i="7"/>
  <c r="D1631" i="7"/>
  <c r="X1630" i="7"/>
  <c r="D1630" i="7"/>
  <c r="BA1629" i="7"/>
  <c r="AY1629" i="7"/>
  <c r="AX1629" i="7"/>
  <c r="AW1629" i="7"/>
  <c r="AS1629" i="7"/>
  <c r="AP1629" i="7"/>
  <c r="AO1629" i="7"/>
  <c r="AN1629" i="7"/>
  <c r="AM1629" i="7"/>
  <c r="AI1629" i="7"/>
  <c r="AH1629" i="7"/>
  <c r="AG1629" i="7"/>
  <c r="AF1629" i="7"/>
  <c r="AE1629" i="7"/>
  <c r="AD1629" i="7"/>
  <c r="AC1629" i="7"/>
  <c r="AB1629" i="7"/>
  <c r="AA1629" i="7"/>
  <c r="Z1629" i="7"/>
  <c r="Y1629" i="7"/>
  <c r="V1629" i="7"/>
  <c r="P1629" i="7"/>
  <c r="M1629" i="7"/>
  <c r="L1629" i="7"/>
  <c r="J1629" i="7"/>
  <c r="I1629" i="7"/>
  <c r="H1629" i="7"/>
  <c r="E1629" i="7"/>
  <c r="D1627" i="7"/>
  <c r="D1626" i="7"/>
  <c r="D1625" i="7"/>
  <c r="D1624" i="7"/>
  <c r="BA1623" i="7"/>
  <c r="AY1623" i="7"/>
  <c r="AX1623" i="7"/>
  <c r="AW1623" i="7"/>
  <c r="AS1623" i="7"/>
  <c r="AP1623" i="7"/>
  <c r="AO1623" i="7"/>
  <c r="AN1623" i="7"/>
  <c r="AM1623" i="7"/>
  <c r="AI1623" i="7"/>
  <c r="AH1623" i="7"/>
  <c r="AG1623" i="7"/>
  <c r="AF1623" i="7"/>
  <c r="AE1623" i="7"/>
  <c r="AD1623" i="7"/>
  <c r="AC1623" i="7"/>
  <c r="AB1623" i="7"/>
  <c r="AA1623" i="7"/>
  <c r="Z1623" i="7"/>
  <c r="Y1623" i="7"/>
  <c r="X1623" i="7"/>
  <c r="V1623" i="7"/>
  <c r="P1623" i="7"/>
  <c r="M1623" i="7"/>
  <c r="L1623" i="7"/>
  <c r="J1623" i="7"/>
  <c r="I1623" i="7"/>
  <c r="H1623" i="7"/>
  <c r="E1623" i="7"/>
  <c r="D1622" i="7"/>
  <c r="D1621" i="7"/>
  <c r="D1620" i="7"/>
  <c r="D1619" i="7"/>
  <c r="BA1618" i="7"/>
  <c r="AY1618" i="7"/>
  <c r="AX1618" i="7"/>
  <c r="AW1618" i="7"/>
  <c r="AS1618" i="7"/>
  <c r="AP1618" i="7"/>
  <c r="AO1618" i="7"/>
  <c r="AN1618" i="7"/>
  <c r="AM1618" i="7"/>
  <c r="AI1618" i="7"/>
  <c r="AH1618" i="7"/>
  <c r="AG1618" i="7"/>
  <c r="AF1618" i="7"/>
  <c r="AE1618" i="7"/>
  <c r="AD1618" i="7"/>
  <c r="AC1618" i="7"/>
  <c r="AB1618" i="7"/>
  <c r="AA1618" i="7"/>
  <c r="Z1618" i="7"/>
  <c r="Y1618" i="7"/>
  <c r="X1618" i="7"/>
  <c r="V1618" i="7"/>
  <c r="P1618" i="7"/>
  <c r="M1618" i="7"/>
  <c r="L1618" i="7"/>
  <c r="J1618" i="7"/>
  <c r="I1618" i="7"/>
  <c r="H1618" i="7"/>
  <c r="E1618" i="7"/>
  <c r="X1617" i="7"/>
  <c r="X1616" i="7"/>
  <c r="D1615" i="7"/>
  <c r="BA1614" i="7"/>
  <c r="AY1614" i="7"/>
  <c r="AX1614" i="7"/>
  <c r="AW1614" i="7"/>
  <c r="AS1614" i="7"/>
  <c r="AP1614" i="7"/>
  <c r="AO1614" i="7"/>
  <c r="AN1614" i="7"/>
  <c r="AM1614" i="7"/>
  <c r="AI1614" i="7"/>
  <c r="AH1614" i="7"/>
  <c r="AG1614" i="7"/>
  <c r="AF1614" i="7"/>
  <c r="AE1614" i="7"/>
  <c r="AD1614" i="7"/>
  <c r="AC1614" i="7"/>
  <c r="AB1614" i="7"/>
  <c r="AA1614" i="7"/>
  <c r="Z1614" i="7"/>
  <c r="Y1614" i="7"/>
  <c r="X1614" i="7"/>
  <c r="V1614" i="7"/>
  <c r="P1614" i="7"/>
  <c r="M1614" i="7"/>
  <c r="L1614" i="7"/>
  <c r="J1614" i="7"/>
  <c r="I1614" i="7"/>
  <c r="H1614" i="7"/>
  <c r="E1614" i="7"/>
  <c r="X1612" i="7"/>
  <c r="X1611" i="7"/>
  <c r="BA1611" i="7"/>
  <c r="AY1611" i="7"/>
  <c r="AX1611" i="7"/>
  <c r="AW1611" i="7"/>
  <c r="AS1611" i="7"/>
  <c r="AP1611" i="7"/>
  <c r="AO1611" i="7"/>
  <c r="AN1611" i="7"/>
  <c r="AM1611" i="7"/>
  <c r="AI1611" i="7"/>
  <c r="AH1611" i="7"/>
  <c r="AG1611" i="7"/>
  <c r="AF1611" i="7"/>
  <c r="AE1611" i="7"/>
  <c r="AD1611" i="7"/>
  <c r="AC1611" i="7"/>
  <c r="AB1611" i="7"/>
  <c r="AA1611" i="7"/>
  <c r="Z1611" i="7"/>
  <c r="Y1611" i="7"/>
  <c r="V1611" i="7"/>
  <c r="P1611" i="7"/>
  <c r="M1611" i="7"/>
  <c r="L1611" i="7"/>
  <c r="J1611" i="7"/>
  <c r="I1611" i="7"/>
  <c r="H1611" i="7"/>
  <c r="E1611" i="7"/>
  <c r="X1610" i="7"/>
  <c r="D1610" i="7"/>
  <c r="BA1609" i="7"/>
  <c r="AY1609" i="7"/>
  <c r="AX1609" i="7"/>
  <c r="AW1609" i="7"/>
  <c r="AS1609" i="7"/>
  <c r="AP1609" i="7"/>
  <c r="AO1609" i="7"/>
  <c r="AN1609" i="7"/>
  <c r="AM1609" i="7"/>
  <c r="AI1609" i="7"/>
  <c r="AH1609" i="7"/>
  <c r="AG1609" i="7"/>
  <c r="AF1609" i="7"/>
  <c r="AE1609" i="7"/>
  <c r="AD1609" i="7"/>
  <c r="AC1609" i="7"/>
  <c r="AB1609" i="7"/>
  <c r="AA1609" i="7"/>
  <c r="Z1609" i="7"/>
  <c r="Y1609" i="7"/>
  <c r="V1609" i="7"/>
  <c r="P1609" i="7"/>
  <c r="M1609" i="7"/>
  <c r="L1609" i="7"/>
  <c r="J1609" i="7"/>
  <c r="I1609" i="7"/>
  <c r="H1609" i="7"/>
  <c r="E1609" i="7"/>
  <c r="X1608" i="7"/>
  <c r="G67" i="14"/>
  <c r="E46" i="14"/>
  <c r="I46" i="14"/>
  <c r="E65" i="14"/>
  <c r="E64" i="14"/>
  <c r="I64" i="14"/>
  <c r="E13" i="14"/>
  <c r="I13" i="14"/>
  <c r="I2251" i="7"/>
  <c r="P2251" i="7"/>
  <c r="AF2458" i="7"/>
  <c r="AX2458" i="7"/>
  <c r="Q2251" i="7"/>
  <c r="H2458" i="7"/>
  <c r="D1920" i="7"/>
  <c r="L2288" i="7"/>
  <c r="L2287" i="7"/>
  <c r="AD2268" i="7"/>
  <c r="AD2251" i="7"/>
  <c r="AI2268" i="7"/>
  <c r="AI2251" i="7"/>
  <c r="Z2458" i="7"/>
  <c r="AN2288" i="7"/>
  <c r="AN2287" i="7"/>
  <c r="S2288" i="7"/>
  <c r="S2287" i="7"/>
  <c r="AE2288" i="7"/>
  <c r="AE2287" i="7"/>
  <c r="AE2268" i="7"/>
  <c r="AE2251" i="7"/>
  <c r="BA2268" i="7"/>
  <c r="BA2251" i="7"/>
  <c r="M2288" i="7"/>
  <c r="M2287" i="7"/>
  <c r="BA2288" i="7"/>
  <c r="BA2287" i="7"/>
  <c r="M2458" i="7"/>
  <c r="U2458" i="7"/>
  <c r="AM2288" i="7"/>
  <c r="AM2287" i="7"/>
  <c r="R2288" i="7"/>
  <c r="R2287" i="7"/>
  <c r="R2286" i="7"/>
  <c r="S2458" i="7"/>
  <c r="AC2458" i="7"/>
  <c r="AT2458" i="7"/>
  <c r="Y2268" i="7"/>
  <c r="Y2251" i="7"/>
  <c r="AS2268" i="7"/>
  <c r="AS2251" i="7"/>
  <c r="X2274" i="7"/>
  <c r="H2288" i="7"/>
  <c r="AS2288" i="7"/>
  <c r="AS2287" i="7"/>
  <c r="Y2288" i="7"/>
  <c r="Y2287" i="7"/>
  <c r="AO2458" i="7"/>
  <c r="I1628" i="7"/>
  <c r="AY1628" i="7"/>
  <c r="H2252" i="7"/>
  <c r="H2251" i="7"/>
  <c r="M2252" i="7"/>
  <c r="M2251" i="7"/>
  <c r="AN2252" i="7"/>
  <c r="AN2251" i="7"/>
  <c r="Z2268" i="7"/>
  <c r="Z2251" i="7"/>
  <c r="AC2268" i="7"/>
  <c r="AC2251" i="7"/>
  <c r="AT2268" i="7"/>
  <c r="AT2251" i="7"/>
  <c r="X1915" i="7"/>
  <c r="X1913" i="7"/>
  <c r="E2458" i="7"/>
  <c r="AN2458" i="7"/>
  <c r="AP2251" i="7"/>
  <c r="AD2458" i="7"/>
  <c r="AI2458" i="7"/>
  <c r="AY2458" i="7"/>
  <c r="J2458" i="7"/>
  <c r="V2251" i="7"/>
  <c r="E2252" i="7"/>
  <c r="E2251" i="7"/>
  <c r="J2252" i="7"/>
  <c r="J2251" i="7"/>
  <c r="AM2252" i="7"/>
  <c r="R2252" i="7"/>
  <c r="X2253" i="7"/>
  <c r="AA2268" i="7"/>
  <c r="AA2251" i="7"/>
  <c r="AF2268" i="7"/>
  <c r="AF2251" i="7"/>
  <c r="AX2268" i="7"/>
  <c r="AX2251" i="7"/>
  <c r="AP2288" i="7"/>
  <c r="AP2287" i="7"/>
  <c r="AP2286" i="7"/>
  <c r="V2288" i="7"/>
  <c r="V2287" i="7"/>
  <c r="V2286" i="7"/>
  <c r="AX2288" i="7"/>
  <c r="AX2287" i="7"/>
  <c r="AX2286" i="7"/>
  <c r="L2458" i="7"/>
  <c r="AM2458" i="7"/>
  <c r="Y2458" i="7"/>
  <c r="AE2458" i="7"/>
  <c r="AS2458" i="7"/>
  <c r="BA2458" i="7"/>
  <c r="BA2286" i="7"/>
  <c r="AC1778" i="7"/>
  <c r="AC1777" i="7"/>
  <c r="AO2288" i="7"/>
  <c r="AO2287" i="7"/>
  <c r="AO2286" i="7"/>
  <c r="U2288" i="7"/>
  <c r="U2287" i="7"/>
  <c r="AA2288" i="7"/>
  <c r="AA2287" i="7"/>
  <c r="AA2286" i="7"/>
  <c r="AF2288" i="7"/>
  <c r="AF2287" i="7"/>
  <c r="AF2286" i="7"/>
  <c r="D2328" i="7"/>
  <c r="D2453" i="7"/>
  <c r="S2252" i="7"/>
  <c r="S2251" i="7"/>
  <c r="Y2286" i="7"/>
  <c r="H1628" i="7"/>
  <c r="J1628" i="7"/>
  <c r="M1628" i="7"/>
  <c r="V1628" i="7"/>
  <c r="Z1628" i="7"/>
  <c r="AB1628" i="7"/>
  <c r="AD1628" i="7"/>
  <c r="AF1628" i="7"/>
  <c r="AH1628" i="7"/>
  <c r="AM1628" i="7"/>
  <c r="AO1628" i="7"/>
  <c r="AS1628" i="7"/>
  <c r="AX1628" i="7"/>
  <c r="BA1628" i="7"/>
  <c r="AA1628" i="7"/>
  <c r="G1778" i="7"/>
  <c r="G1777" i="7"/>
  <c r="J1778" i="7"/>
  <c r="J1777" i="7"/>
  <c r="AO1778" i="7"/>
  <c r="AO1777" i="7"/>
  <c r="Z1778" i="7"/>
  <c r="Z1777" i="7"/>
  <c r="AX1778" i="7"/>
  <c r="AX1777" i="7"/>
  <c r="BA1778" i="7"/>
  <c r="BA1777" i="7"/>
  <c r="AV2251" i="7"/>
  <c r="AY2251" i="7"/>
  <c r="AT2288" i="7"/>
  <c r="AT2287" i="7"/>
  <c r="AY2288" i="7"/>
  <c r="AY2287" i="7"/>
  <c r="D2307" i="7"/>
  <c r="E2288" i="7"/>
  <c r="E2287" i="7"/>
  <c r="E2286" i="7"/>
  <c r="I2288" i="7"/>
  <c r="I2287" i="7"/>
  <c r="I2286" i="7"/>
  <c r="J2288" i="7"/>
  <c r="J2287" i="7"/>
  <c r="P2288" i="7"/>
  <c r="P2287" i="7"/>
  <c r="P2286" i="7"/>
  <c r="D2312" i="7"/>
  <c r="D2377" i="7"/>
  <c r="D2373" i="7"/>
  <c r="X2409" i="7"/>
  <c r="X2417" i="7"/>
  <c r="X2439" i="7"/>
  <c r="X2459" i="7"/>
  <c r="X2458" i="7"/>
  <c r="L2251" i="7"/>
  <c r="AM2268" i="7"/>
  <c r="AO2268" i="7"/>
  <c r="AO2251" i="7"/>
  <c r="R2268" i="7"/>
  <c r="U2268" i="7"/>
  <c r="U2251" i="7"/>
  <c r="Z2288" i="7"/>
  <c r="Z2287" i="7"/>
  <c r="AD2288" i="7"/>
  <c r="AD2287" i="7"/>
  <c r="AC2288" i="7"/>
  <c r="AC2287" i="7"/>
  <c r="AI2288" i="7"/>
  <c r="AI2287" i="7"/>
  <c r="D2498" i="7"/>
  <c r="X2264" i="7"/>
  <c r="X2269" i="7"/>
  <c r="X2289" i="7"/>
  <c r="X2309" i="7"/>
  <c r="X2315" i="7"/>
  <c r="X2336" i="7"/>
  <c r="H2373" i="7"/>
  <c r="X2373" i="7"/>
  <c r="X2328" i="7"/>
  <c r="D2309" i="7"/>
  <c r="D2494" i="7"/>
  <c r="D2489" i="7"/>
  <c r="D2253" i="7"/>
  <c r="D2355" i="7"/>
  <c r="D2336" i="7"/>
  <c r="D2333" i="7"/>
  <c r="D2297" i="7"/>
  <c r="D2289" i="7"/>
  <c r="D2274" i="7"/>
  <c r="D2264" i="7"/>
  <c r="X2331" i="7"/>
  <c r="X2333" i="7"/>
  <c r="D2435" i="7"/>
  <c r="D2269" i="7"/>
  <c r="D2315" i="7"/>
  <c r="D2439" i="7"/>
  <c r="D2459" i="7"/>
  <c r="D2409" i="7"/>
  <c r="D2417" i="7"/>
  <c r="D1769" i="7"/>
  <c r="P1628" i="7"/>
  <c r="AI1628" i="7"/>
  <c r="E1628" i="7"/>
  <c r="L1628" i="7"/>
  <c r="AB1769" i="7"/>
  <c r="E1769" i="7"/>
  <c r="H1769" i="7"/>
  <c r="L1769" i="7"/>
  <c r="M1769" i="7"/>
  <c r="AN1769" i="7"/>
  <c r="V1769" i="7"/>
  <c r="Y1769" i="7"/>
  <c r="AE1769" i="7"/>
  <c r="AU1769" i="7"/>
  <c r="AY1769" i="7"/>
  <c r="E1778" i="7"/>
  <c r="E1777" i="7"/>
  <c r="H1778" i="7"/>
  <c r="L1778" i="7"/>
  <c r="L1777" i="7"/>
  <c r="M1778" i="7"/>
  <c r="M1777" i="7"/>
  <c r="AN1778" i="7"/>
  <c r="AN1777" i="7"/>
  <c r="V1778" i="7"/>
  <c r="V1777" i="7"/>
  <c r="Y1778" i="7"/>
  <c r="Y1777" i="7"/>
  <c r="AE1778" i="7"/>
  <c r="AE1777" i="7"/>
  <c r="AB1778" i="7"/>
  <c r="AB1777" i="7"/>
  <c r="I1915" i="7"/>
  <c r="I1913" i="7"/>
  <c r="J1915" i="7"/>
  <c r="J1913" i="7"/>
  <c r="E1977" i="7"/>
  <c r="E1915" i="7"/>
  <c r="E1913" i="7"/>
  <c r="L1995" i="7"/>
  <c r="L1915" i="7"/>
  <c r="L1913" i="7"/>
  <c r="D1995" i="7"/>
  <c r="AS1769" i="7"/>
  <c r="AS1761" i="7"/>
  <c r="G1769" i="7"/>
  <c r="I1769" i="7"/>
  <c r="J1769" i="7"/>
  <c r="AM1769" i="7"/>
  <c r="AO1769" i="7"/>
  <c r="AO1767" i="7"/>
  <c r="X1769" i="7"/>
  <c r="AS1915" i="7"/>
  <c r="AS1913" i="7"/>
  <c r="AS1778" i="7"/>
  <c r="AS1777" i="7"/>
  <c r="Z1769" i="7"/>
  <c r="AF1769" i="7"/>
  <c r="AC1769" i="7"/>
  <c r="AX1769" i="7"/>
  <c r="BA1769" i="7"/>
  <c r="AM1915" i="7"/>
  <c r="AM1913" i="7"/>
  <c r="AF1915" i="7"/>
  <c r="AF1913" i="7"/>
  <c r="AD1769" i="7"/>
  <c r="AD1761" i="7"/>
  <c r="AB1761" i="7"/>
  <c r="E1761" i="7"/>
  <c r="AN1761" i="7"/>
  <c r="Y1761" i="7"/>
  <c r="BA1915" i="7"/>
  <c r="BA1913" i="7"/>
  <c r="D1808" i="7"/>
  <c r="D1816" i="7"/>
  <c r="H1915" i="7"/>
  <c r="H1913" i="7"/>
  <c r="M1915" i="7"/>
  <c r="M1913" i="7"/>
  <c r="AN1915" i="7"/>
  <c r="AN1913" i="7"/>
  <c r="V1915" i="7"/>
  <c r="V1913" i="7"/>
  <c r="Y1915" i="7"/>
  <c r="Y1913" i="7"/>
  <c r="AE1915" i="7"/>
  <c r="AE1913" i="7"/>
  <c r="AB1915" i="7"/>
  <c r="AB1913" i="7"/>
  <c r="AX1915" i="7"/>
  <c r="AX1913" i="7"/>
  <c r="D1940" i="7"/>
  <c r="D1779" i="7"/>
  <c r="D1795" i="7"/>
  <c r="AD1778" i="7"/>
  <c r="AD1777" i="7"/>
  <c r="D1761" i="7"/>
  <c r="J1761" i="7"/>
  <c r="AY1761" i="7"/>
  <c r="L1761" i="7"/>
  <c r="AD1915" i="7"/>
  <c r="AD1913" i="7"/>
  <c r="I1778" i="7"/>
  <c r="I1777" i="7"/>
  <c r="AM1778" i="7"/>
  <c r="AM1777" i="7"/>
  <c r="X1778" i="7"/>
  <c r="AF1778" i="7"/>
  <c r="AF1777" i="7"/>
  <c r="D1846" i="7"/>
  <c r="D1884" i="7"/>
  <c r="AE1628" i="7"/>
  <c r="AP1628" i="7"/>
  <c r="H1761" i="7"/>
  <c r="M1761" i="7"/>
  <c r="V1761" i="7"/>
  <c r="AE1761" i="7"/>
  <c r="AX1761" i="7"/>
  <c r="BA1761" i="7"/>
  <c r="AU1761" i="7"/>
  <c r="G1915" i="7"/>
  <c r="G1913" i="7"/>
  <c r="AO1915" i="7"/>
  <c r="AO1913" i="7"/>
  <c r="Z1915" i="7"/>
  <c r="Z1913" i="7"/>
  <c r="AC1915" i="7"/>
  <c r="AC1913" i="7"/>
  <c r="G1761" i="7"/>
  <c r="I1761" i="7"/>
  <c r="AM1761" i="7"/>
  <c r="AO1761" i="7"/>
  <c r="X1761" i="7"/>
  <c r="Z1761" i="7"/>
  <c r="AF1761" i="7"/>
  <c r="AC1761" i="7"/>
  <c r="AU1778" i="7"/>
  <c r="AU1777" i="7"/>
  <c r="AY1778" i="7"/>
  <c r="AY1777" i="7"/>
  <c r="X1838" i="7"/>
  <c r="AU1915" i="7"/>
  <c r="AU1913" i="7"/>
  <c r="AY1915" i="7"/>
  <c r="AY1913" i="7"/>
  <c r="Y1628" i="7"/>
  <c r="AC1628" i="7"/>
  <c r="AG1628" i="7"/>
  <c r="AN1628" i="7"/>
  <c r="AW1628" i="7"/>
  <c r="H1838" i="7"/>
  <c r="D1861" i="7"/>
  <c r="D1623" i="7"/>
  <c r="D1618" i="7"/>
  <c r="D1965" i="7"/>
  <c r="D1614" i="7"/>
  <c r="X1629" i="7"/>
  <c r="D1629" i="7"/>
  <c r="X1676" i="7"/>
  <c r="D1676" i="7"/>
  <c r="X1680" i="7"/>
  <c r="D1680" i="7"/>
  <c r="D1653" i="7"/>
  <c r="D1673" i="7"/>
  <c r="X1717" i="7"/>
  <c r="X1737" i="7"/>
  <c r="D1737" i="7"/>
  <c r="X1656" i="7"/>
  <c r="D1656" i="7"/>
  <c r="X1659" i="7"/>
  <c r="D1659" i="7"/>
  <c r="X1666" i="7"/>
  <c r="D1666" i="7"/>
  <c r="X1668" i="7"/>
  <c r="D1668" i="7"/>
  <c r="X1724" i="7"/>
  <c r="D1724" i="7"/>
  <c r="X1728" i="7"/>
  <c r="D1728" i="7"/>
  <c r="X1700" i="7"/>
  <c r="D1700" i="7"/>
  <c r="X1702" i="7"/>
  <c r="D1702" i="7"/>
  <c r="X1720" i="7"/>
  <c r="D1720" i="7"/>
  <c r="X1744" i="7"/>
  <c r="D1744" i="7"/>
  <c r="X1609" i="7"/>
  <c r="D1609" i="7"/>
  <c r="D1611" i="7"/>
  <c r="X1642" i="7"/>
  <c r="D1642" i="7"/>
  <c r="X1706" i="7"/>
  <c r="E1719" i="7"/>
  <c r="X1732" i="7"/>
  <c r="D1732" i="7"/>
  <c r="E27" i="14"/>
  <c r="E67" i="14"/>
  <c r="I27" i="14"/>
  <c r="I67" i="14"/>
  <c r="H2287" i="7"/>
  <c r="H2286" i="7"/>
  <c r="AI2286" i="7"/>
  <c r="AE2286" i="7"/>
  <c r="AT2286" i="7"/>
  <c r="AD2286" i="7"/>
  <c r="AM2286" i="7"/>
  <c r="AU1767" i="7"/>
  <c r="AU1760" i="7"/>
  <c r="Z1767" i="7"/>
  <c r="Z1760" i="7"/>
  <c r="Z2286" i="7"/>
  <c r="AY1767" i="7"/>
  <c r="AY1760" i="7"/>
  <c r="M1767" i="7"/>
  <c r="M1760" i="7"/>
  <c r="D2458" i="7"/>
  <c r="M2286" i="7"/>
  <c r="S2286" i="7"/>
  <c r="X1777" i="7"/>
  <c r="X1767" i="7"/>
  <c r="X1760" i="7"/>
  <c r="E1767" i="7"/>
  <c r="E1760" i="7"/>
  <c r="X2268" i="7"/>
  <c r="AS2286" i="7"/>
  <c r="L2286" i="7"/>
  <c r="AC1767" i="7"/>
  <c r="AC1760" i="7"/>
  <c r="U2286" i="7"/>
  <c r="J1767" i="7"/>
  <c r="J1760" i="7"/>
  <c r="BA1767" i="7"/>
  <c r="BA1760" i="7"/>
  <c r="G1767" i="7"/>
  <c r="G1760" i="7"/>
  <c r="AN1767" i="7"/>
  <c r="AN1760" i="7"/>
  <c r="Y1767" i="7"/>
  <c r="Y1760" i="7"/>
  <c r="AC2286" i="7"/>
  <c r="R2251" i="7"/>
  <c r="AB1767" i="7"/>
  <c r="AB1760" i="7"/>
  <c r="AM1767" i="7"/>
  <c r="AM1760" i="7"/>
  <c r="X2252" i="7"/>
  <c r="AM2251" i="7"/>
  <c r="AF1767" i="7"/>
  <c r="AF1760" i="7"/>
  <c r="AX1767" i="7"/>
  <c r="AX1760" i="7"/>
  <c r="AN2286" i="7"/>
  <c r="D2268" i="7"/>
  <c r="D2252" i="7"/>
  <c r="J2286" i="7"/>
  <c r="AY2286" i="7"/>
  <c r="AO1760" i="7"/>
  <c r="X2288" i="7"/>
  <c r="X2287" i="7"/>
  <c r="X2286" i="7"/>
  <c r="D2288" i="7"/>
  <c r="D2287" i="7"/>
  <c r="V1767" i="7"/>
  <c r="V1760" i="7"/>
  <c r="D1915" i="7"/>
  <c r="D1913" i="7"/>
  <c r="H1777" i="7"/>
  <c r="H1767" i="7"/>
  <c r="H1760" i="7"/>
  <c r="AS1767" i="7"/>
  <c r="AS1760" i="7"/>
  <c r="AD1767" i="7"/>
  <c r="AD1760" i="7"/>
  <c r="AE1767" i="7"/>
  <c r="AE1760" i="7"/>
  <c r="L1767" i="7"/>
  <c r="L1760" i="7"/>
  <c r="I1767" i="7"/>
  <c r="I1760" i="7"/>
  <c r="D1838" i="7"/>
  <c r="D1778" i="7"/>
  <c r="X1628" i="7"/>
  <c r="D1628" i="7"/>
  <c r="D1719" i="7"/>
  <c r="E1718" i="7"/>
  <c r="D2251" i="7"/>
  <c r="X2251" i="7"/>
  <c r="D2286" i="7"/>
  <c r="D1777" i="7"/>
  <c r="D1767" i="7"/>
  <c r="D1760" i="7"/>
  <c r="E1717" i="7"/>
  <c r="D1718" i="7"/>
  <c r="D1717" i="7"/>
  <c r="E1710" i="7"/>
  <c r="D1710" i="7"/>
  <c r="E1706" i="7"/>
  <c r="D1706" i="7"/>
</calcChain>
</file>

<file path=xl/sharedStrings.xml><?xml version="1.0" encoding="utf-8"?>
<sst xmlns="http://schemas.openxmlformats.org/spreadsheetml/2006/main" count="10098" uniqueCount="4020">
  <si>
    <t>HTKT khu đất ở tổ dân phố 9, 10 phường Bắc Lý</t>
  </si>
  <si>
    <t>2.1.9.2</t>
  </si>
  <si>
    <t>Mở rộng khu đất ở TDP 9 phường Bắc Lý</t>
  </si>
  <si>
    <t>2.1.9.3</t>
  </si>
  <si>
    <t>HTKT khu đất ở TDP 4 phường Bắc Lý</t>
  </si>
  <si>
    <t>2.1.9.4</t>
  </si>
  <si>
    <t>HTKT đất ở mới khu vực phía Bắc đường F325 thành phố Đồng Hới</t>
  </si>
  <si>
    <t>2.1.9.5</t>
  </si>
  <si>
    <t>Khu dân cư phía Đông nút giao thông Bắc Lý, phường Bắc Lý</t>
  </si>
  <si>
    <t>2.1.9.6</t>
  </si>
  <si>
    <t>Đất ở đô thị</t>
  </si>
  <si>
    <t>2.1.9.7</t>
  </si>
  <si>
    <t>2.1.9.8</t>
  </si>
  <si>
    <t>Đất ở dđô thị ( khu đất của công ty cổ phần Vật tư nông nghiệp Quảng Bình)</t>
  </si>
  <si>
    <t>2.1.9.9</t>
  </si>
  <si>
    <t>Xây dựng nhà ở để bán kết hợp cho thuê của Tập đoàn Trường Thịnh</t>
  </si>
  <si>
    <t>2.1.9.10</t>
  </si>
  <si>
    <t>Đất ở đô thị ( khu đất của công ty cổ phần 494)</t>
  </si>
  <si>
    <t>2.1.9.11</t>
  </si>
  <si>
    <t>Đất ở đô thị trụ sở UBND phường cũ</t>
  </si>
  <si>
    <t>2.1.9.12</t>
  </si>
  <si>
    <t xml:space="preserve">TBĐ 76, TS 12. TBĐ 45, TS 83. TBĐ 113, TS 118, 119, 120 </t>
  </si>
  <si>
    <t>2.1.9.13</t>
  </si>
  <si>
    <t>Chuyển mục đích đất nông nghiệp trong khu dân cư sang đất ở tại đô thị</t>
  </si>
  <si>
    <t>TBĐ 11 TS 169 đến 171; TBĐ 21 TS 17; TBĐ 27 TS 314; TBĐ 32 TS 28 đến 30; TBĐ 39 TS 39, 40, 47; TBĐ 40 TS 285; TBĐ 45 TS 64, 135, 159; TBĐ 46 TS 540; TBĐ 48 TS 164, 169; TBĐ 49 TS 30, 44, 50; TBĐ 61 TS 55; TBĐ 76 TS 135; TBĐ 77 TS 56; TBĐ 78 TS 35, 86; TBĐ 109 TS 8; TBĐ 116 TS 137 TBĐ 119 TS 4; TBĐ 121 TS 96; TBĐ 123 TS 2, 9; TBĐ 126 TS 28; TBĐ 132 TS 82; TBĐ 12, TS 157, 239, 240; TBĐ 30, TS 115, 116; TBĐ 32 TS 28 đến 30; TBĐ 33 TS 27, 46, 48, 55, 56; TBĐ 39 TS 27, 46, 48, 55, 56; TBĐ 48 TS 161, 166, 168, 169; TBĐ 49 TS 60, 61; TBĐ 77, TS 56; TBĐ 78 TS 35, 86, 75; TBĐ 113 TS 118, 119, 120; TBĐ 121 TS 62, 41, 96; TBĐ 123 TS 2, 9; TBĐ 126 TS 28; TBĐ 132 TS 82</t>
  </si>
  <si>
    <t>s</t>
  </si>
  <si>
    <t>2.1.9.14</t>
  </si>
  <si>
    <t>TBĐ 19, TS 81; TBĐ 33, TS 88, 66, 65, 64, 91, 90, 92, 93, 68, 89, 87, 80, 79</t>
  </si>
  <si>
    <t>2.1.9.15</t>
  </si>
  <si>
    <t>Hạ tầng kỹ thuật phía đông mương Phóng Thủy</t>
  </si>
  <si>
    <t>TBĐ 31 TS 25, 61</t>
  </si>
  <si>
    <t>2.1.9.16</t>
  </si>
  <si>
    <t>Khu dân cư phía Bắc đường Trần Quang Khải</t>
  </si>
  <si>
    <t>TBĐ 13 TS 52, 53, 50, 65, 64, 63, 56, 57, 54, 62, 61, 55, 58, 59, 49; TBĐ 14 TS 96, 95, 94, 93, 97, 100 đến 103; TBĐ 17 TS 1 đến 9, 11đến 13, 25, 24, 38, 29; TBĐ 18 TS 55, 66, 56, 6 ,8 đến 12, 5, 45, 24, 26, 30, 33.</t>
  </si>
  <si>
    <t>2.1.9.17</t>
  </si>
  <si>
    <t>TBĐ 6 TS 94, 130, 300, 325, 538; TBĐ 30 TS 229; TBĐ 58 TS 62, 33; TBĐ 76 TS 1; TBĐ 65 TS 74; TBĐ 85 TS 11; TBĐ 18, TS 20; TBĐ 33, TS 56; TBĐ 40, TS 88 ( bản đồ mới)</t>
  </si>
  <si>
    <t>2.1.9.18</t>
  </si>
  <si>
    <t>TBĐ 2, TS 86</t>
  </si>
  <si>
    <t>2.1.9.19</t>
  </si>
  <si>
    <t>TBĐ 11 TS 413; TBĐ 12 TS 726, 727; TBĐ 15 TS 45, 82, 83, 84, 85; TBBĐ 24 TS 19; TBĐ 26 TS 53; TBĐ 47 TS 13; TBĐ 56 TS 52; TBĐ 58 TS 33, 44, 62; TBĐ 65 TS 71 đến 74, 81 đến 84; TBĐ 67 TS 75, 136, 143; TBĐ 71 TS 1, 60, 65; TBĐ 72 TS 9; TBĐ 76 TS 1; TBĐ 77 TS 78, 103, 104TBĐ 78 TS 23 đến 25, 35; TBĐ 84 TS 68; TBĐ 85 TS 7, 11, 62</t>
  </si>
  <si>
    <t>2.1.9.20</t>
  </si>
  <si>
    <t>TBĐ 58 TS 218</t>
  </si>
  <si>
    <t>2.1.9.21</t>
  </si>
  <si>
    <t>Khu dân cư phía Nam Cầu Rào</t>
  </si>
  <si>
    <t>Tờ BĐ 21,TS32,46 đến 51,38 đến 41.</t>
  </si>
  <si>
    <t>2.1.9.22</t>
  </si>
  <si>
    <t>Tờ BĐ 06 TS 02,03,08,25; Tờ BĐ 07 TS 20,43,69,79; Tờ BĐ 09 TS 09,25;Tờ BĐ 03 TS 27;Tờ BĐ 12 TS 10,24,66,67,79,139,142,147; Tờ BĐ 13 TS 01,56,73 đến 75; Tờ BĐ 17 TS 143,165,186;Tờ BĐ 14 TS 43,44,125,126;Tờ BĐ 11 TS 45; Tờ BĐ 18 TS 178,215</t>
  </si>
  <si>
    <t>2.1.9.23</t>
  </si>
  <si>
    <t>TBĐ 11 TS 413; TBĐ 12 TS 726, 727; TBĐ 27 TS 22, 34</t>
  </si>
  <si>
    <t>2.1.9.24</t>
  </si>
  <si>
    <t>HTKT khu vực Đồng Côi - Đập Đình</t>
  </si>
  <si>
    <t>2.1.9.25</t>
  </si>
  <si>
    <t>Đất ở dọc tuyến đường quy hoạch 15 m</t>
  </si>
  <si>
    <t>TBĐ 38 TS 48, 49, 59, TBĐ 43 TS 1, 30, 31, 67, 82, 105, 106, 103đến 132, 156 đến 158, 194 đến 196, 166 đến 169, 197 đến 199, 242 đến 245; TBĐ 48 TS 11, 12, 30, 40, 34, 41, 47, 60, 73, 82; TBĐ 53 TS 10, 17, 23, 36, 41, 58 đến 63, 93 đến 98</t>
  </si>
  <si>
    <t>2.1.9.26</t>
  </si>
  <si>
    <t>HTKT tạo quý đất phường Phú Hải</t>
  </si>
  <si>
    <t>2.1.9.27</t>
  </si>
  <si>
    <t>HTKT khu vực đất ở phía tây đường Quang Trung (phía sau bến xe trung tâm)</t>
  </si>
  <si>
    <t>2.1.9.28</t>
  </si>
  <si>
    <t>Hạ tầng kỹ thuật khu dân cư tổ dân phố Bắc Hồng, Phường Phú Hải</t>
  </si>
  <si>
    <t>2.1.9.29</t>
  </si>
  <si>
    <t>Đất ở gần cầu Nhật Lệ 2</t>
  </si>
  <si>
    <t>TBĐ 35 TS 1, 2; TBĐ 34 TS 6 đến 28, 49 57, 58, 64, 78, 107 đến 109</t>
  </si>
  <si>
    <t>2.1.9.30</t>
  </si>
  <si>
    <t>Khu đô thị phía Đông Bắc đường Lý Thường Kiệt, phường Bắc Lý, thành phố Đồng Hới</t>
  </si>
  <si>
    <t>2.1.9.31</t>
  </si>
  <si>
    <t>TBĐ 18 TS 110, 111, 137; TBĐ 21 TS 4, 6</t>
  </si>
  <si>
    <t>2.1.9.32</t>
  </si>
  <si>
    <t>TBĐ 9, TS 85</t>
  </si>
  <si>
    <t>2.1.9.33</t>
  </si>
  <si>
    <t>Đất ở khu vực đồng Cầu Trong</t>
  </si>
  <si>
    <t>2.1.9.34</t>
  </si>
  <si>
    <t>Đất ở khu vực sau đồi Bưu Điện củ</t>
  </si>
  <si>
    <t>2.1.9.35</t>
  </si>
  <si>
    <t>Tờ BĐ 24, thửa số 49. Tờ BĐ 29, thửa số 168</t>
  </si>
  <si>
    <t>2.1.10</t>
  </si>
  <si>
    <t>Đất xây dựng trụ sở cơ quan</t>
  </si>
  <si>
    <t>TSC</t>
  </si>
  <si>
    <t>2.1.10.1</t>
  </si>
  <si>
    <t>Ngân hàng nhà nước Việt Nam - chi nhánh Quảng Bình</t>
  </si>
  <si>
    <t>2.1.10.2</t>
  </si>
  <si>
    <t>Sở Công thương</t>
  </si>
  <si>
    <t>2.1.10.3</t>
  </si>
  <si>
    <t>Trụ sở UBND phường Bắc Lý, nhà văn hóa phường</t>
  </si>
  <si>
    <t>2.1.10.4</t>
  </si>
  <si>
    <t>Trụ sở Tòa án TP.Đồng Hới</t>
  </si>
  <si>
    <t>Tờ BĐ 4 TS 255, 302, 303, 337đến 339; Tờ BĐ 5 TS 166, 167, 208, 209, 120, 122 đến 124.</t>
  </si>
  <si>
    <t>2.1.10.5</t>
  </si>
  <si>
    <t>Quy hoạch trụ sở UBND xã Bảo Ninh(chuyển tiếp kế hoạch 2016)</t>
  </si>
  <si>
    <t>Tờ BĐ LN 60,TS45</t>
  </si>
  <si>
    <t>2.1.10.6</t>
  </si>
  <si>
    <t>Quy hoạch trụ sở UBND xã Quang Phú</t>
  </si>
  <si>
    <t>Tờ BĐ 12 TS 205</t>
  </si>
  <si>
    <t>2.1.10.7</t>
  </si>
  <si>
    <t>HDND-UBND thành phố</t>
  </si>
  <si>
    <t>2.1.11</t>
  </si>
  <si>
    <t>Đất xây dựng trụ sở cơ quan, công trình sự nghiệp</t>
  </si>
  <si>
    <t>DTS</t>
  </si>
  <si>
    <t>2.1.11.1</t>
  </si>
  <si>
    <t>Trụ sở làm việc của phân xưởng đường dây 110KV Quảng Bình</t>
  </si>
  <si>
    <t>TBĐ 30TS 60</t>
  </si>
  <si>
    <t>2.1.11.2</t>
  </si>
  <si>
    <t>Đài truyền hình</t>
  </si>
  <si>
    <t>TBĐ 17,
TS 23,31,34,35,29</t>
  </si>
  <si>
    <t>2.1.11.3</t>
  </si>
  <si>
    <t>Văn phòng thường trú báo nhân dân</t>
  </si>
  <si>
    <t>2.1.11.4</t>
  </si>
  <si>
    <t>Văn phòng thường trú thông tấn xã Việt Nam tại Quảng Bình</t>
  </si>
  <si>
    <t>2.1.11.5</t>
  </si>
  <si>
    <t>Trụ sở Tỉnh Đoàn</t>
  </si>
  <si>
    <t>2.1.11.6</t>
  </si>
  <si>
    <t xml:space="preserve">Nhà điều hành Ban Quản lý Khu kinh tế </t>
  </si>
  <si>
    <t>2.1.11.7</t>
  </si>
  <si>
    <t>Trạm khai thác và bảo vệ nguồn lợi thủy sản Nhật Lệ (chuyển tiếp kế hoạch 2016)</t>
  </si>
  <si>
    <t>Tờ BĐLN 60,TS03</t>
  </si>
  <si>
    <t>2.1.11.8</t>
  </si>
  <si>
    <t>Quy hoạch Trung tâm bồi dưỡng nghiệp vụ của Kho bạc nhà nước.</t>
  </si>
  <si>
    <t>Tờ BĐLN 60,T36,45</t>
  </si>
  <si>
    <t>2.1.11.9</t>
  </si>
  <si>
    <t>Hội phát triển vì người khuyết tật Quảng Bình</t>
  </si>
  <si>
    <t>2.1.11.10</t>
  </si>
  <si>
    <t>Trụ sở làm việc Chi cục quản lý chất lượng NLTS</t>
  </si>
  <si>
    <t>2.1.11.11</t>
  </si>
  <si>
    <t>Mở rộng trụ sở làm việc trung tâm dịch vụ bán đấu giá tài sản của Sở tư pháp</t>
  </si>
  <si>
    <t>2.1.11.12</t>
  </si>
  <si>
    <t>Trụ sở trạm thủy văn Đồng Hới</t>
  </si>
  <si>
    <t>2.1.11.13</t>
  </si>
  <si>
    <t>Trung tâm vì sự phát triển phụ nữ Bắc Trung Bộ của trung ương hội liên hiệp phụ nữ Việt Nam</t>
  </si>
  <si>
    <t>2.1.12</t>
  </si>
  <si>
    <t>Đất tôn giáo</t>
  </si>
  <si>
    <t>TON</t>
  </si>
  <si>
    <t>2.1.12.1</t>
  </si>
  <si>
    <t>Phục hồi chùa Đồng Thành</t>
  </si>
  <si>
    <t>2.1.13</t>
  </si>
  <si>
    <t>Đất cơ sở tín ngưỡng</t>
  </si>
  <si>
    <t>TIN</t>
  </si>
  <si>
    <t>2.1.13.1</t>
  </si>
  <si>
    <t>Nhà thờ các dòng họ</t>
  </si>
  <si>
    <t>2.1.14</t>
  </si>
  <si>
    <t>NTD</t>
  </si>
  <si>
    <t>2.1.14.1</t>
  </si>
  <si>
    <t>Nghĩa trang nhân dân xã Thuận Đức</t>
  </si>
  <si>
    <t>t</t>
  </si>
  <si>
    <t>2.1.14.2</t>
  </si>
  <si>
    <t>Đất nghĩa trang</t>
  </si>
  <si>
    <t>TBĐ 45, TS 167</t>
  </si>
  <si>
    <t>2.1.14.3</t>
  </si>
  <si>
    <t>Nghĩa trang, nghĩa địa Lộc Ninh</t>
  </si>
  <si>
    <t>TBĐ 8 TS 21, 26,29</t>
  </si>
  <si>
    <t>2.1.15</t>
  </si>
  <si>
    <t>Đất sinh hoạt cộng đồng</t>
  </si>
  <si>
    <t>DSH</t>
  </si>
  <si>
    <t>2.1.15.1</t>
  </si>
  <si>
    <t>Nhà sinh hoạt cộng đồng Tổ dân phố 7</t>
  </si>
  <si>
    <t>TBĐ 86 TS 23</t>
  </si>
  <si>
    <t>2.1.15.2</t>
  </si>
  <si>
    <t>Trung tâm văn hoá phường Bắc Lý</t>
  </si>
  <si>
    <t>TBĐ 40 TS 257, 258, 261 đến 263, 265 đến 270</t>
  </si>
  <si>
    <t>2.1.15.3</t>
  </si>
  <si>
    <t>Trung tâm văn hoá phường Hải Đình</t>
  </si>
  <si>
    <t>TBĐ 17 TS 20; TBĐ 18 TS 122</t>
  </si>
  <si>
    <t>2.1.15.4</t>
  </si>
  <si>
    <t>Trung tâm văn hoá phường Nam Lý</t>
  </si>
  <si>
    <t>2.1.15.5</t>
  </si>
  <si>
    <t>Nhà sinh hoạt cộng đồng Tổ dân phố 5</t>
  </si>
  <si>
    <t>TBĐ 31 TS 62</t>
  </si>
  <si>
    <t>2.1.15.6</t>
  </si>
  <si>
    <t>Nhà sinh hoạt cộng đồng Tổ dân phố 14</t>
  </si>
  <si>
    <t>TBĐ 1 TS 134 đến 238, 247, 248, 253; TBĐ 4 TS 4 đến 6</t>
  </si>
  <si>
    <t>2.1.15.7</t>
  </si>
  <si>
    <t>Nhà sinh hoạt cộng đồng Tổ dân phố 15</t>
  </si>
  <si>
    <t>TBĐ 46 TS 88</t>
  </si>
  <si>
    <t>2.1.15.8</t>
  </si>
  <si>
    <t>Nhà văn hóa kết hợp sân thể thao</t>
  </si>
  <si>
    <t xml:space="preserve">TBĐ 30, TS 681, 682, 683, 692 </t>
  </si>
  <si>
    <t>2.1.15.9</t>
  </si>
  <si>
    <t>Mở rộng nhà văn hóa tổ dân phố 10, phường Bắc Nghĩa</t>
  </si>
  <si>
    <t>2.1.15.10</t>
  </si>
  <si>
    <t>Mở rộng nhà văn hóa tổ dân phố 12, phường Bắc Nghĩa</t>
  </si>
  <si>
    <t>2.1.15.11</t>
  </si>
  <si>
    <t>Mở rộng nhà văn hóa tổ dân phố 13, phường Bắc Nghĩa</t>
  </si>
  <si>
    <t>2.1.15.12</t>
  </si>
  <si>
    <t>Mở rộng nhà văn hóa tổ dân phố 14, phường Bắc Nghĩa</t>
  </si>
  <si>
    <t>2.1.15.13</t>
  </si>
  <si>
    <t>Nhà văn hóa tổ dân phố Bình Phúc</t>
  </si>
  <si>
    <t>2.1.16</t>
  </si>
  <si>
    <t>DKV</t>
  </si>
  <si>
    <t>2.1.16.1</t>
  </si>
  <si>
    <t>Vườn hoa và bãi đỗ xe tại khu vực giao nhau đường Tôn Thất Thuyết và đường Nguyễn Hữu Cảnh</t>
  </si>
  <si>
    <t>2.1.16.2</t>
  </si>
  <si>
    <t>Khu công viên cây xanh và dịch vụ thể thao</t>
  </si>
  <si>
    <t>2.1.16.3</t>
  </si>
  <si>
    <t>Vườn hoa trước cổng bệnh viện Hữu Nghị Việt Nam Cuba</t>
  </si>
  <si>
    <t>TBĐ 13 TS 92; TBĐ 20 TS 1</t>
  </si>
  <si>
    <t>2.1.16.4</t>
  </si>
  <si>
    <t>Vườn hoa Tây Nam ngã tư tuyến đường Võ Nguyên Giáp và đường Trần Hưng Đạo</t>
  </si>
  <si>
    <t>2.2</t>
  </si>
  <si>
    <t>Khu vực cần chuyển mục đích sử dụng đất để thực hiện việc nhận chuyển nhượng, thuê quyền sử dụng đất, nhận góp vốn bằng quyền sử dụng đất</t>
  </si>
  <si>
    <t>2.2.1</t>
  </si>
  <si>
    <t>Đất thương mại dịch vụ</t>
  </si>
  <si>
    <t>TMD</t>
  </si>
  <si>
    <t>2.2.1.1</t>
  </si>
  <si>
    <t>Đất thương mại, dịch vụ (khu đất thu hồi của ngân hàng VP bank)</t>
  </si>
  <si>
    <t>2.2.1.2</t>
  </si>
  <si>
    <t>Ngân hàng chính sách xã hội tỉnh Quảng Bình (khu đất thu hồi)</t>
  </si>
  <si>
    <t>2.2.1.3</t>
  </si>
  <si>
    <t>Cửa hàng xăng dầu</t>
  </si>
  <si>
    <t>TBĐ 49, TS 39</t>
  </si>
  <si>
    <t>2.2.1.4</t>
  </si>
  <si>
    <t>Quy hoạch khách sạn Duy Tân</t>
  </si>
  <si>
    <t>Tờ BĐLN 60 TS 86</t>
  </si>
  <si>
    <t>2.2.1.5</t>
  </si>
  <si>
    <t>Đất trung tâm thương mại dịch vụ</t>
  </si>
  <si>
    <t>TBĐ 37, TS 69</t>
  </si>
  <si>
    <t>2.2.1.6</t>
  </si>
  <si>
    <t>Quỹ tín dụng</t>
  </si>
  <si>
    <t>TBĐ 42 TS 1008</t>
  </si>
  <si>
    <t>2.2.1.7</t>
  </si>
  <si>
    <t>Mở rộng khu nhà làm việc, kho chứa vật tư và bãi đỗ xe của Công ty TNHH Hoàng Huy Toàn</t>
  </si>
  <si>
    <t>2.2.1.8</t>
  </si>
  <si>
    <t>Trung tâm kinh doanh vật liệu xây dựng và tấm lợp kim loại</t>
  </si>
  <si>
    <t>2.2.1.9</t>
  </si>
  <si>
    <t>Quy hoạch khu Thương mại dịch vụ (thôn 1)</t>
  </si>
  <si>
    <t>Tờ BĐ 24 TS 228,229,244,245,247</t>
  </si>
  <si>
    <t>2.2.1.10</t>
  </si>
  <si>
    <t>Đất thuơng mại dịch vụ</t>
  </si>
  <si>
    <t xml:space="preserve">Các xã, phường </t>
  </si>
  <si>
    <t>2.2.1.11</t>
  </si>
  <si>
    <t>Đất thương mại dịch vụ  (Quy hoạch phân khu khu vực dọc theo sông Phú Vinh)</t>
  </si>
  <si>
    <t>2.2.1.12</t>
  </si>
  <si>
    <t>Khu du lịch nghĩ dưỡng cao cấp Bảo Ninh - Hải Ninh</t>
  </si>
  <si>
    <t>2.2.1.13</t>
  </si>
  <si>
    <t>Khu du lịch, dịch vụ và bãi tắm Bảo Ninh</t>
  </si>
  <si>
    <t>2.2.1.14</t>
  </si>
  <si>
    <t>Đất thương mại, dịch vụ hai bên đường Trương Pháp</t>
  </si>
  <si>
    <t>2.2.1.15</t>
  </si>
  <si>
    <t>Khu du lịch, dịch vụ và bãi tắm Khe Chuối</t>
  </si>
  <si>
    <t>2.2.1.16</t>
  </si>
  <si>
    <t>Trạm trung chuyển hàng hoá, kho bãi, nhà hàng ăn uống và gara ô tô Thiên Phúc</t>
  </si>
  <si>
    <t>2.2.1.17</t>
  </si>
  <si>
    <t>Dự án Khu dịch vụ tổng hợp Vĩnh Hưng của Công ty TNHH TV&amp;XD Vĩnh Hưng</t>
  </si>
  <si>
    <t>2.2.1.18</t>
  </si>
  <si>
    <t>Dự án Khu trưng bày, giới thiệu và bán sản phẩm đồ gỗ Phú Ninh của Công ty TNHH Phú Ninh</t>
  </si>
  <si>
    <t>Xã Thuận đức</t>
  </si>
  <si>
    <t>2.2.1.19</t>
  </si>
  <si>
    <t>Dự án Khu nghỉ dưỡng sinh thái Tabico Quảng Bình</t>
  </si>
  <si>
    <t>2.2.1.20</t>
  </si>
  <si>
    <t>Mở rộng khu thương mại tổng hợp của Công ty TNHH TM Ngọc Toàn</t>
  </si>
  <si>
    <t>2.2.1.21</t>
  </si>
  <si>
    <t>Trung tâm thương mại Vincom</t>
  </si>
  <si>
    <t>2.2.1.22</t>
  </si>
  <si>
    <t>Nhà hàng nổi dạng bè Hoàng Linh của Công ty TNHH thương mại Hoàng Linh</t>
  </si>
  <si>
    <t>2.2.1.23</t>
  </si>
  <si>
    <t>Mở rộng xưởng dịch vụ sữa chữa trung tâm TMDV Công ty TNHH TM và DT Đức hùng</t>
  </si>
  <si>
    <t>2.2.1.24</t>
  </si>
  <si>
    <t>Đất thương mại dịch vụ gần khu vực chợ quy hoạch</t>
  </si>
  <si>
    <t>2.2.1.25</t>
  </si>
  <si>
    <t>Thư viện sách công cộng kết hợp cà phê</t>
  </si>
  <si>
    <t>2.2.1.26</t>
  </si>
  <si>
    <t>Khách sạn Sông Biển Nhật Lệ của Công ty Cổ phần VIX</t>
  </si>
  <si>
    <t>2.2.1.27</t>
  </si>
  <si>
    <t>Nhà điều hành, cầu cảng, dịch vụ thuyền buồm</t>
  </si>
  <si>
    <t>2.2.1.28</t>
  </si>
  <si>
    <t>Trung tâm thương mại Minh Trí</t>
  </si>
  <si>
    <t>2.2.1.29</t>
  </si>
  <si>
    <t>Mở rộng trung tâm kinh doanh dịch vụ Ô tô của công ty CP Ô tô Trường Hải</t>
  </si>
  <si>
    <t>2.2.2</t>
  </si>
  <si>
    <t>Đất cơ sở sản xuất phi nông nghiệp</t>
  </si>
  <si>
    <t>SKC</t>
  </si>
  <si>
    <t>2.2.2.1</t>
  </si>
  <si>
    <t>2.2.2.4</t>
  </si>
  <si>
    <t>Trạm trộng bê tông thương phẩm của Công ty TNHH xây dựng tổng hợp Đức Thắng</t>
  </si>
  <si>
    <t>2.2.2.5</t>
  </si>
  <si>
    <t xml:space="preserve">Xây dựng kho bảo quản hàng hóa và nhà xưởng sản xuất dược phẩm </t>
  </si>
  <si>
    <t>TBĐ số 7, TS 7</t>
  </si>
  <si>
    <t>2.2.2.6</t>
  </si>
  <si>
    <t>Đất cơ sở sản xuất, kinh doanh dịch vụ</t>
  </si>
  <si>
    <t>2.2.3</t>
  </si>
  <si>
    <t>Đất sản xuất vật liệu xây dựng, làm đồ gốm</t>
  </si>
  <si>
    <t>SKX</t>
  </si>
  <si>
    <t>2.2.3.1</t>
  </si>
  <si>
    <t>Đất làm vật liệu san lấp</t>
  </si>
  <si>
    <t>2.2.3.2</t>
  </si>
  <si>
    <t>2.2.3.3</t>
  </si>
  <si>
    <t>2.2.4</t>
  </si>
  <si>
    <t>NKH</t>
  </si>
  <si>
    <t>2.2.4.1</t>
  </si>
  <si>
    <t>Đất trang trại của hộ gia đình cá nhân ông Hoàng Xuân Thủy</t>
  </si>
  <si>
    <t>TBĐ 8 TS 74</t>
  </si>
  <si>
    <t>2.2.4.2</t>
  </si>
  <si>
    <t>Dự án đầu tư khu trang trại chăn nuôi heo siêu sinh sản, siêu nạc hướng ngoại chất lượng cao của Công ty TNHH Tabico</t>
  </si>
  <si>
    <t>Tổng cộng</t>
  </si>
  <si>
    <t>LUN</t>
  </si>
  <si>
    <t>Đất rừng phòng hộ</t>
  </si>
  <si>
    <t>RDD</t>
  </si>
  <si>
    <t>LMU</t>
  </si>
  <si>
    <t>SKT</t>
  </si>
  <si>
    <t>Đất thương mại, dịch vụ</t>
  </si>
  <si>
    <t>Đất cơ sở sản xuất kinh doanh</t>
  </si>
  <si>
    <t>Đất cho hoạt động khoáng sản</t>
  </si>
  <si>
    <t>Đất cơ sở giáo dục đào tạo</t>
  </si>
  <si>
    <t>DKH</t>
  </si>
  <si>
    <t>DBV</t>
  </si>
  <si>
    <t>DDT</t>
  </si>
  <si>
    <t>DDL</t>
  </si>
  <si>
    <t>DRA</t>
  </si>
  <si>
    <t>Đất trụ sở cơ quan</t>
  </si>
  <si>
    <t>DNG</t>
  </si>
  <si>
    <t>Đất nghĩa trang nghĩa địa</t>
  </si>
  <si>
    <t>PNK</t>
  </si>
  <si>
    <t>I</t>
  </si>
  <si>
    <t>Công trình, dự án được phân bổ từ quy hoạch kế hoạch sử dụng đất cấp tỉnh</t>
  </si>
  <si>
    <t>Thao trường bắn</t>
  </si>
  <si>
    <t>Mai Thủy</t>
  </si>
  <si>
    <t>Tờ BĐLN số 1 (thửa 167, 188, 170)</t>
  </si>
  <si>
    <t>Căn cứ hậu phương</t>
  </si>
  <si>
    <t>Kim Thủy</t>
  </si>
  <si>
    <t>Di chuyển Đồn Biên phòng 601 ra biên giới hoặc xây dựng đồn cửa khấu Chút Mút</t>
  </si>
  <si>
    <t>Lâm Thủy</t>
  </si>
  <si>
    <t>2018-2020</t>
  </si>
  <si>
    <t>Xây dựng nhà công vụ cho Đội công tác đồn 601</t>
  </si>
  <si>
    <t>Trạm Kiểm soát cửa khẩu Chút Mút</t>
  </si>
  <si>
    <t>Thao trường bắn lực lượng vũ trang huyện Lệ Thủy</t>
  </si>
  <si>
    <t>Cam Thủy</t>
  </si>
  <si>
    <t>Tờ BĐLN 1 (thửa 35)</t>
  </si>
  <si>
    <t>Thao trường huấn luyện TDTT đồn 200</t>
  </si>
  <si>
    <t>Ngư Thủy Trung</t>
  </si>
  <si>
    <t>Tờ BĐLN số 1 (thửa 53)</t>
  </si>
  <si>
    <t>Đội cảnh sát PCCC Nam Quảng Bình</t>
  </si>
  <si>
    <t>Thị trấn Kiến Giang</t>
  </si>
  <si>
    <t>Tờ BĐĐC số 10 (thửa 128); Tờ BĐĐC số 14 (thửa 5-7, 30)</t>
  </si>
  <si>
    <t>1.3</t>
  </si>
  <si>
    <t>Hạ tầng khu công nghiệp Cam Liên</t>
  </si>
  <si>
    <t>Cam Thủy, Ngư Thủy Bắc, Thanh Thủy</t>
  </si>
  <si>
    <t>2017-2020</t>
  </si>
  <si>
    <t>Hạ tầng khu công nghiệp Bang</t>
  </si>
  <si>
    <t>Mai Thủy, Phú Thủy</t>
  </si>
  <si>
    <t>1.4</t>
  </si>
  <si>
    <t>Đất cụm công nghiệp</t>
  </si>
  <si>
    <t>Cụm TTCN Bàu sen</t>
  </si>
  <si>
    <t>Sen Thủy</t>
  </si>
  <si>
    <t>Cụm TTCN Cam Liên</t>
  </si>
  <si>
    <t>Cụm TTCN Bang</t>
  </si>
  <si>
    <t>Phú Thủy</t>
  </si>
  <si>
    <t>1.5</t>
  </si>
  <si>
    <t>Đất sử dụng cho hoạt động khoáng sản</t>
  </si>
  <si>
    <t>Khai thác Titan</t>
  </si>
  <si>
    <t>SKS</t>
  </si>
  <si>
    <t>Tờ BĐĐCLN số 45 (thửa 1, 4, 105)</t>
  </si>
  <si>
    <t>Đá sét làm nguyên liệu xi măng (Lèn Áng)</t>
  </si>
  <si>
    <t>Thị trấn Nông Trường Lệ Ninh</t>
  </si>
  <si>
    <t>2016-2017</t>
  </si>
  <si>
    <t>II</t>
  </si>
  <si>
    <t>Hội trường Ủy ban nhân dân xã Lâm Thủy</t>
  </si>
  <si>
    <t>Tờ BĐĐC số 17 (thửa 73)</t>
  </si>
  <si>
    <t>Trụ sở UBND xã Xuân Thủy</t>
  </si>
  <si>
    <t>Xuân Thủy</t>
  </si>
  <si>
    <t>Các xã, thị trấn</t>
  </si>
  <si>
    <t>2.1.2</t>
  </si>
  <si>
    <t>Đất xây dựng trụ sở của tổ chức sự nghiệp</t>
  </si>
  <si>
    <t>Trụ sở trạm kiểm lâm Chút Mút</t>
  </si>
  <si>
    <t>Xây mới trạm QLBVR số 02</t>
  </si>
  <si>
    <t>Hưng Thủy</t>
  </si>
  <si>
    <t>Đất trụ sở của tổ chức sự nghiệp</t>
  </si>
  <si>
    <t>2.1.3</t>
  </si>
  <si>
    <t>Tờ BĐLN 1 (thửa 4, 9); Tờ BĐĐC số 5 (thửa 184, 215, 218, 221, 280, 241, 242, 247, 248, 272, 274, 307, 308, 55-&gt;59, 61)
Tờ BĐĐC số 26 (thửa 38, 52-&gt;54); Tờ BĐĐC 24 (thửa 18)</t>
  </si>
  <si>
    <t>An Thủy</t>
  </si>
  <si>
    <t>Tờ BĐĐC số 45 (thửa 145-&gt;154); Tờ BĐĐC số 44 (thửa 54-&gt;63, 517); Tờ  BĐĐC số 39 (thửa 
96-&gt;103); Tờ BĐĐC số 43 (thửa 135, 154); Tờ BĐĐC số 30 (thửa 495); Tờ BĐĐC số 33 (thửa 371)</t>
  </si>
  <si>
    <t>Hoa Thủy</t>
  </si>
  <si>
    <t>Tờ BĐĐC số 9 (thửa 262, 486, 487, 479,515); Tờ BĐĐC số 15 (thửa 15)</t>
  </si>
  <si>
    <t>Hồng Thủy</t>
  </si>
  <si>
    <t>Tờ BĐĐC số 5 (thửa 1-&gt;8, 10, 20,21); Tờ BĐĐC số 6 (thửa 1-&gt;4); Tờ BĐĐC số 9 (thửa 378); Tờ BĐĐC số 26 (thửa 84, 97-&gt;99, 
100-&gt;102, 127-&gt;131); Tờ BĐĐC số 27 (thửa 44, 54-&gt;58, 66-&gt;69, 89); Tờ BĐĐC số 35 (thửa 338, 344, 345); Tờ BĐĐC số 38 (thửa 11,  13-&gt;18,
 33-&gt;37, 49, 50,68, 20-&gt;23, 27-&gt;32, 51-&gt;54, 65-&gt;67); Tờ BĐĐC số 39 (thửa 42, 44-&gt;55)</t>
  </si>
  <si>
    <t>Lộc Thủy</t>
  </si>
  <si>
    <t>Tờ BĐ ĐC số 14 (thửa 375, 432, 433)</t>
  </si>
  <si>
    <t xml:space="preserve">Tờ BĐĐC số 8 (thửa 73); Tờ BĐĐC số 7 (thửa 575)
 Tờ BĐĐC số 12 (thửa 374; 574); Tờ BĐĐC số 15 (thửa 62, 106) </t>
  </si>
  <si>
    <t>Ngư Thủy Bắc</t>
  </si>
  <si>
    <t>Tờ BĐĐCLN Số 12 (thửa 35, 36, 49, 122, 128); Tờ BĐ ĐC LN số 13 (thửa 29)</t>
  </si>
  <si>
    <t>Tờ BĐLN số 1 (thửa 12, 14, 26)</t>
  </si>
  <si>
    <t>Phong Thủy</t>
  </si>
  <si>
    <t>Tờ BĐĐC số 50 (thửa 162); Tờ BĐĐC số 51 (thửa 426, 436)</t>
  </si>
  <si>
    <t>Tân Thủy</t>
  </si>
  <si>
    <t>Tờ BĐĐC số 8 (thửa 380); Tờ BĐĐC số 9 (thửa 33, 149, 171); Tờ BĐĐC số 11 (thửa 178, 179, 193, 538, 559, 612-&gt;615)</t>
  </si>
  <si>
    <t>Thái Thủy</t>
  </si>
  <si>
    <t>Tờ BĐĐC số 8 (thửa 592); Tờ BĐĐC số 14 (thửa 214, 248); Tờ BĐĐC 
số 20 (thửa 19, 7, 6,12, 4),; Tờ BĐĐC số 15 (thửa 87-&gt;101, 
103, 113, 151, 74-&gt;76, 124-&gt;131)</t>
  </si>
  <si>
    <t>Thanh Thủy</t>
  </si>
  <si>
    <t>Tờ BĐĐC số 9 (thửa 293); Tờ BĐLN 44 (thửa 52)</t>
  </si>
  <si>
    <t>Trường Thủy</t>
  </si>
  <si>
    <t>Tờ BĐĐC số 10 (thửa 2); Tờ BĐĐC số 9 (thửa 53,61-&gt;64,73); Tờ BĐLN số 1 (thửa 42)</t>
  </si>
  <si>
    <t>Tờ BĐĐC số 8 (thửa 55,56,63-&gt;65, 68-&gt;70,72-&gt;75,78-&gt;82,85-&gt;87,89,90-&gt;95, 98,99,
102-&gt;105, 107-&gt;111, 114-&gt;117, 126-&gt;128)</t>
  </si>
  <si>
    <t>Ngư Thủy Nam</t>
  </si>
  <si>
    <t>Tờ BĐLN số 1 (thửa 22)</t>
  </si>
  <si>
    <t>Đất ở tại nông thôn và khu tái định cư bản Mit</t>
  </si>
  <si>
    <t>Tờ BĐLN số 5 (thửa 52)</t>
  </si>
  <si>
    <t>Sơn Thủy</t>
  </si>
  <si>
    <t>Tờ BĐĐC số 11 (thửa 400-403, 534, 535); Tờ BĐĐC số 15 
(thửa 48, 89, 90, 93-95, 98)</t>
  </si>
  <si>
    <t>Tờ  BĐĐC số 21 (thửa 242, 462); Tờ BĐĐC số 2 (thửa 604 - 610) Tờ BĐĐC số 34 thửa 41</t>
  </si>
  <si>
    <t>Liên Thủy</t>
  </si>
  <si>
    <t>Tờ BĐĐC số 16 (thửa 138, 43, 118); Tờ BĐĐC số 29 (thửa 466, 211, 203, 204); Tờ BĐĐC số 4 (thửa 559, 535, 518, 492)</t>
  </si>
  <si>
    <t>Tờ BĐĐC số 19 (thửa 286, 295, 504, 540, 531, 534, 549, 81, 473, 111, 109); Tờ BĐĐC số 16 (thửa 379); Tờ BĐĐC số 10 (thửa 1461); Tờ BĐĐC số 9 (thửa 52, 63-71, 110-114, 119-128, 146-151)</t>
  </si>
  <si>
    <t>Mỹ Thủy</t>
  </si>
  <si>
    <t>Tờ BĐĐC số 12 (thửa 452, 432, 422, 444, 450, 464)</t>
  </si>
  <si>
    <t>Đất ở tại nông thôn (khu tái định cư bản Mới)</t>
  </si>
  <si>
    <t>Tờ BĐĐCLN số 3 thửa 57, 45, 54 (Đất ở cho 45 hộ, mỗi hộ 400m2)</t>
  </si>
  <si>
    <t>Khu tái định cư Bản Đá Còi</t>
  </si>
  <si>
    <t>Ngân Thủy</t>
  </si>
  <si>
    <t>Tờ BĐĐCLN số 4 (thửa 26, 28)</t>
  </si>
  <si>
    <t>Văn Thủy</t>
  </si>
  <si>
    <t>Tờ BĐĐC số 14 (thửa 146, 147)</t>
  </si>
  <si>
    <t>Dương Thủy</t>
  </si>
  <si>
    <t>Tờ BDĐC 35 (thửa 28,29,31,46); Tờ BĐĐC số 36 (thửa 25,26,29,30,33,34)</t>
  </si>
  <si>
    <t>Chuyển mục đích sử dụng đất từ đất cơ sở sản xuất kinh doanh sang đất ở tại nông thôn</t>
  </si>
  <si>
    <t>Chuyển mục đích sử dụng đất sang đất ở tại nông thôn</t>
  </si>
  <si>
    <t>Các xã trong huyện</t>
  </si>
  <si>
    <t>2.1.4</t>
  </si>
  <si>
    <t xml:space="preserve">Đất ở tại đô thị </t>
  </si>
  <si>
    <t>Thị trấn Nông trường Lệ Ninh</t>
  </si>
  <si>
    <t>Tờ BĐĐC số 9 (thửa 82,87,89)</t>
  </si>
  <si>
    <t xml:space="preserve">Tờ BĐĐC số 10 ( thửa 29,30,47-&gt;50, 65, 66, 87-&gt;89, 106-&gt;108, 126-&gt;130, 
153,154,176-&gt;178, 197,198,13-&gt;15, 17-&gt;22, 25-&gt;27, 30-&gt;32, 38-&gt;41,
 48-&gt;51, 59-&gt;63, 1-&gt;5, 7-&gt;12, 16, 133-&gt;136, 127, 28, 34-&gt;37) </t>
  </si>
  <si>
    <t>Chuyển mục đích sử dụng đất sang đất ở tại đô thị</t>
  </si>
  <si>
    <t>Thị trấn Kiến Giang, 
TT Nông trường Lệ Ninh</t>
  </si>
  <si>
    <t>2.1.5</t>
  </si>
  <si>
    <t>Đất phát triển hạ tầng</t>
  </si>
  <si>
    <t>2.1.5.1</t>
  </si>
  <si>
    <t>Mở rộng, nâng cấp đường HCM giai đoạn 2</t>
  </si>
  <si>
    <t>Các xã: Kim Thủy, Phú Thủy, Sơn Thủy, Thái Thủy, Thị trấn Nông trường Lệ Ninh, Trường Thủy, Văn Thủy</t>
  </si>
  <si>
    <t>Đường ra biên giới từ đường QL 16 đi cột mốc 572, 576</t>
  </si>
  <si>
    <t>Đường quốc phòng ven biển</t>
  </si>
  <si>
    <t>Ngư thủy Bắc, Ngư Thủy Trung, Ngư Thủy Nam</t>
  </si>
  <si>
    <t>Mở rộng nâng cấp Quốc lộ 9B</t>
  </si>
  <si>
    <t>Đường An Thủy - Sơn Thủy</t>
  </si>
  <si>
    <t>An Thủy, Sơn Thủy</t>
  </si>
  <si>
    <t>Đường phòng chống cháy rừng Động Châu</t>
  </si>
  <si>
    <t>Kim Thủy, Ngân Thủy, Lâm Thủy</t>
  </si>
  <si>
    <t>Mở rộng đường giao thông Hoa Thuỷ - Vạn Ninh</t>
  </si>
  <si>
    <t>Mở rộng giao thông nông thôn, nội đồng</t>
  </si>
  <si>
    <t>Hệ thống giao thông nông thôn</t>
  </si>
  <si>
    <t>Tờ BĐĐC số 5 (thửa 243, 244, 275-277, 294, 295, 319, 321, 327, 251, 361, 392-394, 437, 438, 528-532, 576-578, 640-642, 681-684, 738-741, 1368, 1391, 1359, 1326, 1328, 1329, 1335, 1333, 1325, 1332)</t>
  </si>
  <si>
    <t>Xây dựng cầu thuộc dự án LRAMP (WB4) (cầu Đông Xuân và cầu Tràng Cau)</t>
  </si>
  <si>
    <t>Mở rộng giao thông nông thôn</t>
  </si>
  <si>
    <t>Mở rộng đường giao thông Trường Thuỷ đi Văn Thuỷ</t>
  </si>
  <si>
    <t>Trường Thủy, Văn Thủy</t>
  </si>
  <si>
    <t>Đường giao thông khu dân cư phát triển kinh tế phía Đông xã Thanh Thủy</t>
  </si>
  <si>
    <t>Đường Chai Phú Xuân, mở rộng đường liên thôn</t>
  </si>
  <si>
    <t>Đất giao thông nông thôn</t>
  </si>
  <si>
    <t>Hạ tầng kỹ thuật các khu dân cư do ảnh hưởng của thiên tai</t>
  </si>
  <si>
    <t>Các xã: Lâm Thủy, Ngân Thủy, Kim Thuỷ, Dương Thủy, Cam Thủy, Thanh Thủy</t>
  </si>
  <si>
    <t>Đường giao thông Trung Thiện đi Đông Thiện</t>
  </si>
  <si>
    <t>Tờ BDĐC số 4 ( thửa 4, 5, 6)</t>
  </si>
  <si>
    <t>Đường ngã ba Thạch Bàn đến đường Hồ Chí Minh, nhánh Tây</t>
  </si>
  <si>
    <t>Hệ thống giao thông trong khu dân cư</t>
  </si>
  <si>
    <t>Các xã, thi trấn</t>
  </si>
  <si>
    <t>Đường vào mỏ đá Lèn Sầm</t>
  </si>
  <si>
    <t xml:space="preserve">Các cầu dân sinh  </t>
  </si>
  <si>
    <t>Các xã: Kim Thủy, Lâm Thủy, Ngân Thủy, Trường Thủy, Văn Thủy</t>
  </si>
  <si>
    <t>2.1.5.2</t>
  </si>
  <si>
    <t>Mở rộng nâng cấp Hồ Trọt Lép</t>
  </si>
  <si>
    <t>Đê khoanh tay Hói Đò đến đê Hạc Hải</t>
  </si>
  <si>
    <t>Tờ BĐĐC số 11, Tờ BĐĐC số 17</t>
  </si>
  <si>
    <t>Công trình nước sạch Văn Xá</t>
  </si>
  <si>
    <t>Tờ BĐĐC số 28 (thửa 629)</t>
  </si>
  <si>
    <t>Kè chống sạt lỡ xã Mỹ Thủy</t>
  </si>
  <si>
    <t>Tờ BĐĐC số 4 (thửa 43-46, 65, 69, 81, 81-83, 93, 307, 372, 95-97, 241, 122, 154); Tờ 6 (1, 2, 4, 7, 13)</t>
  </si>
  <si>
    <t>Mở rộng nâng cấp hồ đập Làng</t>
  </si>
  <si>
    <t>Xây dựng kênh mương tuyến Ba Canh - Tràng Cau - Văn Minh</t>
  </si>
  <si>
    <t>Trạm nước sạch</t>
  </si>
  <si>
    <t>Tờ BĐĐC số 2 (thửa số 61, 44)</t>
  </si>
  <si>
    <t>Kè chống sạt lỡ Rào Ngò</t>
  </si>
  <si>
    <t>Xây dựng đập khe Luốc</t>
  </si>
  <si>
    <t>Xây dựng hệ thống kênh mương bê tông</t>
  </si>
  <si>
    <t>2.1.5.3</t>
  </si>
  <si>
    <t>Đất công trình bưu chính viễn thông</t>
  </si>
  <si>
    <t>Bưu điện xã</t>
  </si>
  <si>
    <t>Tờ BĐĐC số 4 (thửa 514,528 -&gt;530, 548, 549, 560,561,582)</t>
  </si>
  <si>
    <t>2.1.5.4</t>
  </si>
  <si>
    <t>Đất cơ sở văn hóa</t>
  </si>
  <si>
    <t>Nhà bia tưởng niệm thôn Trung Thành</t>
  </si>
  <si>
    <t xml:space="preserve"> Tờ BĐĐCLN số 13 (thửa 54)</t>
  </si>
  <si>
    <t>2.1.5.5</t>
  </si>
  <si>
    <t>Đất cơ sở y tế</t>
  </si>
  <si>
    <t>Trạm y tế xã Tân Thuỷ</t>
  </si>
  <si>
    <t>Tờ BĐĐC số 12 (thửa 774, 776, 777, 803, 1046)</t>
  </si>
  <si>
    <t>Trạm y tế xã Lộc Thủy</t>
  </si>
  <si>
    <t>chuyển tiếp 2016</t>
  </si>
  <si>
    <t>Trạm y tế thị trấn Kiến Giang</t>
  </si>
  <si>
    <t>2.1.5.6</t>
  </si>
  <si>
    <t>Trường mầm non trung tâm xã Xuân Thuỷ</t>
  </si>
  <si>
    <t>Tờ BĐĐC số 9 (thửa 575,576, 587, 600,601, 613-&gt;615)</t>
  </si>
  <si>
    <t>Trường tiểu học trường Thuỷ</t>
  </si>
  <si>
    <t>Tờ BĐĐC số 10 (thửa 237,107, 241, 118)</t>
  </si>
  <si>
    <t>Mở rộng trường mầm non xã Hồng Thủy</t>
  </si>
  <si>
    <t>Tờ BĐLN số 1 (Thửa 52)</t>
  </si>
  <si>
    <t>Mở rộng Trường THPT Kỹ thuật Lệ Thủy</t>
  </si>
  <si>
    <t>Tờ BĐĐC số 50 (thửa 40, 41, 80-82, 97-99, 113-116, 132-136148-152, 65-67, 191, 167, 168)</t>
  </si>
  <si>
    <t>Xây dựng Trường mầm non Lộc Thượng</t>
  </si>
  <si>
    <t>Tờ BĐĐC số 19 (thửa 13)</t>
  </si>
  <si>
    <t>Xây dựng Trường mầm non Thạch Bàn</t>
  </si>
  <si>
    <t>Tờ BĐĐC số 6 (thửa 65,66, 74,75); Tờ BĐĐC số 34 (thửa 15, 20, 21, 24, 32, 36, 41, 42, 43, 50, 55, 64)</t>
  </si>
  <si>
    <t>Xây dựng Trường mầm non Phú Thọ</t>
  </si>
  <si>
    <t>Tờ BĐĐC số 2 (thửa 35,36,68)</t>
  </si>
  <si>
    <t>Trường mầm non Trung Thiện</t>
  </si>
  <si>
    <t>Tờ BĐĐC số 4 (thửa 628, 702)</t>
  </si>
  <si>
    <t>Trường mầm non tư thục</t>
  </si>
  <si>
    <t>Trường mầm non xã Phong Thủy</t>
  </si>
  <si>
    <t>Các trường mầm non, tiểu học, THCS trong huyện</t>
  </si>
  <si>
    <t>2.1.5.7</t>
  </si>
  <si>
    <t>Đất xây dựng cơ sở thể dục thể thao</t>
  </si>
  <si>
    <t>Sân golf FLC Quảng Bình</t>
  </si>
  <si>
    <t>Sân thể thao xã Xuân Thuỷ</t>
  </si>
  <si>
    <t>Tờ BĐĐC số 10 (thửa 85)</t>
  </si>
  <si>
    <t>Sân thể dục thể thao thôn Tây Thiện</t>
  </si>
  <si>
    <t>Tờ BĐĐC số 5 (thửa 471, 502)</t>
  </si>
  <si>
    <t>Sân thể dục thể thao thôn Nam Thiện</t>
  </si>
  <si>
    <t>Tờ BĐĐC số 9 (thửa 576,579,566); Tờ BĐĐC số 5 (thửa 471, 502)</t>
  </si>
  <si>
    <t>Sân thể thao xã Dương Thủy</t>
  </si>
  <si>
    <t>2.1.5.8</t>
  </si>
  <si>
    <t>Chợ Thị trấn Nông trường Lệ Ninh</t>
  </si>
  <si>
    <t>Tờ BĐĐC số 15 (thửa 36)</t>
  </si>
  <si>
    <t>Chợ chiều Châu Xá</t>
  </si>
  <si>
    <t>Chợ xã Xuân Thuỷ</t>
  </si>
  <si>
    <t>Tờ BĐĐC số 10 (thửa 145)</t>
  </si>
  <si>
    <t>Chợ Thanh Thủy</t>
  </si>
  <si>
    <t>Tờ BĐĐC số 34 (thửa 130, 160, 167-&gt;169, 172-&gt;174, 184, 152-&gt;156, 147-&gt;148)</t>
  </si>
  <si>
    <t>Chợ Thái Thuỷ</t>
  </si>
  <si>
    <t>.</t>
  </si>
  <si>
    <t>Tờ BĐĐC số 14 (thửa 960 -&gt; 965, 948, 940, 941, 969 -&gt;973, 981, 982, 984, 958, 976) ; Tờ BĐ ĐC số 20 (thửa 6,7,4,12,9)</t>
  </si>
  <si>
    <t>Mở rộng chợ Thạch Bàn</t>
  </si>
  <si>
    <t>Tờ BĐĐC số 29 (thửa 625)</t>
  </si>
  <si>
    <t>Mở rộng chợ Cầu Ngò</t>
  </si>
  <si>
    <t>Tờ BĐĐC số 2</t>
  </si>
  <si>
    <t>Chợ trung tâm xã Ngư Thủy Trung</t>
  </si>
  <si>
    <t>2.1.5.9</t>
  </si>
  <si>
    <t>Nhà trực vận hành điện lực</t>
  </si>
  <si>
    <t>Các xã: Hưng Thủy, Trường Thủy, Ngân Thủy</t>
  </si>
  <si>
    <t>Tờ BĐĐC số 19 (thửa 81)</t>
  </si>
  <si>
    <t>Dự án phân phối điện nông thôn</t>
  </si>
  <si>
    <t>Tiểu dự án cải tạo và phát triển lưới điện trung hạ áp khu vực trung tâm huyện lỵ (Dự án KfW3-giai đoạn 2)</t>
  </si>
  <si>
    <t>Đất ở tại nông thôn (thôn Phú Cát)</t>
  </si>
  <si>
    <t>TBĐ 39 TS 21; TBĐ 40 TS 1; TBĐ 41 TS 65; TBĐ 42 TS 21</t>
  </si>
  <si>
    <t>2.3.4.15</t>
  </si>
  <si>
    <t>2.3.4.16</t>
  </si>
  <si>
    <t>Đất ở tại nông thôn vùng ruộng Mơng</t>
  </si>
  <si>
    <t>TBĐ 54 TS 22, 23, 24, 33</t>
  </si>
  <si>
    <t>2.3.4.17</t>
  </si>
  <si>
    <t>Đất ở tại nông thôn (thôn Quảng Xá, Nguyệt Áng, Hữu Tân)</t>
  </si>
  <si>
    <t>TBĐ 8 TS 595, 596, 601, 602, 603; TBĐ 31 TS 550, 549, 289; TBĐ 49 TS 191, 201, 215</t>
  </si>
  <si>
    <t>2.3.4.18</t>
  </si>
  <si>
    <t>TBĐ 40 TS 303, 285, 270, 255, 252, 223, 167, 44, 12, 60; TBĐ 39 TS 331, 330, 302, 301, 318, 373, 446, 236; TBĐ 37 TS 1; TBĐ 38 TS 367</t>
  </si>
  <si>
    <t>2.3.4.19</t>
  </si>
  <si>
    <t>Đất ở tại nông thôn (Bắc Kim Sen, thôn Rào Trù, bản Khe Ngang)</t>
  </si>
  <si>
    <t>TBĐ 12 TS 166, 167; TBĐ 15 TS 440; TBĐ 21 TS 40, 47, 52, 58; TBĐ 24 TS 143</t>
  </si>
  <si>
    <t>2.3.4.20</t>
  </si>
  <si>
    <t>Chuyển mục đích đất nông nghiệp tại khu vực thôn Quyết Thắng</t>
  </si>
  <si>
    <t>TBĐ 37 TS 318, 315, 314, 319, 320, 321, 322, 331, 332, 338, 349, 352, 355, 366, 348; TBĐ 39 TS 14, 16, 24, 32, 38, 44, 50, 54, 53</t>
  </si>
  <si>
    <t>2.3.4.21</t>
  </si>
  <si>
    <t>2.3.4.22</t>
  </si>
  <si>
    <t>TBĐ 14; TBĐ 16; TBĐ 22; TBĐ 23; TBĐ 30</t>
  </si>
  <si>
    <t>2.3.4.23</t>
  </si>
  <si>
    <t>Đất ở tại nông thôn (Khu dân cư Bàu Đưng; thôn Đồn; thôn Giữa; thôn Áng Sơn; thôn Đại Phúc) chuyển tiếp kế hoạch sử dụng đất năm 2016)</t>
  </si>
  <si>
    <t>TBĐ 21; TBĐ 22; TBĐ 15 TS 723, 432, 473, 293, 294, 508, 509, 510, 511; TBĐLN 36 TS 90, 202, 278; TBĐLN 35 TS 335</t>
  </si>
  <si>
    <t>2.3.4.24</t>
  </si>
  <si>
    <t>Xã Vĩnh Ninh</t>
  </si>
  <si>
    <t>TBĐ 35 TS 78, 82, 83, 123, 124, 125, 126; TBĐ 59 TS 69, 238; TBĐ 42 TS 776, 589, 599; TBĐ 64 TS 356</t>
  </si>
  <si>
    <t>2.3.4.25</t>
  </si>
  <si>
    <t>Đất ở nông thôn trong khu dân cư</t>
  </si>
  <si>
    <t>2.3.4.26</t>
  </si>
  <si>
    <t>Khu dân cư Hà Thiệp - Bắc Ninh (giai đoạn 3)</t>
  </si>
  <si>
    <t>2.3.4.27</t>
  </si>
  <si>
    <t>Đất ở nông thôn (thôn Phúc Mỹ)</t>
  </si>
  <si>
    <t>Xã Xuân Ninh</t>
  </si>
  <si>
    <t>TBĐ 5 TS 657, 656, 698, 693, 381</t>
  </si>
  <si>
    <t>xn2</t>
  </si>
  <si>
    <t>2.3.4.28</t>
  </si>
  <si>
    <t>TBĐ 16 TS 37, 97, 313; TBĐ 6 TS 375, 355, 337; TBĐ 5 TS 512, 612, 1084; TBĐ 4 TS 1027</t>
  </si>
  <si>
    <t>2.3.4.29</t>
  </si>
  <si>
    <t>2.3.5</t>
  </si>
  <si>
    <t>2.3.5.1</t>
  </si>
  <si>
    <t>Đất ở tại đô thị (Vùng ruộng Nhất)</t>
  </si>
  <si>
    <t>TBĐ 24 TS 25 đến 134; TBĐ 28 TS 1 đến 28</t>
  </si>
  <si>
    <t>2.3.5.2</t>
  </si>
  <si>
    <t>Đất ở tại đô Thị (Vùng Đá Lả)</t>
  </si>
  <si>
    <t>TBĐ 30 TS 32, 50, 53, 52, 51, 49, 57, 54, 55, 56, 58, 71, 74, 75, 72, 70, 73, 60, 69; TBĐ 29, 30 các thửa đất phía Bắc nhà ông Đoàn Văn La, bà Đoàn Thị Cặn, ông Đoàn Châu</t>
  </si>
  <si>
    <t>2.3.5.3</t>
  </si>
  <si>
    <t>TBĐ 14 TS 24</t>
  </si>
  <si>
    <t>2.3.5.4</t>
  </si>
  <si>
    <t>Chuyển mục đích đất ở trong khu dân cư</t>
  </si>
  <si>
    <t>2.3.5.5</t>
  </si>
  <si>
    <t>Đất ở đô thị vùng Đồng Hang (chuyển tiếp kế hoạch 2016)</t>
  </si>
  <si>
    <t xml:space="preserve"> TBĐ 27 TS 13, 14, 16, 17, 18, 19, 45, 44, 47, 48, 49, 50, 51, 52, 53, 83, 85, 86, 90, 91, 92, 182, 184, 6, 134, 139, 140, 10, 11, 12, 21, 22, 23, 24, 25, 38, 39, 56, 33, 34, 35, 36, 37, 64, 75, 76, 69 đến 73, 97, 98, 99; TBĐ 23 TS 33, 32, 31, 29, 62, 63, 60, 65, 95, 96, 94, 102, 103, 104, 99, 15, 26, 34, 35, 27, 59, 58, 70, 68, 69, 92, 93, 5, 7, 8, 14, 20, 17, 18, 100, 101, 25, 41, 50, 51, 43, 52, 57, 76, 88, 89, 45, 81, 48, 80, 85</t>
  </si>
  <si>
    <t>2.3.5.6</t>
  </si>
  <si>
    <t xml:space="preserve"> TBĐ 4 TS 183; TBĐ 13 TS 205, 206,194, 195,196,197, 198; TBĐ 14 TS 207,208, 253, 209, 211, 212, 213, 175, 176; TBĐ 15 TS 123, 37, 102;  TBĐ 29 TS 135; TBĐ 30 TS 3, 4, 5, 6, 7, 19, 20, 13, 14, 16, 18, 17; TBĐ 31 TS 1, 2</t>
  </si>
  <si>
    <t>2.3.6</t>
  </si>
  <si>
    <t>2.3.6.1</t>
  </si>
  <si>
    <t>2.3.7</t>
  </si>
  <si>
    <t>2.3.7.1</t>
  </si>
  <si>
    <t>Khu cách ly kiểm dịch động vật</t>
  </si>
  <si>
    <t>2.3.7.2</t>
  </si>
  <si>
    <t>Trụ sở Đội quản lý trật tự số 6 (chuyển tiếp kế hoạch sử dụng đất năm 2016)</t>
  </si>
  <si>
    <t>TBĐ 25 TS 72 -120</t>
  </si>
  <si>
    <t>2.3.7.3</t>
  </si>
  <si>
    <t>Xây dựng trụ sở làm việc và kho tang vật Chi cục thi hành án dân sự huyện Quảng Ninh</t>
  </si>
  <si>
    <t>2.3.7.4</t>
  </si>
  <si>
    <t>Xây mới trạm QLBVR số 01</t>
  </si>
  <si>
    <t>2.3.7.5</t>
  </si>
  <si>
    <t>Trạm kiểm lâm</t>
  </si>
  <si>
    <t>TBĐLN 37 TS 338</t>
  </si>
  <si>
    <t>2.3.7.6</t>
  </si>
  <si>
    <t>Các trạm kiểm lâm trên sông Long Đại (chuyển tiếp kế hoạch sử dụng đất năm 2016)</t>
  </si>
  <si>
    <t>TBĐ 3 TS 128</t>
  </si>
  <si>
    <t>2.3.8</t>
  </si>
  <si>
    <t>Đất làm nghĩa trang, nghĩa địa</t>
  </si>
  <si>
    <t>2.3.8.1</t>
  </si>
  <si>
    <t>Nghĩa địa thôn Cổ Hiền</t>
  </si>
  <si>
    <t>TBĐLN 1 TS 43, 45</t>
  </si>
  <si>
    <t>hn170</t>
  </si>
  <si>
    <t>2.3.8.2</t>
  </si>
  <si>
    <t>Nghĩa trang Đồng Kiệt</t>
  </si>
  <si>
    <t>TBĐ 6</t>
  </si>
  <si>
    <t>2.3.8.4</t>
  </si>
  <si>
    <t>Lăng Hoàng Kế Viên</t>
  </si>
  <si>
    <t>TBĐ số 53 TS 282, 283, 284, 176, 179, 178</t>
  </si>
  <si>
    <t>2.3.8.5</t>
  </si>
  <si>
    <t>Đất nghĩa trang tại thôn Áng Sơn khu Q300</t>
  </si>
  <si>
    <t>TBĐ 36</t>
  </si>
  <si>
    <t>vn3</t>
  </si>
  <si>
    <t>2.3.8.6</t>
  </si>
  <si>
    <t>Đất nghĩa trang, nghĩa địa(thôn Cao Xuân)</t>
  </si>
  <si>
    <t>2.3.8.9</t>
  </si>
  <si>
    <t>Nghĩa trang nhân dân khu B</t>
  </si>
  <si>
    <t>TBĐ 29 TS 227</t>
  </si>
  <si>
    <t>2.3.8.10</t>
  </si>
  <si>
    <t>Xây dựng hạ tầng khu nghĩa địa phục vụ GPMB Khu công nghiệp Tây Bắc Quán Hàu (Khu B)</t>
  </si>
  <si>
    <t>2.3.8.11</t>
  </si>
  <si>
    <t>Xây dựng hạ tầng khu nghĩa địa phục vụ GPMB Khu công nghiệp Tây Bắc Quán Hàu (Khu A) hạng mục đường giao thông</t>
  </si>
  <si>
    <t>2.3.9</t>
  </si>
  <si>
    <t>2.3.9.1</t>
  </si>
  <si>
    <t>Nhà văn hóa thôn Quảng Xá</t>
  </si>
  <si>
    <t>TBĐ 8 TS 541-544, 556, 557, 564-567</t>
  </si>
  <si>
    <t>tan5</t>
  </si>
  <si>
    <t>2.3.9.2</t>
  </si>
  <si>
    <t>Nhà văn hóa thôn Hà Thiệp</t>
  </si>
  <si>
    <t xml:space="preserve"> Xã Võ Ninh</t>
  </si>
  <si>
    <t>TBĐ 4 TS 918, 919, 920, 975, 915, 916, 917, 981, 980, 979, 974, 973, 972, 1055, 1056, 1057, 1058, 978, 977, 976, 1050, 1051, 1052, 1053, 1054</t>
  </si>
  <si>
    <t>vn2</t>
  </si>
  <si>
    <t>2.3.9.3</t>
  </si>
  <si>
    <t>Nhà văn hóa thôn Phúc Duệ</t>
  </si>
  <si>
    <t>2.3.9.4</t>
  </si>
  <si>
    <t>Nhà văn hóa thôn Long Đại 1,2,4</t>
  </si>
  <si>
    <t>2.3.9.5</t>
  </si>
  <si>
    <t>Mở rộng nhà văn hóa thôn Bắc Cổ Hiền</t>
  </si>
  <si>
    <t>TBĐ 8 TS 223, 224, 225, 226, 252, 253</t>
  </si>
  <si>
    <t>2.3.9.6</t>
  </si>
  <si>
    <t>Nhà văn hóa tiểu khu 6</t>
  </si>
  <si>
    <t>TBĐ 13 TS168, 169, 158</t>
  </si>
  <si>
    <t>2.3.9.7</t>
  </si>
  <si>
    <t>Nhà văn hóa tiểu khu 3</t>
  </si>
  <si>
    <t>TBĐ 10 TS 160</t>
  </si>
  <si>
    <t>qh 16</t>
  </si>
  <si>
    <t>2.3.10</t>
  </si>
  <si>
    <t>Đất cơ sở tôn giáo</t>
  </si>
  <si>
    <t>2.3.10.1</t>
  </si>
  <si>
    <t>Chùa Cảnh Tiên</t>
  </si>
  <si>
    <t>2.3.10.2</t>
  </si>
  <si>
    <t>Chùa Linh Sơn Tự</t>
  </si>
  <si>
    <t>TBĐ 35 TS 118</t>
  </si>
  <si>
    <t>vn1</t>
  </si>
  <si>
    <t>2.3.11</t>
  </si>
  <si>
    <t>2.3.11.1</t>
  </si>
  <si>
    <t>Quy hoạch các nhà thờ họ</t>
  </si>
  <si>
    <t>2.3.11.2</t>
  </si>
  <si>
    <t>Đình làng Trung Trinh (chuyển tiếp kế hoạch sử dụng đất năm 2016)</t>
  </si>
  <si>
    <t xml:space="preserve"> TBĐ 3</t>
  </si>
  <si>
    <t>2.3.11.3</t>
  </si>
  <si>
    <t>Điện thờ Khổng Tử (chuyển tiếp kế hoạch sử dụng đất năm 2016)</t>
  </si>
  <si>
    <t>TBĐ 31 TS 220</t>
  </si>
  <si>
    <t>2.3.11.4</t>
  </si>
  <si>
    <t>Đình làng Vạn Xuân</t>
  </si>
  <si>
    <t>2.3.11.5</t>
  </si>
  <si>
    <t>TBĐ 4 TS 1027</t>
  </si>
  <si>
    <t>2.3.11.6</t>
  </si>
  <si>
    <t>Nhà thờ họ</t>
  </si>
  <si>
    <t>TBĐ 29 TS 79</t>
  </si>
  <si>
    <t>2.3.12</t>
  </si>
  <si>
    <t>Đất phi nông nghiệp khác</t>
  </si>
  <si>
    <t>2.3.12.1</t>
  </si>
  <si>
    <t>Nhà lưu trú của công nhân thuộc Dự án chăn nuôi lợn siêu nạc của ông Smothad Buntaphan và ông Nguyễn Phúc Thông</t>
  </si>
  <si>
    <t>B</t>
  </si>
  <si>
    <t>CÔNG TRÌNH, DỰ ÁN CẤP HUYỆN</t>
  </si>
  <si>
    <t>Cụm công nghiệp làng nghề đường Truông</t>
  </si>
  <si>
    <t>Cụm công nghiệp Nam Long</t>
  </si>
  <si>
    <t>Cụm công nghiệp Vĩnh Ninh</t>
  </si>
  <si>
    <t>Quỹ tín dụng xã</t>
  </si>
  <si>
    <t>TBĐ 10 TS 274-277, 245-247, 307-312</t>
  </si>
  <si>
    <t>Trung tâm thương mại</t>
  </si>
  <si>
    <t>SCT</t>
  </si>
  <si>
    <t>Cửa hàng xăng dầu (thuộc công ty TNHH Hải Vân)</t>
  </si>
  <si>
    <t>TBĐ 7 TS 550</t>
  </si>
  <si>
    <t>Cửa hàng xăng dầu</t>
  </si>
  <si>
    <t>Đất thương mại dịch vụ</t>
  </si>
  <si>
    <t>TBĐ 11 TS 99, 913, 914; TBĐ1 TS 14, 29-31; TBĐ5 TS 84, 85, 86, 87, 89, 90</t>
  </si>
  <si>
    <t>trùng</t>
  </si>
  <si>
    <t>TBĐ 11 TS 115, 116, 978</t>
  </si>
  <si>
    <t>hn5</t>
  </si>
  <si>
    <t>sửa sl</t>
  </si>
  <si>
    <t>TBĐ 11 TS 30</t>
  </si>
  <si>
    <t>TBĐ 9 TS 1034, 1035</t>
  </si>
  <si>
    <t>2.2.9</t>
  </si>
  <si>
    <t>Trạm xăng dầu thôn Tây Cổ Hiền</t>
  </si>
  <si>
    <t>TBĐ 9 TS 402, 424</t>
  </si>
  <si>
    <t>2.2.10</t>
  </si>
  <si>
    <t>TBĐLN 1</t>
  </si>
  <si>
    <t>2.2.11</t>
  </si>
  <si>
    <t>TBĐ 11 TS 785</t>
  </si>
  <si>
    <t>2.2.12</t>
  </si>
  <si>
    <t>Cửa hàng kinh doanh VLXD và tấm lợp kim loại của Công ty Cổ phần DVTM tổng hợp Xuân Thịnh</t>
  </si>
  <si>
    <t>2.2.13</t>
  </si>
  <si>
    <t>Cửa hàng xăng dầu của Công ty TNHH Sản xuất - Thương mại Hưng Phát</t>
  </si>
  <si>
    <t>2.2.14</t>
  </si>
  <si>
    <t xml:space="preserve">Đất thương mại dịch vụ </t>
  </si>
  <si>
    <t>TBĐ 26 TS 7, 8, 35, 36, 37, 86, 38, 79; TBĐ 22 TS 55, 56, 59, 71, 72, 73, 83, 84</t>
  </si>
  <si>
    <t>ttqh 01</t>
  </si>
  <si>
    <t>2.2.15</t>
  </si>
  <si>
    <t>2.2.16</t>
  </si>
  <si>
    <t>Đất thương mại dịch vụ của Dự án đầu quần thể Resort FLC</t>
  </si>
  <si>
    <t xml:space="preserve"> Xã Hải Ninh</t>
  </si>
  <si>
    <t>2.2.17</t>
  </si>
  <si>
    <t>Khu điều hành trang trại chăn nuôi lợn siêu nạc thuộc Dự án chăn nuôi lợn siêu nạc của ông Somthad Buntanphan và ông Nguyễn Phúc Thông</t>
  </si>
  <si>
    <t>2.2.18</t>
  </si>
  <si>
    <t>Cửa hàng xăng dầu Duy Linh</t>
  </si>
  <si>
    <t>2.2.19</t>
  </si>
  <si>
    <t>Đất sản xuất kinh doanh</t>
  </si>
  <si>
    <t>TBĐLN 11 TS135</t>
  </si>
  <si>
    <t>Đất sản xuất kinh doanh dịch vụ (thôn Tân Định )</t>
  </si>
  <si>
    <t>Hợp tác xã sản xuất và chế biến khoai deo Hải Ninh</t>
  </si>
  <si>
    <t>TBĐ 4 TS 70</t>
  </si>
  <si>
    <t>Xí nghiệp nước mắm Xuân Hồng</t>
  </si>
  <si>
    <t>Thuê đất sản xuất của Hợp tác xã mua bán và chế biến Thủy sản Xuân Hồng</t>
  </si>
  <si>
    <t>Nhà máy tinh bột Long Giang</t>
  </si>
  <si>
    <t>TBĐLN 29 TS 153, 155, 172</t>
  </si>
  <si>
    <t>Đất sản xuất kinh doanh than hoạt tính</t>
  </si>
  <si>
    <t>TBĐLN 29 TS 77, 79</t>
  </si>
  <si>
    <t>Đất sản xuất kinh doanh thôn Giữa</t>
  </si>
  <si>
    <t>TBĐ 15 TS 441</t>
  </si>
  <si>
    <t>TBĐ 25 TS 55, 74</t>
  </si>
  <si>
    <t>Trồng cây xanh xung quanh nhà máy xi măng Vạn Ninh của Công ty CP Xi măng Vicem Hải Vân</t>
  </si>
  <si>
    <t>TBĐ 3 TS 232</t>
  </si>
  <si>
    <t xml:space="preserve">TBĐ 53 TS 73, 87-108, 449 </t>
  </si>
  <si>
    <t>2.3.13</t>
  </si>
  <si>
    <t>2.3.14</t>
  </si>
  <si>
    <t>Khu giết mổ gia súc khu vực vùng Đìa</t>
  </si>
  <si>
    <t>TBĐ 9 TS 370</t>
  </si>
  <si>
    <t>2.3.15</t>
  </si>
  <si>
    <t>Đất sản xuất kinh doanh (thôn Trường Dục)</t>
  </si>
  <si>
    <t>2.3.16</t>
  </si>
  <si>
    <t>Khu TTCN vùng Đồng Bàu</t>
  </si>
  <si>
    <t>TBĐ 8 TS 198</t>
  </si>
  <si>
    <t>2.3.17</t>
  </si>
  <si>
    <t>Khu TTCN vùng Kiệt</t>
  </si>
  <si>
    <t>TBĐ 9 TS 165 đến 291</t>
  </si>
  <si>
    <t>2.3.18</t>
  </si>
  <si>
    <t>2.3.19</t>
  </si>
  <si>
    <t>Đất cơ sở sản xuất kinh doanh thôn Quyết Thắng</t>
  </si>
  <si>
    <t>TBĐ 13 TS 88, 89, 83, 82, 81</t>
  </si>
  <si>
    <t>2.3.20</t>
  </si>
  <si>
    <t xml:space="preserve">Đất sản xuất kinh doanh </t>
  </si>
  <si>
    <t>2.3.21</t>
  </si>
  <si>
    <t>Cơ sở sản xuất gạch không nung</t>
  </si>
  <si>
    <t>TBĐ 29 TS 137</t>
  </si>
  <si>
    <t>2.3.22</t>
  </si>
  <si>
    <t>Nhà máy may công nghiệp của Công ty TNHH S&amp;D</t>
  </si>
  <si>
    <t>TBĐ 22 TS 71, 55, 56, 59, 73, 72, 83, 84; TBĐ 26 TS 8, 7, 35, 36, 56, 34, 33, 32, 445, 31, 29, 28, 27, 26, 25, 24, 22, 72, 86, 57, 40, 39, 50, 51, 52, 53, 54, 55, 56, 79, 78, 38</t>
  </si>
  <si>
    <t>2.3.23</t>
  </si>
  <si>
    <t>Lò giết mổ gia súc, gia cầm</t>
  </si>
  <si>
    <t>2.3.24</t>
  </si>
  <si>
    <t>Đất cơ sở sản xuất phi nông nghiệp</t>
  </si>
  <si>
    <t>2.4</t>
  </si>
  <si>
    <t>2.4.1</t>
  </si>
  <si>
    <t>Cát san lấp Mỹ Trung</t>
  </si>
  <si>
    <t>TBĐ 71 TS 98</t>
  </si>
  <si>
    <t>2.4.2</t>
  </si>
  <si>
    <t>Đất sản xuất vật liệu xây dựng</t>
  </si>
  <si>
    <t>TBĐ 20 TS 46</t>
  </si>
  <si>
    <t>2.4.3</t>
  </si>
  <si>
    <t>Cát làm vật liệu xây dựng (Mỹ Trung)</t>
  </si>
  <si>
    <t>2.4.4</t>
  </si>
  <si>
    <t>Bãi vật liệu cát sạn Mỹ Trung (nằm phía sau cây xăng Mỹ Trung)</t>
  </si>
  <si>
    <t>2.4.5</t>
  </si>
  <si>
    <t>Đá vôi làm VLXD thông thường và bãi chế biến (Lèn Áng Sơn)</t>
  </si>
  <si>
    <t>TBĐLN 35</t>
  </si>
  <si>
    <t>VN 13</t>
  </si>
  <si>
    <t>2.4.7</t>
  </si>
  <si>
    <t>Đất quy hoạch bến bãi làm vật liệu xây dựng</t>
  </si>
  <si>
    <t>TBĐ 15 TS 121; TBĐ 36 TS 235, 46, 234, 45, 209, 206, 44, 233, 43, 232, 23, 47, 230, 48, 229, 49, 50, 228, 51, 227, 52, 81, 226, 204, 80, 79, 225, 78, 77, 82, 83, 84, 85, 105, 107, 108, 224, 106, 41, 53, 76, 85, 105; TBĐ 27 TS 25, 23, 19, 20, 22, 26, 27, 32, 28</t>
  </si>
  <si>
    <t>qh 17</t>
  </si>
  <si>
    <t>2.4.8</t>
  </si>
  <si>
    <t>Đất quy hoạch bến bãi làm vật liệu xây dựng (Ven kè Duy Hàm trước nhà Ông Phạm Văn Đậu)</t>
  </si>
  <si>
    <t xml:space="preserve">Ven kè Duy Hàm trước nhà Ông Phạm Văn Đậu </t>
  </si>
  <si>
    <t>2.4.9</t>
  </si>
  <si>
    <t>Đất quy hoạch bến bãi làm vật liệu xây dựng (Ven kè cửa sông Nhật Lệ tại bến củ của ông Nguyễn Văn Đỉnh)</t>
  </si>
  <si>
    <t>Ven kè cửa sông Nhật Lệ tại bến củ của ông Nguyễn Văn Đỉnh</t>
  </si>
  <si>
    <t>2.4.10</t>
  </si>
  <si>
    <t>Bãi tập kết vật liệu xây dựng</t>
  </si>
  <si>
    <t>TBĐ 13 TS 278</t>
  </si>
  <si>
    <t>2.4.11</t>
  </si>
  <si>
    <t>TBĐ 1 TS 30, 67, 68, 76; TBĐ 3 TS 4, 24; TBĐ 5 TS 1289; TBĐ 22 TS 404, 398</t>
  </si>
  <si>
    <t>2.4.12</t>
  </si>
  <si>
    <t>TBĐ 29 TS 122</t>
  </si>
  <si>
    <t>2.5</t>
  </si>
  <si>
    <t>2.5.1</t>
  </si>
  <si>
    <t>TBĐ 4 TS 15, 594, 635, 636, 592</t>
  </si>
  <si>
    <t>2.5.2</t>
  </si>
  <si>
    <t>2.5.3</t>
  </si>
  <si>
    <t>TBĐLN 11 TS 57, 53, 56, 60</t>
  </si>
  <si>
    <t>XL</t>
  </si>
  <si>
    <t>2.5.7</t>
  </si>
  <si>
    <t>TBĐ 18 TS 31</t>
  </si>
  <si>
    <t>tan bs</t>
  </si>
  <si>
    <t>2.6</t>
  </si>
  <si>
    <t>2.6.1</t>
  </si>
  <si>
    <t>Trồng cao su và phát triển trang trại của HTX Mộc mỹ nghệ cao cấp Tân Tiến (chuyển tiếp kế hoạch sử dụng đất năm 2016)</t>
  </si>
  <si>
    <t>TBĐLN 39 TS 295, 303, 312</t>
  </si>
  <si>
    <t>2.7</t>
  </si>
  <si>
    <t>2.7.1</t>
  </si>
  <si>
    <t>Đất rừng sản xuất của các hộ gia đình, cá nhân</t>
  </si>
  <si>
    <t>2.7.2</t>
  </si>
  <si>
    <t>Làng thanh niên lập nghiệp Trường Xuân</t>
  </si>
  <si>
    <t>Các xã: Trường Sơn, Trường Xuân</t>
  </si>
  <si>
    <t>2.7.3</t>
  </si>
  <si>
    <t>Đất trồng rừng sản xuất</t>
  </si>
  <si>
    <t>2.7.4</t>
  </si>
  <si>
    <t>Rừng sản xuất</t>
  </si>
  <si>
    <t>2.8</t>
  </si>
  <si>
    <t>RPH</t>
  </si>
  <si>
    <t>2.8.1</t>
  </si>
  <si>
    <t>2.9</t>
  </si>
  <si>
    <t>Đất rừng đặc dụng</t>
  </si>
  <si>
    <t>2.9.1</t>
  </si>
  <si>
    <t>2.10</t>
  </si>
  <si>
    <t>HNK</t>
  </si>
  <si>
    <t>2.10.1</t>
  </si>
  <si>
    <t>Đất màu tại xứ đồng Ngọa Ngâu</t>
  </si>
  <si>
    <t>TBĐ 7 TS 63, 64, 114, 68, 72, 74, 71, 69, 75, 80, 78, 84, 77, 87, 86, 96, 95, 94, 98, 89, 93, 92, 105, 104, 103, 108, 102, 115, 113, 109, 112, 140, 130, 129, 128, 147, 151, 157, 160, 56, 170, 162, 163, 150, 137, 138, 134, 116, 132</t>
  </si>
  <si>
    <t>2.11</t>
  </si>
  <si>
    <t>2.11.1</t>
  </si>
  <si>
    <t>Trại chăn nuôi lợn siêu nạc</t>
  </si>
  <si>
    <t>2.11.2</t>
  </si>
  <si>
    <t>Quy hoạch đất trang trại</t>
  </si>
  <si>
    <t>TBĐLN 36 TS 50, 56, 42</t>
  </si>
  <si>
    <t>2.11.3</t>
  </si>
  <si>
    <t>TBĐLN 11 TS 99, 107, 109, 115, 126, 127, 56, 60, 61, 65; TBĐ 12 TS 55</t>
  </si>
  <si>
    <t>2.11.4</t>
  </si>
  <si>
    <t>Trang trại TH</t>
  </si>
  <si>
    <t>TBĐ 11 TS 107, 115, 119, 126, 85, 109, 87</t>
  </si>
  <si>
    <t>2.11.5</t>
  </si>
  <si>
    <t>TBĐ 36 TS 402</t>
  </si>
  <si>
    <t>2.11.6</t>
  </si>
  <si>
    <t>2.11.7</t>
  </si>
  <si>
    <t>Trang trại nuôi trồng Long Giang</t>
  </si>
  <si>
    <t>TBĐLN 29 TS 225, 233, 242, 248, 231, 201, 212, 249, 276</t>
  </si>
  <si>
    <t>2.11.8</t>
  </si>
  <si>
    <t>TBĐ 6 TS 144, 145</t>
  </si>
  <si>
    <t>bs a doan</t>
  </si>
  <si>
    <t>Đất xây dựng cơ sở y tế</t>
  </si>
  <si>
    <t xml:space="preserve">Đất sinh hoạt cộng đồng  </t>
  </si>
  <si>
    <t>CÔNG TRÌNH, DỰ ÁN ĐƯỢC PHÂN BỔ TỪ QUY HOẠCH SỬ DỤNG ĐẤT CẤP TỈNH</t>
  </si>
  <si>
    <t>1</t>
  </si>
  <si>
    <t>Trận địa 12.7</t>
  </si>
  <si>
    <t>thị trấn Quy Đạt</t>
  </si>
  <si>
    <t xml:space="preserve">Tờ BĐLN số 31: Thửa 93, 99 </t>
  </si>
  <si>
    <t>Mở rộng khuôn viên BCH QS huyện Minh Hóa</t>
  </si>
  <si>
    <t xml:space="preserve">Tờ BĐĐC số 24: Thửa 340, 334 </t>
  </si>
  <si>
    <t>1.1.3</t>
  </si>
  <si>
    <t>Xây dựng nhà ở, sân và khu huấn luyện chó nghiệp vụ phòng chống tội phạm</t>
  </si>
  <si>
    <t>Dân Hoá</t>
  </si>
  <si>
    <t>1.1.4</t>
  </si>
  <si>
    <t>Trung tâm cất giấu, dự trữ xăng dầu chiến lược khu vực miền trung</t>
  </si>
  <si>
    <t>Thượng Hóa</t>
  </si>
  <si>
    <t>1.1.5</t>
  </si>
  <si>
    <t>Xây dựng thao trường HL-TDTT đồn Cha Lo</t>
  </si>
  <si>
    <t>Dân Hóa</t>
  </si>
  <si>
    <t>Tờ BĐLN số 33, thửa số: 60, 57</t>
  </si>
  <si>
    <t>Đồn Công an La Trọng</t>
  </si>
  <si>
    <t>Trọng Hóa</t>
  </si>
  <si>
    <t xml:space="preserve">Tờ BĐĐC số 8: Thửa 78, 87, 88 </t>
  </si>
  <si>
    <t>Đội CSPCCC&amp;CNCH Tuyên - Minh Hóa</t>
  </si>
  <si>
    <t>1.2.3</t>
  </si>
  <si>
    <t>Trạm cảnh sát giao thông đường Hồ Chí Minh + đường 12</t>
  </si>
  <si>
    <t>Trung Hóa</t>
  </si>
  <si>
    <t>1.2.4</t>
  </si>
  <si>
    <t>Đồn công an Hóa Tiến</t>
  </si>
  <si>
    <t>Hóa Tiến</t>
  </si>
  <si>
    <t xml:space="preserve">Tờ BĐĐC số 3 (thửa: 32, 33, 41, 46) </t>
  </si>
  <si>
    <t>2</t>
  </si>
  <si>
    <t>Đất năng lượng</t>
  </si>
  <si>
    <t>Cải tạo và nâng cấp lưới điện</t>
  </si>
  <si>
    <t>2.2.1.1.2</t>
  </si>
  <si>
    <t>Xây dựng kho ngoại quan và đường ống dẫn dầu từ cảng biển Hòn La, Quảng Bình, Việt Nam sang tỉnh Khăm Muộn, Lào</t>
  </si>
  <si>
    <t>Các xã: Hóa Thanh, Hóa Hợp, Hóa Tiến, Dân Hóa, Trọng Hóa, Tân Hóa, Trung Hóa, Minh Hóa</t>
  </si>
  <si>
    <t>2.2.1.1.3</t>
  </si>
  <si>
    <t>Trạm biến áp 110KV Minh Hóa</t>
  </si>
  <si>
    <t>Minh Hóa</t>
  </si>
  <si>
    <t>2.2.1.1.4</t>
  </si>
  <si>
    <t>Điện hạ thế Khe Ve</t>
  </si>
  <si>
    <t>Hóa Thanh</t>
  </si>
  <si>
    <t>Tờ BĐLN số 8 (thửa: 8, 9)</t>
  </si>
  <si>
    <t>Đất văn Hóa</t>
  </si>
  <si>
    <t>2.2.1.2.1</t>
  </si>
  <si>
    <t>Xây dựng Bia tưởng niệm</t>
  </si>
  <si>
    <t>Hóa Phúc</t>
  </si>
  <si>
    <t>Tờ BĐĐC số 12 (thửa: 76)</t>
  </si>
  <si>
    <t>2.2.1.2.2</t>
  </si>
  <si>
    <t>Nhà truyền thống huyện Minh Hóa</t>
  </si>
  <si>
    <t>Trạm kiểm soát hàng hóa liên hợp tại Bãi Dinh</t>
  </si>
  <si>
    <t xml:space="preserve">Tờ BĐLN số 32: Thửa 113 </t>
  </si>
  <si>
    <t>Trạm Kiểm lâm Dân Hóa</t>
  </si>
  <si>
    <t>Trụ sở hạt kiểm lâm huyện Minh Hóa</t>
  </si>
  <si>
    <t>Yên Hóa</t>
  </si>
  <si>
    <t>Đối diện phía Tây Nam CA huyện Minh Hoá</t>
  </si>
  <si>
    <t>Trụ sở Viện Kiểm sát nhân dân huyện Minh Hóa</t>
  </si>
  <si>
    <t>Trụ sở Bảo hiểm xã hội huyện Minh Hóa</t>
  </si>
  <si>
    <t>Chi cục thuế Minh Hoá</t>
  </si>
  <si>
    <t>Các xã, thị trận trong huyện</t>
  </si>
  <si>
    <t>Đất xây dựng trụ sở cơ quan các xã, thị trấn</t>
  </si>
  <si>
    <t>2.3.2.1.1</t>
  </si>
  <si>
    <t>Tuyến tránh thị trấn Quy Đạt (Yên Hóa- Quy Hóa)</t>
  </si>
  <si>
    <t>Từ thửa 8 tờ BĐĐC số 3 đến thửa 163 tờ BĐĐC số 28</t>
  </si>
  <si>
    <t>2.3.2.1.2</t>
  </si>
  <si>
    <t>Đường Hồng Hóa - Quy Hóa</t>
  </si>
  <si>
    <t>Tờ bản đồ ĐC số 13</t>
  </si>
  <si>
    <t>2.3.2.1.3</t>
  </si>
  <si>
    <t>Đường từ quốc lộ 12A vào nghĩa địa</t>
  </si>
  <si>
    <t>2.3.2.1.4</t>
  </si>
  <si>
    <t>HTKT tuyến đường ngã tư trung tâm thị trấn Quy Đạt đi Bến Sú</t>
  </si>
  <si>
    <t>2.3.2.1.5</t>
  </si>
  <si>
    <t>Cầu Hang Khái</t>
  </si>
  <si>
    <t>2.3.2.1.6</t>
  </si>
  <si>
    <t>Đường giao thông nội vùng thị trấn Quy Đạt</t>
  </si>
  <si>
    <t>Tờ BĐLN số 93, Tờ BĐĐC số 13, Tờ BĐĐC số 14</t>
  </si>
  <si>
    <t>2.3.2.1.7</t>
  </si>
  <si>
    <t>Đất giao thông nội thôn</t>
  </si>
  <si>
    <t>Xuân Hóa</t>
  </si>
  <si>
    <t>2.3.2.1.8</t>
  </si>
  <si>
    <t>Đường Yên Hóa - Xuân Hóa</t>
  </si>
  <si>
    <t>2.3.2.1.9</t>
  </si>
  <si>
    <t>Quy Hóa</t>
  </si>
  <si>
    <t>2.3.2.1.10</t>
  </si>
  <si>
    <t>Đường GTNT toàn xã</t>
  </si>
  <si>
    <t xml:space="preserve">Tờ BĐĐC số 3: Thửa 126 đến thửa 123 và thửa 148 đến thửa 136 </t>
  </si>
  <si>
    <t>2.3.2.1.11</t>
  </si>
  <si>
    <t>Đường GTNT toàn xã Hóa Hợp</t>
  </si>
  <si>
    <t>Hóa Hợp</t>
  </si>
  <si>
    <t>2.3.2.1.12</t>
  </si>
  <si>
    <t>Đường GTNT toàn xã Hóa Phúc</t>
  </si>
  <si>
    <t>2.3.2.1.13</t>
  </si>
  <si>
    <t>Đường Among đi Tăng Hóa (Xóm Ổi)</t>
  </si>
  <si>
    <t>Hóa Sơn</t>
  </si>
  <si>
    <t>Tờ bản đồ địa chính số 13; thửa 117, 133, 137, 149, 155, 164</t>
  </si>
  <si>
    <t>2.3.2.1.14</t>
  </si>
  <si>
    <t>Đường GTNT xã Hoá Sơn</t>
  </si>
  <si>
    <t>Từ thửa 74 đến thửa 13 tờ BĐLN số 13</t>
  </si>
  <si>
    <t>2.3.2.1.15</t>
  </si>
  <si>
    <t>Đường Hoá Hợp - Hoá Sơn đoạn Km9+00 đến Km12+00</t>
  </si>
  <si>
    <t>2.3.2.1.16</t>
  </si>
  <si>
    <t>Đường giao thông liên thôn xã Hóa Thanh</t>
  </si>
  <si>
    <t>2.3.2.1.17</t>
  </si>
  <si>
    <t>Đường GTNT xã Hoá Thanh</t>
  </si>
  <si>
    <t>Thửa 56 tờ BĐLN số 8 đến thửa 25 tờ BĐĐC số 2; thửa 57 tờ BĐLN số 8 đến thửa 171 tờ BĐĐC số 2; thửa 106 tờ BĐLN số 8 đến thửa 110 tờ BĐĐC số 2.</t>
  </si>
  <si>
    <t>2.3.2.1.18</t>
  </si>
  <si>
    <t>Cầu tràn bến Mai</t>
  </si>
  <si>
    <t>2.3.2.1.19</t>
  </si>
  <si>
    <t>Đường GTNT toàn xã Hóa Tiến</t>
  </si>
  <si>
    <t>2.3.2.1.20</t>
  </si>
  <si>
    <t>Đường GTNT toàn xã Hồng Hóa</t>
  </si>
  <si>
    <t>Hồng Hóa</t>
  </si>
  <si>
    <t>Từ thửa 118 tờ BĐĐC 27 đến thửa số 1 tờ BĐĐC số 28 đến thửa 553 của tờ BĐ ĐC 27; thửa 156 đến thửa 195 tờ BĐĐC 17; thửa 1247 đến thửa 1141 tờ BĐ ĐC số 11; thửa 75 đến thửa số 2 tờ BĐĐC số 7; thửa 212 đến thửa 51 tờ BĐĐC số 6; thửa 266 tờ BĐLN 36 đến thửa 45 tờ BĐLN số 31; thửa 227 tờ BĐĐC số 9 đến thửa 165 tờ BĐĐC số 14; thửa 441 tờ BĐĐC số 23 đến thửa 151tờ BĐĐC số 22; thửa số 4 tờ BĐĐC số 20 đến thửa 293 tờ BĐLN 39</t>
  </si>
  <si>
    <t>2.3.2.1.21</t>
  </si>
  <si>
    <t>2.3.2.1.22</t>
  </si>
  <si>
    <t xml:space="preserve">Đường GTNT xã Tân Hoá </t>
  </si>
  <si>
    <t>Tân Hóa</t>
  </si>
  <si>
    <t>Thửa 422, 423 đến thửa 910 tờ BĐĐC số 12; thửa 9, 10 tờ BĐĐC số 12 đến thửa 466 tờ BĐĐC số 13 đến thửa 194 tờ BĐĐC số 9; thửa 163 đến thửa 271 tờ BĐĐC số 6</t>
  </si>
  <si>
    <t>2.3.2.1.23</t>
  </si>
  <si>
    <t>Đường giao thông nội đồng</t>
  </si>
  <si>
    <t>2.3.2.1.24</t>
  </si>
  <si>
    <t>Đường từ quốc lộ 12A đi trụ sở xã Tân Hóa</t>
  </si>
  <si>
    <t>2.3.2.1.25</t>
  </si>
  <si>
    <t>Nâng cấp và cải tạo đường tỉnh 559B đoạn Cao Quảng - Minh Hoá</t>
  </si>
  <si>
    <t>2.3.2.1.26</t>
  </si>
  <si>
    <t>Đường Kim Bảng - Rí Rị đoạn Km0+200 đến Km9+00 đoạn đi qua xã Tân Hóa</t>
  </si>
  <si>
    <t>2.3.2.1.27</t>
  </si>
  <si>
    <t>Đường GTNT xã Thượng Hoá</t>
  </si>
  <si>
    <t>2.3.2.1.28</t>
  </si>
  <si>
    <t>Đường giao thông nội đồng toàn xã</t>
  </si>
  <si>
    <t>Thửa 333 tờ BĐĐC số 5 đến thửa số 222 tờ BĐĐC số 6; thửa 5 tờ BĐLN số 23 đến thửa 51 tờ BĐLN số 24</t>
  </si>
  <si>
    <t>2.3.2.1.29</t>
  </si>
  <si>
    <t>Cầu Ngã Hai - Cầu Cây Sộp</t>
  </si>
  <si>
    <t>2.3.2.1.30</t>
  </si>
  <si>
    <t>Đường GTNT toàn xã Trung Hóa</t>
  </si>
  <si>
    <t>2.3.2.1.31</t>
  </si>
  <si>
    <t>Bến xe Trung Hóa (Ngã Ba Pheo)</t>
  </si>
  <si>
    <t>Tờ BĐĐC số 11 (thửa: 31, 38, 47, 50); tờ BĐLN số 39 (KV chưa đo vẽ)</t>
  </si>
  <si>
    <t>2.3.2.1.32</t>
  </si>
  <si>
    <t>Cầu Khe Mai thôn Tiền Phong 2 - Cầu Yên Phú thôn Yên Phú</t>
  </si>
  <si>
    <t>Tờ BĐĐC số 30: Thửa 62, 63, 40. Tờ BĐĐC số 16: Thửa 69, 79, 84, 85, 109</t>
  </si>
  <si>
    <t>2.3.2.1.33</t>
  </si>
  <si>
    <t>Đường GTNT toàn xã Trọng Hóa</t>
  </si>
  <si>
    <t>2.3.2.1.34</t>
  </si>
  <si>
    <t>Cầu bản Lòm, bản Dô, cầu PaChoong</t>
  </si>
  <si>
    <t>Tờ BĐLN số 34 (thửa: 19, 23, 25)…</t>
  </si>
  <si>
    <t>2.3.2.1.35</t>
  </si>
  <si>
    <t>Đường từ bản Lòm đi cột mốc 521</t>
  </si>
  <si>
    <t>2.3.2.1.36</t>
  </si>
  <si>
    <t>Đường GTNT toàn xã Minh Hóa</t>
  </si>
  <si>
    <t>2.3.2.1.37</t>
  </si>
  <si>
    <t xml:space="preserve">Đường giao thông nội đồng toàn xã </t>
  </si>
  <si>
    <t>2.3.2.1.38</t>
  </si>
  <si>
    <t>Cầu Đá Răng</t>
  </si>
  <si>
    <t>2.3.2.1.39</t>
  </si>
  <si>
    <t>2.3.2.1.40</t>
  </si>
  <si>
    <t>Đường Kim Bảng - Rí Rị đoạn Km0+200 đến Km9+00 (đoạn đi qua xã Minh Hóa)</t>
  </si>
  <si>
    <t>2.3.2.1.41</t>
  </si>
  <si>
    <t>Đường GTNT toàn xã Dân Hóa</t>
  </si>
  <si>
    <t>Tờ BĐLN số 2, thửa: 25, 31: Tờ BĐLN số 32, thửa 86</t>
  </si>
  <si>
    <t>2.3.2.1.42</t>
  </si>
  <si>
    <t>Cầu Hà Noong</t>
  </si>
  <si>
    <t>Thửa 65, 70, 91 tờ BĐLN số 31; thửa 40, 43 tờ BĐLN số 33</t>
  </si>
  <si>
    <t>2.3.2.1.43</t>
  </si>
  <si>
    <t>Hạ tầng khu phi thuế quan và các điểm dịch vụ KKT cửa khẩu Cha Lo (Giai đoạn 2)</t>
  </si>
  <si>
    <t>2.3.2.1.44</t>
  </si>
  <si>
    <t>Đường GTNT xã Yên Hoá</t>
  </si>
  <si>
    <t xml:space="preserve"> Tờ BĐ ĐC số 12, Thửa 308 đến thửa 817; từ thửa 132 đến thửa 227 tờ BĐ ĐC số 13; thửa 184 đến thửa 190 tờ BĐ ĐC số 15; thửa 408 tờ BĐLN 18 đến thửa 99 tờ BĐLN số 21 đến thửa 683 tờ BĐLN số 18; thửa 50 tờ BĐĐC số 2 đến thửa 102 tờ BĐLN số 17</t>
  </si>
  <si>
    <t>2.3.2.1.45</t>
  </si>
  <si>
    <t>Đường Hồng Hóa - Quy Hóa</t>
  </si>
  <si>
    <t>2.3.2.1.46</t>
  </si>
  <si>
    <t>Tuyến tránh thị trấn Quy Đạt (Yên Hóa- Quy Hóa</t>
  </si>
  <si>
    <t>Từ thửa 192 tờ BĐĐC số 5 đến thửa 124, 142 tờ BĐĐC số 10 đến giáp TT Quy Đạt</t>
  </si>
  <si>
    <t>2.3.2.1.47</t>
  </si>
  <si>
    <t>Đất giao thông và các điểm đấu nối</t>
  </si>
  <si>
    <t>2.3.2.2.1</t>
  </si>
  <si>
    <t>Nước sạch toàn xã Trung Hóa</t>
  </si>
  <si>
    <t>2.3.2.2.2</t>
  </si>
  <si>
    <t xml:space="preserve">Sửa chữa, nâng cấp đập Hói Roóc </t>
  </si>
  <si>
    <t>2.3.2.2.3</t>
  </si>
  <si>
    <t>Đập tràn và kênh mương Hói Trầu</t>
  </si>
  <si>
    <t>2.3.2.2.4</t>
  </si>
  <si>
    <t>Sửa chữa nâng cấp đập Rôồng</t>
  </si>
  <si>
    <t>2.3.2.2.5</t>
  </si>
  <si>
    <t>Nâng cấp đập Mụ Ký</t>
  </si>
  <si>
    <t>2.3.2.2.6</t>
  </si>
  <si>
    <t>Nước sạch sinh hoạt toàn xã Hóa Hợp</t>
  </si>
  <si>
    <t>2.3.2.2.7</t>
  </si>
  <si>
    <t>Nước sạch sinh hoạt toàn xã Hóa Thanh</t>
  </si>
  <si>
    <t>2.3.2.2.8</t>
  </si>
  <si>
    <t>Đập tràn nhà Ông Hải qua Cha Héc</t>
  </si>
  <si>
    <t>Tờ bản đồ lâm nghiệp số 15</t>
  </si>
  <si>
    <t>2.3.2.2.9</t>
  </si>
  <si>
    <t>Nước sạch 2 thôn (thôn 5, thôn Rí Rị)</t>
  </si>
  <si>
    <t>2.3.2.2.10</t>
  </si>
  <si>
    <t>Nước sạch toàn xã Thượng Hóa</t>
  </si>
  <si>
    <t>2.3.2.2.11</t>
  </si>
  <si>
    <t>Công trình thủy lợi (Trạm Bơm, Kênh Mương)</t>
  </si>
  <si>
    <t>2.3.2.2.12</t>
  </si>
  <si>
    <t>Nước sạch toàn xã Hóa Sơn</t>
  </si>
  <si>
    <t>2.3.2.2.13</t>
  </si>
  <si>
    <t>Nước sạch toàn xã Hóa Tiến</t>
  </si>
  <si>
    <t>2.3.2.2.14</t>
  </si>
  <si>
    <t>Nước sinh hoạt toàn xã Trọng Hóa</t>
  </si>
  <si>
    <t>2.3.2.2.15</t>
  </si>
  <si>
    <t>Nước sinh hoạt toàn xã Yên Hóa</t>
  </si>
  <si>
    <t>2.3.2.2.16</t>
  </si>
  <si>
    <t>Dự án văn phòng giao dịch kết hợp trạm bơm tăng áp - Hệ thống cấp nước sạch thị trấn Quy Đạt</t>
  </si>
  <si>
    <t>2.3.2.2.17</t>
  </si>
  <si>
    <t>Dự án cấp nước sạch khu vực Bãi Dinh</t>
  </si>
  <si>
    <t>2.3.2.3</t>
  </si>
  <si>
    <t>2.3.2.3.1</t>
  </si>
  <si>
    <t>Xây mới trường mầm non Phú Nhiêu</t>
  </si>
  <si>
    <t>2.3.2.3.2</t>
  </si>
  <si>
    <t xml:space="preserve">Mở rộng khuôn viên trường mầm non số 1 </t>
  </si>
  <si>
    <t>Tờ BĐĐC số 10- thửa: 54, 55, 56</t>
  </si>
  <si>
    <t>Trường TH&amp;THCS Quy Hóa</t>
  </si>
  <si>
    <t>Trường đào tạo kỷ năng sống</t>
  </si>
  <si>
    <t>2.3.2.3.3</t>
  </si>
  <si>
    <t>Trường mầm non Hóa Lương</t>
  </si>
  <si>
    <t>Tờ BĐĐC số 2; thửa 20,21,22</t>
  </si>
  <si>
    <t>2.3.2.3.4</t>
  </si>
  <si>
    <t xml:space="preserve">Trường tiểu học Tăng Hóa </t>
  </si>
  <si>
    <t>Tờ BĐĐC số 6; thửa 177</t>
  </si>
  <si>
    <t>2.3.2.3.5</t>
  </si>
  <si>
    <t>Phòng học chức năng + Nhà công vụ trường mầm non</t>
  </si>
  <si>
    <t>Tờ BĐĐC số 2, thửa 542</t>
  </si>
  <si>
    <t>2.3.2.3.6</t>
  </si>
  <si>
    <t>Trường mầm non các bản xã Trọng Hóa</t>
  </si>
  <si>
    <t>XD nhà bán trú Trường PTDT bán trú TH&amp;THCS số 2 Trọng Hóa</t>
  </si>
  <si>
    <t>XD Trường PTDT bán trú TH&amp;THCS số 2 Trọng Hóa</t>
  </si>
  <si>
    <t>Nâng cấp, sửa chữa Trường MN Dân Hóa (điểm Bãi Dinh)</t>
  </si>
  <si>
    <t>2.3.2.3.7</t>
  </si>
  <si>
    <t>Trường mầm non các bản xã Dân Hóa</t>
  </si>
  <si>
    <t>Tờ BĐĐC số 12: Tờ BĐĐC số 32: Tờ BĐĐC số 14…</t>
  </si>
  <si>
    <t>Đất cơ sở giáo dục đào tạo các xã thị trấn trong huyện</t>
  </si>
  <si>
    <t>Các xã, thị tấn trong huyện</t>
  </si>
  <si>
    <t>2.3.2.4</t>
  </si>
  <si>
    <t>2.3.2.4.1</t>
  </si>
  <si>
    <t>Sân vận động xã Hồng Hóa</t>
  </si>
  <si>
    <t>2.3.2.4.2</t>
  </si>
  <si>
    <t>Sân vận động xã Yên Hóa</t>
  </si>
  <si>
    <t>Nhà thi đấu đa năng huyện Minh Hóa</t>
  </si>
  <si>
    <t>2.3.2.4.3</t>
  </si>
  <si>
    <t>Dự án khu thể thao phục vụ cán bộ công chức, viên chức tại KKT cửa khẩu Cha Lo</t>
  </si>
  <si>
    <t>Đất công trình bưu chính, viễn thông</t>
  </si>
  <si>
    <t>2.3.2.5</t>
  </si>
  <si>
    <t>2.3.2.5.1</t>
  </si>
  <si>
    <t>Chợ TT xã Trung Hóa</t>
  </si>
  <si>
    <t>2.3.2.5.2</t>
  </si>
  <si>
    <t>Chợ TT xã Hồng Hóa</t>
  </si>
  <si>
    <t>Tờ BĐĐC số 25 (thửa: 297, 332)</t>
  </si>
  <si>
    <t>2.3.2.5.3</t>
  </si>
  <si>
    <t>Chợ TT xã Hóa Sơn</t>
  </si>
  <si>
    <t>Tờ BĐĐC số 5 (thửa: 233-235, 443, 447, 284)</t>
  </si>
  <si>
    <t>2.3.2.5.4</t>
  </si>
  <si>
    <t>Chợ TT xã Minh Hóa</t>
  </si>
  <si>
    <t>Đất xử lý chôn lấp rác thải</t>
  </si>
  <si>
    <t xml:space="preserve">Đất xử lý chôn lấp rác thải </t>
  </si>
  <si>
    <t>Tờ bản đồ ĐC số 25, các thửa: 13, 264</t>
  </si>
  <si>
    <t>Tờ BĐLN số 15</t>
  </si>
  <si>
    <t>Xây dựng hệ thống xử lý rác thải và vệ sinh môi trường KKT cửa khẩu Cha Lo</t>
  </si>
  <si>
    <t>Đất nghĩa trang, nghĩa địa</t>
  </si>
  <si>
    <t>Đất nghĩa địa (toàn xã)</t>
  </si>
  <si>
    <t>Đồi Đồng Điểm, khu vực chưa đo vẽ</t>
  </si>
  <si>
    <t>2.3.6.4</t>
  </si>
  <si>
    <t>Nhà sinh hoạt cộng đồng TK1 thị trấn Quy Đạt</t>
  </si>
  <si>
    <t>Tờ BĐĐC số 7 thửa: 279-281, 293-296</t>
  </si>
  <si>
    <t>Nhà SHCĐ các thôn, bản xã Hóa Sơn</t>
  </si>
  <si>
    <t>Tờ BĐĐC số 2, thửa 58; Tờ BĐĐC số 5, thửa 54</t>
  </si>
  <si>
    <t>Nhà văn hóa xã Hóa Thanh</t>
  </si>
  <si>
    <t>Tờ BĐ ĐC số 3; thửa 447, 434</t>
  </si>
  <si>
    <t>Nhà sinh hoạt cộng đồng bản Ba Loóc, bản K.Ai</t>
  </si>
  <si>
    <t>Tờ BĐĐC số 6, thửa 25; Tờ BĐLN số 30, thửa 200</t>
  </si>
  <si>
    <t>Nhà văn hóa xã Hóa Tiến</t>
  </si>
  <si>
    <t>Tờ BĐĐC số 2 thửa: 793, 794, 773; Tờ BĐĐC số 7 thửa: 12</t>
  </si>
  <si>
    <t>Nhà sinh hoạt cộng đồng các bản xã Trọng Hóa</t>
  </si>
  <si>
    <t>Tờ BĐĐC số 1, thửa số 20; tờ BĐLN số 30, thửa số 37. Tờ BĐLN số 30, thửa 99. Tờ BĐĐC số 6, thửa số 12. Tờ BĐĐC số 14 (thửa: số 9, 10)</t>
  </si>
  <si>
    <t>Đất sinh hoạt cộng đồng các xã, thị trấn</t>
  </si>
  <si>
    <t>Đất trồng lúa</t>
  </si>
  <si>
    <t>Đất trồng cây hàng năm khác</t>
  </si>
  <si>
    <t>Đất trồng cây lâu năm</t>
  </si>
  <si>
    <t>Đất rừng sản xuất</t>
  </si>
  <si>
    <t>Đất nuôi trồng thủy sản</t>
  </si>
  <si>
    <t>Đất quốc phòng</t>
  </si>
  <si>
    <t>Đất nông nghiệp khác</t>
  </si>
  <si>
    <t>Đất ở tại nông thôn</t>
  </si>
  <si>
    <t>Đất ở tại đô thị</t>
  </si>
  <si>
    <t xml:space="preserve">Đất xây dựng trụ sở cơ quan </t>
  </si>
  <si>
    <t>Đất khu công nghiệp</t>
  </si>
  <si>
    <t>Đất phát triển hạ tầng cấp quốc gia, cấp tỉnh, cấp huyện, cấp xã</t>
  </si>
  <si>
    <t>DGT</t>
  </si>
  <si>
    <t>DTL</t>
  </si>
  <si>
    <t>DNL</t>
  </si>
  <si>
    <t>DYT</t>
  </si>
  <si>
    <t>DGD</t>
  </si>
  <si>
    <t>DVH</t>
  </si>
  <si>
    <t>DTT</t>
  </si>
  <si>
    <t>DCH</t>
  </si>
  <si>
    <t>Đất khu vui chơi giải trí công cộng</t>
  </si>
  <si>
    <t>Đất làm nghĩa trang, nghĩa địa, nhà tang lễ, nhà hỏa táng</t>
  </si>
  <si>
    <t>Công trình, dự án được phân bổ từ quy hoạch sử dụng đất cấp tỉnh</t>
  </si>
  <si>
    <t>1.1</t>
  </si>
  <si>
    <t>Công trình, dự án mục đích quốc phòng, an ninh</t>
  </si>
  <si>
    <t>1.1.1</t>
  </si>
  <si>
    <t>Đất an ninh</t>
  </si>
  <si>
    <t>CAN</t>
  </si>
  <si>
    <t>1.1.1.1</t>
  </si>
  <si>
    <t>Mở rộng công an phường Đồng Phú</t>
  </si>
  <si>
    <t>Phường Đồng Phú</t>
  </si>
  <si>
    <t>TBĐ 50 TS 1</t>
  </si>
  <si>
    <t>1.1.1.2</t>
  </si>
  <si>
    <t>Phòng PA69</t>
  </si>
  <si>
    <t>1.1.1.3</t>
  </si>
  <si>
    <t>Mở rộng công an phường</t>
  </si>
  <si>
    <t>Phường Đức Ninh Đông</t>
  </si>
  <si>
    <t>Tờ BĐ 5, TS 165 đến 168.</t>
  </si>
  <si>
    <t>1.1.1.4</t>
  </si>
  <si>
    <t>Trạm cảnh sát Nhật Lệ</t>
  </si>
  <si>
    <t>Phường Hải Thành</t>
  </si>
  <si>
    <t>1.1.1.5</t>
  </si>
  <si>
    <t>Nhà công vụ CBCS Công an tỉnh</t>
  </si>
  <si>
    <t>Phường Nam Lý</t>
  </si>
  <si>
    <t>1.1.1.6</t>
  </si>
  <si>
    <t>Phòng cảnh sát bảo vệ và Đại đội cảnh sát cơ động</t>
  </si>
  <si>
    <t>1.1.1.7</t>
  </si>
  <si>
    <t>Phòng PA 72</t>
  </si>
  <si>
    <t>1.1.1.8</t>
  </si>
  <si>
    <t>Trạm cảnh sát giao thông đường thủy</t>
  </si>
  <si>
    <t>Xã Bảo Ninh</t>
  </si>
  <si>
    <t>Tờ BĐ 58, TS 01.</t>
  </si>
  <si>
    <t>1.1.1.9</t>
  </si>
  <si>
    <t>Trường bắn ( Công an tỉnh Quảng Bình)</t>
  </si>
  <si>
    <t>Phường Đồng Sơn</t>
  </si>
  <si>
    <t>1.1.1.10</t>
  </si>
  <si>
    <t>Nhà công vụ, nhà điều dưỡng, khu thể thao trại giam Đồng Sơn</t>
  </si>
  <si>
    <t>bs</t>
  </si>
  <si>
    <t>1.1.2</t>
  </si>
  <si>
    <t>CQP</t>
  </si>
  <si>
    <t>1.1.2.1</t>
  </si>
  <si>
    <t>Khu tập thể gia đình quân nhân BCH và kho</t>
  </si>
  <si>
    <t>Phường Bắc Lý</t>
  </si>
  <si>
    <t>1.1.2.2</t>
  </si>
  <si>
    <t>Trụ sở binh đoàn 12</t>
  </si>
  <si>
    <t>Xã Lộc Ninh</t>
  </si>
  <si>
    <t>1.1.2.3</t>
  </si>
  <si>
    <t>Mở rộng SCH/BCH quân sự tỉnh</t>
  </si>
  <si>
    <t>TBĐ 18 TS 91, 108, 109, 128</t>
  </si>
  <si>
    <t>1.2</t>
  </si>
  <si>
    <t>Công trình, dự án để phát triển kinh tế - xã hội vì lợi ích quốc gia, công cộng</t>
  </si>
  <si>
    <t>1.2.1</t>
  </si>
  <si>
    <t>Công trình, dự án quan trọng quốc gia do Quốc hội quyết định chủ trương đầu tư mà phải thu hồi đất</t>
  </si>
  <si>
    <t>1.2.1.1</t>
  </si>
  <si>
    <t>Khu công nghiệp Tây Bắc Đồng Hới</t>
  </si>
  <si>
    <t>TBĐ 4 TS 2; TBĐ 5 TS 7; TBĐ 11 TS 1</t>
  </si>
  <si>
    <t>SKK</t>
  </si>
  <si>
    <t>1.2.1.2</t>
  </si>
  <si>
    <t>Khu công nghiệp Bắc Đồng Hới</t>
  </si>
  <si>
    <t>Xã Thuận Đức</t>
  </si>
  <si>
    <t>1.2.1.3</t>
  </si>
  <si>
    <t>Dự án nâng cấp mở rộng đoạn Bùng-Vạn Ninh thuộc dự án đường cao tốc Bắc Nam đoạn qua tỉnh QB</t>
  </si>
  <si>
    <t>Các xã, phường: Thuận Đức, Đồng Sơn, Nghĩa Ninh</t>
  </si>
  <si>
    <t>1.2.1.4</t>
  </si>
  <si>
    <t>Đường ven biển</t>
  </si>
  <si>
    <t>Xã Bảo Ninh, Quang Phú</t>
  </si>
  <si>
    <t>1.2.2</t>
  </si>
  <si>
    <t>Công trình, dự án do Hội đồng nhân dân cấp tỉnh chấp nhận mà phải thu hồi đất</t>
  </si>
  <si>
    <t>1.2.2.1</t>
  </si>
  <si>
    <t>Mở rộng cụm công nghiệp Phú Hải</t>
  </si>
  <si>
    <t>Phường Phú Hải</t>
  </si>
  <si>
    <t>TBĐ 32 TS 38 đến 40, 43 đến 48; TBĐ 33 TS 29, 31, 33; TBĐ 37 TS 1, 2, 4 đến 6, 8, 10 đến 13, 16, 36</t>
  </si>
  <si>
    <t>SKN</t>
  </si>
  <si>
    <t>Nhà máy sản xuất gạch lát Terazzo, gạch Block của Công ty TNHH tư vấn đầu tư xây dựng 145</t>
  </si>
  <si>
    <t>Phường Bắc Nghĩa</t>
  </si>
  <si>
    <t>Dây chuyền sản xuất, cung ứng bê tông thương phẩm và gạch không nung của Công ty TNHH kHóang sản Thuận Sơn</t>
  </si>
  <si>
    <t>1.2.2.2</t>
  </si>
  <si>
    <t>Cụm công nghiệp Bắc Nghĩa</t>
  </si>
  <si>
    <t>BDLN</t>
  </si>
  <si>
    <t>1.2.2.3</t>
  </si>
  <si>
    <t>Cụm tiểu thủ công nghiệp (Dọc hai bên đường tránh Quốc lộ 1A đoạn qua thành phố Đồng Hới)</t>
  </si>
  <si>
    <t>Phường Bắc Lý, Phường Nam Lý</t>
  </si>
  <si>
    <t>1.2.2.4</t>
  </si>
  <si>
    <t>Cụm TTCN Tân Sơn</t>
  </si>
  <si>
    <t>Xã Đức Ninh</t>
  </si>
  <si>
    <t>1.2.2.5</t>
  </si>
  <si>
    <t>Cụm công nghiệp Lộc Ninh</t>
  </si>
  <si>
    <t>1.2.2.6</t>
  </si>
  <si>
    <t>Cụm công nghiệp Nghĩa Ninh</t>
  </si>
  <si>
    <t>Xã Nghĩa Ninh</t>
  </si>
  <si>
    <t>TBĐ 3 TS 337; TBĐ 28 TS 180 TBĐ 29 TS 263</t>
  </si>
  <si>
    <t>1.2.2.7</t>
  </si>
  <si>
    <t>Cụm TT công nghiệp Quang Phú</t>
  </si>
  <si>
    <t>Xã Quang Phú</t>
  </si>
  <si>
    <t>TBĐ 14 TS 92; TBĐ 15 TS 85</t>
  </si>
  <si>
    <t>1.2.2.8</t>
  </si>
  <si>
    <t>Cụm công nghiệp Thuận Đức</t>
  </si>
  <si>
    <t>TBĐ 8 TS 27, 34 đến 36, 39</t>
  </si>
  <si>
    <t>1.2.2.9</t>
  </si>
  <si>
    <t>Cụm công nghiệp Cồn Thầm</t>
  </si>
  <si>
    <t>Công trình, dự án cấp huyện</t>
  </si>
  <si>
    <t>2.1</t>
  </si>
  <si>
    <t>Công trình, dự án do Hội đồng nhân dân cấp tỉnh chấp thuận mà phải thu hồi đất</t>
  </si>
  <si>
    <t>2.1.1</t>
  </si>
  <si>
    <t>2.1.1.1</t>
  </si>
  <si>
    <t>Đất giao thông</t>
  </si>
  <si>
    <t>2.1.1.1.1</t>
  </si>
  <si>
    <t>Trục đường chính Đông - Tây phía Nam TP Đồng Hới (nối từ phía Tây cầu Nhật Lệ 2 đến đường Hồ Chía Minh nhánh Đông)</t>
  </si>
  <si>
    <t>Các xã, phường: Phú Hải, Đức Ninh Đông, Đức Ninh, Bắc Nghĩa, Nghĩa Ninh</t>
  </si>
  <si>
    <t>2.1.1.1.2</t>
  </si>
  <si>
    <t>Bến xe trung tâm phía Nam Đồng Hới</t>
  </si>
  <si>
    <t>TBĐ 34 TS 5, 6,49, 57, 63, 64, 71, 72, 74 đến 76, 78, 83, 69, 55, 50, 89, 105, 73; TBĐ 39 TS 7, 15, 27, 26, 34</t>
  </si>
  <si>
    <t>2.1.1.1.3</t>
  </si>
  <si>
    <t>Xây dựng bến nghiêng triển khai ca nô tìm kiếm cứu nạn</t>
  </si>
  <si>
    <t>2.1.1.1.4</t>
  </si>
  <si>
    <t>Đường 15 m tử nghĩa trang Liệt sỹ đến Tổ dân phố Nam Bắc Hồng</t>
  </si>
  <si>
    <t>TBĐ 32 TS 14, 18, 19, 28, 30; TBĐ 33 TS 18, 29, 33; TBĐ 38 TS 1, 3, 5, 8, 18, 49, 50; TBĐ 43 TS 2, 31, 47 đến 49, 68, 69, 82 đến 84, 105 đến 107, 156 đến 158, 168,130 đến 132, 133 đến 135, 159, 160, 169 đến 172, 244 đến 246, 197 đến 199, 227 đến 230; TBĐ 48, 53, 54, 58</t>
  </si>
  <si>
    <t>2.1.1.1.5</t>
  </si>
  <si>
    <t>Đường giao thông 22,5 m dọc sông Nhật Lệ</t>
  </si>
  <si>
    <t>TBĐ 35 TS 5, 6; TBĐ 40 TS 1, 3, 6; TBĐ 44 TS 47, 159, 180; TBĐ 49 TS 16, 49, 75; TBĐ 54 TS 54, 93, 141, 190</t>
  </si>
  <si>
    <t>2.1.1.1.6</t>
  </si>
  <si>
    <t>Đường Trần Hưng Đạo kéo dài từ chợ Ga đến đường Hồ Chí Minh Nhánh Đông</t>
  </si>
  <si>
    <t>Phường Nam Lý, Bắc Nghĩa, Đồng Sơn</t>
  </si>
  <si>
    <t>2.1.1.1.7</t>
  </si>
  <si>
    <t>Đường phía Đông dọc bờ sông Nhật Lệ</t>
  </si>
  <si>
    <t>2.1.1.1.8</t>
  </si>
  <si>
    <t>Xây dựng cầu Đức Nghĩa, đường tỉnh 570B</t>
  </si>
  <si>
    <t>Phường Bắc Nghĩa, xã Đức Ninh</t>
  </si>
  <si>
    <t>2.1.1.1.9</t>
  </si>
  <si>
    <t>Xây dựng lại cầu Mỹ Cương, Tp Đồng Hới</t>
  </si>
  <si>
    <t>2.1.1.1.10</t>
  </si>
  <si>
    <t>Cầu Nhật Lệ 2</t>
  </si>
  <si>
    <t>Phường Phú Hải, xã Bảo Ninh</t>
  </si>
  <si>
    <t>2.1.1.1.11</t>
  </si>
  <si>
    <t>Mở rộng nâng cấp đường Phan Đình Phùng và đường Hà Huy Tập</t>
  </si>
  <si>
    <t>Phường Bắc Lý, Nam Lý, Bắc Nghĩa, Đồng Sơn</t>
  </si>
  <si>
    <t>2.1.1.1.12</t>
  </si>
  <si>
    <t>Bãi đỗ xe Quang Phú</t>
  </si>
  <si>
    <t>2.1.1.1.13</t>
  </si>
  <si>
    <t>Đường giao thông 22,5 nối từ cầu Nhật Lệ 2 đến Quốc lộ 1A</t>
  </si>
  <si>
    <t>2.1.1.1.14</t>
  </si>
  <si>
    <t>Bến đậu tàu đo lưu lượng Đài khí tượng thủy văn khu vực Trung Trung Bộ</t>
  </si>
  <si>
    <t>2.1.1.1.15</t>
  </si>
  <si>
    <t>Bãi đỗ xe gom rác thải của công ty TNHH MTV phát triển đô thị Quảng Bình</t>
  </si>
  <si>
    <t>2.1.1.2</t>
  </si>
  <si>
    <t>Đất thủy lợi</t>
  </si>
  <si>
    <t>2.1.1.2.1</t>
  </si>
  <si>
    <t>Dự án củng cố, nâng cấp đê, kè cửa sông</t>
  </si>
  <si>
    <t>2.1.1.3</t>
  </si>
  <si>
    <t>Đất công trình năng lượng</t>
  </si>
  <si>
    <t>Công trình cấp điện thành phố Đồng Hới</t>
  </si>
  <si>
    <t>Các xã, phường</t>
  </si>
  <si>
    <t>2.1.1.3.1</t>
  </si>
  <si>
    <t>Đất Y tế</t>
  </si>
  <si>
    <t>2.1.1.4</t>
  </si>
  <si>
    <t>Mở rộng bệnh viện y học cổ truyền tỉnh</t>
  </si>
  <si>
    <t>2.1.1.4.1</t>
  </si>
  <si>
    <t>Mở rộng trung tâm CSSKSS</t>
  </si>
  <si>
    <t>2.1.1.5</t>
  </si>
  <si>
    <t>Đất cơ sở văn hoá</t>
  </si>
  <si>
    <t xml:space="preserve">DVH </t>
  </si>
  <si>
    <t>2.1.1.5.1</t>
  </si>
  <si>
    <t>Nhà văn hóa thành phố Đồng Hới</t>
  </si>
  <si>
    <t>TBĐ 5, TS 587</t>
  </si>
  <si>
    <t>2.1.1.5.2</t>
  </si>
  <si>
    <t>Quy hoạch xây dựng Tượng phật Quan Âm Bồ Tát của công ty Cổ phần Tập đoàn Trường Thịnh(chuyển tiếp kế hoạch 2016)</t>
  </si>
  <si>
    <t>TBĐ 60 TS 2</t>
  </si>
  <si>
    <t>2.1.1.6</t>
  </si>
  <si>
    <t>Đất xây dựng cơ sở giáo dục và đào tạo</t>
  </si>
  <si>
    <t>2.1.1.6.1</t>
  </si>
  <si>
    <t>Mở rộng trường tiểu học Đồng Phú</t>
  </si>
  <si>
    <t>2.1.1.6.2</t>
  </si>
  <si>
    <t>Xây dựng mới Trường THPT Đào Duy Từ</t>
  </si>
  <si>
    <t>TBĐ 14 TS 38 đến 45, 60 đến 65, 51 đến 58, 71đến 77, 31 đến 33, 80 đến 85, 99; TBĐ 10 TS 67; TBĐ 13 TS 33</t>
  </si>
  <si>
    <t>2.1.1.6.3</t>
  </si>
  <si>
    <t>Trường Mầm non Bông Sen</t>
  </si>
  <si>
    <t>TBĐ 21 TS 28, 34, 35, 36, 37</t>
  </si>
  <si>
    <t>L</t>
  </si>
  <si>
    <t>2.1.1.6.4</t>
  </si>
  <si>
    <t>Trường Mầm non An Sinh</t>
  </si>
  <si>
    <t>2.1.1.6.5</t>
  </si>
  <si>
    <t>Trường mầm non tư thục SKY</t>
  </si>
  <si>
    <t>2.1.1.6.6</t>
  </si>
  <si>
    <t>Trường mầm non Nam Lý</t>
  </si>
  <si>
    <t>TBĐ 60 TS 20</t>
  </si>
  <si>
    <t>2.1.1.6.7</t>
  </si>
  <si>
    <t>Mở rộng trường tiểu học Phú Hải</t>
  </si>
  <si>
    <t>2.1.1.6.8</t>
  </si>
  <si>
    <t>Mở rộng trường mầm non Phú Hải</t>
  </si>
  <si>
    <t>TBĐ 48 TS 25 đến 27, 42, 36, 35; TBĐ 49 TS 31 đến 33</t>
  </si>
  <si>
    <t>2.1.1.6.9</t>
  </si>
  <si>
    <t>Trường Mầm non Bảo Ninh</t>
  </si>
  <si>
    <t>Tờ BĐLN 60,TS 69.</t>
  </si>
  <si>
    <t>2.1.1.6.10</t>
  </si>
  <si>
    <t>Nhà lớp học 2 tầng 8 phòng Trường THCS Nghĩa Ninh</t>
  </si>
  <si>
    <t>2.1.1.6.11</t>
  </si>
  <si>
    <t>Trường Trung cấp nghề số 9 (cơ sở 2)</t>
  </si>
  <si>
    <t>Tờ BĐ 02 TS 19</t>
  </si>
  <si>
    <t>2.1.1.6.12</t>
  </si>
  <si>
    <t>Trường mầm non Sao Mai</t>
  </si>
  <si>
    <t>Phường Hải Đình</t>
  </si>
  <si>
    <t>2.1.1.7</t>
  </si>
  <si>
    <t>Đất cơ sở thể dục thể thao</t>
  </si>
  <si>
    <t>2.1.1.7.1</t>
  </si>
  <si>
    <t>Sân thể thao trung tâm Nam Lý</t>
  </si>
  <si>
    <t>TBĐ 26 TS 49</t>
  </si>
  <si>
    <t>2.1.1.7.2</t>
  </si>
  <si>
    <t>Khu vui chơi thể thao Phú Hải</t>
  </si>
  <si>
    <t>Phường Phú hải</t>
  </si>
  <si>
    <t>BĐ 43 TS 16, 68 đến 80, 58, 53, 83 đến 204; TBĐ 44 TS 70 đến 78, 54 đến 58, 63, 43 đến 46, 35, 36, 28, 195 đến 198</t>
  </si>
  <si>
    <t>2.1.1.7.3</t>
  </si>
  <si>
    <t>Đất cơ sở về dịch vụ xã hội</t>
  </si>
  <si>
    <t>DXH</t>
  </si>
  <si>
    <t>2.1.1.7.4</t>
  </si>
  <si>
    <t>Mở rộng trung tâm điều dưỡng luân phiên người có công tỉnh Quảng Bình</t>
  </si>
  <si>
    <t>2.1.1.7.5</t>
  </si>
  <si>
    <t>Đất chợ</t>
  </si>
  <si>
    <t>2.1.1.7.6</t>
  </si>
  <si>
    <t>Chợ Phú Hải</t>
  </si>
  <si>
    <t>TBĐ 34 TS 46 đến 50, 5, 55, 56, 63, 64, 78, 69 đến 71, 74 đến 77, 83</t>
  </si>
  <si>
    <t>2.1.1.7.7</t>
  </si>
  <si>
    <t>Chợ Lộc Ninh</t>
  </si>
  <si>
    <t>2.1.8</t>
  </si>
  <si>
    <t>ONT</t>
  </si>
  <si>
    <t>2.1.8.1</t>
  </si>
  <si>
    <t>Đất ở tại nông thôn- các lô đất lẽ trong khu dân cư thôn Mỹ Cảnh(chuyển tiếp kế hoạch 2016)</t>
  </si>
  <si>
    <t>Tờ BĐ 60,TS 03.</t>
  </si>
  <si>
    <t>2.1.8.2</t>
  </si>
  <si>
    <t>Chuyển mục đích đất nông nghiệp trong khu dân cư sang đất ở tại nông thôn</t>
  </si>
  <si>
    <t>TBĐ 7 TS 48, 514; TBĐ 12 TS 52, 53 TBĐ16 TS 4 đến 72,74 đến 83,90 đến 102,110 đến 162; TBĐ 17,TS 2 ĐẾN 31; TBĐ 18 TS 02 đến 08; TBĐ 19 TS 01 đến 34; TBĐ 22 TS 60,61; TBĐ 23 TS 01 đến 183,207,205,209,258,260 đến 276, 305;TBĐ 25 TS 14 TBĐ 28 TS 89,110,115,136,142; TBĐ 30 TS 02 đến 36; TBĐ 42 TS 87 đến 124; TBĐ 45 TS 140; TBĐ 51 TS 23, 133; TBĐ 52 TS 06; TBĐ 54 TS 180, 238; TBĐ 55 TS 172; TBĐ 56 TS 75, 129; TBĐ 58 TS 70; TBĐ 57 TS 1,2,19 đến 21,26 đến 45; TBĐ 59 TS 19; TBĐ 64 TS 70,71,84 đến 130.</t>
  </si>
  <si>
    <t>2.1.8.3</t>
  </si>
  <si>
    <t>Khu dân cư thôn Sa Động (chuyển tiếp kế hoạch 2016)</t>
  </si>
  <si>
    <t>Tờ BĐ 42 Thửa 10,11,23,24,27,49,51</t>
  </si>
  <si>
    <t>2.1.8.4</t>
  </si>
  <si>
    <t>Khu đô thị Trung Bính(chuyển tiếp kế hoạch 2016)</t>
  </si>
  <si>
    <t>Tờ BĐLN 60 Thửa 48</t>
  </si>
  <si>
    <t>2.1.8.5</t>
  </si>
  <si>
    <t>HTKT khu dân cư phía Tây đường Võ Nguyên Giáp, Thôn Hà Thôn</t>
  </si>
  <si>
    <t>2.1.8.6</t>
  </si>
  <si>
    <t>HTKT khu dân cư phía Bắc đường 36m cầu Nhật Lệ 2, thôn Hà Thôn</t>
  </si>
  <si>
    <t>2.1.8.7</t>
  </si>
  <si>
    <t>Hạ tầng kỹ thuật khu dân cư Hà Trung- Cửa Phú</t>
  </si>
  <si>
    <t>Tờ BĐ 23 TS 5,8,9,11 đến 13,26 đến 44,51 đến 71, 84 đến 87,268,269,293,294; Tờ BĐLN 60 TS 74,75</t>
  </si>
  <si>
    <t>2.1.8.8</t>
  </si>
  <si>
    <t>Đất ở nông thôn</t>
  </si>
  <si>
    <t>TBĐ 23, TS 209, 205, 183</t>
  </si>
  <si>
    <t>2.1.8.9</t>
  </si>
  <si>
    <t>Đất ở Đồng Bịt Nương</t>
  </si>
  <si>
    <t>Tờ BĐ 24 TS 200,201,225đến 227,246,262,264 đến 269,283 đến 288, 328 đến 336,353 đến 360,376 đến 378,404 đến 412,424,425,247,304,306</t>
  </si>
  <si>
    <t>2.1.8.10</t>
  </si>
  <si>
    <t>TBĐ 20, TS 116</t>
  </si>
  <si>
    <t>2.1.8.11</t>
  </si>
  <si>
    <t>Quy hoạch đất ở nông thôn (Thôn 8)</t>
  </si>
  <si>
    <t>Tờ BĐ 30 TS 37 ; Tờ BĐ 31 TS 32</t>
  </si>
  <si>
    <t>2.1.8.12</t>
  </si>
  <si>
    <t>Quy hoạch hạ tầng đất ở mới thôn Bắc Phú</t>
  </si>
  <si>
    <t>2.1.8.13</t>
  </si>
  <si>
    <t>Quy hoạch hạ tầng đất ở mới thôn Tân Phú</t>
  </si>
  <si>
    <t>Tờ BĐ 12 Thửa 129</t>
  </si>
  <si>
    <t>2.1.8.14</t>
  </si>
  <si>
    <t>Các thôn trong xã</t>
  </si>
  <si>
    <t>2.1.8.15</t>
  </si>
  <si>
    <t>Hạ tầng đất ở mới thôn Tân Phú</t>
  </si>
  <si>
    <t>Tờ BĐ 15 Thửa 116</t>
  </si>
  <si>
    <t>2.1.8.16</t>
  </si>
  <si>
    <t>Hạ tầng kỹ thuật khu đất vùng Ồ Ồ</t>
  </si>
  <si>
    <t>2.1.8.17</t>
  </si>
  <si>
    <t>HTKT khu Tây Nam QL 1A (đoạn từ đường F325 đến đường Trương Phúc Phấn GĐ1)</t>
  </si>
  <si>
    <t>2.1.8.18</t>
  </si>
  <si>
    <t>TBĐ 20, TS 188</t>
  </si>
  <si>
    <t>2.1.8.19</t>
  </si>
  <si>
    <t>Đất ở tại nông thôn khu vực Đồng Choi giai đoạn 5</t>
  </si>
  <si>
    <t>TBĐ 9, TS 49,72; TBĐ 14, TS 5</t>
  </si>
  <si>
    <t>2.1.8.20</t>
  </si>
  <si>
    <t>Đất ở tại nông thôn khu vực Đồng Bịt Nương</t>
  </si>
  <si>
    <t>TBĐ 24, TS 166 đến 168,214,215,252; TBĐ 25,TS 145,146,176,177</t>
  </si>
  <si>
    <t>2.1.8.21</t>
  </si>
  <si>
    <t>Đất ở nông thôn dãy 2 phía Đông Quốc lộ 1A</t>
  </si>
  <si>
    <t>2.1.8.22</t>
  </si>
  <si>
    <t>TBĐ 8 TS 150; TBĐ 15 TS 238; TBĐ 24 TS 293, 471; TBĐ 35 TS 98; TBĐ 30 TS 357; TBĐ 29, TS 503</t>
  </si>
  <si>
    <t>2.1.8.23</t>
  </si>
  <si>
    <t>Tờ BĐ 12, TS 142</t>
  </si>
  <si>
    <t>2.1.8.24</t>
  </si>
  <si>
    <t>Tờ BĐ 30, TS 691, 692, 693, 695, 696, 697, 705</t>
  </si>
  <si>
    <t>2.1.8.25</t>
  </si>
  <si>
    <t>Đất ở khu vực đồng Bình Bổn</t>
  </si>
  <si>
    <t>2.1.8.26</t>
  </si>
  <si>
    <t>TBĐ 18, TS 180, 322, 415</t>
  </si>
  <si>
    <t>2.1.8.27</t>
  </si>
  <si>
    <t>Đất ở tại nông thôn phía Bắc đường Phan Đình Phùng</t>
  </si>
  <si>
    <t>TBĐ 4 TS 208 đến 218, 247, 248, 253</t>
  </si>
  <si>
    <t>2.1.8.28</t>
  </si>
  <si>
    <t>TBĐ 2 TS 144; TBĐ 6 TS 250, 289; TBĐ 7 TS 25, 60, 61, 105,185, 15, 528, 53, 103, 112, 247, 278, 465, 466; TBĐ 8 TS 17, 20, 43, 73, 397; TBĐ 9 TS 620, 621; TBĐ 12 TS 28, 29; 113; TBĐ 13 TS 133, 153, 363, 364; TBĐ 17 TS 59; TBĐ 18 TS 11, 13, 15, 41, 401, 477, 478; TBĐ 19 TS 8; TBĐ 22, TS 94</t>
  </si>
  <si>
    <t>2.1.8.29</t>
  </si>
  <si>
    <t>Hạ tầng kỹ thuật đất ở mới</t>
  </si>
  <si>
    <t>2.1.8.30</t>
  </si>
  <si>
    <t>HTKT khu vực phía Tây Nam QL 1A (đoạn từ đường F325 đến đường Trương Thúc phấn) GĐ1</t>
  </si>
  <si>
    <t>2.1.8.31</t>
  </si>
  <si>
    <t>TBĐ 30, TS 300, 305</t>
  </si>
  <si>
    <t>2.1.8.32</t>
  </si>
  <si>
    <t>TBĐ 36, TS 20 đến 25, 13 đến 15, 17, 18, 690, 776, 764, 729, 762, 765, 766, 757, 725, 756, 769, 783, 763, 755, 770</t>
  </si>
  <si>
    <t>2.1.8.33</t>
  </si>
  <si>
    <t>TBĐ 37, TS 1368, 1357, 1372, 1373, 55, 1375, 1374, 1340,</t>
  </si>
  <si>
    <t>2.1.8.34</t>
  </si>
  <si>
    <t>TBĐ 8 TS 79, 1466, 1469, 1474, 1475, 1484; TBĐ 15 TS 680, 682, 683, 685, 684, 1565; TBĐ 16 TS 750, 557, 1170, 1584; TBĐ 22 TS 96, 489, 115, 116, 227, 228, 318, 319, 470, 540, 541, 538; TBĐ 23 TS 11; TBĐ 25 TS 36, 178; TBĐ 28 TS 13 đến 16; TBĐ 29 TS 88, 630; TBĐ 30 TS 94, 187, 493; TBĐ 32 TS 233, 409, 411; TBĐ 33 TS 30; TBĐ 36 TS 780; TBĐ 37 TS 163, 1333, 1390; TBĐ 41 TS 130, 247, 250 đến 252, 306, 310, 311, 355, 535, 1103; TBĐ 42 TS 109, 359; TBĐ 31, TS 58; TBĐ 27, TS 4. TBĐ 4, TS 215. TBĐ 10, TS 536, 541. TBĐ 37, TS 77. TBĐ 29, TS 593, 560, 120. TBĐ 30, TS 375, 387, 187. TBĐ số 8, TS 685, 19. TBĐ 34, TS 15. TBĐ 35, TS 300, 299, 03, 297, 308. TBĐ 22, TS 489, 491. TBĐ 25, TS 56, 297, 341</t>
  </si>
  <si>
    <t>2.1.8.35</t>
  </si>
  <si>
    <t>HTKT khu vực đất ở phía Đông đường Cao Thắng</t>
  </si>
  <si>
    <t>2.1.8.36</t>
  </si>
  <si>
    <t>HTKT khu vực phía Đông Nam đường Cao Thắng, xã Lộc Ninh</t>
  </si>
  <si>
    <t>2.1.9</t>
  </si>
  <si>
    <t>ODT</t>
  </si>
  <si>
    <t>2.1.9.1</t>
  </si>
  <si>
    <t>Tờ bản đồ ĐC số 1 (thửa 133,135,136,138,139,140,142,143,144,145,146); Tờ bản đồ ĐC số 3 (thửa 150,151,153,154,155,158); Tờ bản đồ ĐC số 4 (thửa 30,31,32,33,35,36,37,38,39)</t>
  </si>
  <si>
    <t>Quy hoạch đất ở thôn Nội Hòa</t>
  </si>
  <si>
    <t>Quy hoạch đất ở khu Ngoại Hòa</t>
  </si>
  <si>
    <t>Quy hoạch đất ở khu vực T75</t>
  </si>
  <si>
    <t>Đất ở khu vực Đồng Vèng</t>
  </si>
  <si>
    <t>Xã Phú Trạch</t>
  </si>
  <si>
    <t>Tờ bản đồ ĐC số 7 (478,492,114,493,914,494,525,524,523,522,915,565,563,575,605,618,620,924,622577,576,561,562)</t>
  </si>
  <si>
    <t>Đất ở tại các khu vực (Đồng Vèng, Đồng Láng, Vòng Nhà, Đồng Hốc, Mã Lịch, Nam Sơn, Hà Hạ Trong, Hà Hạ Ngoài, Hồi Ông Mậu, Mé Lưng)</t>
  </si>
  <si>
    <t>Đất ở thôn Làng</t>
  </si>
  <si>
    <t>Xã Tây Trạch</t>
  </si>
  <si>
    <t>Tờ bản đồ số 2(484)</t>
  </si>
  <si>
    <t>Tạo quỹ đất ở thôn Võ Thuận 1</t>
  </si>
  <si>
    <t>Tờ bản đồ ĐC số 13 ( 590,591,585,526,527,574,859,477,412)</t>
  </si>
  <si>
    <t>Đất ở khu vực đường Hồ Chí Minh</t>
  </si>
  <si>
    <t>Chuyển mục đích từ BHK sang đất ở trong khu dân cư</t>
  </si>
  <si>
    <t>Quy hoạch đất ở tại các thôn (Thôn Chùa, thôn Mít, Võ Thuận 2, Thôn Rẫy, Thôn Võ Thuận 3)</t>
  </si>
  <si>
    <t xml:space="preserve">Quy hoạch đất ở tại khu vực chợ thôn Hồ </t>
  </si>
  <si>
    <t xml:space="preserve">Tờ số bản đồ ĐC số 8 thửa 754 </t>
  </si>
  <si>
    <t>Quy hoạch đất ở thôn Hổ</t>
  </si>
  <si>
    <t>Tờ số bản đồ ĐC số 29 thửa 442</t>
  </si>
  <si>
    <t>Quy hoạch đất ở tại các thôn (Thôn Sen, Thôn Bàng, Thôn Cà, Thôn Hổ, thôn Rẫy)</t>
  </si>
  <si>
    <t>Tạo quỹ đất ở tại các Thôn 4,5,6</t>
  </si>
  <si>
    <t>Tờ bản đồ ĐC số 9 Thửa (614,642,683; 777; 729); Tờ bản đồ ĐC số 14 (377)</t>
  </si>
  <si>
    <t>Tờ bản đồ ĐC số 4 (556; 896); Tờ bản đồ ĐC số 8 (583); Tờ bản đồ ĐC số 12 (343)</t>
  </si>
  <si>
    <t xml:space="preserve">Đất ở tại các thôn  </t>
  </si>
  <si>
    <t>Xã Hoàn Trạch</t>
  </si>
  <si>
    <t>Quy hoạch đất ở thôn Đồng Trọt</t>
  </si>
  <si>
    <t>Tạo quỹ đất ở Tthôn 5</t>
  </si>
  <si>
    <t>Tọa Quỹ đất ở Thôn 6</t>
  </si>
  <si>
    <t>Đất ở thôn Thanh Lộc</t>
  </si>
  <si>
    <t xml:space="preserve">Tờ bản đồ ĐC số 10 (12,10) , Tờ bản đồ ĐC số 12 (137) </t>
  </si>
  <si>
    <t>Đất ở thôn Tân Lộc</t>
  </si>
  <si>
    <t>Tờ bản đồ ĐC số 12 (124, 128)</t>
  </si>
  <si>
    <t>Tờ bản đồ ĐC số 11(133, 59,30,333)
Tờ bản đồ ĐC số 6 (53, 123, 195, 139, 249, 14)
Tờ bản đồ ĐC số 16 (3);
Tờ bản đồ ĐC số 14 (184); 
Tờ bản đồ ĐC số 15 (133, 172,111,134)</t>
  </si>
  <si>
    <t>Quy hoạch đất ở thôn Thanh Lộc</t>
  </si>
  <si>
    <t>Quy hoạch đất ở thôn Tân Lộc</t>
  </si>
  <si>
    <t>Quy hoạch đất ở thôn Đông Sơn</t>
  </si>
  <si>
    <t>Quy hoạch đất ở thôn Sơn Lý</t>
  </si>
  <si>
    <t>Tạo quỹ đất ở khu trung tâm xã</t>
  </si>
  <si>
    <t>Tờ bản đồ ĐC số 13 (34);
Tờ bản đồ ĐC số 14 (39; 37)</t>
  </si>
  <si>
    <t>Đất ở dãy 2 bắc cầu Khe Nước</t>
  </si>
  <si>
    <t>Tờ bản đồ ĐC số 50 (19, 55, 56);
Tờ bản đồ ĐC số 46 (76, 116, 119);
Tờ bản đồ ĐC số 39 (161)</t>
  </si>
  <si>
    <t>Đất Xen canh xen cư thôn Tiền Phong</t>
  </si>
  <si>
    <t>Tờ bản đồ ĐC số 30 (41);
Tờ bản đồ ĐC số 21 (147)</t>
  </si>
  <si>
    <t>Đất Xen canh xen cư thôn Quyết Thắng</t>
  </si>
  <si>
    <t>Tờ bản đồ ĐC số 19 (537, 437, 381, 107, 245, 253)</t>
  </si>
  <si>
    <t>Đất xen canh xen cư thôn Thanh Gianh</t>
  </si>
  <si>
    <t>Tờ bản đồ ĐC số 8 (177)</t>
  </si>
  <si>
    <t>Đất xen canh xen cư thôn Đá Nhảy</t>
  </si>
  <si>
    <t>Tờ bản đồ ĐC số 55 (50)</t>
  </si>
  <si>
    <t>Đất ở tại các thôn trên địa bàn xã (Khu TT xã, Đá Nhảy, Tiền Phong, Quyết Thắng, Thanh Gianh, khu vực Công Ty giống BTB)</t>
  </si>
  <si>
    <t>Tạo quỹ đất ở gần khu vực dịch vụ hậu cần nghề cá</t>
  </si>
  <si>
    <t>Xã Bắc Trạch</t>
  </si>
  <si>
    <t>Tờ bản đồ ĐC số 32 (Thửa 22, 23, 24, 25, 26, 27, 28, 53, 54, 55, 56, 58, 59, 60, 61, 62, 63, 64, 65, 85, 86)</t>
  </si>
  <si>
    <t>Đất ở khu vực Hà Luật</t>
  </si>
  <si>
    <t>Tờ bản đồ ĐC số 30 (Thửa 166, 167, 168)</t>
  </si>
  <si>
    <t>Đất ở khu vực trung Thôn 1</t>
  </si>
  <si>
    <t>Tờ bản đồ ĐC số 29 (Thửa 494, 496, 451, 452, 473, 431, 430, 449)</t>
  </si>
  <si>
    <t>Đất ở khu vực trung Thôn 2</t>
  </si>
  <si>
    <t xml:space="preserve">Tờ bản đồ ĐC số 28 (Thửa 409, 410); 
Tờ bản đồ ĐC số 29 (Thửa 340, 341, 21) </t>
  </si>
  <si>
    <t>Tạo quỹ đất ở khu vực Thôn 10</t>
  </si>
  <si>
    <t>Tờ bản đồ ĐC số 10 (Thửa 34, 35, 36, 40);
Tờ bản đồ ĐC số 15 (thửa 4); 
Tờ bản đồ ĐC số 16 (Thửa 319, 320, 321, 358, 359, 360, 361, 363, 365, 405, 406, 415)</t>
  </si>
  <si>
    <t>Quy hoạch đất ở tại các Thôn (1, 2, 5, 6, 7, 8, 10)</t>
  </si>
  <si>
    <t>Chuyển mục đích đất SKC sang đất ở</t>
  </si>
  <si>
    <t>Tờ bản đồ số 01 (1048)</t>
  </si>
  <si>
    <t>Đất ở vùng Cửa Mương</t>
  </si>
  <si>
    <t>Xã Mỹ Trạch</t>
  </si>
  <si>
    <t xml:space="preserve">Tờ bản đồ ĐC số 9 (1385, 1386, 1387, 1388, 1389, 1390, 1393, 1424, 1426, 1427, 1429, 1430, 1431, 1432, 1433) </t>
  </si>
  <si>
    <t>Đất ở Thôn 1, 3</t>
  </si>
  <si>
    <t>Tờ bản đồ ĐC số 12 (41); Tờ bản đồ ĐC số 4 83; 110; 109; 134;135);
Tờ bản đồ ĐC số 8 (1208, 1169, 857, 933, 952);
Tờ bản đồ địa chính số 4 (330; 337; 354)</t>
  </si>
  <si>
    <t>Quy hoạch đất ở vùng Cửa Mương, đồng Cây Mưng, vùng Nghè Bà</t>
  </si>
  <si>
    <t>Quy hoạch đất ở khu vực Dầu Máu</t>
  </si>
  <si>
    <t>Quy hoạch đất ở khu vực Buồm</t>
  </si>
  <si>
    <t>Tạo quỹ đất ở khu vực đồng nền Thôn 1</t>
  </si>
  <si>
    <t>Tờ bản đồ ĐC số 6 (387,386,367,368,369,321,223,224,262,279,278,280,320,340,341)</t>
  </si>
  <si>
    <t>Đất ở khu vực cửa làng Thôn 5</t>
  </si>
  <si>
    <t>Tờ bản đồ ĐC số 7 (857,856,855,854,853,852,851,850,849,848,847,913,915,846,805,804,803,802,760,759,758,806,729,728,730,690,691,692,693,694)</t>
  </si>
  <si>
    <t>Đất ở khu vực Hậu Hà Thôn 7</t>
  </si>
  <si>
    <t>Tờ bản đồ ĐC số 8 (147,148,149,130,131,128,129,126,127,103,121,102)</t>
  </si>
  <si>
    <t>Tờ bản đồ ĐC số 7 (815,816,817,818,819,820,821,832,833,1120,1190,1274,1197,1262,1263,1198,292,414,408,599, 562, 261, 262, 263, 264);
Tờ bản đồ ĐC số 8 (233,232,171,193);
Tờ bản đồ ĐC số 11 (1038,1076);
Tờ bản đồ ĐC số 17 (256,258)</t>
  </si>
  <si>
    <t>Quy hoạch đất ở tại Thôn 7</t>
  </si>
  <si>
    <t>Quy hoạch đất ở tại khu vực Hạ Đông Trên Thôn 7</t>
  </si>
  <si>
    <t>Đất ở khu vực Hung Trao</t>
  </si>
  <si>
    <t>Tờ bản đồ ĐC số 22 (819,831)</t>
  </si>
  <si>
    <t>Đất ở khu vực Cây Trai</t>
  </si>
  <si>
    <t>Tờ bản đồ ĐC số 17 (519)</t>
  </si>
  <si>
    <t>Tờ bản đồ ĐC số 16 (205,164,910,911);
Tờ bản đồ ĐC số 19 (517,524,510,394,743,699,700,701,627,628,629,630,598);
Tờ bản đồ ĐC số 16 (313,268,232);
Tờ bản đồ ĐC số 25 (76,83,93);
Tờ bản đồ ĐC số 27 (426);
Tờ bản đồ ĐC số 27 (255,259,436,450,439,451,425,419,420,469,458,473,523)</t>
  </si>
  <si>
    <t>Đất ở khu vực Tây Nẫm</t>
  </si>
  <si>
    <t>Đất ở khu vực Đông Sơn</t>
  </si>
  <si>
    <t>Đất ở thôn Phú Hữu</t>
  </si>
  <si>
    <t>Tờ bản đồ ĐC số 7 (1376, 1377, 1378, 1404, 1405, 1436, 1437, 1462, 1463)</t>
  </si>
  <si>
    <t>Tạo quỹ đất ở thôn Phú Kinh</t>
  </si>
  <si>
    <t>Tờ bản đồ ĐC số 9 (116, 117, 118, 119, 120, 121, 122, 105, 132, 133, 104, 186, 221, 245, 232)</t>
  </si>
  <si>
    <t>Quy hoạch đất ở đồng Giằm Bơi</t>
  </si>
  <si>
    <t>Quy hoạch đất ở thôn Phú Hữu</t>
  </si>
  <si>
    <t>Quy hoạch đất ở xóm 2 thôn Phú Hữu</t>
  </si>
  <si>
    <t>Quy hoạch đất ở đồng Bìa Thượng xóm 1</t>
  </si>
  <si>
    <t>Quy hoạch đất ở thôn Liên Thủy</t>
  </si>
  <si>
    <t>Đất ở tại các khu vực (Cửa Ông Vy, Cây Dưa, Giáp trạm y tế, của Ông Lý, Mẹ Cửu, Trợ Mạ, Cửa Nương, Chà Hén và Hung Dũ)</t>
  </si>
  <si>
    <t>Xã Hưng Trạch</t>
  </si>
  <si>
    <t>Tờ bản đồ ĐC số 17 (1460, 1513, 1543)
Tờ bản đồ ĐC số 16 (1589, 1559, 1630, 1560)
Tờ bản đồ ĐC số 9 (81, 167, 176 )
Tờ bản đồ ĐC số 10 (376)
Tờ bản đồ ĐC số 20 (524, 525, 526)
Tờ bản đồ ĐC số 25 (225, 144, 125, 124, 484, 462)</t>
  </si>
  <si>
    <t>Tờ bản đồ ĐC số 29 (892, 674, 666, 654, 664, 665, 556, 554, 555, 553, 557, 536, 545, 543, 535, 528, 511, 694  );
Tờ bản đồ ĐC số 21 ( 663, 664, 696, 707, 743, 793, 768);
Tờ bản đồ ĐC số 27 (18, 38)
Tờ bản đồ ĐC số 25 (491, 493, 518, 517);
Tờ bản đồ ĐC số 23 (203, 202, 211, 174);
Tờ bản đồ ĐC số 11 (589, 588, 619); Tờ bản đồ ĐC số 22 (thửa 662)</t>
  </si>
  <si>
    <t>Đất ở tại các khu vực ( Bến Đò Lài, Đún, dọc đường liên xã, Đồng Bông, Ngã Hai, Đồng Chăm)</t>
  </si>
  <si>
    <t>Đất ở khu vực thôn 4; khu vực cửa Hồng; đồng Khai Hoang thôn 4; đồng Khai Hoang thôn 10; khu vực đường thôn 6 đi thôn 7, khu vực đồng Bạn</t>
  </si>
  <si>
    <t>Tờ bản đồ ĐC số 16 (Thửa 229, 230, 175, 189, 176, 177, 573, 572)</t>
  </si>
  <si>
    <t>Tờ bản đồ ĐC số 3 (257)</t>
  </si>
  <si>
    <t>Tạo quỹ đất ở khu vực Dốc Eo Cau</t>
  </si>
  <si>
    <t>Đất ở khu vực đồng Rì Rì; khu vực đồng Nhà Thờ; khu vực đồng Bạn; đồng Sân Bóng; đồng Ru Lô; đường thôn 6 đi thôn 7</t>
  </si>
  <si>
    <t>Đất ở khu vực phía đông Thôn 1 (trước cửa nhà ông Sinh)</t>
  </si>
  <si>
    <t>Xã Lâm Trạch</t>
  </si>
  <si>
    <t>Tờ bản đồ ĐC số 34 (183,170,1051,129,1043,171,1062)</t>
  </si>
  <si>
    <t>Tạo quỹ đất ở khu vực phía sau hồi nhà ông Hiền thôn 3</t>
  </si>
  <si>
    <t>Tờ bản đồ ĐC số 35 (117,118,116,119,115,114,120,121,976,189,150,937);
Tờ bản đồ ĐC số 34 (98,147,148,149,150,96,97)</t>
  </si>
  <si>
    <t>Chuyển đất quỹ tín dụng sang đất ở</t>
  </si>
  <si>
    <t>Tờ bản đồ ĐC số 35 (77)</t>
  </si>
  <si>
    <t>Chuyển mục đích trường mần non Thôn 4 sang đất ở</t>
  </si>
  <si>
    <t>Tờ bản đồ ĐC số 28 (969)</t>
  </si>
  <si>
    <t>Đất ở khu vực ngã 3 UBND xã</t>
  </si>
  <si>
    <t>Tờ bản đồ ĐC số 36 (58,608,86,129,609)</t>
  </si>
  <si>
    <t>Đất ở khu vực vùng Phụ Lão thôn 1</t>
  </si>
  <si>
    <t>Đất ở phía Nam TT cụm xã</t>
  </si>
  <si>
    <t>Đất ở phía sau hồi ông An</t>
  </si>
  <si>
    <t>Đất ở khu vực trường mần non Thôn 5</t>
  </si>
  <si>
    <t>Đất ở khu vực trường mần non Thôn 7</t>
  </si>
  <si>
    <t>Đất ở phía đông,tây nhà văn hóa Thôn 7</t>
  </si>
  <si>
    <t>Đất ở khu vực phía nam Thôn 5</t>
  </si>
  <si>
    <t>Đất ở phía nam đường Thôn 7 gần nhà ông Nam</t>
  </si>
  <si>
    <t>Đất ở khu vực thôn Xuân Tiến</t>
  </si>
  <si>
    <t>Tờ bản đồ ĐC số 82 (các thửa 281,343,282,283,284,285,286,287,106,121,122,123,124,125,126,105,104,103,102,101,100,129,128,127,156,155,130,131,154,153,152,151,150,193,194,195,146,147,148,149,135,136,92,134,133,132);
Tờ bản đồ ĐC số 83 (các thửa 117,116,115)</t>
  </si>
  <si>
    <t>Tái định cư Phong Nha</t>
  </si>
  <si>
    <t>Tờ bản đồ ĐC số 22 (thửa 224)</t>
  </si>
  <si>
    <t>Đất ở khu vực thôn Xuân Sơn</t>
  </si>
  <si>
    <t>Tờ bản đồ ĐC số 46 (thửa 9)</t>
  </si>
  <si>
    <t>Đất ở tại các khu vực (thôn Na, Xuân Tiến, Tái định cư Phong Nha, dọc đường 32m, thôn Cù Lạc 1)</t>
  </si>
  <si>
    <t>Đất ở tại các khu vực (thôn 2 Phúc Đồng, thôn 1 Thanh Sen, thôn 2 Thanh Sen, đồng Gia Lợn thôn 3 Phúc Đồng)</t>
  </si>
  <si>
    <t>Tờ bản đồ ĐC số 11 (thửa 267);
Tờ bản đồ ĐC số 32 (các thửa 234,233,232,231,230,229,239,240,241,242);
Tờ bản đồ ĐC số 36 (thửa 146);
Tờ bản đồ ĐC số 25 (các thửa 110,111,114,122,123,117,133,134,135,160,161);
Tờ bản đồ ĐC số 20 (các thửa 70, 71)</t>
  </si>
  <si>
    <t>Quy hoạch đất ở tại (đồng Lăng, đồng Gia Lợn thôn 3 Phúc Đồng, thôn 2 Phúc đồng, đồng Chày Lập, thôn 3 Phúc Khê, Đồng Phụ Lão, thôn Chày Lập, thôn 3 Thanh Sen, Đồng Ngầm thôn 3 Phúc Khê)</t>
  </si>
  <si>
    <t>Đất ở tại Thôn 4, 6, 7, 9</t>
  </si>
  <si>
    <t>Thửa 338 tờ 10; thửa 3 tờ 10</t>
  </si>
  <si>
    <t>Đất ở đồng Phương Nhàn, đồng Xương Cá, đồng Rường Cụt, thôn 8, thôn 2, thôn 4, thôn 6, thôn 7</t>
  </si>
  <si>
    <t>Đất ở tại các bản</t>
  </si>
  <si>
    <t>Xã Tân Trạch</t>
  </si>
  <si>
    <t>Đất ở tại các thôn năm 2017</t>
  </si>
  <si>
    <t>Xã Vạn Trạch</t>
  </si>
  <si>
    <t>Xã Vạn Trạch;
Chuyển mục đích: Tờ bản đồ ĐC số 6 (815); Tờ bản đồ ĐC số 11 (394); Tờ bản đồ ĐC số 18 (737); Tờ bản đồ ĐC số 21 (73); Tờ bản đồ ĐC số 22 (3, 48, 239, 240)</t>
  </si>
  <si>
    <t>Đất ở tại các thôn</t>
  </si>
  <si>
    <t>Phát triển quỹ đất ở (dự kiến theo điều chỉnh quy hoạch xây dựng thị trấn Hoàn Lão và vùng phụ cận)</t>
  </si>
  <si>
    <t>Các xã: Bắc Trạch, Đồng Trạch, Hạ Trạch, Tây Trạch, Hoàn Trạch, Phú Trạch, Sơn Lộc, Mỹ Trạch, Van Trạch, Thanh Trạch, Hoà Trạch, Lý Trạch, Nhân Trạch, Đức Trạch, Nam Trạch, Đại Trạch</t>
  </si>
  <si>
    <t>Sắp xếp bố trí lại khu dân cư do ảnh hưởng thiên tai và tái định cư</t>
  </si>
  <si>
    <t>Các xã trên địa bàn huyện</t>
  </si>
  <si>
    <t>Tạo quỹ đất ở tại các xã</t>
  </si>
  <si>
    <t>Chuyển mục đích đất ở tại các xã</t>
  </si>
  <si>
    <t>Trung tâm hành chính huyện Bố Trạch</t>
  </si>
  <si>
    <t>Xây dựng trụ sở UBND xã tại thôn Bắc Duyệt</t>
  </si>
  <si>
    <t>Trụ sở ủy UBND xã (mở rộng)</t>
  </si>
  <si>
    <t>Tờ bản đồ ĐC số 9 (412, 400)</t>
  </si>
  <si>
    <t>Đất trụ sở cơ quan hành chính (dự kiến theo điều chỉnh quy hoạch xây dựng thị trấn Hoàn Lão và vùng phụ cận)</t>
  </si>
  <si>
    <t>Xây dựng trụ sở làm việc và kho tàng vật chi cục thi hành án dân sự</t>
  </si>
  <si>
    <t>Tờ bản đồ ĐC số 13 (260,261)</t>
  </si>
  <si>
    <t>Trụ sở Bảo Hiểm xã hội huyện</t>
  </si>
  <si>
    <t>Tờ bản đồ ĐC số 14 (208,209,230,233)</t>
  </si>
  <si>
    <t>Quy hoạch hợp tác xã</t>
  </si>
  <si>
    <t>Trạm kiểm lâm Xuân Sơn</t>
  </si>
  <si>
    <t>Tờ bản đồ ĐC số 9 (32, 33, 49 )</t>
  </si>
  <si>
    <t xml:space="preserve">Trạm kiểm lâm Troóc </t>
  </si>
  <si>
    <t>Tờ bản đồ ĐC số 52 (các thửa 13,16)</t>
  </si>
  <si>
    <t>Trạm khai thác và bảo vệ nguồn lợi thủy sản Lý Hòa</t>
  </si>
  <si>
    <t>Khu cứu hộ động vật hoang dã</t>
  </si>
  <si>
    <t>Trụ sở chi cục Hải quan cửa khẩu Cà Roòng</t>
  </si>
  <si>
    <t>Trạm kiểm lâm Phú Quý</t>
  </si>
  <si>
    <t>TT Nông Trường Việt Trung</t>
  </si>
  <si>
    <t>Đất xây dựng trụ sở của tổ chức sự nghiệp ( dự kiến theo điều chỉnh quy hoạch xây dựng thị trấn Hoàn Lão và vùng phụ cận)</t>
  </si>
  <si>
    <t>1.1.6</t>
  </si>
  <si>
    <t>Quỹ đất thương mại dịch vụ phí Bắc, Nam cây xăng Quốc Lộ 1A</t>
  </si>
  <si>
    <t>Quỹ đất thương mại dịch vụ giáp Quốc Lộ 1A</t>
  </si>
  <si>
    <t>Giáp Quốc Lộ 1A xã Đại Trạch tờ bản đồ ĐC số 12 (551, 529, 520, 552, 554, 574, 575, 601, 573, 624, 625, 626, 624, 625, 626, 676, 677, 678, 704, 703, 702, 728, 727, 746, 747, 748)</t>
  </si>
  <si>
    <t>Cơ sở sản phẩm nông sản và sấy khô lúa thóc vào mùa mưa (2 cơ sở)</t>
  </si>
  <si>
    <t>Đất thương mại,dịch vụ thôn Nhân Quang</t>
  </si>
  <si>
    <t>Cửa hàng xăng dầu Phong Nha</t>
  </si>
  <si>
    <t>KM 951+500 HCM (Đ) Thôn Phong Nha xã Sơn Trạch</t>
  </si>
  <si>
    <t>Cây xăng Bắc Trạch</t>
  </si>
  <si>
    <t>Tờ bản đồ ĐC số 6 (88, 89, 61, 62, 63); Tờ bản đồ ĐC số 16 (9, 10)</t>
  </si>
  <si>
    <t>Xây dựng siêu thị và siêu thị điện máy tại vị trí chợ cũ</t>
  </si>
  <si>
    <t>Đất thương mại dịch vụ tại vị trí chợ cũ</t>
  </si>
  <si>
    <t>Quy hoạch đất thương mại dịch vụ tại trụ sở UBND xã cũ</t>
  </si>
  <si>
    <t>Khu du lịch trượt cát</t>
  </si>
  <si>
    <t>Đất thương mại dịch vụ khu vực Bàu Nẫy</t>
  </si>
  <si>
    <t xml:space="preserve">Quy hoạch đất thương mại dịch vụ </t>
  </si>
  <si>
    <t>Quỹ đất thương mại dịch vụ</t>
  </si>
  <si>
    <t>Tờ bản  ĐC số 2 (6)</t>
  </si>
  <si>
    <t>Tờ bản  ĐC số 6 (2)</t>
  </si>
  <si>
    <t>Cửa hàng xăng dầu tại xã Trung Trạch của Công ty TNHH Sản xuất - Thương mại Hưng Phát</t>
  </si>
  <si>
    <t>Quy hoạch đất thương mại dịch vụ</t>
  </si>
  <si>
    <t>Tờ bản đồ ĐC số 29 (thửa 212, 231, 242, 243, 261, 263, 264, 265, 282, 286, 287, 307, 308, 309, 310, 311, 330, 331, 332, 333, 349)</t>
  </si>
  <si>
    <t>Quỹ đất thương mại dịch vụ khu vực trung tâm xã</t>
  </si>
  <si>
    <t>Đất thương mại dịch vụ khu bãi tắm Đá Nhảy, khu vực giáp biển</t>
  </si>
  <si>
    <t>Tờ bản đồ ĐC số 56 (2, 4);
Tờ bản đồ ĐC số 32 (3)</t>
  </si>
  <si>
    <t>Đất thương mại dịch vụ khu bãi tắm Đá Nhảy</t>
  </si>
  <si>
    <t>Khu phúc hợp đa năng du lịch nghĩ dưỡng Đá Nhảy - Ba Trại</t>
  </si>
  <si>
    <t>Xã Thanh Trạch và Hải Trạch</t>
  </si>
  <si>
    <t>Xã Thanh Trạch, Hải Trạch</t>
  </si>
  <si>
    <t>Đất thương mại dịch vụ bến xe cũ, khu vực dọc bờ biển</t>
  </si>
  <si>
    <t>Tờ bản đồ ĐC số 14 (226, 283)</t>
  </si>
  <si>
    <t>Đất thương mại dịch vụ tại Thôn 9</t>
  </si>
  <si>
    <t>Cây xăng của công ty Hưng Phát tại thôn Hòa Sơn</t>
  </si>
  <si>
    <t>Tờ bản đồ ĐC số 27 (376,360,361,172,171,359,358,341,342);
Tờ bản đồ ĐC số 26 (161,166,173,172,171,168,169,167,166,148,145,144,143,142,146,139,147,149,137,138,140,141,117,119,120,121,122,113,124,170)</t>
  </si>
  <si>
    <t>Đất thương mại dịch vụ khu hồ Đồng Suôn</t>
  </si>
  <si>
    <t>Tờ bản  ĐC số 29 (702, 725, 763, 669, 678, 929)</t>
  </si>
  <si>
    <t>Chuyển mục đích sang đất thương mại dịch vụ</t>
  </si>
  <si>
    <t>Tờ bản đồ ĐC số 29 (694)</t>
  </si>
  <si>
    <t>Tờ bản đồ ĐC số 58 (các thửa 473,416,456,402,351,386,405,409,348,370,336,351,407,427,426,489);
Tờ bản đồ ĐC số 59 (thửa 950); Tờ bản đồ ĐC số 74 (các thửa 54,53,73,80,81,104,105,106,118,147,148,149,150,153,206,208,151,152,113,114,109,108,110,111,115,116,117,107,78,79,74,28,29,34,30,11,33,32,31,52,76,112); 
Tờ bản đồ ĐC số 67 (các thửa 186,164,205);  Tờ bản đồ ĐC số 81 (các thửa 70,94,98,95,96,97,99,129, 354,355,341,334,335,318,320,321,337,338,339,314,315,316,317,313,319,311,310,322,291,292,312,309,293,294,295,296,282,280,279,264,263,262,261,260,258,259,255,256,257,254,253,252,251,286,287,288,284,285,289,290,222,223,224,225,243,244,221,220,219,218,226,240,241,249,238,215,216,217,146,147,184,181,183,124,125,126,90,102,103,86,105,104,118,117,116,138,139,140,141,152,151,150,149,179,180,186,215,178,187,188,189,190,214,213,172,171,175,176,177,154,153,137,119,121,136,123,124,133,134,135,158,157,356)
Tờ bản đồ ĐC số 76 (các thửa 13,14,7,8,9,10,11,12); Tờ bản đồ ĐC số 77 (các thửa 11,12,13,14,15,16,17,18,19,20,21,22,23,24,25,26)</t>
  </si>
  <si>
    <t>Đất thương mại dịch vụ dọc QL15</t>
  </si>
  <si>
    <t>Tờ bản đồ ĐC số 54 (1229,1228,1189,1180); Tờ bản đồ ĐC số 55 (531);
Tờ bản đồ ĐC số 56 (47);</t>
  </si>
  <si>
    <t>Cây xăng Thịnh Phát</t>
  </si>
  <si>
    <t>Tờ bản đồ ĐC số 58 (các thửa 258,259,275)</t>
  </si>
  <si>
    <t>Dự án khai thác Phong Nha-Kẻ Bàng,động Sơn Đòng và hệ thống hang động Phong Nha</t>
  </si>
  <si>
    <t>Dự án khai thác Phong Nha-Kẻ Bàng (khai thác hệ thống động Phong Nha - Kẻ Bàng)</t>
  </si>
  <si>
    <t>Khu nghỉ dưỡng Sơn Đòng</t>
  </si>
  <si>
    <t>Khu thương mại tổng hợp Phong Nha - Kẻ Bàng</t>
  </si>
  <si>
    <t>Khu du lịch sinh thái Suối Moọc</t>
  </si>
  <si>
    <t>bỏ</t>
  </si>
  <si>
    <t>Đất thương mại cạnh đường 32m theo (NTM)</t>
  </si>
  <si>
    <t>Khu nghĩ dưỡng kết hợp trang trại (Xuân Sơn Farrm Stay) của Công ty TNHH Thương mại và Dịch vụ Sơn Thắng</t>
  </si>
  <si>
    <t>BS</t>
  </si>
  <si>
    <t>Khu nghỉ dưỡng sinh thái Nguyễn Shack</t>
  </si>
  <si>
    <t>Khu nhà nghỉ, phòng trà Hà Lời của Công ty TNHH XDTH Thanh Ba</t>
  </si>
  <si>
    <t>Khu du lịch sinh thái Khe Môn</t>
  </si>
  <si>
    <t>Dự án tổ hợp lưu trú, vui chơi giải trí phục vụ du lịch của Công ty CP TMDV Gà Lôi Trắng</t>
  </si>
  <si>
    <t>Dự án khu du lịch sinh thái Phong Nha Retreat của Công ty Cổ phần Thảo Li Quảng Bình</t>
  </si>
  <si>
    <t>Dự án khu phúc hợp Du lịch sinh thái và vui chơi thể thao dưới nước của Công ty CP Thương mại và Du lịch Phù Sa Đỏ</t>
  </si>
  <si>
    <t>Xã Sơn Trạch, Phúc Trạch</t>
  </si>
  <si>
    <t>Trung tâm thể thao dưới nước của Công ty TNHH MTV Chua Me Đất</t>
  </si>
  <si>
    <t>Dự án đầu tư nhà trưng bày sản phẩm kết hợp văn phòng Vĩnh Hưng</t>
  </si>
  <si>
    <t>Dự án sản xuất nấm sạch Tuấn Linh</t>
  </si>
  <si>
    <t>Dự án Nhà máy Surimi Quảng Bình của Công ty TNHH TMDV Chung Thảo và Công ty TNHH MTV XNK thuỷ sản Quảng Bình Surimi</t>
  </si>
  <si>
    <t>Đất thương mại dịch vụ đồng Mớc thôn 2 Thanh Sen</t>
  </si>
  <si>
    <t>Tờ bản đồ ĐC số 36 (các thửa 142,144,151,150,155,147,154,155,156,157)</t>
  </si>
  <si>
    <t>Đất thương mại dịch vụ Chày thôn Chày Lập</t>
  </si>
  <si>
    <t>Tờ bản đồ ĐC số 51 (các thửa 91,113,112,114,117,118)</t>
  </si>
  <si>
    <t>Khu du lịch thương mại Đồng vực Tròn thôn 1 Phúc Đồng</t>
  </si>
  <si>
    <t>Tờ bản đồ ĐC số 7 (các thửa 29,45,46,58,57,179,28,21,30,39,14,22,40,47,24,25,27,23,12)</t>
  </si>
  <si>
    <t>Khu du lịch thương mại Giếng Đá thôn 3 Phúc Đồng</t>
  </si>
  <si>
    <t>Tờ bản đồ ĐC số 16 (các thửa 539,540,541,542,544,551)</t>
  </si>
  <si>
    <t>Khu du lịch thương mại Đồng Chày thôn Chày Lập</t>
  </si>
  <si>
    <t>Khu vui chơi giải trí cộng đồng</t>
  </si>
  <si>
    <t>Khu nghĩ dưởng sinh thái</t>
  </si>
  <si>
    <t>Khu phức hợp đa năng du lịch nghỉ dưỡng sông Chày huyện Bố Trạch</t>
  </si>
  <si>
    <t>Khu nghỉ dưỡng khu vực cầu Đá Mài</t>
  </si>
  <si>
    <t>Siêu thị gần ngã 3 Quyết Tiến</t>
  </si>
  <si>
    <t>Khu nghĩ dưỡng sinh thái cao cấp (khu vực U Bò)</t>
  </si>
  <si>
    <t xml:space="preserve">Quỹ đất thương mại dịch vụ </t>
  </si>
  <si>
    <t>1.1.7</t>
  </si>
  <si>
    <t>Điểm TTCN Hoàn Lão</t>
  </si>
  <si>
    <t>Điểm TTCN Mai Hồng</t>
  </si>
  <si>
    <t>Điểm TTCN</t>
  </si>
  <si>
    <t xml:space="preserve">Xưởng gỗ thôn Đức Trung </t>
  </si>
  <si>
    <t>Tờ bản  ĐC số 15 (27)</t>
  </si>
  <si>
    <t>Cơ sở đóng thuyền thôn Lý Hòa</t>
  </si>
  <si>
    <t>Xưởng cưa chế biến gỗ</t>
  </si>
  <si>
    <t>Tờ bản đồ số 28 (192)</t>
  </si>
  <si>
    <t>Quy hoạch đất sản xuất kinh doanh tại thôn Kéc</t>
  </si>
  <si>
    <t>Tờ bản đồ ĐC số 27 (96 )</t>
  </si>
  <si>
    <t>Đất SXKD phi nông nghiệp thôn Thanh Gianh, Thanh Xuân, dọc bờ biển</t>
  </si>
  <si>
    <t>Tờ bản đồ ĐC số 9 (347);
Tờ bản đồ ĐC số 8 (347,19,20,21,22,23,24,25,26)</t>
  </si>
  <si>
    <t>Quy hoạch đất sản xuất kinh doanh gần khu vực dịch vụ hậu cần nghề cá</t>
  </si>
  <si>
    <t>Tờ bản đồ ĐC số 32 (2, 3, 5, 6, 7, 8, 10, 11, 12, 13, 14, 15, 16, 17, 18, 19, 20, 33, 34, 35, 36, 37, 46, 47, 48, 49, 50, 52, 129); 
Tờ bản đồ ĐC số 31 (338, 337, 340, 342, 339, 345, 343, 341, 336)</t>
  </si>
  <si>
    <t>Quy hoạch đất sản xuất kinh doanh</t>
  </si>
  <si>
    <t>Tờ bản đồ số 7 (531)</t>
  </si>
  <si>
    <t>Quy hoạch cơ sở chế biến thủy sản tại thôn 5,6,7</t>
  </si>
  <si>
    <t>Tạo quỹ đất SXKD khu vực Đồng Vàng</t>
  </si>
  <si>
    <t>Tờ bản đồ ĐC số 21 (thửa 28, 30, 32, 34, 37, 39, 40, 42)</t>
  </si>
  <si>
    <t xml:space="preserve">Nhà máy chế biến sản xuất Cao Su </t>
  </si>
  <si>
    <t>Văn phòng điều hành Công ty TNHH XD &amp;TM 
Vạn Lộc</t>
  </si>
  <si>
    <t>Chuyển mục đích sang đất sản xuất kinh doanh</t>
  </si>
  <si>
    <t>thửa 130 tờ 19</t>
  </si>
  <si>
    <t>Khu giết mổ gia súc, gia cầm tập trung</t>
  </si>
  <si>
    <t>TT Việt Trung, Thanh Trạch, Vạn Trạch, Cự Nẫm, Sơn Trạch, Phúc Trạch, Hưng Trạch</t>
  </si>
  <si>
    <t>Quỹ đất cơ sở sản xuất phi nông nghiệp</t>
  </si>
  <si>
    <t>1.1.8</t>
  </si>
  <si>
    <t>Nhà thờ họ Đạo Thôn Thanh Hải (mở rộng)</t>
  </si>
  <si>
    <t>Tờ bản đồ ĐC số 14 (80, 89)</t>
  </si>
  <si>
    <t>Nhà thờ giáo xứ Tam Trang (mở rộng)</t>
  </si>
  <si>
    <t xml:space="preserve">Tờ bản đồ ĐC số 30 (110,135,139,140,138,137);
Tờ bản đồ ĐC số 39 (14, 15) </t>
  </si>
  <si>
    <t>Nhà thờ Hội Nghĩa (mở rộng)</t>
  </si>
  <si>
    <t>Tờ bản đồ ĐC số 55 (các thửa 156, 157)</t>
  </si>
  <si>
    <t>Nhà thờ giáo xứ Gia Hưng (mở rộng)</t>
  </si>
  <si>
    <t>Quỹ đất cơ sở tôn giáo các xã, thị trấn</t>
  </si>
  <si>
    <t>Các xã: Hưng Trạch, Xuân Trạch, Phúc Trạch, Lâm Trạch, Liên Trạch, Sơn Trạch</t>
  </si>
  <si>
    <t>1.1.9</t>
  </si>
  <si>
    <t>Nhà thờ họ Thôn Đại Nam</t>
  </si>
  <si>
    <t>Tờ bản đồ ĐC số 24 (571; 592; 613)</t>
  </si>
  <si>
    <t>Nhà thờ họ khu vực Thôn Phúc Tử Tây</t>
  </si>
  <si>
    <t>Tờ bản đồ ĐC số 25 (222)</t>
  </si>
  <si>
    <t>Quy hoạch nhà thờ họ</t>
  </si>
  <si>
    <t>Tờ bản đồ ĐC số 11 ( 2 , 27)</t>
  </si>
  <si>
    <t>Quy hoạch nhà thờ họ khu vực sân bóng thôn Đông Thành</t>
  </si>
  <si>
    <t>Tờ bản đồ ĐC số 20 (Thửa 337, 202)</t>
  </si>
  <si>
    <t>Quy hoạch nhà thờ họ khu vực Nhà Thờ</t>
  </si>
  <si>
    <t>Quy hoạch nhà thờ họ thôn 2, thôn 4</t>
  </si>
  <si>
    <t>Xây dựng nhà thờ họ</t>
  </si>
  <si>
    <t xml:space="preserve">Quy hoạch đất tín ngưỡng </t>
  </si>
  <si>
    <t>Tờ bản đồ ĐC số 1 thửa 595</t>
  </si>
  <si>
    <t>Chùa Quan âm (mở rộng)</t>
  </si>
  <si>
    <t>Tờ bản đồ ĐC số 11 thửa 177</t>
  </si>
  <si>
    <t>Nhà thờ họ Nguyễn</t>
  </si>
  <si>
    <t>Tờ bản đồ ĐC số 26 thửa 17</t>
  </si>
  <si>
    <t>Quy hoạch đất tín ngưỡng (xây nhà thờ họ)</t>
  </si>
  <si>
    <t xml:space="preserve">Tờ bản đồ ĐC số 8 thửa 664 </t>
  </si>
  <si>
    <t>Đất cơ sở tín ngưỡng nhà thờ họ</t>
  </si>
  <si>
    <t>Tờ bản đồ ĐC số 7 (943,1013,1014,1012,1015,1016,1017)</t>
  </si>
  <si>
    <t>Quy hoạch đình làng Phú Hữu</t>
  </si>
  <si>
    <t>Tờ bản đồ ĐC số 8 (470, 415, 438)</t>
  </si>
  <si>
    <t>Nhà thờ họ thôn Phú Kinh</t>
  </si>
  <si>
    <t>Đất tín ngưỡng tại thôn 4 và đồng Lùm Thụy</t>
  </si>
  <si>
    <t>Tờ bản đồ ĐC số 17 (590)</t>
  </si>
  <si>
    <t>Xây dựng nhà thờ họ thôn 4 Thanh Sen</t>
  </si>
  <si>
    <t>Tờ bản đồ ĐC số 33 (70)</t>
  </si>
  <si>
    <t>Xây dựng đình chợ Troóc</t>
  </si>
  <si>
    <t xml:space="preserve">Quy hoạch nhà thờ họ </t>
  </si>
  <si>
    <t>Tờ bản đồ ĐC số 22 (thửa 382)</t>
  </si>
  <si>
    <t>Chùa thôn Sỏi</t>
  </si>
  <si>
    <t>Đất cơ sở tín ngưỡng các xã, thị trấn</t>
  </si>
  <si>
    <t>Nghĩa trang Còn Dưa (mở rộng)</t>
  </si>
  <si>
    <t>Nghĩa địa thôn Đông Bắc (Mở rộng)</t>
  </si>
  <si>
    <t>Tờ bản đồ số 16 (495; 501; 483)</t>
  </si>
  <si>
    <t>Nghĩa địa thôn Đại Nam (Mở rộng)</t>
  </si>
  <si>
    <t>Tờ bản đồ số 27 (242)</t>
  </si>
  <si>
    <t>Đất ngĩa trang,nghĩa địa giáp với xã Đại Trạch</t>
  </si>
  <si>
    <t>Tờ bản đồ địa chính số 4</t>
  </si>
  <si>
    <t>Nghĩa trang, nghĩa địa mở rộng</t>
  </si>
  <si>
    <t>Khu vực gần biển</t>
  </si>
  <si>
    <t>Nghĩa địa (Mở rộng)</t>
  </si>
  <si>
    <t>Nghĩa địa xã Sơn Lộc</t>
  </si>
  <si>
    <t>Nghĩa địa tại Thôn 7</t>
  </si>
  <si>
    <t>Nghĩa địa Thôn 1, 2, 3, 4</t>
  </si>
  <si>
    <t>Nghĩa địa vùng Quang Âm</t>
  </si>
  <si>
    <t>Nghĩa địa (mở rộng tại khu vực lấy đất san lấp)</t>
  </si>
  <si>
    <t>Nghĩa địa thôn Thanh Bình 1</t>
  </si>
  <si>
    <t>Nghĩa địa Khuông Mè thôn Thanh Hưng 1 (mở rộng)</t>
  </si>
  <si>
    <t>Nghĩa địa Đồng Sùi thôn Bồng Lai</t>
  </si>
  <si>
    <t>Nghĩa địa tại các thôn (Thọ Lộc , thôn Nam, Đinh Lễ)</t>
  </si>
  <si>
    <t>Nghĩa địa xã Tân Trạch</t>
  </si>
  <si>
    <t>1.1.9.1</t>
  </si>
  <si>
    <t>Kiên cố hóa chống sụt trược và cải tạo các đoạn xung yếu đường tỉnh 653 (TL11 cũ)</t>
  </si>
  <si>
    <t>Xây dựng âu thuyền tránh trú bão</t>
  </si>
  <si>
    <t>Tờ bản đồ số 32</t>
  </si>
  <si>
    <t>Đường tỉnh lộ 561 cải tạo và nâng cấp</t>
  </si>
  <si>
    <t>Các xã: Tây Trạch, Hoàn Lão, Vạn Trạch, Hoàn Trạch, Cự Nẫm</t>
  </si>
  <si>
    <t>Mở rộng, nâng cấp đường tỉnh lộ 2 cũ</t>
  </si>
  <si>
    <t>Các xã: Cự Nẫm, Hưng Trạch</t>
  </si>
  <si>
    <t>Đường về trung tâm Phng Nha</t>
  </si>
  <si>
    <t>các xã: Hưng Trạch, Liên Trạch, Phúc Trạch, Lâm Trạch, Xuân Trạch</t>
  </si>
  <si>
    <t>Khu neo đậu tàu thuyền</t>
  </si>
  <si>
    <t>Mở Rộng đường Ba Trại-Thọ Lộc,  đường tỉnh 560 (MR 30m)</t>
  </si>
  <si>
    <t>Các xã: Phú Trạch, Sơn Lộc, Cự Nẫm, Hạ Trạch</t>
  </si>
  <si>
    <t>Nâng cấp mở rộng cảng các Sông Gianh</t>
  </si>
  <si>
    <t>Mở rộng khu neo đâu TTB cho tàu cá cửa Gianh</t>
  </si>
  <si>
    <t>Đê kè của sông Gianh</t>
  </si>
  <si>
    <t>Trạm dừng chân ngã ba đường Hồ Chí Minh</t>
  </si>
  <si>
    <t>Đường từ QL 1A đến đường Quốc Phòng</t>
  </si>
  <si>
    <t>Mở rộng đường Từ Sân Bóng đến giáp ranh xã Trung Trạch</t>
  </si>
  <si>
    <t>Mở rộng đường Từ Cổng Trào đến giáp ranh xã Trung Trạch</t>
  </si>
  <si>
    <t>Mở rộng đường từ trường Tiểu học số 2 đến hồ Bàu Mía</t>
  </si>
  <si>
    <t>Hệ thống giao thông nội thị Hoàn Lão</t>
  </si>
  <si>
    <t>Các xã: Hồng Thuỷ, Mai Thuỷ, Mỹ Thuỷ, Xuân Thuỷ, Dương Thuỷ, Tân Thuỷ, Hưng Thuỷ</t>
  </si>
  <si>
    <t>Dự án nhà máy điện năng lượng mặt trời - điện sinh khối của tập đoàn năng lượng xanh DOHWA</t>
  </si>
  <si>
    <t>Tờ BĐĐCLN số 12 (thửa 140,145); Tờ BĐ ĐCLN số 13 (thửa 20, 32, 52)</t>
  </si>
  <si>
    <t>Mạch đường dây 220Kv Đồng Hới - Đông Hà</t>
  </si>
  <si>
    <t>Sơn Thủy, Phú Thủy,
 Kim Thủy, Trường Thủy, 
Thái Thủy, TTNT Lệ Ninh</t>
  </si>
  <si>
    <t>2.1.6</t>
  </si>
  <si>
    <t>Đất bãi thải xử lý chất thải</t>
  </si>
  <si>
    <t>Bãi rác xã</t>
  </si>
  <si>
    <t>Bãi rác thôn Sen Bình, Nồm Bớc</t>
  </si>
  <si>
    <t>Tờ BĐĐCLN số 45 (thửa 3, 236)</t>
  </si>
  <si>
    <t>2.1.7</t>
  </si>
  <si>
    <t>Nhà văn hóa TDP 4, TDP 6</t>
  </si>
  <si>
    <t>Tờ BĐĐC số 8 (thửa 48-&gt;51, 66,79,80 ); Tờ BĐ ĐC số 36 ( thửa 47, 56-&gt;64, 38)</t>
  </si>
  <si>
    <t>Nhà văn hóa xã Cam Thuỷ</t>
  </si>
  <si>
    <t>Tờ BĐĐC số  23 (thửa  20,36)</t>
  </si>
  <si>
    <t>Nhà sinh hoạt cộng đồng Thôn 2 Thanh Mỹ</t>
  </si>
  <si>
    <t>Tờ BĐĐC số 9 (thửa 142)</t>
  </si>
  <si>
    <t>Nhà văn hoá xã Xuân Thuỷ</t>
  </si>
  <si>
    <t>Tờ BĐĐC số 9 (thửa 531)</t>
  </si>
  <si>
    <t>Nhà văn hoá xã Tân Thuỷ</t>
  </si>
  <si>
    <t>Tờ BĐĐC số 12 (thửa 751)</t>
  </si>
  <si>
    <t>Nhà văn hoá xã Ngư Thuỷ Trung</t>
  </si>
  <si>
    <t>Tờ BĐLN số 1 (thửa 21)</t>
  </si>
  <si>
    <t>Nhà văn hoá thôn Nam Thái</t>
  </si>
  <si>
    <t>Tờ BĐ ĐC số 21 (thửa 739-&gt;742, 721-&gt;724, 700, 699, 697,766)</t>
  </si>
  <si>
    <t>Nhà văn hóa thôn Lộc Xá</t>
  </si>
  <si>
    <t>Tờ BĐĐC số 15 (thửa 390, 395-399)</t>
  </si>
  <si>
    <t>Nhà văn hóa thôn Thượng Phong,  thôn Đại Phong</t>
  </si>
  <si>
    <t>Tờ BĐĐC số 53 (thửa 87)</t>
  </si>
  <si>
    <t>Quy hoạch mới quỹ đất xây dựng nhà văn hóa</t>
  </si>
  <si>
    <t>Nhà sinh hoạt cộng đồng thôn Bình Minh và xã Dương Thủy</t>
  </si>
  <si>
    <t>Tờ BĐĐC số 29 (thửa 115); Tờ BĐĐC số 4 (thửa 541-&gt;545,531,565)</t>
  </si>
  <si>
    <t xml:space="preserve">Đất sinh hoạt cộng đồng </t>
  </si>
  <si>
    <t>Công viên cây xanh, khu vui chơi</t>
  </si>
  <si>
    <t>Tờ BĐĐC số 10 (thửa 72, 75-&gt;77, 50, 56-&gt;58)</t>
  </si>
  <si>
    <t>Khu công viên cây xanh, dịch vụ</t>
  </si>
  <si>
    <t>Tờ BĐĐC số 10 (thửa 233); Tờ BĐĐC số 11 (thửa 1,4)</t>
  </si>
  <si>
    <t>Khu vui chơi giải trí, bể bơi</t>
  </si>
  <si>
    <t>Công viên cây xanh, khu vui chơi trẻ em</t>
  </si>
  <si>
    <t>Tờ BĐĐC số 4( thửa 512); Tờ BĐĐC số 4 (thửa 562-&gt;564, 96,580,595,594,621,,583,590,623,592,593)</t>
  </si>
  <si>
    <t>Đất có di tích lịch sử văn hoá</t>
  </si>
  <si>
    <t>Nhà lưu niệm Đại tướng Võ Nguyên Giáp</t>
  </si>
  <si>
    <t>Nhà lưu niệm Đại tướng Nguyễn Chí Thanh</t>
  </si>
  <si>
    <t xml:space="preserve"> Mở rộng chùa Hoằng Phúc</t>
  </si>
  <si>
    <t>Tờ BĐĐC số 5 (thửa 373-375, 409, 317, 319)</t>
  </si>
  <si>
    <t xml:space="preserve">Quy hoạch đất nghĩa địa tập trung </t>
  </si>
  <si>
    <t>Tờ BĐĐC số13 (thửa 20, 3)</t>
  </si>
  <si>
    <t>Quy hoạch đất nghĩa địa tập trung</t>
  </si>
  <si>
    <t>Tờ BĐĐCLN số 45 (thửa 3, 154, 166, 111)</t>
  </si>
  <si>
    <t>Khu vực cần chuyển mục đích sử dụng đất để thực hiện việc nhận chuyển  nhượng,  thuê  quyền  sử dụng  đất,  nhận  góp  vốn   bằng quyền sử dụng đất</t>
  </si>
  <si>
    <t>Mở rộng khuôn viên miếu An Sinh</t>
  </si>
  <si>
    <t>Tờ BĐĐC số 1 (thửa 494-496, 528-532, 505-508)</t>
  </si>
  <si>
    <t>Các nhà thờ họ</t>
  </si>
  <si>
    <t>Đất sản xuất vật liệu xây dựng gốm sứ</t>
  </si>
  <si>
    <t xml:space="preserve">Sét gạch ngói </t>
  </si>
  <si>
    <t xml:space="preserve">Cát san lấp </t>
  </si>
  <si>
    <t>Tờ BĐLN 1 (thửa 39)</t>
  </si>
  <si>
    <t xml:space="preserve">Bãi tập kết cát sạn </t>
  </si>
  <si>
    <t>Tờ BĐĐC số 9 (thửa 27)</t>
  </si>
  <si>
    <t>Mỹ Thủy, Liên Thủy, Thị trấn Kiến Giang</t>
  </si>
  <si>
    <t>Tờ BĐĐCLN số 18 (thửa 132)</t>
  </si>
  <si>
    <t>Đất san lấp</t>
  </si>
  <si>
    <t>Tờ BĐLN số 1 (thửa 160)</t>
  </si>
  <si>
    <t>Tờ BĐLN số 1 (thửa 55)</t>
  </si>
  <si>
    <t>Tờ BĐLN số 44 (thửa 66)</t>
  </si>
  <si>
    <t>Cát sỏi làm vật liệu xây dựng thông thường</t>
  </si>
  <si>
    <t>Bãi tập kết vật liệu và kho mìn mỏ đá Lèn Sầm</t>
  </si>
  <si>
    <t>Sản xuất kinh doanh (nhà máy chế biến sứa)</t>
  </si>
  <si>
    <t>Sản xuất kinh doanh (nhà máy gỗ dăm)</t>
  </si>
  <si>
    <t>Chế biến sản phẩm từ gỗ</t>
  </si>
  <si>
    <t>Tờ BĐĐC số 7 (thửa 515)</t>
  </si>
  <si>
    <t>Tiểu thủ công nghiệp</t>
  </si>
  <si>
    <t>Tờ BĐĐC số 12 (thửa 61)</t>
  </si>
  <si>
    <t xml:space="preserve">Sản xuất kinh doanh </t>
  </si>
  <si>
    <t>Tờ BĐĐC số 6 (thửa 213, 227)</t>
  </si>
  <si>
    <t>Đất sản xuất kinh doanh</t>
  </si>
  <si>
    <t>Dự án quần thể Resort, biệt thự nghỉ dưỡng và giải trí cao cấp của tập đoàn FLC</t>
  </si>
  <si>
    <t>Tờ BĐLN số 1 (thửa 10, 3, 13, 18, 16, 25, 38, 32, 45, 41, 55)</t>
  </si>
  <si>
    <t>Thương mại dịch vụ</t>
  </si>
  <si>
    <t>Kinh doanh, thương mại dịch vụ</t>
  </si>
  <si>
    <t>Tờ BĐĐC số 15 (thửa 757)</t>
  </si>
  <si>
    <t>Khu du lịch bãi tắm, dịch vụ ẩm thực nghỉ dưỡng Tân Hải</t>
  </si>
  <si>
    <t>Tờ BĐĐCLN Số 12 (thửa 59)</t>
  </si>
  <si>
    <t>Khu du lịch nghĩ dưỡng của tập đoàn DOHWA</t>
  </si>
  <si>
    <t>Tờ BĐĐC LN số 12 (thửa 135,142); Tờ BĐĐCLN số 5, 10)</t>
  </si>
  <si>
    <t xml:space="preserve">Bãi cá 5 thôn ở Ngư Thuỷ Trung </t>
  </si>
  <si>
    <t>Tờ BĐLN số 1 (thửa 24, 36, 54)</t>
  </si>
  <si>
    <t>Khu du lịch sinh thái nước khoáng Bang</t>
  </si>
  <si>
    <t>Tờ BĐLN số 7 (thửa 35, 47, 51-&gt;54, 59-&gt;62, 64, 65, 67, 68, 71-&gt;74, 76, 77, 81, 83, 84, 87, 90, 95, 97, 101, 104, 117, 119, 123 )</t>
  </si>
  <si>
    <t>Cửa hàng kinh doanh xăng dầu và TMTH Hưng Thủy</t>
  </si>
  <si>
    <t>Tờ BĐĐC số 19 (thửa số 505)</t>
  </si>
  <si>
    <t>Cửa hàng xăng dầu Mỹ Thủy</t>
  </si>
  <si>
    <t>Tờ BĐĐC số 5 (thửa 311, 356-&gt;358)</t>
  </si>
  <si>
    <t>Cửa hàng xăng dầu Phú Thủy</t>
  </si>
  <si>
    <t xml:space="preserve">Cửa hàng xăng dầu </t>
  </si>
  <si>
    <t>Tờ BĐĐC số 45 (thửa 168-&gt;174)</t>
  </si>
  <si>
    <t>Tờ BĐĐC 47 (thửa 7, 9, 10, 49, 50, 51, 55, 56, 57, 59, 60)</t>
  </si>
  <si>
    <t>Cửa hàng xăng dầu (Hòa Đại Phát)</t>
  </si>
  <si>
    <t>Thương mại dịch vụ dọc Quốc lộ 1A và hai bên đường tránh BOT</t>
  </si>
  <si>
    <t>Tờ BĐLN số 1 (thửa 9)</t>
  </si>
  <si>
    <t>Thương mại dịch vụ dọc hai bên đường tránh BOT</t>
  </si>
  <si>
    <t>Tờ BĐLN số 1 (thửa 4)</t>
  </si>
  <si>
    <t>Tờ BĐLN số 1 (Thửa 55)</t>
  </si>
  <si>
    <t>Các khu giết mổ gia súc tập trung</t>
  </si>
  <si>
    <t>Liên Thủy, Cam Thủy</t>
  </si>
  <si>
    <t>Tờ BĐĐC số 7 (thửa 516)</t>
  </si>
  <si>
    <t>Trạm cân gỗ keo tràm</t>
  </si>
  <si>
    <t>Chuyển mục đích sử dụng đất sang đất thương mại dịch vụ</t>
  </si>
  <si>
    <t>2.2.5</t>
  </si>
  <si>
    <t>Trồng rừng sản xuất (cải tạo phục hồi môi trường)</t>
  </si>
  <si>
    <t>RSX</t>
  </si>
  <si>
    <t>Trồng rừng sản xuất</t>
  </si>
  <si>
    <t>2.2.6</t>
  </si>
  <si>
    <t>Đất trồng cao su của công ty TNHHMTV Lệ Ninh</t>
  </si>
  <si>
    <t>CLN</t>
  </si>
  <si>
    <t>Tờ BĐĐCLN số 2 (thửa 93); Tờ BĐĐCLN số 3 (thửa 7,8)</t>
  </si>
  <si>
    <t>Đất trồng cao su của binh đoàn 15</t>
  </si>
  <si>
    <t>Kim Thủy, Ngân Thủy</t>
  </si>
  <si>
    <t>2.2.7</t>
  </si>
  <si>
    <t xml:space="preserve">Nuôi trồng thuỷ sản </t>
  </si>
  <si>
    <t>NTS</t>
  </si>
  <si>
    <t>Tờ BĐLN số 1 (thửa 12)</t>
  </si>
  <si>
    <t>Tờ BĐLN số 1 (thửa 16)</t>
  </si>
  <si>
    <t>Tờ BĐĐCLN Số 12 (thửa 17); Tờ BĐĐCLN số 13 (thửa 12)</t>
  </si>
  <si>
    <t>2.2.8</t>
  </si>
  <si>
    <t xml:space="preserve">Khu chăn nuôi tập trung </t>
  </si>
  <si>
    <t>Tờ BĐ ĐC số 19 (thửa 334-&gt;336, 353, 377, 378, 402, ,410, 416, 417, 423,424)</t>
  </si>
  <si>
    <t>Tờ BĐLN số 1 (thửa 6, 12)</t>
  </si>
  <si>
    <t>Tờ BĐLN số 44 (thửa 374)</t>
  </si>
  <si>
    <t>Trang trại chăn nuôi</t>
  </si>
  <si>
    <t>Tờ BĐLN số 1 (thửa 125)</t>
  </si>
  <si>
    <t>Trang trại trồng nấm</t>
  </si>
  <si>
    <t>Tờ BĐĐC số 22, các thửa: 10, 17, 18, 19; tờ số 19, các thửa 60, 62</t>
  </si>
  <si>
    <t>Tờ BĐĐCLN Số 12 (thửa 32, 35, 63); Tờ BĐ ĐCLN số 13 (thửa 4, 5, 36)</t>
  </si>
  <si>
    <t>Khu chăn nuôi tập trung</t>
  </si>
  <si>
    <t>Tờ BĐĐC số 5 (thửa 473-&gt;475,496,504,467-&gt;469, 461-&gt;463); Tờ BĐĐC số 6 (thửa 53-&gt;55,57,64,65)</t>
  </si>
  <si>
    <t>Các trang trại chăn nuôi tập trung</t>
  </si>
  <si>
    <t xml:space="preserve">Các xã, thị trấn </t>
  </si>
  <si>
    <t>Tổng</t>
  </si>
  <si>
    <t>A</t>
  </si>
  <si>
    <t>CÔNG TRÌNH, DỰ ÁN ĐƯỢC PHÂN BỔ QUY HOẠCH SỬ DỤNG ĐẤT CẤP TỈNH</t>
  </si>
  <si>
    <t>Căn cứ hậu phương huyện</t>
  </si>
  <si>
    <t>Xã Trường Xuân</t>
  </si>
  <si>
    <t>Thao trường huấn luyện, diễn tập khu vực phòng thủ tỉnh và kiểm tra bắn đạn thật trên biển</t>
  </si>
  <si>
    <t>Xã Võ Ninh</t>
  </si>
  <si>
    <t>Công an thị trấn Quán Hàu (chuyển tiếp kế hoạch sử dụng đất năm 2016)</t>
  </si>
  <si>
    <t>TT Quán Hàu</t>
  </si>
  <si>
    <t>TBĐ 27</t>
  </si>
  <si>
    <t>ct</t>
  </si>
  <si>
    <t>Công trình, dự án do Thủ tướng Chính phủ chấp thuận, quyết định đầu tư mà phải thu hồi đất</t>
  </si>
  <si>
    <t>DHT</t>
  </si>
  <si>
    <t>2.2.1.1.1</t>
  </si>
  <si>
    <t>Dự án năng lượng điện mặt trời</t>
  </si>
  <si>
    <t>Xã Gia Ninh</t>
  </si>
  <si>
    <t>TBĐLN 71</t>
  </si>
  <si>
    <t>rph sang rsx</t>
  </si>
  <si>
    <t>2.2.1.2.3</t>
  </si>
  <si>
    <t>Trạm Biến áp 110KV Tây Bắc Quán Hàu và nhánh rẽ</t>
  </si>
  <si>
    <t>Các xã: Duy Ninh, Xuân Ninh, Tân Ninh, Gia Ninh, Võ Ninh, Lương Ninh</t>
  </si>
  <si>
    <t>2.2.1.2.4</t>
  </si>
  <si>
    <t>Đường dây 220 KV Đồng Hới - Đông Hà</t>
  </si>
  <si>
    <t>Các xã: Vĩnh Ninh, Hàm Ninh, Xuân Ninh, Hiền Ninh, An Ninh, Vạn Ninh</t>
  </si>
  <si>
    <t xml:space="preserve">Xây dựng cơ sở hạ tầng KCN Tây Bắc Quán Hàu </t>
  </si>
  <si>
    <t xml:space="preserve">Thị trấn Quán Hàu và các xã: Lương Ninh, Vĩnh Ninh </t>
  </si>
  <si>
    <t>2.3</t>
  </si>
  <si>
    <t>Công trình, dự án do Hội đồng nhân cấp tỉnh chấp thuận mà phải thu hồi đất</t>
  </si>
  <si>
    <t>2.3.1</t>
  </si>
  <si>
    <t>2.3.1.1</t>
  </si>
  <si>
    <t>2.3.1.1.1</t>
  </si>
  <si>
    <t>Xã Duy Ninh</t>
  </si>
  <si>
    <t>TBĐ 7 TS 1 đến 80; TBĐ 3 TS 365 đến 433</t>
  </si>
  <si>
    <t>2.3.1.1.2</t>
  </si>
  <si>
    <t>Xây dựng giao thông nông thôn theo QHNTM (chuyển tiếp kế hoạch sử dụng đất năm 2016)</t>
  </si>
  <si>
    <t>2.3.1.1.3</t>
  </si>
  <si>
    <t>Đường chống cháy rừng (dự án chống biến đổi khí hậu)</t>
  </si>
  <si>
    <t>TBĐ 71 TS 103, 84, 85, 77, 88</t>
  </si>
  <si>
    <t>2.3.1.1.4</t>
  </si>
  <si>
    <t>Xã Hải Ninh</t>
  </si>
  <si>
    <t>2.3.1.1.5</t>
  </si>
  <si>
    <t>2.3.1.1.6</t>
  </si>
  <si>
    <t>Đường ngoài dự án đầu tư quần thể Resort FLC</t>
  </si>
  <si>
    <t>2.3.1.1.7</t>
  </si>
  <si>
    <t>Xây dựng cầu Rào Đá</t>
  </si>
  <si>
    <t>Xã Trường Xuân</t>
  </si>
  <si>
    <t>2.3.1.1.8</t>
  </si>
  <si>
    <t>2.3.1.1.9</t>
  </si>
  <si>
    <t>Đường từ bản Hang Chuồn vào làng thanh niên lập nghiệp</t>
  </si>
  <si>
    <t>2.3.1.1.10</t>
  </si>
  <si>
    <t>Xã Lương Ninh</t>
  </si>
  <si>
    <t>2.3.1.1.11</t>
  </si>
  <si>
    <t>Đường giao thông Hà Thiệp - Bảo Ninh</t>
  </si>
  <si>
    <t>2.3.1.1.12</t>
  </si>
  <si>
    <t>Đường giao thông Hà Thiệp - Bắc Ninh (Giai đoạn 2)</t>
  </si>
  <si>
    <t>TBĐLN 16</t>
  </si>
  <si>
    <t>2.3.1.1.13</t>
  </si>
  <si>
    <t>TBĐ 6, 7, 11, 12</t>
  </si>
  <si>
    <t>2.3.1.1.14</t>
  </si>
  <si>
    <t>Đường và cầu đi bản Liên Sơn, Thượng Sơn</t>
  </si>
  <si>
    <t>Xã Trường Sơn</t>
  </si>
  <si>
    <t>2.3.1.1.15</t>
  </si>
  <si>
    <t>Giao thông đô thị</t>
  </si>
  <si>
    <t>TBĐ 10, 13, 24, 28, 29, 30</t>
  </si>
  <si>
    <t>2.3.1.2</t>
  </si>
  <si>
    <t>2.3.1.2.1</t>
  </si>
  <si>
    <t>Mở rộng diện tích tưới hồ Rào Đá (chuyển tiếp kế hoạch sử dụng đất năm 2016)</t>
  </si>
  <si>
    <t>TBĐ 39 TS 264, 295</t>
  </si>
  <si>
    <t>tx8</t>
  </si>
  <si>
    <t>2.3.1.2.2</t>
  </si>
  <si>
    <t>Dự án nâng cấp hệ thống cấp nước sinh hoạt 5 xã (Hiền, Xuân, Tân, An, Vạn)</t>
  </si>
  <si>
    <t>2.3.1.2.3</t>
  </si>
  <si>
    <t>Nâng cấp đê kè cửa sông Nhật lệ</t>
  </si>
  <si>
    <t>Các xã: Lương Ninh - Vĩnh Ninh</t>
  </si>
  <si>
    <t>TBĐ 45, 48, 51, 54; TBĐ 68, 69, 70</t>
  </si>
  <si>
    <t>2.3.1.2.4</t>
  </si>
  <si>
    <t>TBĐ 4, 10</t>
  </si>
  <si>
    <t>2.3.1.3</t>
  </si>
  <si>
    <t>Đất công trình bưu chính viễn thông</t>
  </si>
  <si>
    <t>2.3.1.3.1</t>
  </si>
  <si>
    <t>Viễn Thông Quảng Ninh</t>
  </si>
  <si>
    <t>2.3.1.3.2</t>
  </si>
  <si>
    <t>Xây dựng cơ sở hạ tầng trạm viễn thông</t>
  </si>
  <si>
    <t>Các xã: Hải Ninh, Gia Ninh, Duy Ninh, Tân Ninh, Hiền Ninh, Vạn Ninh, Trường Sơn</t>
  </si>
  <si>
    <t>2.3.1.4</t>
  </si>
  <si>
    <t>2.3.1.4.1</t>
  </si>
  <si>
    <t>Tượng đài Quán Hàu</t>
  </si>
  <si>
    <t>TBĐ 8, 9</t>
  </si>
  <si>
    <t>2.3.1.4.2</t>
  </si>
  <si>
    <t>Đài tưởng niệm</t>
  </si>
  <si>
    <t>TBĐ 38 TS 449</t>
  </si>
  <si>
    <t>tx1</t>
  </si>
  <si>
    <t>2.3.1.5</t>
  </si>
  <si>
    <t>2.3.1.5.1</t>
  </si>
  <si>
    <t>Mở rộng khuôn viên, hàng rào, sân đường, nhà cầu nối BVĐK huyện Quảng Ninh</t>
  </si>
  <si>
    <t>TBĐ 5 TS 138(2), 154</t>
  </si>
  <si>
    <t>sua so lieu</t>
  </si>
  <si>
    <t>2.3.1.6</t>
  </si>
  <si>
    <t>2.3.1.6.1</t>
  </si>
  <si>
    <t>Trường mầm non Hàm Ninh</t>
  </si>
  <si>
    <t>Xã Hàm Ninh</t>
  </si>
  <si>
    <t>2.3.1.6.2</t>
  </si>
  <si>
    <t>Phân hiệu 2 - Trường Trung cấp nghề Bình Minh</t>
  </si>
  <si>
    <t xml:space="preserve"> Xã Vĩnh Ninh</t>
  </si>
  <si>
    <t>2.3.1.6.3</t>
  </si>
  <si>
    <t>Trường mầm non điểm thôn Hà Thiệp</t>
  </si>
  <si>
    <t>2.3.1.6.4</t>
  </si>
  <si>
    <t>Mở rộng Trung tâm GDTX</t>
  </si>
  <si>
    <t>TBĐ 5 TS 190-192, 196-199, 210-213</t>
  </si>
  <si>
    <t>gn02</t>
  </si>
  <si>
    <t>2.3.1.6.5</t>
  </si>
  <si>
    <t xml:space="preserve">Trường mầm non xã </t>
  </si>
  <si>
    <t>Xã Vạn Ninh</t>
  </si>
  <si>
    <t>TBĐ 14 TS 577</t>
  </si>
  <si>
    <t>vn10</t>
  </si>
  <si>
    <t>2.3.1.6.6</t>
  </si>
  <si>
    <t>Mở rộng trường mầm non điểm thôn Văn La</t>
  </si>
  <si>
    <t>TBĐ 54 TS 10,11</t>
  </si>
  <si>
    <t>2.3.1.6.7</t>
  </si>
  <si>
    <t>Trường THCS thị trấn Quán Hàu</t>
  </si>
  <si>
    <t>2.3.1.7</t>
  </si>
  <si>
    <t>2.3.1.7.1</t>
  </si>
  <si>
    <t>Sân vận động xã</t>
  </si>
  <si>
    <t>2.3.1.7.2</t>
  </si>
  <si>
    <t>Đất cơ sở thể dục thể thao thôn Hà Thiệp</t>
  </si>
  <si>
    <t>2.3.1.7.3</t>
  </si>
  <si>
    <t>2.3.1.7.4</t>
  </si>
  <si>
    <t>Sân thể dục thể thao thôn Tiềm</t>
  </si>
  <si>
    <t>2.3.1.7.5</t>
  </si>
  <si>
    <t>Sân thể dục thể thao thôn Tây</t>
  </si>
  <si>
    <t>2.3.1.7.6</t>
  </si>
  <si>
    <t>Đất thể dục thể thao</t>
  </si>
  <si>
    <t>2.3.1.8</t>
  </si>
  <si>
    <t>2.3.1.8.1</t>
  </si>
  <si>
    <t>Xã Tân Ninh</t>
  </si>
  <si>
    <t>2.3.1.8.2</t>
  </si>
  <si>
    <t>Chợ Long Đại</t>
  </si>
  <si>
    <t>Xã Hiền Ninh</t>
  </si>
  <si>
    <t>2.3.1.8.3</t>
  </si>
  <si>
    <t>Xã Hàm Ninh</t>
  </si>
  <si>
    <t>TBĐ 8 TS 58</t>
  </si>
  <si>
    <t>hn2</t>
  </si>
  <si>
    <t>2.3.2</t>
  </si>
  <si>
    <t>Đất có di tích lịch sử - văn hóa</t>
  </si>
  <si>
    <t>2.3.2.1</t>
  </si>
  <si>
    <t>Khu tưởng niệm Nguyễn Hữu Dật</t>
  </si>
  <si>
    <t>2.3.2.2</t>
  </si>
  <si>
    <t>Di tích hầm địa đạo</t>
  </si>
  <si>
    <t>2.3.3</t>
  </si>
  <si>
    <t>Đất bải thải, xử lý chất thải</t>
  </si>
  <si>
    <t>2.3.3.1</t>
  </si>
  <si>
    <t>Điểm trung chuyển rác thải các thôn</t>
  </si>
  <si>
    <t>Xã An Ninh</t>
  </si>
  <si>
    <t>CXD</t>
  </si>
  <si>
    <t>2.3.3.2</t>
  </si>
  <si>
    <t>TBĐ 13</t>
  </si>
  <si>
    <t>tan4</t>
  </si>
  <si>
    <t>2.3.3.3</t>
  </si>
  <si>
    <t>2.3.3.4</t>
  </si>
  <si>
    <t>2.3.3.5</t>
  </si>
  <si>
    <t>2.3.3.6</t>
  </si>
  <si>
    <t>TBĐ 35 TS 178</t>
  </si>
  <si>
    <t>vn11</t>
  </si>
  <si>
    <t>2.3.3.7</t>
  </si>
  <si>
    <t>Các xã, thị trấn trong huyện</t>
  </si>
  <si>
    <t>2.3.4</t>
  </si>
  <si>
    <t>2.3.4.1</t>
  </si>
  <si>
    <t>Đất ở tại nông thôn (Khu dân cư thôn Thu Thừ; thôn Kim Nại; thôn Cao Xuân; thôn Hoành Vinh) chuyển tiếp kế hoạch sử dụng đất năm 2016</t>
  </si>
  <si>
    <t xml:space="preserve">TBĐ 22 TS 393; TBĐ 16, 22 TS 165, 167, 168, 201, 202, 203, 625; TBĐ 21 TS 186; TBĐ 9 TS 471, 427; TBĐ 10 TS 245                                   </t>
  </si>
  <si>
    <t>2.3.4.2</t>
  </si>
  <si>
    <t xml:space="preserve">Đất ở tại nông thôn (thôn Đại Hữu, thôn Phúc Nhĩ, thôn Cao Xuân; thôn Hoành Vinh) </t>
  </si>
  <si>
    <t>TBĐ 10 TS 129, 175, 202,203, 183, 184; TBĐ 9 TS 203, 483, 294, 468, 469, 470; TBĐ 15 TS 128, 168, 186, 459, 480; TBĐ 22 TS 165, 167, 168, 201, 203</t>
  </si>
  <si>
    <t>2.3.4.3</t>
  </si>
  <si>
    <t xml:space="preserve">TBĐ 7 TS 46, 142, 176, 185, 186, 122, 93, 94, 127, 128, 126, 129, 141, 140, 177, 236 đến 485, 64, 25, 26, 27, 43, 44; TBĐ 10 TS 253, 558 </t>
  </si>
  <si>
    <t>2.3.4.4</t>
  </si>
  <si>
    <t>Đất ở tại nông thôn (thôn Hiển Lộc; thôn Hiển Vinh; thôn Trung Quán) chuyển tiếp kế hoạch sử dụng đất năm 2016)</t>
  </si>
  <si>
    <t>TBĐ 7 TS 46, 64; TBĐ 7 TS 25-27, 43, 44; TBĐ 10 TS 253, 558</t>
  </si>
  <si>
    <t>dn1</t>
  </si>
  <si>
    <t>2.3.4.5</t>
  </si>
  <si>
    <t>Đất ở tại nông thôn (Khu dân cư Dinh Mười II; III thôn Bắc Ngũ; thôn Phú Lộc; thôn Tiền Vinh</t>
  </si>
  <si>
    <t>TBĐ 71 TS 11, 12, 13, 10, 29, 57, 59, 203, 204, 205; TBĐ 6 TS 64; TBĐ 10 TS 146; TBĐ 28 TS 71, 72; TBĐ 30 TS 4, 23, 24, 25; TBĐ 34 TS 230, 231; TBĐ 13 TS 112</t>
  </si>
  <si>
    <t>gn5</t>
  </si>
  <si>
    <t>2.3.4.6</t>
  </si>
  <si>
    <t>Khu dân cư thôn Phú Lộc</t>
  </si>
  <si>
    <t>TBĐ 13 TS 190, 191, 219, 220, 183, 184, 185, 145, 146, 147, 148, 139</t>
  </si>
  <si>
    <t>2.3.4.7</t>
  </si>
  <si>
    <t>Mở rộng khu dân cư Phú Lộc - Tiền Vinh</t>
  </si>
  <si>
    <t>TBĐ 8 TS 60, 61, 62, 63, 64, 65, 77; TBĐ 13 TS 90; TBĐ 18 TS 51, 46, 18</t>
  </si>
  <si>
    <t>2.3.4.8</t>
  </si>
  <si>
    <t>2.3.4.9</t>
  </si>
  <si>
    <t>Đất ở và giao thông nông thôn</t>
  </si>
  <si>
    <t>TBĐLN 11 TS 125, 135; TBĐLN 12 TS 59; TBĐ 3 TS 5, 97; TBĐ 6 TS 118, 67, 29, 119</t>
  </si>
  <si>
    <t>2.3.4.10</t>
  </si>
  <si>
    <t>Đất ở tại nông thôn (thôn Cừa Thôn; thôn Tân Định)</t>
  </si>
  <si>
    <t>TBĐ 8 TS 44, 66; TBĐLN 12 TS 28; TBĐLN 11 TS 134</t>
  </si>
  <si>
    <t>han17</t>
  </si>
  <si>
    <t>2.3.4.11</t>
  </si>
  <si>
    <t>TBĐ 6 TS 73, 74, 75, 76, 103, 102, 100, 99, 98 97, 96; TBĐ 7 TS 120, 119, 118, 172, 171, 954, 953; TBĐ 11 TS 167; TBĐ 14 TS 126, 127</t>
  </si>
  <si>
    <t>2.3.4.12</t>
  </si>
  <si>
    <t>Đất ở tại nông thôn (thôn Bắc Cổ Hiền, Nam Cổ Hiền, Đồng Tư, Long Đại)</t>
  </si>
  <si>
    <t>TBĐ 8 TS 139 đến thửa 343; TBĐ 13 TS 16; TBĐ 9 TS 191 đến 353, TS 150 đến 217; TBĐ 8 TS 762 đến 811; TBĐ 13 TS 4 đến 62; TBĐ 7 TS 445; TBĐ 24 TS 400</t>
  </si>
  <si>
    <t>2.3.4.13</t>
  </si>
  <si>
    <t>TBĐ 27 TS 17; TBĐ 23 TS 396</t>
  </si>
  <si>
    <t>2.3.4.14</t>
  </si>
  <si>
    <t>Tờ bản đồ ĐC số 12 (thửa 407, 408, 409)
Tờ bản đồ ĐC số 17 (thửa 38, 49, 58, 60)</t>
  </si>
  <si>
    <t>Quy hoạch đất nuôi trồng thủy sản đồng Trọt Phao</t>
  </si>
  <si>
    <t>Tờ bản đồ ĐC số 6 (thửa 190, 172, 173, 174, 177, 178, 180, 181, 183, 184, 273)</t>
  </si>
  <si>
    <t xml:space="preserve">Quy hoạch đất nuôi trồng thủy sản </t>
  </si>
  <si>
    <t>Chuyển mục đích sang đất nuôi trồng thủy sản</t>
  </si>
  <si>
    <t>Tờ bản đồ ĐC số 4 (560; Tờ bản đồ ĐC số 7 (227); Tờ bản đồ ĐC số 11 (224; 19; 20); Tờ bản đồ ĐC số 12 (17, 407, 408, 376, 371, 389); Tờ bản đồ số 18 (285); Tờ  bản đồ ĐC số 26 (366), 273), Tờ bản đồ Đc số 5 (452)</t>
  </si>
  <si>
    <t xml:space="preserve">Quy hoạch nuôi thủy sản </t>
  </si>
  <si>
    <t xml:space="preserve">Tờ bản đồ ĐC số 15 (150,173,174,176,178,199,291,284,256) </t>
  </si>
  <si>
    <t>Chuyển mục đích sử dụng đất sang đất nuôi trồng thủy sản</t>
  </si>
  <si>
    <t>Tờ bản đồ ĐC số 5 (37); 
Tờ bản đồ ĐC số 11 (375, 376)</t>
  </si>
  <si>
    <t>QH đất NTS khu vực Cồn Vườn, Cồn Xác, Cồn Xã</t>
  </si>
  <si>
    <t>Tờ bản đồ ĐC số 12 (703,704,705,706,701,699,698,694,695,707,697,708,709,35,429,428,450,438,437,436,435,545,453,452,451,466,465,464,478,479,480,463,489,490,497,498,520,540,567,665,568,569,600,609,608,639,667,664,663,662,640,661,660,659,669,668,675,676,679,530,542,715,557,558,559,541,570,571,572,573,574,613,612,611,598,599,610,635,636,633,634,632,641,642,643,644,645,657,630,631,614,597,596,595,575,556,576,577,578,579,555,543553,554,581,580,593,594,616,615,628,629,646,656,655,654,647,627,626,617,592,591,582,583, 432,433,434,435,456,461,481,714,460,459,483,486,502,501,514,515,516,500,487,488,499,519,518 );
Tờ bản đồ ĐC số 17 (9,10,4,11,12,13,25,50,49,48,26,3,27,47,46,45,44,28,29,30,62,61)</t>
  </si>
  <si>
    <t>Chuyển đổi từ đất LUC sang nuôi trồng thủy sản (thôn Đinh Lễ, thôn Nam)</t>
  </si>
  <si>
    <t>Chuyển mục đích sang đất NTS</t>
  </si>
  <si>
    <t>Tờ bản số 16 (240, 270); tờ bản đồ 22 (284)</t>
  </si>
  <si>
    <t>1.1.16</t>
  </si>
  <si>
    <t>Các xã: Lý Trạch, Phú Định Vạn Trạch, Thượng Trạch</t>
  </si>
  <si>
    <t>Đất trồng cây sao cu của Công ty TNHH MTV LCN Long Đại</t>
  </si>
  <si>
    <t>1.1.17</t>
  </si>
  <si>
    <t>Đất trồng lúa (LUK)</t>
  </si>
  <si>
    <t>Các xã, thị trấn: Hoàn Trạch, NT Việt Trung, Vạn Trạch, Mỹ Trạch, Phú Trạch, Hòa Trạch</t>
  </si>
  <si>
    <t>1.1.18</t>
  </si>
  <si>
    <t>Các xã: Phú ĐỊnh, Tân Trạch, Thượng Trạch, Xuân Trạch, Vạn Trạch, PHúc Trạch</t>
  </si>
  <si>
    <t>Thao trường huấn luyện</t>
  </si>
  <si>
    <t>Cảnh Hóa</t>
  </si>
  <si>
    <t>Tờ 2 thửa 76</t>
  </si>
  <si>
    <t>Quảng Châu</t>
  </si>
  <si>
    <t>Thao trường huấn luyện TD, TT đồn Roòn (184)</t>
  </si>
  <si>
    <t>Quảng Phú</t>
  </si>
  <si>
    <t>Thao trường bắn ban chỉ huy quân sự huyện</t>
  </si>
  <si>
    <t>Quảng Trường</t>
  </si>
  <si>
    <t>Tờ 13, thửa số 17</t>
  </si>
  <si>
    <t>Trạm kiểm soát cửa sông Roòn</t>
  </si>
  <si>
    <t>Cảnh Dương</t>
  </si>
  <si>
    <t>1.6</t>
  </si>
  <si>
    <t>Xây dựng bến nghiêng phục vụ triển khai canô TKCN</t>
  </si>
  <si>
    <t>1.7</t>
  </si>
  <si>
    <t>Quảng Đông</t>
  </si>
  <si>
    <t>Công an thị trấn huyện Quảng Trạch</t>
  </si>
  <si>
    <t>Quảng Phương</t>
  </si>
  <si>
    <t>Trạm cảnh sát cơ động</t>
  </si>
  <si>
    <t>Quảng Hưng</t>
  </si>
  <si>
    <t>Trạm cảnh sát giao thông quốc lộ 1A</t>
  </si>
  <si>
    <t>Xây dựng hạ tầng KCN cửa ngõ phía Tây Khu kinh tế Hòn La</t>
  </si>
  <si>
    <t>Các xã: Quảng Tùng, Quảng Hưng, Quảng Tiến</t>
  </si>
  <si>
    <t>Quảng Tiến</t>
  </si>
  <si>
    <t>Quảng Tùng</t>
  </si>
  <si>
    <t>Xây dựng hạ tầng KCN cửa ngõ phía Nam Khu kinh tế Hòn La</t>
  </si>
  <si>
    <t>Quảng Xuân</t>
  </si>
  <si>
    <t>Dự án xây dựng cơ sở hạ tầng của tập đoàn FLC tại KCN Hòn La</t>
  </si>
  <si>
    <t xml:space="preserve">Khu công nghiệp cảng biển Hòn  La </t>
  </si>
  <si>
    <t>Khu phi thuế quan - Khu kinh tế Hòn La</t>
  </si>
  <si>
    <t>Các dự án trong khu công nghiệp không phải vốn đầu tư của chính phủ</t>
  </si>
  <si>
    <t>Dự án đầu tư nhà máy sản xuất và lắp đặt tủ điện; sản xuất và lắp đặt hệ thống xử lý nước thải, khí thải; thi công các công trình xây dựng của công ty TNHH công nghệ môi trường EVERGLORY</t>
  </si>
  <si>
    <t>Dự án đầu tư và xây dựng nhà máy sản xuất và lắp đặt các loại bồn, lò hơi, hệ thống nóng lạnh công nghiệp của Công ty TNHH và DV Vĩnh Phát QB</t>
  </si>
  <si>
    <t>Đoạn tránh quốc lộ 12A thị xã Ba Đồn, Quảng Trạch</t>
  </si>
  <si>
    <t>Đường bộ cao tốc Bắc-Nam đoạn Hà Tình (Hồng Lĩnh )- QB</t>
  </si>
  <si>
    <t xml:space="preserve">Xã Quảng Hợp, Quảng Châu, Quảng Thạch, Quảng Lưu, Quảng Phương, Quảng Trường </t>
  </si>
  <si>
    <t>Quảng Hợp</t>
  </si>
  <si>
    <t>Quảng Thạch</t>
  </si>
  <si>
    <t>Quảng Lưu</t>
  </si>
  <si>
    <t>Khu bến cảng Hòn La</t>
  </si>
  <si>
    <t>Hầm, đường bộ qua Đèo Ngang quốc lộ 1A</t>
  </si>
  <si>
    <t>Hệ thống giao thông đảo Hòn La và đê kè chống xói lở KHT Hòn La</t>
  </si>
  <si>
    <t>Quy hoạch điện gió</t>
  </si>
  <si>
    <t>Nhà máy nhiệt điện Quảng Trạch (Khu kinh tế Hòn La)</t>
  </si>
  <si>
    <t>Kho Ngoại quan (Đường ống dẫn dầu từ cảng Hòn La sang tỉnh Khăm Muộn (Lào) của Công ty Cổ phần LàoPetro)</t>
  </si>
  <si>
    <t>Tổng kho xăng dầu</t>
  </si>
  <si>
    <t>Đường ống dẫn dầu từ cảng Hòn La sang tỉnh Khăm Muộn (Lào) của Công ty Cổ phần LàoPetro (chuyển tiếp KH2016)</t>
  </si>
  <si>
    <t xml:space="preserve">Các xã Quảng Đông, Quảng Phú, Quảng Tiến, Quảng Tùng, Quảng Thạch, Cảnh Hoá </t>
  </si>
  <si>
    <t>2.3.2.6</t>
  </si>
  <si>
    <t>2.3.2.7</t>
  </si>
  <si>
    <t>2.3.2.8</t>
  </si>
  <si>
    <t>2.3.2.9</t>
  </si>
  <si>
    <t>2.3.2.10</t>
  </si>
  <si>
    <t>2.3.2.11</t>
  </si>
  <si>
    <t>Đất di tích lịch sử</t>
  </si>
  <si>
    <t>Mở rộng đền Thánh Mẫu Liễu Hạnh</t>
  </si>
  <si>
    <t>Đình làng Đông Dương</t>
  </si>
  <si>
    <t>Lăng mộ danh nhân văn hóa - Nhà thơ Nguyễn Hàm Ninh</t>
  </si>
  <si>
    <t>Cụm di tích Chùa Phật Bà, miếu thành hoàng làng, miếu Cao Các Mạc Sơn</t>
  </si>
  <si>
    <t>3.1</t>
  </si>
  <si>
    <t>3.1.1</t>
  </si>
  <si>
    <t>Đất công cộng cơ quan trung tâm đào tạo khu kinh tế Hòn La</t>
  </si>
  <si>
    <t>3.1.2</t>
  </si>
  <si>
    <t>Xây dựng hạ tầng KCN sản xuất muối và chế biến Hải sản</t>
  </si>
  <si>
    <t>3.2</t>
  </si>
  <si>
    <t>3.2.1</t>
  </si>
  <si>
    <t>Cụm công nghiệp xã Quảng Hưng</t>
  </si>
  <si>
    <t>3.2.2</t>
  </si>
  <si>
    <t>Cụm công nghiệp xã Quảng Trường</t>
  </si>
  <si>
    <t>3.3</t>
  </si>
  <si>
    <t>3.3.1</t>
  </si>
  <si>
    <t>3.3.2</t>
  </si>
  <si>
    <t>Chi nhánh điện lực Quảng Trạch</t>
  </si>
  <si>
    <t>3.3.3</t>
  </si>
  <si>
    <t>Điện chiếu sáng trên trục đường chính đoạn qua KTT huyện lỵ (trục D1, D2, D3, N2)</t>
  </si>
  <si>
    <t>3.3.4</t>
  </si>
  <si>
    <t>Điện chiếu sáng đoạn Ba Đồn đi khu huyện lỵ (D2)</t>
  </si>
  <si>
    <t>3.3.5</t>
  </si>
  <si>
    <t>Điện chiếu sáng trên trục đường QL1 đi Bàu Sen</t>
  </si>
  <si>
    <t>3.3.6</t>
  </si>
  <si>
    <t xml:space="preserve">Khu nhà ở công vụ cho cán bộ công nhân viên Trung tâm điện lực Quảng Trạch của  Ban Quản lý dự án điện lực Vũng Áng - Quảng Trạch </t>
  </si>
  <si>
    <t>3.3.7</t>
  </si>
  <si>
    <t>Đường dây 110 kv Ba Đồn Hòn La</t>
  </si>
  <si>
    <t>Các xã: Quảng Đông, Quảng Tùng, Quảng Phú</t>
  </si>
  <si>
    <t>3.3.8</t>
  </si>
  <si>
    <t>3.3.9</t>
  </si>
  <si>
    <t>3.3.10</t>
  </si>
  <si>
    <t>Đất công trình năng lượng các xã trong huyện</t>
  </si>
  <si>
    <t>3.4</t>
  </si>
  <si>
    <t>3.4.1</t>
  </si>
  <si>
    <t>Mở rộng UBND xã Quảng Hưng</t>
  </si>
  <si>
    <t>3.4.2</t>
  </si>
  <si>
    <t>Trụ sở làm việc nhà ở của ban quản lý dự án TNLN</t>
  </si>
  <si>
    <t>3.4.3</t>
  </si>
  <si>
    <t>Trung tâm hành chính thị trấn mới (trụ sở UBND thị trấn)</t>
  </si>
  <si>
    <t>3.4.4</t>
  </si>
  <si>
    <t>Khối cơ quan trực thuộc huyện</t>
  </si>
  <si>
    <t>3.4.5</t>
  </si>
  <si>
    <t>Trụ sở Mặt trần và khối đoàn thể</t>
  </si>
  <si>
    <t>3.4.6</t>
  </si>
  <si>
    <t>Mở rộng trụ sở UBND xã Quảng Lưu</t>
  </si>
  <si>
    <t>Tờ 10, thửa 107</t>
  </si>
  <si>
    <t>3.4.7</t>
  </si>
  <si>
    <t>3.4.8</t>
  </si>
  <si>
    <t>3.5</t>
  </si>
  <si>
    <t>3.5.1</t>
  </si>
  <si>
    <t>Trạm thú y Quảng Trạch</t>
  </si>
  <si>
    <t>3.5.2</t>
  </si>
  <si>
    <t xml:space="preserve">Trụ sở chi cục Hải quan cửa khẩu cảng Hòn La của Cục Hải quan tỉnh Quảng Bình </t>
  </si>
  <si>
    <t>3.5.3</t>
  </si>
  <si>
    <t>Đèn báo cảng, trạm quản lý luồng Hòn La của tổng công ty bảo đảm an toàn hàng hải</t>
  </si>
  <si>
    <t>3.5.4</t>
  </si>
  <si>
    <t>Trụ sở làm việc Ngân hàng chính sách  xã hội huyện Quảng Trạch</t>
  </si>
  <si>
    <t>3.5.5</t>
  </si>
  <si>
    <t>Trụ sở hạt kiểm lâm Quảng Phú</t>
  </si>
  <si>
    <t>3.5.6</t>
  </si>
  <si>
    <t>Trạm bảo vệ thực vật Quảng Trạch</t>
  </si>
  <si>
    <t>3.5.7</t>
  </si>
  <si>
    <t>Ban quản lý các công trình công cộng</t>
  </si>
  <si>
    <t>3.5.8</t>
  </si>
  <si>
    <t>Trụ sở hội đông y huyện Quảng Trạch</t>
  </si>
  <si>
    <t>3.6</t>
  </si>
  <si>
    <t>3.6.1</t>
  </si>
  <si>
    <t>3.6.1.1</t>
  </si>
  <si>
    <t>Đường nối Khu kinh tế Hòn La với KCN tập trung xi măng Tiến - Châu - Văn Hóa, tỉnh Quảng Bình (đầu tư mở rộng).</t>
  </si>
  <si>
    <t>Các xã: Quảng Tùng, Quảng Hưng, Quảng Châu, Quảng Tiến, Quảng Thạch, Quảng Lưu</t>
  </si>
  <si>
    <t>3.6.1.2</t>
  </si>
  <si>
    <t>Kiên cố hóa chống sụt trược, cải tạo các đoạn xung yếu và xây dựng cầu Phú Nguyên, đường tỉnh 559B</t>
  </si>
  <si>
    <t>3.6.1.3</t>
  </si>
  <si>
    <t xml:space="preserve">Đường trục dọc KKT Hòn La tỉnh Quảng Bình </t>
  </si>
  <si>
    <t>Các xã: Quảng Đông, Quảng Phú</t>
  </si>
  <si>
    <t>3.6.1.4</t>
  </si>
  <si>
    <t>Các trục đường ngang KKT Hòn La, tỉnh Quảng Bình</t>
  </si>
  <si>
    <t>Khu kinh tế Hòn La</t>
  </si>
  <si>
    <t>3.6.1.5</t>
  </si>
  <si>
    <t>Mở rộng đường giao thông liên thôn Pháp Kệ- Đông Dương</t>
  </si>
  <si>
    <t>3.6.1.6</t>
  </si>
  <si>
    <t>Đường vượt lũ xã Phù Hóa</t>
  </si>
  <si>
    <t>Phù Hóa</t>
  </si>
  <si>
    <t>3.6.1.7</t>
  </si>
  <si>
    <t>Cảng cá Roòn</t>
  </si>
  <si>
    <t>Tờ 3, thửa 2</t>
  </si>
  <si>
    <t>3.6.1.8</t>
  </si>
  <si>
    <t>Dự án xây dựng bến xe, dịch vụ đầu mối phía Đông Nam trung tâm huyện lỵ mới huyện Quảng Trạch (giai đoạn 2)</t>
  </si>
  <si>
    <t>3.6.1.9</t>
  </si>
  <si>
    <t>Dự án phát triển khu đất giao thông phía Đông Nam khu trung tâm huyện lỵ mới huyện Quảng Trạch (giai đoạn 2)</t>
  </si>
  <si>
    <t>3.6.1.10</t>
  </si>
  <si>
    <t>Quy hoạch đất đầu mối kỷ thuật</t>
  </si>
  <si>
    <t>3.6.1.11</t>
  </si>
  <si>
    <t>Giao thông khu trung tâm huyện</t>
  </si>
  <si>
    <t>3.6.1.12</t>
  </si>
  <si>
    <t>Nâng cấp đường liên xã Tùng - Châu - Hợp -  Ngư Hóa</t>
  </si>
  <si>
    <t>Các xã: Quảng Tùng, Quảng Châu, Quảng Hợp</t>
  </si>
  <si>
    <t>3.6.1.13</t>
  </si>
  <si>
    <t>3.6.1.14</t>
  </si>
  <si>
    <t>3.6.1.15</t>
  </si>
  <si>
    <t>3.6.1.16</t>
  </si>
  <si>
    <t>Điểm đỗ xe xã Quảng Thạch</t>
  </si>
  <si>
    <t>3.6.1.17</t>
  </si>
  <si>
    <t>Bến xe thị trấn KTT huyện lỵ</t>
  </si>
  <si>
    <t>3.6.1.18</t>
  </si>
  <si>
    <t>Đất giao thông phía Bắc khu trung tâm văn hóa, hành chính khu huyện lỵ mới (KOB;2017)</t>
  </si>
  <si>
    <t>3.6.1.19</t>
  </si>
  <si>
    <t>Khu đất giao thông phía Nam (bám theo đường 25m phia nam trục đường N2) KTT huyện lỵ mới (KON;2017)</t>
  </si>
  <si>
    <t>3.6.1.20</t>
  </si>
  <si>
    <t>Giao thông khu đất phía Tây Bắc khu huyện lỵ (TB1)</t>
  </si>
  <si>
    <t>3.6.1.21</t>
  </si>
  <si>
    <t>Giao thông khu đất phía Tây Nam khu huyện lỵ (TN2)</t>
  </si>
  <si>
    <t>3.6.1.22</t>
  </si>
  <si>
    <t>Giao thông khu TT làng TNLN</t>
  </si>
  <si>
    <t>3.6.1.23</t>
  </si>
  <si>
    <t>Đường tuần tra và nâng cao năng lực phòng chống cháy rừng các xã</t>
  </si>
  <si>
    <t>Các xã Quảng Lưu, Quảng Thạch, Quảng Châu</t>
  </si>
  <si>
    <t>3.6.1.24</t>
  </si>
  <si>
    <t>3.6.1.25</t>
  </si>
  <si>
    <t>3.6.1.26</t>
  </si>
  <si>
    <t>Dự án phát triển giao thông trong khu đất ở nhà máy xi măng Sông Gianh</t>
  </si>
  <si>
    <t>Đất giao thông đối ngoại liên khu vực</t>
  </si>
  <si>
    <t>Quảng Kim</t>
  </si>
  <si>
    <t>3.6.1.27</t>
  </si>
  <si>
    <t>3.6.1.28</t>
  </si>
  <si>
    <t>Đường giao thông nông thôn, nội đồng</t>
  </si>
  <si>
    <t>3.6.1.32</t>
  </si>
  <si>
    <t>3.6.1.33</t>
  </si>
  <si>
    <t>3.6.1.34</t>
  </si>
  <si>
    <t>3.6.1.35</t>
  </si>
  <si>
    <t>3.6.1.36</t>
  </si>
  <si>
    <t>3.6.1.37</t>
  </si>
  <si>
    <t>3.6.1.38</t>
  </si>
  <si>
    <t>3.6.1.39</t>
  </si>
  <si>
    <t>3.6.1.40</t>
  </si>
  <si>
    <t>Quảng Liên</t>
  </si>
  <si>
    <t>3.6.1.41</t>
  </si>
  <si>
    <t>3.6.1.42</t>
  </si>
  <si>
    <t>3.6.1.43</t>
  </si>
  <si>
    <t>3.6.1.44</t>
  </si>
  <si>
    <t>3.6.1.45</t>
  </si>
  <si>
    <t>Quảng Thanh</t>
  </si>
  <si>
    <t>3.6.1.46</t>
  </si>
  <si>
    <t>3.6.1.47</t>
  </si>
  <si>
    <t>3.6.1.48</t>
  </si>
  <si>
    <t>3.6.1.49</t>
  </si>
  <si>
    <t>3.6.2</t>
  </si>
  <si>
    <t>3.6.2.1</t>
  </si>
  <si>
    <t>Trạm bơm thôn Thanh Xuân</t>
  </si>
  <si>
    <t>Tờ 44, thửa 448</t>
  </si>
  <si>
    <t>3.6.2.2</t>
  </si>
  <si>
    <t>Nâng cấp trạm bơm Phù Lưu</t>
  </si>
  <si>
    <t>Tờ 7 các thửa 882, 883, 942, 943, 949, 336, 1013, 1014</t>
  </si>
  <si>
    <t>3.6.2.3</t>
  </si>
  <si>
    <t>Hệ thống kênh mương xã Quảng Liên</t>
  </si>
  <si>
    <t>3.6.2.4</t>
  </si>
  <si>
    <t>Hồ Khe Am</t>
  </si>
  <si>
    <t>3.6.2.5</t>
  </si>
  <si>
    <t>Di dời kênh mương trạm trộn Phù Lưu</t>
  </si>
  <si>
    <t>3.6.2.6</t>
  </si>
  <si>
    <t>Dự án đê kè Cảnh Dương, Sông Ròn</t>
  </si>
  <si>
    <t>3.6.2.7</t>
  </si>
  <si>
    <t>Kè Phù Hoá</t>
  </si>
  <si>
    <t>3.6.2.8</t>
  </si>
  <si>
    <t>Công trình thu nước thô hồ Bàu Sen</t>
  </si>
  <si>
    <t>3.6.2.9</t>
  </si>
  <si>
    <t>Kênh mương thủy lợi khu trung tâm huyện</t>
  </si>
  <si>
    <t>3.6.2.10</t>
  </si>
  <si>
    <t>Trạm bơm đồng Cồn Gốc (Quảng Kim)</t>
  </si>
  <si>
    <t>3.6.3</t>
  </si>
  <si>
    <t>3.6.3.1</t>
  </si>
  <si>
    <t>Trung tâm viễn thông huyện Quảng trạch</t>
  </si>
  <si>
    <t>3.6.3.2</t>
  </si>
  <si>
    <t>Điểm bưu điện văn hoá xã</t>
  </si>
  <si>
    <t>3.6.4</t>
  </si>
  <si>
    <t>3.6.4.1</t>
  </si>
  <si>
    <t>Trung tâm văn hóa huyện Quảng Trạch</t>
  </si>
  <si>
    <t>3.6.4.2</t>
  </si>
  <si>
    <t>Đài phát thanh, truyền hình</t>
  </si>
  <si>
    <t>3.6.5</t>
  </si>
  <si>
    <t>Đất cơ sở giáo dục - đào tạo</t>
  </si>
  <si>
    <t>3.6.5.1</t>
  </si>
  <si>
    <t>Trụ sở làm việc Trung tâm giáo dục - dạy nghề huyện Quảng Trạch</t>
  </si>
  <si>
    <t>3.6.5.2</t>
  </si>
  <si>
    <t>Mở rộng trường mầm non xã Quảng Hợp</t>
  </si>
  <si>
    <t>3.6.5.3</t>
  </si>
  <si>
    <t>Đất cơ quan trung tâm đào tạo</t>
  </si>
  <si>
    <t>3.6.5.4</t>
  </si>
  <si>
    <t>Trung tâm dạy nghề huyện Quảng Trạch</t>
  </si>
  <si>
    <t>3.6.5.5</t>
  </si>
  <si>
    <t>Trung tâm bồi dưỡng chính trị Quảng Trạch</t>
  </si>
  <si>
    <t>3.6.5.6</t>
  </si>
  <si>
    <t>Mở rộng trường mầm non trung tâm xã Quảng Đông</t>
  </si>
  <si>
    <t>Tờ 30, thửa 97</t>
  </si>
  <si>
    <t>3.6.5.7</t>
  </si>
  <si>
    <t>Khối trường tiểu học và trung học cơ sở (2017)</t>
  </si>
  <si>
    <t>3.6.6</t>
  </si>
  <si>
    <t>3.6.6.1</t>
  </si>
  <si>
    <t>Bệnh viện khu kinh tế Hòn La</t>
  </si>
  <si>
    <t>3.6.6.2</t>
  </si>
  <si>
    <t>Mở rộng trạm y tế xã Quảng Xuân</t>
  </si>
  <si>
    <t>3.6.6.3</t>
  </si>
  <si>
    <t>Trạm y tế xã Quảng Châu</t>
  </si>
  <si>
    <t>3.6.6.4</t>
  </si>
  <si>
    <t>Trung tâm Y tế huyện Quảng Trạch (Bệnh viện đa khoa và TT y tế dự phòng Quảng Trạch)</t>
  </si>
  <si>
    <t>3.6.7</t>
  </si>
  <si>
    <t xml:space="preserve"> Đất cơ sở thể dục - thể thao</t>
  </si>
  <si>
    <t>3.6.7.1</t>
  </si>
  <si>
    <t>Sân vận động xã (tại thôn 2)</t>
  </si>
  <si>
    <t>Tờ 30, các thửa 17, 18, 19, 20, 24, 25, 26</t>
  </si>
  <si>
    <t>3.6.7.2</t>
  </si>
  <si>
    <t>Sân thể thao xã Quảng Phú</t>
  </si>
  <si>
    <t>3.6.7.3</t>
  </si>
  <si>
    <t>Sân thể thao thôn tân An</t>
  </si>
  <si>
    <t>Tờ 8 các thửa 943, 944, 976, 979-981, 1021, 1022, 1024</t>
  </si>
  <si>
    <t>3.6.7.4</t>
  </si>
  <si>
    <t>Sân vận động xã Cảnh Hóa</t>
  </si>
  <si>
    <t>Tờ 12 thửa 2</t>
  </si>
  <si>
    <t>3.6.8</t>
  </si>
  <si>
    <t>3.6.8.1</t>
  </si>
  <si>
    <t>Chợ Quảng Đông</t>
  </si>
  <si>
    <t>3.6.8.2</t>
  </si>
  <si>
    <t>Mở rộng chợ Quảng Thạnh</t>
  </si>
  <si>
    <t>3.6.8.3</t>
  </si>
  <si>
    <t>Chợ Quảng Hưng</t>
  </si>
  <si>
    <t>Tờ 82, thửa 12</t>
  </si>
  <si>
    <t>3.6.8.4</t>
  </si>
  <si>
    <t>Mở rộng chợ xã Quảng Hợp</t>
  </si>
  <si>
    <t>3.7</t>
  </si>
  <si>
    <t>3.7.1</t>
  </si>
  <si>
    <t>Nhà thờ giáo họ thôn Xuân Hải</t>
  </si>
  <si>
    <t>Tờ 63, thửa số 216</t>
  </si>
  <si>
    <t>3.7.2</t>
  </si>
  <si>
    <t>Mở rộng chùa Ngọa Cương</t>
  </si>
  <si>
    <t>Tờ 7 các thửa 182, 58, 69, 155, 156, 73; Tờ 9 các thửa 274, 275, 277, 278, 289, 295, 290, 291, 292</t>
  </si>
  <si>
    <t>3.8</t>
  </si>
  <si>
    <t>3.8.1</t>
  </si>
  <si>
    <t>Đình làng Phú Lộc</t>
  </si>
  <si>
    <t>Tờ 52 thửa 305; tờ 57 thửa 20</t>
  </si>
  <si>
    <t>3.8.2</t>
  </si>
  <si>
    <t xml:space="preserve">Đình làng thôn Thanh Bình, Xuân Kiều </t>
  </si>
  <si>
    <t>3.8.3</t>
  </si>
  <si>
    <t>Đất tín ngưỡng thôn Thượng Thọ</t>
  </si>
  <si>
    <t>Tờ 17 các thửa 44</t>
  </si>
  <si>
    <t>3.9</t>
  </si>
  <si>
    <t>3.9.1</t>
  </si>
  <si>
    <t>Đất nghĩa trang nghĩa địa KKT Hòn La</t>
  </si>
  <si>
    <t>3.9.2</t>
  </si>
  <si>
    <t xml:space="preserve">Đất làm nghĩa trang, nghĩa địa, nhà tang lễ, nhà hỏa táng </t>
  </si>
  <si>
    <t>3.10</t>
  </si>
  <si>
    <t>3.10.1</t>
  </si>
  <si>
    <t>Nhà văn hóa thôn 1</t>
  </si>
  <si>
    <t>Tờ 27, thửa số 530</t>
  </si>
  <si>
    <t>Q. Phương, Q. Thanh chờ QH Chi tiết</t>
  </si>
  <si>
    <t>3.10.2</t>
  </si>
  <si>
    <t>Nhà văn hóa thôn 2</t>
  </si>
  <si>
    <t>Tờ 30, thửa số 18</t>
  </si>
  <si>
    <t>3.10.3</t>
  </si>
  <si>
    <t>Nhà văn hóa thôn 3</t>
  </si>
  <si>
    <t>Tờ 22, thửa 199</t>
  </si>
  <si>
    <t>3.10.4</t>
  </si>
  <si>
    <t>Nhà văn hóa thôn 4</t>
  </si>
  <si>
    <t>Tờ 19, thửa 380</t>
  </si>
  <si>
    <t>3.11</t>
  </si>
  <si>
    <t>3.11.1</t>
  </si>
  <si>
    <t>Xây dựng quảng trường thị trấn huyện mới</t>
  </si>
  <si>
    <t>3.11.2</t>
  </si>
  <si>
    <t>Đất cây xanh công viên vườn hoa (2017)</t>
  </si>
  <si>
    <t>3.11.3</t>
  </si>
  <si>
    <t>Công viên cây xanh làng TNLN</t>
  </si>
  <si>
    <t>3.12</t>
  </si>
  <si>
    <t>Đất Bãi thải, xử lý chất thải</t>
  </si>
  <si>
    <t>3.12.1</t>
  </si>
  <si>
    <t>Nhà máy xử lý rác thải KCN Hòn La</t>
  </si>
  <si>
    <t>3.13</t>
  </si>
  <si>
    <t>3.13.1</t>
  </si>
  <si>
    <t>Nhà ở thương mại phía đông nam trung tâm huyện lỵ Quảng Trạch</t>
  </si>
  <si>
    <t>3.13.2</t>
  </si>
  <si>
    <t>Nhà ở thương mại phía tây trung tâm huyện lỵ Quảng Trạch</t>
  </si>
  <si>
    <t>3.13.3</t>
  </si>
  <si>
    <t>Dự án đầu tư xây dựng phát triển quỹ đất khu trung tâm văn hóa, trung tâm hành chính huyện lỵ mới huyện QT (khu vực 2,3)</t>
  </si>
  <si>
    <t>3.13.4</t>
  </si>
  <si>
    <t>Dự án đầu tư xây dựng phát triển quỹ đất khu vực khác thuộc thị trấn huyện lỵ mới huyện Quảng Trạch</t>
  </si>
  <si>
    <t>3.13.5</t>
  </si>
  <si>
    <t>Khu đô thị mới và tái định cư số 3</t>
  </si>
  <si>
    <t>3.13.6</t>
  </si>
  <si>
    <t>Khu dân cư ảnh hưởng thiên tai</t>
  </si>
  <si>
    <t>3.13.7</t>
  </si>
  <si>
    <t>Đất ở nông thôn xã Phù Hóa</t>
  </si>
  <si>
    <t>3.13.8</t>
  </si>
  <si>
    <t>Làng Thanh niên lập nghiệp Quảng Châu</t>
  </si>
  <si>
    <t>3.13.9</t>
  </si>
  <si>
    <t>Dự án phát triển khu đất ở nhà máy xi măng Sông Gianh</t>
  </si>
  <si>
    <t>3.13.10</t>
  </si>
  <si>
    <t>Đất ở thôn 2</t>
  </si>
  <si>
    <t>3.13.11</t>
  </si>
  <si>
    <t>Đất ở khu vực Đồng Soi</t>
  </si>
  <si>
    <t>Tờ 51, thửa số 40</t>
  </si>
  <si>
    <t>3.13.12</t>
  </si>
  <si>
    <t>Đất ở khu vực Đồng Nương</t>
  </si>
  <si>
    <t>Tờ 58 thửa số 39</t>
  </si>
  <si>
    <t>3.13.13</t>
  </si>
  <si>
    <t>Đất ở khu vực Đồng Trạm (Thôn Phú Lộc 4)</t>
  </si>
  <si>
    <t>Tờ 39 các thửa: từ 9-37; Tờ 35 các thửa 1057-1066, 1081-1218</t>
  </si>
  <si>
    <t>3.13.14</t>
  </si>
  <si>
    <t>Khu dân cư Tân Cảnh</t>
  </si>
  <si>
    <t>Tờ 9, thửa 61</t>
  </si>
  <si>
    <t>3.13.15</t>
  </si>
  <si>
    <t>Đất ở thôn Đông Hưng</t>
  </si>
  <si>
    <t xml:space="preserve">Tờ 34 các thửa 521, 536, 538, 539, 540, 546, 548, 549, </t>
  </si>
  <si>
    <t>3.13.16</t>
  </si>
  <si>
    <t>Khu dân cư Nam Lộc (thôn Di Lộc)</t>
  </si>
  <si>
    <t>Tờ 23 thửa 164; tờ 24 thửa 186; tờ 30 thửa 22; tờ 31 thửa 12</t>
  </si>
  <si>
    <t>3.13.17</t>
  </si>
  <si>
    <t>Khu dân cư Đồng Lòi Sắn (Thôn Phúc Kiều)</t>
  </si>
  <si>
    <t>Tờ 29 các thửa 148, 149, 150, 159, 160, 167, 168, 176, 177, 180; tờ 37 các thửa  1, 3, 120, 121</t>
  </si>
  <si>
    <t>3.13.18</t>
  </si>
  <si>
    <t>Đất ở khu vực đồng Rộc me</t>
  </si>
  <si>
    <t>Tờ 29 các thửa 125, 126, 127, 136, 137</t>
  </si>
  <si>
    <t>3.13.19</t>
  </si>
  <si>
    <t>Khu dân cư thôn Hợp Phú</t>
  </si>
  <si>
    <t>Tờ 6 các thửa 284, 343, 345, 346, từ 348 đến 359</t>
  </si>
  <si>
    <t>3.13.20</t>
  </si>
  <si>
    <t>Khu dân cư thôn Thanh Xuân - Hợp Trung</t>
  </si>
  <si>
    <t>Tờ 58 các thửa  1080-1098, 1108-1118, 1120-1123, 1128, 1129, 149, 182, 183, 1064, 1065; tờ 57 các thửa 90, 95-99, 172</t>
  </si>
  <si>
    <t>3.13.21</t>
  </si>
  <si>
    <t>Đất ở thôn Hợp Bàn</t>
  </si>
  <si>
    <t>Tờ 58, thửa 662; tờ 51 các thửa 184, 191, 192, 193, 221, 222, 232, 256</t>
  </si>
  <si>
    <t>3.13.22</t>
  </si>
  <si>
    <t>Đất ở ven huyên mới</t>
  </si>
  <si>
    <t>Tờ 20 thửa 3</t>
  </si>
  <si>
    <t>3.13.23</t>
  </si>
  <si>
    <t>Đất ở thôn Hưng Lộc</t>
  </si>
  <si>
    <t>Tờ 14 thửa 5</t>
  </si>
  <si>
    <t>3.13.24</t>
  </si>
  <si>
    <t>Đất ở xen cư thôn Hòa Bình</t>
  </si>
  <si>
    <t>Tờ 46 các thửa 225, 226, 230, 231, 253, 254, 255, 256, 192; tờ 35 các thửa 18, 19, 40, 41, 44, 45, 46, 64, 65; tờ 50 thửa 83</t>
  </si>
  <si>
    <t>3.13.25</t>
  </si>
  <si>
    <t>Đất ở xen cư trong xã</t>
  </si>
  <si>
    <t>Tờ 7, thửa 790; tờ 8, các thửa 228, 265, 367, 448; tờ 10 thửa 134</t>
  </si>
  <si>
    <t>3.13.26</t>
  </si>
  <si>
    <t>Đất ở thôn Xuân Hòa</t>
  </si>
  <si>
    <t>Tờ 1 các thửa 5, 13, 33-38, 44-48, 84-90, 143-149</t>
  </si>
  <si>
    <t>3.13.27</t>
  </si>
  <si>
    <t>Đất ở thôn Thanh Bình</t>
  </si>
  <si>
    <t xml:space="preserve">Tờ 15 các thửa 53, 71, 79, 87 </t>
  </si>
  <si>
    <t>3.13.28</t>
  </si>
  <si>
    <t>Đất ở thôn Thanh Lương</t>
  </si>
  <si>
    <t>Tờ 6 thửa 186</t>
  </si>
  <si>
    <t>3.13.29</t>
  </si>
  <si>
    <t>Khu dân cư thôn Hạ Trường</t>
  </si>
  <si>
    <t>Tờ 6 các thửa 99,107, 108, 113, 114, 131-138, 166, 167, 170-173</t>
  </si>
  <si>
    <t>3.13.30</t>
  </si>
  <si>
    <t>Khu dân cư thôn Phúc Đồng</t>
  </si>
  <si>
    <t>Tờ 13, thửa 161</t>
  </si>
  <si>
    <t>3.13.31</t>
  </si>
  <si>
    <t>Khu dân cư Hoang Cầu (thôn 2)</t>
  </si>
  <si>
    <t>Tờ 8 (đã chỉnh lý bản đồ địa chính)</t>
  </si>
  <si>
    <t>3.13.32</t>
  </si>
  <si>
    <t>Đất ở thôn 5</t>
  </si>
  <si>
    <t>Tờ 9 các thửa 87, 94, 95</t>
  </si>
  <si>
    <t>3.13.33</t>
  </si>
  <si>
    <t>Đất ở tại xóm 1 thôn Vân Tiền</t>
  </si>
  <si>
    <t>Tờ 5 các thửa 324,  379-386, 421-429, 464-473, 323, 349-357, 377, 378, 462, 463,  536-544, 505-509-512, 564, 503, 358,  460, 461,374-376, 431-433, 459, 546,457, 458, 532-535, 514-516; tờ 9 các thửa 16-18, 20-23, 25-28, 41-48, 50-53, 79-89</t>
  </si>
  <si>
    <t>3.13.34</t>
  </si>
  <si>
    <t>Đất ở xóm 3 thôn Tam Đa</t>
  </si>
  <si>
    <t>Tờ 20 các thửa 503-505, 540-548, 629-632, 594-602, 622, 633, 678-684, 696-705, 733-735, 746</t>
  </si>
  <si>
    <t>3.13.35</t>
  </si>
  <si>
    <t>Đất ở khu trung tâm xã</t>
  </si>
  <si>
    <t>3.13.36</t>
  </si>
  <si>
    <t>Đất ở thôn Tân An</t>
  </si>
  <si>
    <t>,</t>
  </si>
  <si>
    <t>Tờ 8 các thửa 739, 740, 743, 744, 800-804, 849-854, 893-898, 930-934, 977, 978</t>
  </si>
  <si>
    <t>3.13.37</t>
  </si>
  <si>
    <t>Đất ở thôn 3</t>
  </si>
  <si>
    <t>Tờ 3 các thửa 52, 57, 160, 172, 174</t>
  </si>
  <si>
    <t>3.13.38</t>
  </si>
  <si>
    <t>Tờ 8 các thửa 247, 305</t>
  </si>
  <si>
    <t>3.13.39</t>
  </si>
  <si>
    <t>Đất ở thôn 6</t>
  </si>
  <si>
    <t>Tờ 9 các thửa 595, 647, 705, 820, 648, 637, 638</t>
  </si>
  <si>
    <t>3.13.40</t>
  </si>
  <si>
    <t>Đất ở thôn 8</t>
  </si>
  <si>
    <t>Tờ 10 thửa 442</t>
  </si>
  <si>
    <t>3.13.41</t>
  </si>
  <si>
    <t>Đất ở thôn Hạ Tiến</t>
  </si>
  <si>
    <t>Tờ 17 thửa 57</t>
  </si>
  <si>
    <t>3.13.42</t>
  </si>
  <si>
    <t>Tờ 16 thửa 314; tờ 17 thửa 75</t>
  </si>
  <si>
    <t>3.13.43</t>
  </si>
  <si>
    <t>Đất ở vùng Hồ Ngoài thôn Tô Xá</t>
  </si>
  <si>
    <t>Tờ 3 các thửa 245, 168, 163, 165, 167, 172, 166</t>
  </si>
  <si>
    <t>3.13.44</t>
  </si>
  <si>
    <t>Đất ở vùng rú Cây Sang thôn Pháp Kệ</t>
  </si>
  <si>
    <t>Tờ 16 các thửa 305-310, 212, 255-260, 270-285</t>
  </si>
  <si>
    <t>3.13.45</t>
  </si>
  <si>
    <t>Đất ở phân lô vùng Cồn Rò thôn Đông Dương</t>
  </si>
  <si>
    <t>Tờ số 2 các thửa 294-297, 301-307, 309-330, 332-345</t>
  </si>
  <si>
    <t>3.13.46</t>
  </si>
  <si>
    <t>Đất ở thôn Sơn Tùng</t>
  </si>
  <si>
    <t>Tờ 42 các thửa 240, 241, 238, 239, 285, 288, 287, 289, 339, 340, 383, 291, 243, 292, 341, 342, 384</t>
  </si>
  <si>
    <t>3.13.47</t>
  </si>
  <si>
    <t>Đất ở thôn Trung Minh</t>
  </si>
  <si>
    <t>Tờ 44 các thửa 663, 664, 628-630, 585-587, 707-709, 661-670, 699-713, 748-752, 819-821</t>
  </si>
  <si>
    <t>3.13.48</t>
  </si>
  <si>
    <t>Đất ở thôn Tân Châu</t>
  </si>
  <si>
    <t>Tờ 28 các thửa 1-9; tờ 29 các thửa 101, 102, 162, 163, 127-136, 162-165; 227; tờ 31 các thửa 1-6; tờ 32 các thửa 1814, tờ 33 thửa 19-48</t>
  </si>
  <si>
    <t>3.13.49</t>
  </si>
  <si>
    <t>Đất ở các xã trong huyện</t>
  </si>
  <si>
    <t>3.13.50</t>
  </si>
  <si>
    <t>3.13.51</t>
  </si>
  <si>
    <t>3.13.52</t>
  </si>
  <si>
    <t>3.13.53</t>
  </si>
  <si>
    <t>3.13.54</t>
  </si>
  <si>
    <t>3.13.55</t>
  </si>
  <si>
    <t>3.13.56</t>
  </si>
  <si>
    <t>3.13.57</t>
  </si>
  <si>
    <t>3.13.58</t>
  </si>
  <si>
    <t>3.13.59</t>
  </si>
  <si>
    <t>3.13.60</t>
  </si>
  <si>
    <t>3.13.61</t>
  </si>
  <si>
    <t>3.13.62</t>
  </si>
  <si>
    <t>3.13.63</t>
  </si>
  <si>
    <t>3.13.64</t>
  </si>
  <si>
    <t>3.13.65</t>
  </si>
  <si>
    <t>3.13.66</t>
  </si>
  <si>
    <t>3.13.67</t>
  </si>
  <si>
    <t>Chuyển đổi mục đích sử dụng đất các xã</t>
  </si>
  <si>
    <t>3.13.69</t>
  </si>
  <si>
    <t>3.13.70</t>
  </si>
  <si>
    <t>3.13.71</t>
  </si>
  <si>
    <t>3.13.72</t>
  </si>
  <si>
    <t>3.13.73</t>
  </si>
  <si>
    <t>3.13.74</t>
  </si>
  <si>
    <t>3.13.75</t>
  </si>
  <si>
    <t>3.13.76</t>
  </si>
  <si>
    <t>3.13.77</t>
  </si>
  <si>
    <t>3.13.78</t>
  </si>
  <si>
    <t>3.13.79</t>
  </si>
  <si>
    <t>3.13.80</t>
  </si>
  <si>
    <t>3.13.81</t>
  </si>
  <si>
    <t>3.13.82</t>
  </si>
  <si>
    <t>3.13.83</t>
  </si>
  <si>
    <t>3.13.84</t>
  </si>
  <si>
    <t>3.13.85</t>
  </si>
  <si>
    <t>3.13.86</t>
  </si>
  <si>
    <t>Khu du lịch sinh thái</t>
  </si>
  <si>
    <t>Tờ số 14</t>
  </si>
  <si>
    <t>Khu du lịch và nhà ở sinh thái Sunspa - Đảo Yến của Công ty Cổ phần Tập đoàn Trường Thịnh</t>
  </si>
  <si>
    <t>Kho xăng dầu của Công ty CPĐT DKC Hòn La</t>
  </si>
  <si>
    <t>Cửa hàng xăng dầu thôn Hợp Trung</t>
  </si>
  <si>
    <t>Tờ 57 thửa 1161</t>
  </si>
  <si>
    <t>Cây xăng dầu</t>
  </si>
  <si>
    <t>Tờ 7, thửa 74, 87</t>
  </si>
  <si>
    <t>Tờ 7 thửa 126</t>
  </si>
  <si>
    <t>Cửa hàng xăng dầu Quảng Liên của Công ty TNHH TMTH xăng dầu Việt Trung</t>
  </si>
  <si>
    <t xml:space="preserve">Công trình dịch vụ thương mại </t>
  </si>
  <si>
    <t>Cửa hàng xăng dầu số 3 khu huyện lỵ mới</t>
  </si>
  <si>
    <t>Cửa hàng xăng dầu Trung tâm huyện Quảng Trạch</t>
  </si>
  <si>
    <t>Trung tâm dịch vụ công cộng</t>
  </si>
  <si>
    <t>Dự án phát triển khu đất dịch vụ thương mại phía Đông nam khu trung tâm huyện lỵ mới huyện QT (giai đoạn 2)</t>
  </si>
  <si>
    <t xml:space="preserve">Ngân hàng NN và PT nông thôn CNQB </t>
  </si>
  <si>
    <t>Ngân hàng chính sách xã hội</t>
  </si>
  <si>
    <t>Ngân hàng BIDV</t>
  </si>
  <si>
    <t>Bãi tập kết sét gạch ngói của Công ty CP Cosevco I.5</t>
  </si>
  <si>
    <t>Bãi tập kết hàng hóa</t>
  </si>
  <si>
    <t>Khu sinh thái biển nghỉ cuối tuần Đông Hưng của Công ty CP Đông Hưng</t>
  </si>
  <si>
    <t>Xã Quảng Đông, xã Quảng Phú</t>
  </si>
  <si>
    <t>Khu du lịch ven biển</t>
  </si>
  <si>
    <t>Các xã: Cảnh Dương, Quảng Xuân, Quảng Hưng, Quảng Đông</t>
  </si>
  <si>
    <t>2.1.22</t>
  </si>
  <si>
    <t>Trung tâm hỗn hợp</t>
  </si>
  <si>
    <t>2.1.23</t>
  </si>
  <si>
    <t>Trung tâm dịch vụ Châu Anh của Công ty TNHH Trường Phú</t>
  </si>
  <si>
    <t>2.1.24</t>
  </si>
  <si>
    <t>Đất thương mại dịch vụ trung tâm huyện</t>
  </si>
  <si>
    <t>2.1.25</t>
  </si>
  <si>
    <t>Đất thương mại dịch vụ các xã trong huyện</t>
  </si>
  <si>
    <t>2.1.26</t>
  </si>
  <si>
    <t>2.1.27</t>
  </si>
  <si>
    <t>2.1.28</t>
  </si>
  <si>
    <t>2.1.29</t>
  </si>
  <si>
    <t>2.1.30</t>
  </si>
  <si>
    <t>2.1.31</t>
  </si>
  <si>
    <t>2.1.32</t>
  </si>
  <si>
    <t>2.1.33</t>
  </si>
  <si>
    <t>2.1.34</t>
  </si>
  <si>
    <t>2.1.35</t>
  </si>
  <si>
    <t>2.1.36</t>
  </si>
  <si>
    <t>2.1.37</t>
  </si>
  <si>
    <t>2.1.38</t>
  </si>
  <si>
    <t>2.1.39</t>
  </si>
  <si>
    <t>2.1.40</t>
  </si>
  <si>
    <t>2.1.41</t>
  </si>
  <si>
    <t>2.1.42</t>
  </si>
  <si>
    <t>2.1.43</t>
  </si>
  <si>
    <t>Trạm cấp nước khu trung tâm xã tại thôn Thanh Xuân</t>
  </si>
  <si>
    <t>Tờ 58, thửa 17</t>
  </si>
  <si>
    <t>Khu làng nghề Thanh Sơn</t>
  </si>
  <si>
    <t>Khu làng nghề Tân An</t>
  </si>
  <si>
    <t>Tờ 8 các thửa 1025, 1026, 1061-1063, 1065, 1066, 1094-1096, 1098</t>
  </si>
  <si>
    <t>Xưởng chế biến Titan của Công ty Cổ phần XNK Quảng Bình</t>
  </si>
  <si>
    <t>Bãi chế biến nguyên liệu của Công ty CP khia thác sản xuất bột đá chất lượng cao Linh Thành</t>
  </si>
  <si>
    <t xml:space="preserve">Điểm tiểu thủ công nghiệp xã Quảng Kim </t>
  </si>
  <si>
    <t>Điểm tiểu thủ công nghiệp Quảng Phương</t>
  </si>
  <si>
    <t>Điểm tiểu thủ công nghiệp Quảng Thạch</t>
  </si>
  <si>
    <t>Điểm tiểu thủ công nghiệp Quảng Xuân</t>
  </si>
  <si>
    <t>Công trình nước sạch xã Quảng Hợp</t>
  </si>
  <si>
    <t xml:space="preserve"> Trạm cấp nước sạch xã Quảng Trường</t>
  </si>
  <si>
    <t>Nhà máy sản xuất bao bì thủy tinh</t>
  </si>
  <si>
    <t>Nhà máy lắp ráp ô tô</t>
  </si>
  <si>
    <t>Nhà máy chế tạo công trình dầu khí và đóng mới phương tiện nổi Hòn la</t>
  </si>
  <si>
    <t>Nhà máy săm lốp ô tô, xe máy và các sản phẩm ô tô chất lượng cao</t>
  </si>
  <si>
    <t>Xây dựng nhà máy sản xuất vôi công nghiệp của Công ty Cp SXVL&amp;XD Cosevco 1</t>
  </si>
  <si>
    <t>Khu hành chính công nhà máy xi măng Thanh Trường</t>
  </si>
  <si>
    <t>HTX sản xuất, dịch vụ mây xiên</t>
  </si>
  <si>
    <t>Khu tiểu thủ công nghiệp khu huyện lỵ</t>
  </si>
  <si>
    <t>2.2.20</t>
  </si>
  <si>
    <t>Cơ sở sản xuất kinh doanh tại xã Quảng Hưng</t>
  </si>
  <si>
    <t>2.2.21</t>
  </si>
  <si>
    <t>Dự án đầu tư Nhà máy gạch không nung của Công ty CO Cosevco 1.5</t>
  </si>
  <si>
    <t>2.2.22</t>
  </si>
  <si>
    <t>Đất cơ sở sản xuất phi nông nghiệp các xã</t>
  </si>
  <si>
    <t>2.2.23</t>
  </si>
  <si>
    <t>2.2.24</t>
  </si>
  <si>
    <t>2.2.25</t>
  </si>
  <si>
    <t>2.2.26</t>
  </si>
  <si>
    <t>2.2.27</t>
  </si>
  <si>
    <t>2.2.28</t>
  </si>
  <si>
    <t>2.2.29</t>
  </si>
  <si>
    <t>2.2.30</t>
  </si>
  <si>
    <t>2.2.31</t>
  </si>
  <si>
    <t>Bãi tập kết khoáng sản</t>
  </si>
  <si>
    <t>Tờ 26 các thửa 408, 409, 410</t>
  </si>
  <si>
    <t>Mỏ sét gạch ngói Mũi Ôm</t>
  </si>
  <si>
    <t>Mỏ sét gạch ngói Dinh Cự</t>
  </si>
  <si>
    <t>Mỏ sét gạch ngói đập Tân Sơn</t>
  </si>
  <si>
    <t>Mỏ sét gạch ngói Khe Am</t>
  </si>
  <si>
    <t>Mỏ sét gạch ngói Quảng Châu</t>
  </si>
  <si>
    <t>Mỏ đất san lấp xã Quảng Hưng</t>
  </si>
  <si>
    <t>Cát làm VLXD thông thường</t>
  </si>
  <si>
    <t>Mỏ đất làm vật liệu san lấp</t>
  </si>
  <si>
    <t>Đất phi nông nghiệp khác làng TNLN</t>
  </si>
  <si>
    <t>Quy hoạch đất trồng cây hàng năm</t>
  </si>
  <si>
    <t>Đất trồng cây hàng năm làng TNLN</t>
  </si>
  <si>
    <t>Đất cây xanh cách ly</t>
  </si>
  <si>
    <t>2.6.2</t>
  </si>
  <si>
    <t>Đất trồng cao su làng TNLN</t>
  </si>
  <si>
    <t>Đất nuôi trồng thủy sản xã Phù Hóa</t>
  </si>
  <si>
    <t>Khu nuôi ươm nuôi trồng sản xuất giống thủy sản xã Quảng Phú</t>
  </si>
  <si>
    <t>Tờ 51, thửa 746; tờ 35 các thửa 18, 19, 44, 45; tờ 37 thửa 402; tờ 10 thửa 708; tờ 10 thửa 708, 537; tờ 11 thửa 332</t>
  </si>
  <si>
    <t>Cho thuê đất trang trại thôn đồng tiến</t>
  </si>
  <si>
    <t>Tờ 28 thửa 22, 27</t>
  </si>
  <si>
    <t>2.8.2</t>
  </si>
  <si>
    <t>Khu trang trại chăn nuôi</t>
  </si>
  <si>
    <t>2.8.3</t>
  </si>
  <si>
    <t>Chăn nuôi bò sinh sản và bò thịt (dưới tán rừng)</t>
  </si>
  <si>
    <t>2.8.4</t>
  </si>
  <si>
    <t>Khu sản xuất chế biến nông lâm sản</t>
  </si>
  <si>
    <t>2.8.5</t>
  </si>
  <si>
    <t>Khu chăn nuôi lợn</t>
  </si>
  <si>
    <t>2.8.6</t>
  </si>
  <si>
    <t>2.8.7</t>
  </si>
  <si>
    <t>Điểm đất thí nghiệm trình diễn kỹ thuật làng TNLN</t>
  </si>
  <si>
    <t>2.8.8</t>
  </si>
  <si>
    <t>Dự án sản xuất nông nghiệp khác</t>
  </si>
  <si>
    <t>2.8.9</t>
  </si>
  <si>
    <t>Xây dựng cầu kiểm soát cửa sông Gianh, Bến nghiêng phục vụ triển khai ca nô TKCN</t>
  </si>
  <si>
    <t>Quảng Phúc</t>
  </si>
  <si>
    <t>Thao trường huấn luyện KTCĐBB</t>
  </si>
  <si>
    <t>Quảng Long</t>
  </si>
  <si>
    <t>Thao trường bắn súng LLVT thị xã</t>
  </si>
  <si>
    <t>Quảng Sơn</t>
  </si>
  <si>
    <t>Trạm tập trung tiếp nhận lực lượng Dự bị động viên thị xã</t>
  </si>
  <si>
    <t>Bến vượt sông quân sự</t>
  </si>
  <si>
    <t>Quảng Phong</t>
  </si>
  <si>
    <t>Quảng Lộc</t>
  </si>
  <si>
    <t>Xây dựng sở chỉ huy thị xã Ba Đồn</t>
  </si>
  <si>
    <t>1.8</t>
  </si>
  <si>
    <t>Di chuyển  đồn BP Cảng Gianh</t>
  </si>
  <si>
    <t>Công an phường Quảng Thuận</t>
  </si>
  <si>
    <t>Quảng Thuận</t>
  </si>
  <si>
    <t>Đồn CA Phường Quảng Phúc</t>
  </si>
  <si>
    <t>Đồn công an phường Quảng Thọ</t>
  </si>
  <si>
    <t>Quảng Thọ</t>
  </si>
  <si>
    <t xml:space="preserve">Phát triển quỹ đất ở đô thị </t>
  </si>
  <si>
    <t>Các Thửa 159, 160, 270-273, 275, 279-282, 101, 398, 170-172, 194, 402, 296-298, 304, 193-197, 175, 285-294, 198, 305, 203, 212 tờ BĐĐC 15; Các thửa 148, 147, 261, 146, 145, 75-79, 82, 84, 165-170, 153-160, 279, 172, 253, 175-182, 94-96, 184-189, 98, 183, 193-195, 263, 111-113, tờ BĐĐC 16</t>
  </si>
  <si>
    <t>Đất ở Khu tái định cư (Vùng Cúi)</t>
  </si>
  <si>
    <t>Sát thửa 101 tờ BDDLN số 21</t>
  </si>
  <si>
    <t>Đất ở tại các thôn, xã Xuân Hóa</t>
  </si>
  <si>
    <t>Thôn Quy Hợp 2, Quy Hợp 3</t>
  </si>
  <si>
    <t>Đất ở Ngã Ba Pheo</t>
  </si>
  <si>
    <t xml:space="preserve">Tờ BĐLN số 39: Thửa 148 </t>
  </si>
  <si>
    <t>2.3.7.7</t>
  </si>
  <si>
    <t>Tờ BĐLN số 39, thửa 148….</t>
  </si>
  <si>
    <t>2.3.7.8</t>
  </si>
  <si>
    <t>Đất ở tại nông thôn</t>
  </si>
  <si>
    <t>Tờ BĐĐC số 6 (thửa: 171, 172, 179-181, 197-199, 212-216, 228-232, 217-219, 248-251, 265)</t>
  </si>
  <si>
    <t>2.3.7.9</t>
  </si>
  <si>
    <t>Tờ BĐĐC số 3: Thửa 7-20, 22-26, 28, 29, 35-43, 47, 54, 55, 71, 72, 101</t>
  </si>
  <si>
    <t>2.3.7.10</t>
  </si>
  <si>
    <t xml:space="preserve">Tờ BĐĐC số 7: Thửa 133-135, 157-162, 181, 182, 206-209 tờ BĐĐC số 6; 14-22 </t>
  </si>
  <si>
    <t>2.3.7.11</t>
  </si>
  <si>
    <t>2.3.7.12</t>
  </si>
  <si>
    <t>Đất ở Khu tái định cư (Ổi Trên - Tăng Hóa)</t>
  </si>
  <si>
    <t xml:space="preserve"> Tờ BĐLN số 13: Thửa 208, 209, 213, 218, 219-225</t>
  </si>
  <si>
    <t>2.3.7.13</t>
  </si>
  <si>
    <t>2.3.7.14</t>
  </si>
  <si>
    <t>Khu tái định cư Eo Chẹt</t>
  </si>
  <si>
    <t>Tờ BĐLN số 23, thửa số 5</t>
  </si>
  <si>
    <t>2.3.7.15</t>
  </si>
  <si>
    <t>Quy hoạch đất ở khu tái định cư (thôn Cổ Liêm, thôn Rí Rị)</t>
  </si>
  <si>
    <t>Tờ BĐ ĐC số 5; thửa…:Tờ BĐ ĐC số 18,19; thửa….</t>
  </si>
  <si>
    <t>2.3.7.16</t>
  </si>
  <si>
    <t>Tờ BĐĐC số 6- thửa: 191, 195, 250, 149, 251, 305</t>
  </si>
  <si>
    <t>2.3.7.17</t>
  </si>
  <si>
    <t>Đất ở tại các thôn, xã Trọng Hóa</t>
  </si>
  <si>
    <t xml:space="preserve"> Tờ BĐLN số 34: Thửa 115, 122, 132</t>
  </si>
  <si>
    <t>2.3.7.18</t>
  </si>
  <si>
    <t xml:space="preserve"> Tờ BĐĐC số 5: Thửa 245, 287-290, 300-305, 345-349, 359-361</t>
  </si>
  <si>
    <t>2.3.7.19</t>
  </si>
  <si>
    <t>Đất ở Khu tái định cư xã Minh Hóa</t>
  </si>
  <si>
    <t>Tờ BĐĐC số 12 (thửa: 18, 24, 28, 29); Tờ BĐLN số 28 (thửa: 4, 5, 7)</t>
  </si>
  <si>
    <t>2.3.7.20</t>
  </si>
  <si>
    <t>Khu tái định cư (Khe Seng)</t>
  </si>
  <si>
    <t>Tờ BĐLN số 32, thửa 86…</t>
  </si>
  <si>
    <t>2.3.7.21</t>
  </si>
  <si>
    <t>Khu phân lô Bãi Dinh</t>
  </si>
  <si>
    <t xml:space="preserve"> Tờ BĐLN số 30: Thửa 198</t>
  </si>
  <si>
    <t>2.3.7.22</t>
  </si>
  <si>
    <t>Chuyển mục đích sử dụng đất nông nghiệp sang đất ở tại nông thôn</t>
  </si>
  <si>
    <t>Các xã , thị trấn trong huyện</t>
  </si>
  <si>
    <t>Đất thương mại khu vực Bãi Dinh</t>
  </si>
  <si>
    <t xml:space="preserve"> Tờ BĐLN số 32: Thửa 113</t>
  </si>
  <si>
    <t>Khu trung tâm thương mại, du lịch (Khu kinh tế Cha Lo)</t>
  </si>
  <si>
    <t>Khu dịch vụ thương mại và bãi đỗ xe dọc theo tuyến đường QL 12A đoạn từ Km139+150 đến Km140+20</t>
  </si>
  <si>
    <t>Thác Mơ</t>
  </si>
  <si>
    <t>Hang La Vân</t>
  </si>
  <si>
    <t>Khu du lịch Hang động Tân Hóa</t>
  </si>
  <si>
    <t>Cửa hàng xăng dầu (Km 879+400, đường HCM)</t>
  </si>
  <si>
    <t>Cửa hàng xăng dầu Yên Hoá</t>
  </si>
  <si>
    <t>Cửa hàng xăng dầu Yên Hoá của Công ty Xăng dầu Quảng Bình</t>
  </si>
  <si>
    <t>Khu du lịch sinh thái Thác Bụt, Giếng Tiên</t>
  </si>
  <si>
    <t>Đất thương mại dịch vụ</t>
  </si>
  <si>
    <t>Văn phòng công ty TNHH Diến Hồng</t>
  </si>
  <si>
    <t>Khu phi thuế quan (Khu kinh tế Cha Lo)</t>
  </si>
  <si>
    <t>Nhà hàng công ty TNHH Tiến Đạt</t>
  </si>
  <si>
    <t>2.1.17</t>
  </si>
  <si>
    <t>Các điểm thương mại dịch vụ trên Quốc lộ 12A</t>
  </si>
  <si>
    <t>2.1.18</t>
  </si>
  <si>
    <t>Các điểm thương mại dịch vụ trên Quốc lộCửa hàng xăng dầu ngã ba Khe Ve của Công ty TNHH Lập Ngân</t>
  </si>
  <si>
    <t>2.1.19</t>
  </si>
  <si>
    <t>Cửa hàng xăng dầu Hải Vân Công ty TNHH Hải Vân</t>
  </si>
  <si>
    <t>2.1.20</t>
  </si>
  <si>
    <t>Trạm dừng nghỉ kết hợp cửa hàng xăng dầu ngã ba Khe Ve</t>
  </si>
  <si>
    <t>2.1.21</t>
  </si>
  <si>
    <t>Hạ tầng khu dịch vụ thương mại ngã ba Khe Ve (khu kinh tế Cha Lo)</t>
  </si>
  <si>
    <t>Thửa 11, 22, 26, 28 tờ BĐLN số 7; thửa 3, 5-23, 26, 27, 30, 31, 34-36, 39-41, 44, 48, 51-60 tờ BĐLN số 8; thửa 1, 8, 9, 18 tờ BĐĐC số 1; thửa 90-97, 100-109, 112-115, 119-123, 125-130, 133-139, 145, 146, 149, 150, 153-158, 160, 162-165, 167-170, 172, 175-178, 183-185, 190, 195-197 tờ BĐĐC số 2</t>
  </si>
  <si>
    <t>Điểm giết mổ gia súc tập trung</t>
  </si>
  <si>
    <t>Các xã, thị trấn: Quy Đạt, Hóa Tiến</t>
  </si>
  <si>
    <t>Tờ BĐĐC số 21 (thửa: 61, 62, 59, 75, 76, 191)…..</t>
  </si>
  <si>
    <t>Nhà máy chế biến gỗ thôn Tân Tiến</t>
  </si>
  <si>
    <t>Tờ BĐĐC số 8 (thửa: 63-66, 71-73, 75)</t>
  </si>
  <si>
    <t>Khu chế biến lâm sản</t>
  </si>
  <si>
    <t>Nhà máy xi măng chất lượng cao</t>
  </si>
  <si>
    <t>Nhà máy sản xuất carbonat chất lượng cao</t>
  </si>
  <si>
    <t>Tờ bản đồ ĐC số 15, các thửa: 8, 9</t>
  </si>
  <si>
    <t>Nhà máy chế biến sản xuất Cao su</t>
  </si>
  <si>
    <t>Đất cụm công nghiệp</t>
  </si>
  <si>
    <t>Cụm công nghiệp phía Bắc Hóa Tiến</t>
  </si>
  <si>
    <t xml:space="preserve"> Tờ BĐLN số 14: Thửa 3-21, 24-26, 28, 29, 59, 60, 65, 69, 75</t>
  </si>
  <si>
    <t>Cụm TTCN Hóa Thanh</t>
  </si>
  <si>
    <t>Thửa 38 tờ BĐLN số 7 (cầu Khe Ve đi xuống 200m)</t>
  </si>
  <si>
    <t>Hạ tầng khu vực Bãi Dinh</t>
  </si>
  <si>
    <t>Cụm TTCN Trung Hóa</t>
  </si>
  <si>
    <t>Tờ BĐLN số 39 (KV chưa đo vẽ)</t>
  </si>
  <si>
    <t>Cụm TTCN Yên Hóa</t>
  </si>
  <si>
    <t>Tờ BĐ ĐC số 7, Thửa 208 đến thửa 327, từ thửa 253 đến thửa 270; các thửa: 231, 223, 237 của tờ BĐ ĐC số 7</t>
  </si>
  <si>
    <t>Cụm TTCN Hồng Hóa</t>
  </si>
  <si>
    <t>Tờ BĐĐC số 28 (thửa: 343, 347, 348, 358, 359, 361 và khu vực chưa đo vẽ</t>
  </si>
  <si>
    <t>Cụm công nghiệp Hóa Hợp</t>
  </si>
  <si>
    <t>Cụm TTCN Hóa Tiến</t>
  </si>
  <si>
    <t xml:space="preserve">Tờ BĐLN số 16: Thửa 4-9, 11-27, 169 </t>
  </si>
  <si>
    <t xml:space="preserve">Các xã: Xuân Hóa, Yên Hóa, Hóa Sơn, Trung Hóa, Thượng Hóa </t>
  </si>
  <si>
    <t>Tờ bản đồ ĐC số 28, thửa: 56; Tờ BĐLN số 18, thửa 580; Tờ BĐLN số 13 (thửa: 115, 129); Tờ BĐLN số 23, thửa: 121, 125; Tờ BĐLN số 39, thửa 136</t>
  </si>
  <si>
    <t>Khai thác đá làm VLXD thông thường và bãi chế biến của Doanh nghiệp khai thác VLXD Thành Công Danh</t>
  </si>
  <si>
    <t>Cát sỏi xây dựng</t>
  </si>
  <si>
    <t>Đá vôi làm VLXD thông thường</t>
  </si>
  <si>
    <t>Các xã: Xuân Hóa, Dân Hóa, Hóa Tiến, Trung Hóa, Hóa Hợp</t>
  </si>
  <si>
    <t>Tờ BĐLN số 35 (thửa: 343, 354)….</t>
  </si>
  <si>
    <t>Bãi tập kết vật liệu xây dựng các xã, thị trấn</t>
  </si>
  <si>
    <t>Tờ bản đồ ĐC số 4, các thửa: 49, 174</t>
  </si>
  <si>
    <t>Đất màu (Khu TDC Khe Seng)</t>
  </si>
  <si>
    <t>Tờ BĐLN số 32, thửa 86</t>
  </si>
  <si>
    <t>Quy hoạch đất trồng cây lâu năm</t>
  </si>
  <si>
    <t>Đất trồng rừng phòng hộ</t>
  </si>
  <si>
    <t>Các xã: Hóa Thanh, Hóa Tiến, Dân Hóa, Trọng Hóa, Tân Hóa, Minh Hóa</t>
  </si>
  <si>
    <t>Quy hoạch đất nông nghiệp khác</t>
  </si>
  <si>
    <t>Khu chăn nuôi khu TĐC Khe Seng</t>
  </si>
  <si>
    <t>2.9.2</t>
  </si>
  <si>
    <t>Vườn ươm giống lâm nghiệp và trồng rừng kinh tế của Công ty TNHH MTV Quân Mậu</t>
  </si>
  <si>
    <t>2.9.3</t>
  </si>
  <si>
    <t>Khu nuôi nhốt cách ly gia súc của Công ty TNHH Bắc Nghĩa</t>
  </si>
  <si>
    <t>2.9.4</t>
  </si>
  <si>
    <t>2.9.5</t>
  </si>
  <si>
    <t>Khu chăn nuôi tập trung toàn xã Thượng Hóa</t>
  </si>
  <si>
    <t>Tờ BĐLN số 23, thửa: 121, 125</t>
  </si>
  <si>
    <t>LUC</t>
  </si>
  <si>
    <t>LUK</t>
  </si>
  <si>
    <t>SON</t>
  </si>
  <si>
    <t>MNC</t>
  </si>
  <si>
    <t>BCS</t>
  </si>
  <si>
    <t>DCS</t>
  </si>
  <si>
    <t>NCS</t>
  </si>
  <si>
    <t>Trạm Rada 56/e290/f375/QC phòng không, không quân</t>
  </si>
  <si>
    <t>Xã Nam Trạch</t>
  </si>
  <si>
    <t>Tờ bản đồ ĐC số 2 (Thửa 64 tờ 24; thửa 54, 73)</t>
  </si>
  <si>
    <t>Thao trường LLVT huyện Bố Trạch</t>
  </si>
  <si>
    <t>Xã Trung Trạch</t>
  </si>
  <si>
    <t>XD thao trường HL-TDTT (tiểu đoàn 19)</t>
  </si>
  <si>
    <t>Xã Thanh Trạch</t>
  </si>
  <si>
    <t>Khu vực phòng thủ điểm độ cao 209</t>
  </si>
  <si>
    <t>Khu vực phòng thủ điểm độ cao 235</t>
  </si>
  <si>
    <t>Xã Hạ Trạch</t>
  </si>
  <si>
    <t>Di chuyển địa điểm mới cho ban chỉ huy quân sự huyện</t>
  </si>
  <si>
    <t>TT Hoàn Lão</t>
  </si>
  <si>
    <t>Bãi tập dân quân xã Liên Trạch</t>
  </si>
  <si>
    <t>Xã Liên Trạch</t>
  </si>
  <si>
    <t>Quy hoạch thao trường huấn luyện</t>
  </si>
  <si>
    <t>Xã Sơn Lộc</t>
  </si>
  <si>
    <t xml:space="preserve">Thao trường huấn luyện </t>
  </si>
  <si>
    <t>Xã Xuân Trạch</t>
  </si>
  <si>
    <t>Khu vực phòng thủ bản Ban</t>
  </si>
  <si>
    <t>Xã Thượng Trạch</t>
  </si>
  <si>
    <t>XD thao trường HL-TDTT (đồn 593)</t>
  </si>
  <si>
    <t>XD nhà đội công tác đồn 593</t>
  </si>
  <si>
    <t>Công trình chiến đấu CH4-02</t>
  </si>
  <si>
    <t>Xã Phú Định</t>
  </si>
  <si>
    <t>Xây dựng bến nghiêng phục vụ triển khai ca nô TKCN</t>
  </si>
  <si>
    <t>Công trình Quốc phòng (sư đoàn 375)</t>
  </si>
  <si>
    <t>Bãi tạm giữ phương tiện vi phạm và TNGT</t>
  </si>
  <si>
    <t>Tờ bản đồ ĐC số 29 (202)</t>
  </si>
  <si>
    <t>Trạm cảnh sát đường thủy</t>
  </si>
  <si>
    <t>Đồn công an Hải Trạch</t>
  </si>
  <si>
    <t>Xã Hải Trạch</t>
  </si>
  <si>
    <t>Tiểu đoàn cảnh sát cơ động</t>
  </si>
  <si>
    <t>Xã Đại Trạch</t>
  </si>
  <si>
    <t>Quỹ đất an ninh (Công an thị xã Hoàn Lão và các phường (dự kiến theo điều chỉnh quy hoạch xây dựng thị trấn Hoàn Lão và vùng phụ cận)</t>
  </si>
  <si>
    <t>Xã Sơn Trạch</t>
  </si>
  <si>
    <t>Khu công nghiệp Lý Trạch</t>
  </si>
  <si>
    <t>Xã Lý Trạch</t>
  </si>
  <si>
    <t>Đất đất phát triển hạ tầng cấp quốc gia, cấp tỉnh, cấp huyện, cấp xã</t>
  </si>
  <si>
    <t>Đường cao tốc Bắc Nam Phía Đông</t>
  </si>
  <si>
    <t>Xã Hưng Trạch, Tây Trạch, Hòa Trạch, Sơn Trạch, Nông Trường Việt Trung</t>
  </si>
  <si>
    <t>Các xã Đồng Trạch, Đức Trạch, Trung Trạch, Đại Trạch, Nhân Trạch, Lý Trạch</t>
  </si>
  <si>
    <t>Đường từ bản Cóc đến cột mốc 537</t>
  </si>
  <si>
    <t>Mỏ sắt Mỹ Sơn</t>
  </si>
  <si>
    <t>Xã Cự Nẫm</t>
  </si>
  <si>
    <t>Pegmatit khe Trầu</t>
  </si>
  <si>
    <t>Đá sét si măng</t>
  </si>
  <si>
    <t>TT Nông trường Việt Trung</t>
  </si>
  <si>
    <t>Đá cát kết( vực Sanh)</t>
  </si>
  <si>
    <t>Đá cát kết (Cồn Roọng)</t>
  </si>
  <si>
    <t xml:space="preserve">Theo Quyết định số 44/QĐ-UBND </t>
  </si>
  <si>
    <t>CÔNG TRÌNH CẤP HUYỆN</t>
  </si>
  <si>
    <t>Đất cum công nghiệp</t>
  </si>
  <si>
    <t>Cum công nghiệp Đại Trạch</t>
  </si>
  <si>
    <t>Cụm công nghiệp Nam Trạch</t>
  </si>
  <si>
    <t xml:space="preserve">Cụm công nghiệp Hòa Trạch </t>
  </si>
  <si>
    <t>Xã Hoà Trạch</t>
  </si>
  <si>
    <t>Tờ bản đồ ĐC số 15 (93,95,97,99,98,36,37,39,38,103,112,105,104,102,101,121,128,113)</t>
  </si>
  <si>
    <t>Cụm công nghiệp Thanh Trạch</t>
  </si>
  <si>
    <t>Cụm TTCN Troóc</t>
  </si>
  <si>
    <t>Xã Phúc Trạch</t>
  </si>
  <si>
    <t>Tạo quỹ đất ở khu vực giáp với huyện đội mới</t>
  </si>
  <si>
    <t>Tờ bản đồ ĐC số 9 (144,150,151,145,147,149,178,180,181,146,205,207,233)</t>
  </si>
  <si>
    <t>Đất ở khu vực giáp huyện đội mới tiểu khu 10</t>
  </si>
  <si>
    <t>Đất ở khu vực Tây bến xe tiểu khu 8</t>
  </si>
  <si>
    <t>Đất ở theo quy hoạch chung thị trấn Hoàn Lão</t>
  </si>
  <si>
    <t>Tạo Quỹ đất ở ngã 3 Quyết Tiến</t>
  </si>
  <si>
    <t>Tờ bản đồ ĐC số 40 (các thửa 108,109,110,111,113,114,115,91,138,139,140,141,142,143,144,154,92,93,94,95,96,97,98,99,146,147,116,117,119,120,121,122,81,82,83,84,85,86,87,88,124,125,126,100,102,103,104,105,148,149,150,151,152,178,179,180,196,197,198,199,200,201,182,183,171,172,173,174,175,176,177,191,193,194,195,213,214,215,216,217)</t>
  </si>
  <si>
    <t>Chuyển mục đích sử dụng đất sang đất ở</t>
  </si>
  <si>
    <t xml:space="preserve">Phát triển đất ở tại các thôn </t>
  </si>
  <si>
    <t xml:space="preserve"> - Tờ bản đồ ĐC 21 (97; 98; 113)
- Tờ bản đồ ĐC số 19 (470)
- Tờ bản đồ ĐC số 18 (978; 803;221;222;249;250;272;299;300;326;327;350;351;399;380;)
- Tờ bản đồ ĐC số 13 (1087; 1059; 1060; 1039; 1023; 1024; 1022; 1020; 1037; 1040; 1096; 1081; 1095; 1094)
- Tờ bản đồ ĐC ố 25 (416; 410; 406; 407; 408; 399; 397; 398)
- Tờ bản đồ ĐC số 12 (198; 166; 201; 1200; 192)
- Tờ bản đồ ĐC số 6 (597;598;628;599;630;629;683;656;658;684;685;713;714;716;738)
- Tờ bản đồ ĐC số 11(993; 990; 991; 982; 992)
- Tờ bản đồ địa chính số 10 (752; 783; 651)
- Tờ bản đồ ĐC số 24 (570; 653; 876)
- Tờ bản đồ ĐC số 31 (141; 171)</t>
  </si>
  <si>
    <t>Chuyển mục đích đất ở</t>
  </si>
  <si>
    <t xml:space="preserve"> - Tờ bản đồ ĐC số 4 (423; 432; 585); Tờ bản đồ ĐC số 29 (233)
 - Tờ bản đồ ĐC số 20 (373)
 - Tờ bản đồ ĐC 21 (490; 315)
 - Tờ bản đồ ĐC số 24 (707; 681; 496; 996)
 - Tờ bản đồ ĐC số 28 (272; 282)
- Tờ bản đồ ĐC số 19 (378; 76; 90; 798); Tờ bản đồ ĐC số 13 (1139; 1133)</t>
  </si>
  <si>
    <t>Đất ở khu vực Nhân Quang</t>
  </si>
  <si>
    <t>Xã Nhân Trạch</t>
  </si>
  <si>
    <t>Tờ bản đồ ĐC số 14,15,16</t>
  </si>
  <si>
    <t>Đất ở khu vực thôn Nam</t>
  </si>
  <si>
    <t>Đất ở khu vực thôn Nhân Đức</t>
  </si>
  <si>
    <t>Đất ở khu vực Mai Hồng</t>
  </si>
  <si>
    <t>Xã Đồng Trạch</t>
  </si>
  <si>
    <t>Tờ bản đồ ĐC số 3 (122)</t>
  </si>
  <si>
    <t>Đất ở khu vực Ngân Hàng Thôn 7</t>
  </si>
  <si>
    <t>Tờ bản đồ ĐC số 5 (48)</t>
  </si>
  <si>
    <t>Đất ở Khu vực Bèo Lèo Cao Thôn 1A</t>
  </si>
  <si>
    <t>Tờ bản đồ địa chính số 36 (362,367)</t>
  </si>
  <si>
    <t>Tạo quỹ đất ở khu vực Bậy rộng, Bậy Dài</t>
  </si>
  <si>
    <t>Tờ bản đồ ĐC số 33 (120,115,108,102,101,93,82,83,187,73,67,103,107,116,106,105,104,92,91,90,80,81,71,72,79,78,69,59,123,70,58,24,3)</t>
  </si>
  <si>
    <t>Chuyển mục đích sang đất ở</t>
  </si>
  <si>
    <t>Tờ bản đồ ĐC số 26 (368)
Tờ bản đồ ĐC số 09 (156,86,63,64)
Tờ bản đồ ĐC số 10 (167)
Tờ bản đồ ĐC số 05 (66)
Tờ bản đồ ĐC số 04 (199)</t>
  </si>
  <si>
    <t>Đất ở khu vực Bậy rộng, Bậy Dài Thôn 1B,2,3</t>
  </si>
  <si>
    <t>Đất ở khu vực phía Bắc nhà ông Thuật Thôn 1A</t>
  </si>
  <si>
    <t>Đất ở khu vực Bàu Lèo Cao Thôn 1A</t>
  </si>
  <si>
    <t>Đất ở khu vực phòng Văn Thôn 4</t>
  </si>
  <si>
    <t>Đất ở tại khu vực Rẫy Tre, Rẫy Làng</t>
  </si>
  <si>
    <t>Tờ bản đồ ĐC số 9 (615,616,617,154,734)
Tờ bản đồ ĐC số 10 ( 973,975,920,965,978,979)</t>
  </si>
  <si>
    <t>Chuyển mục đích năm 2017</t>
  </si>
  <si>
    <t>Tờ bản đồ ĐC số 2 (301);
Tờ bản đồ ĐC số 7 (401, 438, 1208);
Tờ bản đồ ĐC số 6 (470) ; Tờ bản đồ ĐC số 9 (319, 633,720,721,722,723;591); 
Tờ bản đồ ĐC số 4 (56, 79 , 61 , 66 , 73, 65); 
Tờ bản đồ ĐC số 11 (539, 1133); Tờ bản đồ ĐC số 21 (24); Tờ bản đồ ĐC số 13 (54); Tờ bản đồ ĐC số 8 (4); Tờ bản đồ ĐC số 14 (477, 626);  Tờ bản đồ ĐC số 18 (759);</t>
  </si>
  <si>
    <t>Quy hoạch đất ở khu Ruộng Côộc</t>
  </si>
  <si>
    <t>Đất ở khu vực Khe Trai</t>
  </si>
  <si>
    <t>Quy hoạch đất ở khu Rẫy Làng</t>
  </si>
  <si>
    <t>Quy hoạch đất ở khu Phục Môn</t>
  </si>
  <si>
    <t>Quy hoạch đất ở khu Mồ Đồng, Đồng Bún, Nhà An, Đồng Trọt</t>
  </si>
  <si>
    <t>Đất ở thôn Sao Sa</t>
  </si>
  <si>
    <t>Tờ bản đồ ĐC số 16 (Thửa 537, 589)</t>
  </si>
  <si>
    <t>Tạo quỹ đất ở khu vực Kỳ Hoa</t>
  </si>
  <si>
    <t>Tờ bản đồ ĐC số 7 (Thửa 10, 14, 19)</t>
  </si>
  <si>
    <t>Đất ở khu vực đồng Cây Nhạn</t>
  </si>
  <si>
    <t>Tờ bản đồ ĐC số 16 (thửa 363, 364, 336)</t>
  </si>
  <si>
    <t>Quy hoạch đất ở vùng Kỳ Hoa</t>
  </si>
  <si>
    <t>Quy hoạch đất ở khu vực Cồn Rẫy, Bàu Mưng</t>
  </si>
  <si>
    <t>Quy hoạch đất ở khu vực Vườn Cộ, đồng Cây Nhạn</t>
  </si>
  <si>
    <t>Quy hoạch đất ở khu vực vườn trường</t>
  </si>
  <si>
    <t>Quy hoạch đất ở khu vực Đội Chương</t>
  </si>
  <si>
    <t>Quy hoạch đất thôn Hòa Trạch</t>
  </si>
  <si>
    <t>Đất ở thôn Nam Đức</t>
  </si>
  <si>
    <t>Xã Đức Trạch</t>
  </si>
  <si>
    <t>Tờ bản đồ ĐC số 15 (Thửa 287 tờ 11, thửa 11, 21)</t>
  </si>
  <si>
    <t>Quy hoạch đất ở thôn Bầu Bàng</t>
  </si>
  <si>
    <t>Quy hoạch đất ở thôn Đức Trung</t>
  </si>
  <si>
    <t xml:space="preserve">Quy hoạch đất ở thôn Nam Đức </t>
  </si>
  <si>
    <t>Tạo quỹ đất ở khu vực hồ Bàu Mạ</t>
  </si>
  <si>
    <t>Quy hoạch đất ở tại các thôn</t>
  </si>
  <si>
    <t>Các thôn xã Trung Trạch (Thửa 46 tờ 11)</t>
  </si>
  <si>
    <t>Tạo quỹ đất ở khu vực đồng Cồn Trơng</t>
  </si>
  <si>
    <t>Quy hoạch đất ở đồng Bậy Chè</t>
  </si>
  <si>
    <t>Quy hoạch đất ở khu trang trại nhà ông Long</t>
  </si>
  <si>
    <t>Quy hoạch đất ở khu vực gần NVH Thôn 8</t>
  </si>
  <si>
    <t>Quy hoạch đất ở các Thôn 2, 6, 4, 3</t>
  </si>
  <si>
    <t>Đất ở khu Đá Giếng - Đá Bụt- Đường C8</t>
  </si>
  <si>
    <t>Trụ sở công an phường Quảng Long</t>
  </si>
  <si>
    <t>Đồn CA Phường Quảng Phong</t>
  </si>
  <si>
    <t>Đồn Công an phường Nam thị xã Ba Đồn</t>
  </si>
  <si>
    <t>Quảng Hòa</t>
  </si>
  <si>
    <t>Đường tránh Quốc lộ 1A</t>
  </si>
  <si>
    <t>Các phường: Quảng Phúc, Quảng Thọ</t>
  </si>
  <si>
    <t>Đường cao tốc Bắc Nam phía Đông</t>
  </si>
  <si>
    <t>Quảng Minh</t>
  </si>
  <si>
    <t>Quốc lộ 12A đoạn tránh thị xã Ba Đồn</t>
  </si>
  <si>
    <t>Các phường: Quảng Phong, Quảng Long</t>
  </si>
  <si>
    <t>Đá sét xi măng Đồng Trại</t>
  </si>
  <si>
    <t>Quảng Tiên</t>
  </si>
  <si>
    <t>Cụm TTCN làng nghề Quảng Thọ</t>
  </si>
  <si>
    <t>Mạch đường dây 110kv-220kv Đồng Hới-Ba Đồn và năng lượng NT 2 mở rộng</t>
  </si>
  <si>
    <t>Trạm biến áp 20 KV Ba Đồn</t>
  </si>
  <si>
    <t>3.2.3</t>
  </si>
  <si>
    <t>Công trình cấp điện thị xã Ba Đồn</t>
  </si>
  <si>
    <t>Ba Đồn</t>
  </si>
  <si>
    <t>Đất xây dựng trụ sở cơ quan, tổ chức sự nghiệp</t>
  </si>
  <si>
    <t xml:space="preserve">Trạm thú y </t>
  </si>
  <si>
    <t>3.5.1.1</t>
  </si>
  <si>
    <t>Nâng cấp tuyến sông Gianh đoạn từ Cảng Gianh đến Tiến Hóa (giao đoạn 2), tỉnh Quảng Bình</t>
  </si>
  <si>
    <t>Quảng Văn</t>
  </si>
  <si>
    <t>3.5.1.2</t>
  </si>
  <si>
    <t>Khu neo đậu tàu cá tránh bão sông Gianh</t>
  </si>
  <si>
    <t>3.5.1.3</t>
  </si>
  <si>
    <t>Đường N2 theo QH TX Ba Đồn</t>
  </si>
  <si>
    <t>3.5.1.4</t>
  </si>
  <si>
    <t>Đường cứu hộ, cứu nạn ( Hòa- Tân- Thủy)</t>
  </si>
  <si>
    <t>Các xã: Quảng Hòa, Quảng Tân, Quảng Thủy</t>
  </si>
  <si>
    <t>Quảng Tân</t>
  </si>
  <si>
    <t>Quảng Thủy</t>
  </si>
  <si>
    <t>3.5.1.5</t>
  </si>
  <si>
    <t>Mở rộng đường Quảng Tiên-Quảng Trung-Quảng Tân</t>
  </si>
  <si>
    <t>Quảng Trung</t>
  </si>
  <si>
    <t>3.5.1.6</t>
  </si>
  <si>
    <t>Mở rộng đường vào bệnh viện đa khoa khu vực Bắc Quảng Bình</t>
  </si>
  <si>
    <t>3.5.1.7</t>
  </si>
  <si>
    <t>Điểm đỗ xe phường Quảng Phúc</t>
  </si>
  <si>
    <t>3.5.1.8</t>
  </si>
  <si>
    <t>Điểm đỗ xe xã Quảng Hải</t>
  </si>
  <si>
    <t>Quảng Hải</t>
  </si>
  <si>
    <t>3.5.1.9</t>
  </si>
  <si>
    <t>Nâng cấp tuyến đường nối từ đường Lâm Uý đi đường Chu Văn An đoạn trước phòng Tài chính - Kế hoạch thị xã</t>
  </si>
  <si>
    <t>3.5.1.10</t>
  </si>
  <si>
    <t>Nâng cấp tuyến đường Chu văn An đoạn từ QL 12A đến trường Nguyễn Bỉnh Khiêm</t>
  </si>
  <si>
    <t>3.5.1.11</t>
  </si>
  <si>
    <t>Nâng cấp tuyến đường Nối Chu văn An và đường Lê Lợi</t>
  </si>
  <si>
    <t>3.5.1.12</t>
  </si>
  <si>
    <t>Nâng cấp tuyến đường bê tông vào khu dân cư Giếng Cau đoạn nối từ Chu Văn An đi Phan Bội Châu</t>
  </si>
  <si>
    <t>3.5.1.13</t>
  </si>
  <si>
    <t>Nâng cấp tuyến đường khu dân cư khu phố 3 đoạn nối từ Quang Trung đến NVH khu phố 3</t>
  </si>
  <si>
    <t>3.5.1.14</t>
  </si>
  <si>
    <t>Mở rộng đường liên xã đi Quảng Lộc</t>
  </si>
  <si>
    <t>3.5.1.15</t>
  </si>
  <si>
    <t>Giao thông nội thôn, nội đồng</t>
  </si>
  <si>
    <t>3.5.1.16</t>
  </si>
  <si>
    <t>Giao thông nông thôn, nội đồng</t>
  </si>
  <si>
    <t>3.5.1.17</t>
  </si>
  <si>
    <t>Đường giao thông các xã, phường</t>
  </si>
  <si>
    <t>3.5.2.1</t>
  </si>
  <si>
    <t>Hệ thống thoát nước và vệ sinh môi trường đô thị Ba Đồn</t>
  </si>
  <si>
    <t>3.5.2.2</t>
  </si>
  <si>
    <t>Dự án đê, kè chống xói lỡ Quảng Văn, Quảng Trạch</t>
  </si>
  <si>
    <t>3.5.2.3</t>
  </si>
  <si>
    <t>Dự án đê kè bờ Tả sông Gianh (từ KĐ đến cầu Gianh)</t>
  </si>
  <si>
    <t>3.5.2.4</t>
  </si>
  <si>
    <t>Dự án đê kè Quảng Hải</t>
  </si>
  <si>
    <t>3.5.2.5</t>
  </si>
  <si>
    <t>Đê kè La Hà- Văn Phú</t>
  </si>
  <si>
    <t>3.5.2.6</t>
  </si>
  <si>
    <t>Đê ngăn mặn</t>
  </si>
  <si>
    <t>3.5.2.7</t>
  </si>
  <si>
    <t>Hệ thống mương thủy lợi và công trình nước sạch</t>
  </si>
  <si>
    <t>3.5.2.8</t>
  </si>
  <si>
    <t>Hệ thống kênh mương, thuỷ lợi</t>
  </si>
  <si>
    <t>Các xã phường còn lại</t>
  </si>
  <si>
    <t>3.5.3.1</t>
  </si>
  <si>
    <t>Điểm trường mầm non thôn Văn Phú</t>
  </si>
  <si>
    <t>3.5.3.2</t>
  </si>
  <si>
    <t>Mở rộng trường tiểu học số 2 Quảng Văn</t>
  </si>
  <si>
    <t>3.5.3.3</t>
  </si>
  <si>
    <t>Trường mầm non khu vực 2</t>
  </si>
  <si>
    <t>3.5.3.4</t>
  </si>
  <si>
    <t>Trường THCS phường Quảng Long</t>
  </si>
  <si>
    <t>3.5.3.5</t>
  </si>
  <si>
    <t>Trường mầm non Tân Đức</t>
  </si>
  <si>
    <t>3.5.3.6</t>
  </si>
  <si>
    <t>Sân học thể dục trường THCS</t>
  </si>
  <si>
    <t>3.5.3.7</t>
  </si>
  <si>
    <t>Mở rộng trường mầm non Quảng Thủy</t>
  </si>
  <si>
    <t>3.5.4.1</t>
  </si>
  <si>
    <t>Mở rộng Bệnh viện ĐKKV Bắc Quảng Bình</t>
  </si>
  <si>
    <t>3.5.4.2</t>
  </si>
  <si>
    <t>Trạm y tế phường Quảng Thọ</t>
  </si>
  <si>
    <t>3.5.4.3</t>
  </si>
  <si>
    <t>Trạm y tế phường Quảng Long</t>
  </si>
  <si>
    <t>3.5.4.4</t>
  </si>
  <si>
    <t>Bệnh viện đa khoa Hữu Nghị
của Công ty TNHH Bệnh viện  Hữu Nghị Quảng Bình</t>
  </si>
  <si>
    <t>3.5.4.5</t>
  </si>
  <si>
    <t>3.5.4.6</t>
  </si>
  <si>
    <t>Sân thể thao phường Quảng Phúc</t>
  </si>
  <si>
    <t>3.5.5.1</t>
  </si>
  <si>
    <t>Chợ xã Quảng Lộc</t>
  </si>
  <si>
    <t>3.5.5.2</t>
  </si>
  <si>
    <t>Xây dựng mới và mở rộng đất chợ</t>
  </si>
  <si>
    <t>Các xã phường</t>
  </si>
  <si>
    <t>Đất cơ sở tôn giáo các xã phường</t>
  </si>
  <si>
    <t>Đình Làng thôn Tân Đức</t>
  </si>
  <si>
    <t>Nhà văn hóa khu phố 4</t>
  </si>
  <si>
    <t>Nhà văn hóa thôn Nam Minh Lệ</t>
  </si>
  <si>
    <t>Mở rộng nhà văn hóa thôn Vân Bắc</t>
  </si>
  <si>
    <t>3.8.4</t>
  </si>
  <si>
    <t>3.5.8.5</t>
  </si>
  <si>
    <t>Công viên cây xanh</t>
  </si>
  <si>
    <t>Nhà máy xử lý rác thải thôn Long Trung</t>
  </si>
  <si>
    <t>Lò đốt rác bằng khí tự nhiên</t>
  </si>
  <si>
    <t>Đất ở tại đô thị tổ dân phố 1 + 2</t>
  </si>
  <si>
    <t>Đất ở tại đô thị khu dân cư Nam Giếng Cau</t>
  </si>
  <si>
    <t>Khu dân cư Đơn Sa</t>
  </si>
  <si>
    <t>3.11.4</t>
  </si>
  <si>
    <t>Khu dân cư Tân Mỹ</t>
  </si>
  <si>
    <t>3.11.5</t>
  </si>
  <si>
    <t>Đất ở xen cư thôn Tân Mỹ</t>
  </si>
  <si>
    <t>3.11.6</t>
  </si>
  <si>
    <t>Khu dân cư Diêm Phúc</t>
  </si>
  <si>
    <t>3.11.7</t>
  </si>
  <si>
    <t>Đất ở đồng Cồn Đò</t>
  </si>
  <si>
    <t>3.11.8</t>
  </si>
  <si>
    <t>Đất ở đồng Cồn Voi, Bàu Su, Vĩnh Tèn</t>
  </si>
  <si>
    <t>3.11.9</t>
  </si>
  <si>
    <t>Đất ở vùng Đồng Cồn</t>
  </si>
  <si>
    <t>3.11.10</t>
  </si>
  <si>
    <t>Đất ở vùng Đồng Mõm</t>
  </si>
  <si>
    <t>3.11.11</t>
  </si>
  <si>
    <t>Khu dân cư mới tổ dân phố Minh Lợi (các vùng Xạ Hoành, Xạ Chung)</t>
  </si>
  <si>
    <t>3.11.12</t>
  </si>
  <si>
    <t>Khu dân cư Chính Trực</t>
  </si>
  <si>
    <t>3.11.13</t>
  </si>
  <si>
    <t>Khu dân cư Tiền Phong và Chính Trực</t>
  </si>
  <si>
    <t>3.11.14</t>
  </si>
  <si>
    <t>Khu dân cư Trường Sơn</t>
  </si>
  <si>
    <t>Đất ở thôn Vĩnh Phước Tây</t>
  </si>
  <si>
    <t>3.12.2</t>
  </si>
  <si>
    <t>QH đất ở thôn Vĩnh Phước Đông</t>
  </si>
  <si>
    <t>3.12.3</t>
  </si>
  <si>
    <t>Đất ở thôn Cồn Sẻ</t>
  </si>
  <si>
    <t>3.12.4</t>
  </si>
  <si>
    <t>Đất ở thôn La Hà Nam</t>
  </si>
  <si>
    <t>3.12.5</t>
  </si>
  <si>
    <t>Đất ở thôn Văn Phú</t>
  </si>
  <si>
    <t>3.12.6</t>
  </si>
  <si>
    <t>Đất ở thôn Minh Trường</t>
  </si>
  <si>
    <t>3.12.7</t>
  </si>
  <si>
    <t>Đất ở thôn Bắc Minh Lệ</t>
  </si>
  <si>
    <t>3.12.8</t>
  </si>
  <si>
    <t>Khu vực đấu giá đất ở tập trung thôn Bắc Sơn</t>
  </si>
  <si>
    <t>3.12.9</t>
  </si>
  <si>
    <t>Khu vực đấu giá đất ở tập trung thôn Hà Sơn</t>
  </si>
  <si>
    <t>3.12.10</t>
  </si>
  <si>
    <t>Khu vực đấu giá đất ở tập trung thôn Minh Sơn</t>
  </si>
  <si>
    <t>3.12.11</t>
  </si>
  <si>
    <t>Đất ở thôn Tân Trường</t>
  </si>
  <si>
    <t>3.12.12</t>
  </si>
  <si>
    <t>Đất ở vùng vùng Sác thôn Thượng Thôn</t>
  </si>
  <si>
    <t>3.12.13</t>
  </si>
  <si>
    <t>Đấu giá đất xen cư tại thôn Trung Thôn</t>
  </si>
  <si>
    <t>3.12.14</t>
  </si>
  <si>
    <t>Đất ở vùng Trung Thôn</t>
  </si>
  <si>
    <t>3.12.15</t>
  </si>
  <si>
    <t>Quy hoạch đất ở thôn Hợp Hòa</t>
  </si>
  <si>
    <t>3.12.16</t>
  </si>
  <si>
    <t>Đất ở thôn Tiên Phan</t>
  </si>
  <si>
    <t>3.12.17</t>
  </si>
  <si>
    <t>Đất ở thôn Long Trung</t>
  </si>
  <si>
    <t>3.12.18</t>
  </si>
  <si>
    <t>Chuyển mục đích sử dụng sang đất ở tại các xã, phường</t>
  </si>
  <si>
    <t>3.12.19</t>
  </si>
  <si>
    <t>3.12.20</t>
  </si>
  <si>
    <t>3.12.21</t>
  </si>
  <si>
    <t>3.12.22</t>
  </si>
  <si>
    <t>3.12.23</t>
  </si>
  <si>
    <t>3.12.24</t>
  </si>
  <si>
    <t>3.12.25</t>
  </si>
  <si>
    <t>3.12.26</t>
  </si>
  <si>
    <t>3.12.27</t>
  </si>
  <si>
    <t>3.12.28</t>
  </si>
  <si>
    <t>3.12.29</t>
  </si>
  <si>
    <t>3.12.30</t>
  </si>
  <si>
    <t>3.12.31</t>
  </si>
  <si>
    <t>3.12.32</t>
  </si>
  <si>
    <t>3.12.33</t>
  </si>
  <si>
    <t>3.12.34</t>
  </si>
  <si>
    <t>Mở rộng nghĩa trang liệt sỹ</t>
  </si>
  <si>
    <t>Đất nghĩa trang thôn Tiên Phong</t>
  </si>
  <si>
    <t>Tờ số 9 thửa 414</t>
  </si>
  <si>
    <t>Quy hoạch nghĩa địa Linh Cận Sơn</t>
  </si>
  <si>
    <t>Tờ số 16 thửa 70</t>
  </si>
  <si>
    <t>Nghĩa trang, nghĩa địa</t>
  </si>
  <si>
    <t>Phòng giao dịch chợ Ba Đồn của Ngân hàng NN&amp;PTNT Việt nam - Chi nhánh Quảng Trạch</t>
  </si>
  <si>
    <t>Khu du lịch, nghỉ dưỡng Đoàn Gia Resort của Công ty TNHH Đoàn Gia Quảng Bình</t>
  </si>
  <si>
    <t>Quy hoạch cho thuê đất phía sau siêu thị Hùng Hồng</t>
  </si>
  <si>
    <t>Dự án siêu thị điện máy Dũng Loan</t>
  </si>
  <si>
    <t>Các dự án thương mại, dịch vụ hai bên đường Quốc lộ 12A</t>
  </si>
  <si>
    <t>Mở rộng Phòng giao dịch Hòa Ninh của Ngân hàng NN&amp;PTNT Việt nam - Chi nhánh Quảng Trạch</t>
  </si>
  <si>
    <t>Khu thương mại và dịch vụ du lịch kết hợp</t>
  </si>
  <si>
    <t>Trung tâm thương mại Ba Đồn</t>
  </si>
  <si>
    <t>Trung tâm thương mại Vincom Ba Đồn</t>
  </si>
  <si>
    <t>CN Viettel Quảng Bình Tập đoàn Viễn thông Quân đội</t>
  </si>
  <si>
    <t>Văn phòng đại diện prudential</t>
  </si>
  <si>
    <t>Đất cho thuê làm văn phòng công ty Huệ Cần</t>
  </si>
  <si>
    <t>Trụ sở làm việc và hội trường của công ty Lê Dũng Linh</t>
  </si>
  <si>
    <t>TBĐ 12 (TS 709, 712, 713, 714, 715,716, 764, 765, 766, 768, 769, 770, 771, 809, 810, 811, 812, 813, 814,815, 816, 858, 772, 860, 859, 861, 764, 860</t>
  </si>
  <si>
    <t>Khu nghĩ dưỡng, thương mại Quảng Thọ</t>
  </si>
  <si>
    <t>Đất công cộng dịch vụ</t>
  </si>
  <si>
    <t>Đất kinh doanh vật liệu xây dựng</t>
  </si>
  <si>
    <t>Đất Thương mại dịch vụ các xã phường</t>
  </si>
  <si>
    <t>Điểm TTCN - làng nghề Quảng Trung</t>
  </si>
  <si>
    <t>Điểm Tiểu thủ công nghiệp - làng nghề thôn Tân Thượng</t>
  </si>
  <si>
    <t>Điểm TTCN-làng nghề xã Quảng Lộc</t>
  </si>
  <si>
    <t>Đất làng nghề TTCN Quảng Hòa</t>
  </si>
  <si>
    <t>Điểm TTCN - làng nghề xã Quảng Sơn</t>
  </si>
  <si>
    <t>Điểm tiểu thủ công nghiệp, làng nghề</t>
  </si>
  <si>
    <t>Điểm TTCN - làng nghề xã Quảng Thủy</t>
  </si>
  <si>
    <t>Khu giết mổ gia súc TDP Chính Trực</t>
  </si>
  <si>
    <t>Nhà máy may công nghiệp của Tổng công ty May 10</t>
  </si>
  <si>
    <t>Cơ sở SX VLXD thôn Tiên Phan</t>
  </si>
  <si>
    <t>Nhà máy vật liệu xây dựng</t>
  </si>
  <si>
    <t>Cơ sở giết mổ gia súc,gia cầm</t>
  </si>
  <si>
    <t>Hợp tác xã đánh bắt xa bờ</t>
  </si>
  <si>
    <t>Nhà máy sản xuất sợi</t>
  </si>
  <si>
    <t>Nhà máy may công nghiệp</t>
  </si>
  <si>
    <t>Sản xuất KG vật liệu xây dựng</t>
  </si>
  <si>
    <t>Các xã Phường</t>
  </si>
  <si>
    <t>Nhà máy sản xuất gạch không nung</t>
  </si>
  <si>
    <t>Sét phụ gia xi măng</t>
  </si>
  <si>
    <t>Công ty TNHH VLXD Việt Nam</t>
  </si>
  <si>
    <t>quy hoạch đất rừng sản xuất các xã phường</t>
  </si>
  <si>
    <t>Dự án trang trại chăn nuôi vỗ béo trâu, bò cung cấp con giống, trạm trung chuyển nhập khẩu trâu, bò từ Oxtraylia - Lào - Thái Lan sang Việt Nam của Công ty TNHH Đoàn Kết Phú Quý</t>
  </si>
  <si>
    <t>Khu chăn nuôi tập trung thôn Nam Minh Lệ</t>
  </si>
  <si>
    <t xml:space="preserve">Trang trại chăn nuôi </t>
  </si>
  <si>
    <t xml:space="preserve">CÔNG TRÌNH DỰ ÁN ĐƯỢC PHÂN BỔ TỪ QUY HOẠCH SỬ DỤNG ĐẤT CẤP TỈNH </t>
  </si>
  <si>
    <t>I.1</t>
  </si>
  <si>
    <t>Công trình dự án mục đích quốc phòng, an ninh</t>
  </si>
  <si>
    <t>Công an TT Đồng Lê</t>
  </si>
  <si>
    <t>Thị trấn Đồng Lê</t>
  </si>
  <si>
    <t>TBĐ26 (TS 30, 38, 40, 41, 42, 43)</t>
  </si>
  <si>
    <t xml:space="preserve">Đồn biên phòng </t>
  </si>
  <si>
    <t>Xã Thanh Hóa</t>
  </si>
  <si>
    <t>TBĐ27( TS 38)</t>
  </si>
  <si>
    <t>I.2</t>
  </si>
  <si>
    <t>Công trình dự án để phát triển kinh tế - xã hội vì lợi ích quốc gia, công cộng</t>
  </si>
  <si>
    <t>Đường ống dẫn dầu từ cảng Hòn La sang tỉnh Khăm muộn Lào đoạn qua huyện Tuyên Hóa của công ty cổ phần Lào Petro</t>
  </si>
  <si>
    <t>Tiến Hóa, Mai Hóa, Châu Hóa, Cao Quảng</t>
  </si>
  <si>
    <t>II.1</t>
  </si>
  <si>
    <t>Công trình dự án do Hội đồng nhân dân tỉnh chấp thuận mà phải thu hồi đất</t>
  </si>
  <si>
    <t>Cum TTCN Thanh - Hương - Lâm</t>
  </si>
  <si>
    <t>Xã Thanh Hóa, Hương Hóa, Lâm Hoa</t>
  </si>
  <si>
    <t xml:space="preserve">Cụm TTCN làng nghề </t>
  </si>
  <si>
    <t>Xã Sơn Hóa</t>
  </si>
  <si>
    <t>Cum TTCN Đức - Thạch - Nam</t>
  </si>
  <si>
    <t>Xã Đức Hóa, Thạch Hóa, Nam Hóa</t>
  </si>
  <si>
    <t xml:space="preserve">Cụm TTCN </t>
  </si>
  <si>
    <t>Xã Tiến Hóa</t>
  </si>
  <si>
    <t xml:space="preserve">Đá vôi xi măng ( Lèn Đứt Chân) </t>
  </si>
  <si>
    <t>Xã Văn Hóa</t>
  </si>
  <si>
    <t>Đá vôi xi măng</t>
  </si>
  <si>
    <t>Xã Phong Hóa</t>
  </si>
  <si>
    <t>Đá sét xi măng</t>
  </si>
  <si>
    <t>Xã Kim Hóa</t>
  </si>
  <si>
    <t>Xã Mai Hóa</t>
  </si>
  <si>
    <t>Đất phát triển hạ tầng, cấp quốc gia, cấp tỉnh, cấp huyện, cấp xã</t>
  </si>
  <si>
    <t>Mở rộng nâng cấp Quốc Lộ 12A</t>
  </si>
  <si>
    <t>Mở rộng và nâng cấp Quốc Lộ 15</t>
  </si>
  <si>
    <t>3.1.3</t>
  </si>
  <si>
    <t>Nâng cấp Tỉnh Lộ 559</t>
  </si>
  <si>
    <t>Xã Cao Quảng</t>
  </si>
  <si>
    <t>3.1.4</t>
  </si>
  <si>
    <t>Đường nối QL 12A vào khu căn cứ Khe Rôn</t>
  </si>
  <si>
    <t>Xã Lê Hóa, Kim Hóa</t>
  </si>
  <si>
    <t>3.1.5</t>
  </si>
  <si>
    <t>Nâng cấp đường giao thông nông thôn 2</t>
  </si>
  <si>
    <t>3.1.6</t>
  </si>
  <si>
    <t>Đường giao thông từ bản Cà Xen đến cột mốc 516 (Đường chiến lược quốc phòng)</t>
  </si>
  <si>
    <t>3.1.7</t>
  </si>
  <si>
    <t>Đất giao thông toàn xã</t>
  </si>
  <si>
    <t>Xã Thuận Hóa</t>
  </si>
  <si>
    <t>3.1.8</t>
  </si>
  <si>
    <t>Đường vào hai bên cầu Phú Xuân</t>
  </si>
  <si>
    <t>3.1.9</t>
  </si>
  <si>
    <t>Đường giao thông nông thôn Tân Đức 3 (Cầu Khe Cạn)</t>
  </si>
  <si>
    <t>Xã Hương Hóa</t>
  </si>
  <si>
    <t>TBĐ16 (TS 288, 291, 267, 670)</t>
  </si>
  <si>
    <t>3.1.10</t>
  </si>
  <si>
    <t>Cầu, đường giao thông Ngọc Lâm - Sào Phong</t>
  </si>
  <si>
    <t>Xã Đức Hóa, Phong Hóa</t>
  </si>
  <si>
    <t>3.1.11</t>
  </si>
  <si>
    <t>Đường Giao thông Đức Hóa - Phong Hóa</t>
  </si>
  <si>
    <t>3.1.12</t>
  </si>
  <si>
    <t>Đất giao thông toàn huyện</t>
  </si>
  <si>
    <t>Đất thủy lợi toàn xã</t>
  </si>
  <si>
    <t>Xã Đồng Hóa</t>
  </si>
  <si>
    <t>Hệ thống tưới tiêu Khe Trỗ</t>
  </si>
  <si>
    <t>Xã Châu Hóa</t>
  </si>
  <si>
    <t>Trạm bơm đầm thôn Lâm Lang</t>
  </si>
  <si>
    <t>TBĐ6 (TS 855)</t>
  </si>
  <si>
    <t>3.2.4</t>
  </si>
  <si>
    <t>Trạm bơm đập soong soong</t>
  </si>
  <si>
    <t>Xã Lâm Hóa</t>
  </si>
  <si>
    <t>TBĐ14 (TS 238)</t>
  </si>
  <si>
    <t>3.2.5</t>
  </si>
  <si>
    <t>Kè chống xói lở bờ Sông Gianh</t>
  </si>
  <si>
    <t>3.2.6</t>
  </si>
  <si>
    <t>Đập Khe Nèng</t>
  </si>
  <si>
    <t>Xã Thạch Hóa</t>
  </si>
  <si>
    <t>TBĐ50</t>
  </si>
  <si>
    <t>3.2.7</t>
  </si>
  <si>
    <t>Đập Ma hăng</t>
  </si>
  <si>
    <t>3.2.8</t>
  </si>
  <si>
    <t>Hệ thống tưới tiêu nội đồng toàn xã</t>
  </si>
  <si>
    <t>Xã Phong Hoá</t>
  </si>
  <si>
    <t>3.2.9</t>
  </si>
  <si>
    <t>Xây dựng hệ thống cấp nước sinh hoạt</t>
  </si>
  <si>
    <t>3.2.10</t>
  </si>
  <si>
    <t xml:space="preserve">Sửa chửa, nâng cấp Cụm hồ chứa nước huyện Tuyên Hóa </t>
  </si>
  <si>
    <t>Xã Phong Hóa, Thanh Hóa, Thạch Hóa, Châu Hóa, Cao Quảng</t>
  </si>
  <si>
    <t>Lưới điện phân phối nông thôn mạch 2 đường dây trạm biến áp 110kv</t>
  </si>
  <si>
    <t>Lưới điện phân phối nông thôn trạm biến áp 22 kv</t>
  </si>
  <si>
    <t>Trạm y tế xã</t>
  </si>
  <si>
    <t>TBĐ8 (TS 68)</t>
  </si>
  <si>
    <t>Phòng khám đa khoa</t>
  </si>
  <si>
    <t>Đất cơ sở giáo dục và đào tạo</t>
  </si>
  <si>
    <t>Mở rộng mầm non Lâm Hoá</t>
  </si>
  <si>
    <t>TBĐ8 (TS 90)</t>
  </si>
  <si>
    <t>Trường mầm non xã Ngư Hóa</t>
  </si>
  <si>
    <t>Xã Ngư Hóa</t>
  </si>
  <si>
    <t>TBD11 (TS 160)</t>
  </si>
  <si>
    <t xml:space="preserve">Trường mầm non Kim Lũ </t>
  </si>
  <si>
    <t>TBĐ4 (TS 61)</t>
  </si>
  <si>
    <t>Trường mầm non trung tâm</t>
  </si>
  <si>
    <t>Xã Thanh Thạch</t>
  </si>
  <si>
    <t>TBĐ6 (TS 201, 211, 381, 212, 200, 197, 196)</t>
  </si>
  <si>
    <t>Trường mầm non TT Đồng Lê</t>
  </si>
  <si>
    <t>TBĐ17 (TS 74)</t>
  </si>
  <si>
    <t>Khu nội trú giáo viên</t>
  </si>
  <si>
    <t>TBĐ15 (TS 583), TBĐ9 (TS 67, 68)</t>
  </si>
  <si>
    <t>Đất cơ sở thể dục - thể thao</t>
  </si>
  <si>
    <t>Xã Lê Hóa</t>
  </si>
  <si>
    <t>TBĐ8 (TS 277, 278, 310, 307, 308, 309, 336, 337, 362, 394)</t>
  </si>
  <si>
    <t>Chợ Cao Quảng</t>
  </si>
  <si>
    <t>TBĐ14 (TS 337)</t>
  </si>
  <si>
    <t>Chợ trung tâm xã</t>
  </si>
  <si>
    <t xml:space="preserve">TBĐ9 (TS 372,373,374375) </t>
  </si>
  <si>
    <t>3.7.3</t>
  </si>
  <si>
    <t>Chợ Ống</t>
  </si>
  <si>
    <t>TBĐ25 (TS 35, 42-&gt;44)</t>
  </si>
  <si>
    <t>3.7.4</t>
  </si>
  <si>
    <t>Mở rộng chợ Vang</t>
  </si>
  <si>
    <t>TBĐ17 (TS 4)</t>
  </si>
  <si>
    <t>4.1</t>
  </si>
  <si>
    <t>Mở rộng khu di tích lịch sử hang Lèn Hà</t>
  </si>
  <si>
    <t>4.2</t>
  </si>
  <si>
    <t>Di tích lịch sử trận địa Cồn Phủ phòng không 37</t>
  </si>
  <si>
    <t xml:space="preserve">Đất bãi thải, xử lý chất thải   </t>
  </si>
  <si>
    <t>5.1</t>
  </si>
  <si>
    <t>Bãi rác Tiến Hoá</t>
  </si>
  <si>
    <t xml:space="preserve">     TBĐ48 (BĐLN)</t>
  </si>
  <si>
    <t>5.2</t>
  </si>
  <si>
    <t>Điểm thu gom rác thải</t>
  </si>
  <si>
    <t>TBĐ14(TS 24, 43, 56); TBĐ5(TS 120, 126, 160); TBĐ4(TS 15)</t>
  </si>
  <si>
    <t>5.3</t>
  </si>
  <si>
    <t>Lò đốt rác</t>
  </si>
  <si>
    <t xml:space="preserve">Đất ở tại nông thôn  </t>
  </si>
  <si>
    <t>6.1</t>
  </si>
  <si>
    <t xml:space="preserve">TBĐ11 (TS 41, 46, 47, 48, 49, 212); TBĐ 12 (TS 7); TBĐ 5 (TS 172); TBĐ 13 (TS 951, 885, 886, 889); TBĐ 15 (TS 233); TBĐ 24 (TS 138, 139) </t>
  </si>
  <si>
    <t>6.2</t>
  </si>
  <si>
    <t xml:space="preserve">Khu di giản dân </t>
  </si>
  <si>
    <t>6.3</t>
  </si>
  <si>
    <t>TBD 5 (TS 354, 355, 357, 358); TBD 9 (TS 6, 7, 8); TBD 8 (TS 202, 203, 204, 206, 207, 219, 260)</t>
  </si>
  <si>
    <t>6.4</t>
  </si>
  <si>
    <t>TBĐ 5 (TS 179, 128, 216, 248, 251, 252, 281, 476, 771); TBĐ 4 (TS 4, 27, 425); TBD 12 (TS 201, 51); TBD 18 (TS 18, 19,  350, 241); TBĐ 16 (TS 496, 557, 636, 695, 355, 356, 634); TBĐ 13 (TS 105); TBĐ 14 (TS 2); TBĐ 20 (TS 286, 287); TBĐ 22 (TS 6); TBĐ 24 (TS 496), TBD 21 (TS 2); TBD 22 (TS 6)</t>
  </si>
  <si>
    <t>6.5</t>
  </si>
  <si>
    <t>TBĐ 11 (TS 275, 63); TBĐ 19 (TS 117)</t>
  </si>
  <si>
    <t>6.6</t>
  </si>
  <si>
    <t>TBĐ 8( TS 507), TBĐ 20( TS 12), TBĐ 26( TS 60)</t>
  </si>
  <si>
    <t>6.7</t>
  </si>
  <si>
    <t>TBĐ7</t>
  </si>
  <si>
    <t>6.8</t>
  </si>
  <si>
    <t xml:space="preserve">Đất ở nông thôn </t>
  </si>
  <si>
    <t>TBĐ1 (TS 4, 6, 3, 10); TBĐ3 (TS 5, 68, 53, 41, 31, 32, 35, 29, 16, 1, 76, 28, 22); TBĐ4 (TS 659, 575, 474, 490, 370, 349, 214, 274, 510, 527); TBĐ7 (TS 347, 252, 745, 746); TBĐ10 (TS 127, 98, 86); TBĐ11 (TS 252, 270, 260, 259, 266); TBĐ12 (TS 44); TBĐ15 (TS 481, 860, 429, 1076, 694, 695, 622, 795, 800, 759, 371)</t>
  </si>
  <si>
    <t>6.9</t>
  </si>
  <si>
    <t xml:space="preserve">TBĐ16 (TS 74, 88, 111, 125, 128, 133, 166, 167, 168); TBĐ5 (TS876, 875, 912); TBĐ17 (TS57) </t>
  </si>
  <si>
    <t>6.10</t>
  </si>
  <si>
    <t>TBĐ14 (TS 253)</t>
  </si>
  <si>
    <t>6.11</t>
  </si>
  <si>
    <t>TBĐ17 (TS 152, 154, 155); TBĐ12 (TS 708); TBĐ3 (TS487); TBĐ6 (TS 476)</t>
  </si>
  <si>
    <t>6.12</t>
  </si>
  <si>
    <t>6.13</t>
  </si>
  <si>
    <t>TBĐ25(TS 35, 42, 43, 44); TBĐ37 (TS 96, 97, 116, 118-&gt;121, 124, 125, 126); TBĐ38 (TS 120, 121); TBĐ27 (TS 54, 61-&gt;68); TBĐ9 (TS 4, 25, 26, 52-&gt;57, 60); TBĐ43 (TS 56-&gt;59, 61, 62, 78); TBĐ1 (TS1); TBĐ2 (TS37, 46, 22); TBĐ50 (652, 680, 710, 216); TBĐ20(90, 18, 11, 8, 9, 14, 15, 17, 40); TBĐ15(TS 2, 3, 245); TBĐ43(TS 96).</t>
  </si>
  <si>
    <t>6.14</t>
  </si>
  <si>
    <t>Xã Đức Hóa</t>
  </si>
  <si>
    <t>TBĐ15 (TS 590); TBĐ7 (TS 99)</t>
  </si>
  <si>
    <t>6.15</t>
  </si>
  <si>
    <t>TBĐ34 (TS76, 102); TBĐ40 (TS 54); TBĐ25 (TS 120-&gt;122, 134, 135, 186, 187, 212, 223, 247, 263, 264); TBĐ30 (TS 137); TBĐ31 (TS 311); TBĐ47 (TS5, 6, 8)</t>
  </si>
  <si>
    <t>6.16</t>
  </si>
  <si>
    <t>TBĐ4 (TS61, 136); TBĐ21 (TS 37); TBĐ30 (TS 55); TBĐ24 (TS 143, 144); TBĐ21 (TS 37); TBĐ29 (TS36, 37); TBĐ30 (TS318, 324); TBĐ37(TS342, 349, 350, 380, 381, 405, 403, 404, 375, 486, 384, 338, 339); TBĐ12(TS 4); TBĐ13(TS 107, 9); TBĐ20(TS 99, 254, 257, 223, 174, 437, 169)</t>
  </si>
  <si>
    <t>6.17</t>
  </si>
  <si>
    <t>TBĐ1 (TS 2, 3, 5, 29)</t>
  </si>
  <si>
    <t>6.18</t>
  </si>
  <si>
    <t>TBĐ18; TBĐ17 (TS 182); TBĐ12 (TS 40); TBĐ 13</t>
  </si>
  <si>
    <t>6.19</t>
  </si>
  <si>
    <t>Xã Nam Hóa</t>
  </si>
  <si>
    <t>7.1</t>
  </si>
  <si>
    <t>TBĐ28 (TS 45-&gt;49, 36-&gt;38, 3, 99)</t>
  </si>
  <si>
    <t>8.1</t>
  </si>
  <si>
    <t>Mở rộng UBND xã Hương Hóa</t>
  </si>
  <si>
    <t>TBĐ 8 (TS 299)</t>
  </si>
  <si>
    <t>8.2</t>
  </si>
  <si>
    <t>Mở rộng UBND xã Văn Hoá</t>
  </si>
  <si>
    <t>TBĐ16 (TS 292, 293, 342, 257, 258)</t>
  </si>
  <si>
    <t>8.3</t>
  </si>
  <si>
    <t>Mở rộng khuôn viên  UBND</t>
  </si>
  <si>
    <t>TBĐ10</t>
  </si>
  <si>
    <t>9.1</t>
  </si>
  <si>
    <t>Trạm khí tượng thủy văn</t>
  </si>
  <si>
    <t>TBĐ26 (TS 103)</t>
  </si>
  <si>
    <t>9.2</t>
  </si>
  <si>
    <t>Nhà bảo vệ đàn vooc</t>
  </si>
  <si>
    <t>TBĐ50 (TS 766)</t>
  </si>
  <si>
    <t>9.3</t>
  </si>
  <si>
    <t>Bảo hiểm xã hội (Chuyển tiếp 2016)</t>
  </si>
  <si>
    <t>TBĐ42 (TS 8, 12, 15, 17, 19, 21;) TBĐ5 (250, 259, 260, 261)</t>
  </si>
  <si>
    <t>9.4</t>
  </si>
  <si>
    <t>Trụ sở trạm kiểm lâm Cao Quảng</t>
  </si>
  <si>
    <t>TBĐ15 (TS 21)</t>
  </si>
  <si>
    <t>9.5</t>
  </si>
  <si>
    <t>Nhà điều hành điện Tân Ấp</t>
  </si>
  <si>
    <t>TBD 19 (50, 91)</t>
  </si>
  <si>
    <t>9.6</t>
  </si>
  <si>
    <t>Trụ sở trạm kiểm lâm Ba Tâm</t>
  </si>
  <si>
    <t>9.7</t>
  </si>
  <si>
    <t>Trụ sở trạm kiểm lâm Xuyên Á</t>
  </si>
  <si>
    <t>9.8</t>
  </si>
  <si>
    <t>Trụ sở trạm kiểm lâm Tân Ấp</t>
  </si>
  <si>
    <t>9.9</t>
  </si>
  <si>
    <t xml:space="preserve">Trụ sở liên đoàn lao động huyện </t>
  </si>
  <si>
    <t>9.10</t>
  </si>
  <si>
    <t>Trạm bảo vệ rừng</t>
  </si>
  <si>
    <t xml:space="preserve">Đất cơ sở tôn giáo  </t>
  </si>
  <si>
    <t>10.1</t>
  </si>
  <si>
    <t>Nhà thờ giáo họ Phong Lan</t>
  </si>
  <si>
    <t>TBĐ6 (TS 12)</t>
  </si>
  <si>
    <t>10.2</t>
  </si>
  <si>
    <t>Nhà thờ giáo họ Phong Phú</t>
  </si>
  <si>
    <t>TBĐ24 (TS 271)</t>
  </si>
  <si>
    <t>11.1</t>
  </si>
  <si>
    <t>Mở rộng nhà sinh hoạt cộng đồng thôn Xuân Sơn</t>
  </si>
  <si>
    <t>TBĐ6 (TS 427)</t>
  </si>
  <si>
    <t>11.2</t>
  </si>
  <si>
    <t>Nhà sinh hoạt cộng đồng thôn 4</t>
  </si>
  <si>
    <t>TBĐ11 (TS 160)</t>
  </si>
  <si>
    <t>11.3</t>
  </si>
  <si>
    <t>Nhà sinh hoạt cộng đồng thôn Mã Thượng</t>
  </si>
  <si>
    <t>TBĐ 32, 33 (TS 305)</t>
  </si>
  <si>
    <t>12.1</t>
  </si>
  <si>
    <t>Mở rộng Miếu Bà và đền Tam Thượng</t>
  </si>
  <si>
    <t>TBĐ41 (TS 25, 27, 29); TBĐ42(TS 25, 27, 26, 49)</t>
  </si>
  <si>
    <t>12.2</t>
  </si>
  <si>
    <t>TBĐ12 (TS 277)</t>
  </si>
  <si>
    <t>II.2</t>
  </si>
  <si>
    <t>khu vực cần chuyển mục đích sử dụng đất để thực hiện việc nhân chuyển nhượng, thuê quyền sử dụng đất nhận góp vốn bằng quyền sử dụng đất</t>
  </si>
  <si>
    <t>Trang trại chăn nuôi tập trung</t>
  </si>
  <si>
    <t>TBĐ8</t>
  </si>
  <si>
    <t>TBĐ11 (TS76, 132, 94, 120, 107)</t>
  </si>
  <si>
    <t>TBĐ14 (TS 90-&gt;93, 101-&gt;113, 119-&gt;131); TBĐ28</t>
  </si>
  <si>
    <t>Khu du lịch sinh thái Hang Mọi</t>
  </si>
  <si>
    <t>TBĐ7 (TS 1324, 1278)</t>
  </si>
  <si>
    <t>TBĐ 2 (TS 7, 8, 9, 10)</t>
  </si>
  <si>
    <t xml:space="preserve">Dự án khu du lịch Phức Hợp </t>
  </si>
  <si>
    <t xml:space="preserve">Đất sản xuất kinh doanh phi nông nghiệp </t>
  </si>
  <si>
    <t>Cơ sở kinh doanh nước đóng chai</t>
  </si>
  <si>
    <t>TBĐ7 (TS 72, 77, 78, 89)</t>
  </si>
  <si>
    <t>Bãi tập kết VLXD</t>
  </si>
  <si>
    <t>TBĐ46 (TS 21-&gt;26, 55)</t>
  </si>
  <si>
    <t>Dự án sản xuất vôi bột chất lượng cao</t>
  </si>
  <si>
    <t>TBĐ6 (TS 6)</t>
  </si>
  <si>
    <t xml:space="preserve">Nhà máy dăm keo </t>
  </si>
  <si>
    <t xml:space="preserve">Đất sản xuất vật liệu xây dựng, làm đồ gốm </t>
  </si>
  <si>
    <t>Bãi chế biến VLXD thông thường</t>
  </si>
  <si>
    <t>TBĐ23</t>
  </si>
  <si>
    <t>Bãi chế biến đá vôi của Công ty CP xây dựng Đại Phúc Quảng Bình</t>
  </si>
  <si>
    <t>4.3</t>
  </si>
  <si>
    <t>Cát sỏi làm VLXD thông thường (Đồng Lào)</t>
  </si>
  <si>
    <t>4.4</t>
  </si>
  <si>
    <t>Cát sỏi làm VLXD thông thường ( Ba Tâm)</t>
  </si>
  <si>
    <t>TBĐ5</t>
  </si>
  <si>
    <t>4.5</t>
  </si>
  <si>
    <t>Cát sỏi làm VLXD thông thường (Sảo Phong)</t>
  </si>
  <si>
    <t>TBĐ25(TS40, 174)</t>
  </si>
  <si>
    <t>4.8</t>
  </si>
  <si>
    <t>Cát sỏi làm VLXD thông thường</t>
  </si>
  <si>
    <t>4.9</t>
  </si>
  <si>
    <t>4.10</t>
  </si>
  <si>
    <t>4.11</t>
  </si>
  <si>
    <t>4.12</t>
  </si>
  <si>
    <t>4.13</t>
  </si>
  <si>
    <t>4.14</t>
  </si>
  <si>
    <t>4.15</t>
  </si>
  <si>
    <t xml:space="preserve">Đất làm vật liệu san lấp </t>
  </si>
  <si>
    <t xml:space="preserve">TBĐ9 </t>
  </si>
  <si>
    <t>4.16</t>
  </si>
  <si>
    <t>Đất làm vật liệu san lấp (Núi Cục Mối)</t>
  </si>
  <si>
    <t>TBĐ24</t>
  </si>
  <si>
    <t>4.17</t>
  </si>
  <si>
    <t>Đất làm vật liệu san lấp (Thôn Thanh Trúc)</t>
  </si>
  <si>
    <t>TBĐ48</t>
  </si>
  <si>
    <t>no</t>
  </si>
  <si>
    <t>OK</t>
  </si>
  <si>
    <t>`</t>
  </si>
  <si>
    <r>
      <t>Đất ở tại các khu vực (</t>
    </r>
    <r>
      <rPr>
        <i/>
        <sz val="12"/>
        <color indexed="8"/>
        <rFont val="Times New Roman"/>
        <family val="1"/>
      </rPr>
      <t xml:space="preserve">TK Quyết Tiến, dọc đường HCM, Tiểu khu 3, Ngã 3 Cầu Hà Su, TK Tiền Phong, Hữu Nghị, Tiểu khu </t>
    </r>
    <r>
      <rPr>
        <sz val="12"/>
        <color indexed="8"/>
        <rFont val="Times New Roman"/>
        <family val="1"/>
      </rPr>
      <t>8)</t>
    </r>
  </si>
  <si>
    <r>
      <t>Quy hoạch đất ở tại các thôn (</t>
    </r>
    <r>
      <rPr>
        <i/>
        <sz val="12"/>
        <color indexed="8"/>
        <rFont val="Times New Roman"/>
        <family val="1"/>
      </rPr>
      <t>Dọc QL1A thôn Phúc Tử Đông; dãy 2 QL1A thôn Phúc Tử Đông; dãy 2-3 Đồng Cát thôn Đông Bắc; Xóm 2 thôn Phương Hạ; Đồng Miệu thôn Đông Bắc dãy 2-3; Khu vực xóm 2 đường tỉnh lộ thôn Đông Bắc; Đường Quốc Phòng; Nương Su Đại Nam; Khu chăn nuôi; khu vực tiểu học số 2)</t>
    </r>
  </si>
  <si>
    <r>
      <t>Đất thương mại dịch vụ (</t>
    </r>
    <r>
      <rPr>
        <i/>
        <sz val="12"/>
        <color indexed="8"/>
        <rFont val="Times New Roman"/>
        <family val="1"/>
      </rPr>
      <t>thôn Cù Lạc 1, gần động Phong Nha, trước nghĩa địa thôn Hà Lời, dọc đường 32m, sát Hang Tối</t>
    </r>
    <r>
      <rPr>
        <sz val="12"/>
        <color indexed="8"/>
        <rFont val="Times New Roman"/>
        <family val="1"/>
      </rPr>
      <t>)</t>
    </r>
  </si>
  <si>
    <t>Tổng
diện tích (ha)</t>
  </si>
  <si>
    <t>Các loại đất khác</t>
  </si>
  <si>
    <t>Xã, phường,
thị trấn</t>
  </si>
  <si>
    <t>Thành phố,
thị xã, huyện</t>
  </si>
  <si>
    <t>Lấy từ loại đất</t>
  </si>
  <si>
    <t>Địa điểm</t>
  </si>
  <si>
    <t>STT</t>
  </si>
  <si>
    <t>Tên công trình, dự án</t>
  </si>
  <si>
    <t>Đất Quốc phòng</t>
  </si>
  <si>
    <t>Phường
Quảng Phong</t>
  </si>
  <si>
    <t>Xã Cam Thủy</t>
  </si>
  <si>
    <t>Huyện
Bố Trạch</t>
  </si>
  <si>
    <t>Huyện
Lệ Thủy</t>
  </si>
  <si>
    <t>Thị trấn
Đồng Lê</t>
  </si>
  <si>
    <t>Xã Quảng Phú</t>
  </si>
  <si>
    <t>Phường
Quảng Thọ</t>
  </si>
  <si>
    <t>Phường
Quảng Thuận</t>
  </si>
  <si>
    <t>Xã
Quảng Hòa</t>
  </si>
  <si>
    <t>Thị trấn
Kiến Giang</t>
  </si>
  <si>
    <t>Huyện
Tuyên Hóa</t>
  </si>
  <si>
    <t>Thành phố
Đồng Hới</t>
  </si>
  <si>
    <t>Huyện
Quảng Trạch</t>
  </si>
  <si>
    <t>III</t>
  </si>
  <si>
    <t>IV</t>
  </si>
  <si>
    <t>IV.1</t>
  </si>
  <si>
    <t>IV.2</t>
  </si>
  <si>
    <t>IV.3</t>
  </si>
  <si>
    <t>Đất giáo dục</t>
  </si>
  <si>
    <t>V</t>
  </si>
  <si>
    <t>VI</t>
  </si>
  <si>
    <t>IV.4</t>
  </si>
  <si>
    <t>Thị xã
Ba Đồn</t>
  </si>
  <si>
    <t>Phường
Đồng Phú</t>
  </si>
  <si>
    <t>Xã Dân Hoá</t>
  </si>
  <si>
    <t>Huyện
Quảng Ninh</t>
  </si>
  <si>
    <t xml:space="preserve">Các xã:
Quảng Đông, Quảng Phú, Quảng Tiến, Quảng Tùng, Quảng Thạch, Cảnh Hoá </t>
  </si>
  <si>
    <t>Các xã:
Quảng Đông, Quảng Tùng, Quảng Phú</t>
  </si>
  <si>
    <t>Các xã:
Duy Ninh,
Xuân Ninh,
Tân Ninh,
Gia Ninh,
Võ Ninh,
Lương Ninh</t>
  </si>
  <si>
    <t>TP. Đồng Hới,
huyện Bố Trạch,
huyện Q. Trạch, TX Ba Đồn</t>
  </si>
  <si>
    <t>Huyện
Minh Hóa</t>
  </si>
  <si>
    <t>Xã Mỹ Thủy</t>
  </si>
  <si>
    <t>Công an thị trấn Đồng Lê</t>
  </si>
  <si>
    <t>PHỤ LỤC 2</t>
  </si>
  <si>
    <t>Xã Thuận Đức,
phường Đồng Sơn</t>
  </si>
  <si>
    <t>Đồn Công an vùng Nam thị xã Ba Đồn</t>
  </si>
  <si>
    <t>Xã Đức Hóa, Thạch Hóa</t>
  </si>
  <si>
    <t>Các xã</t>
  </si>
  <si>
    <t>Huyện
Quảng Ninh,
huyện Lệ Thủy</t>
  </si>
  <si>
    <t>Trung tâm thương mại, showroom
của Tập đoàn Tân Á Đại Thành</t>
  </si>
  <si>
    <t>Bãi tập kết VLXD
của Công ty TNHH Trần Quế Chi</t>
  </si>
  <si>
    <t>Xã
Quảng Trường</t>
  </si>
  <si>
    <t>Xây dựng công trình
Quốc phòng CH4-ĐH-01</t>
  </si>
  <si>
    <t>Thao trường bắn lực lượng
vũ trang huyện Lệ Thủy</t>
  </si>
  <si>
    <t>Nâng cấp chống ngập Quốc lộ 12A
(phía trên cầu chợ Gát)</t>
  </si>
  <si>
    <t>Trạm kiểm soát hàng hóa
liên hợp tại Bãi Dinh</t>
  </si>
  <si>
    <t>14</t>
  </si>
  <si>
    <t>15</t>
  </si>
  <si>
    <t>16</t>
  </si>
  <si>
    <t>Cửa hàng xăng dầu của Công ty TNHH
Sản xuất - Thương mại Hưng Phát</t>
  </si>
  <si>
    <t>Phường
Nam Lý</t>
  </si>
  <si>
    <t>Quỹ tín dụng nhân dân Xuân Ninh</t>
  </si>
  <si>
    <t>Công an phường Quảng Thuận
(Chuyển tiếp từ năm 2016)</t>
  </si>
  <si>
    <t>Đồn công an phường Quảng Thọ
(Chuyển tiếp từ năm 2016)</t>
  </si>
  <si>
    <t>Xây dựng Ban chỉ huy Quân sự
thị xã Ba Đồn (Chuyển tiếp từ năm 2016)</t>
  </si>
  <si>
    <t>Trạm cảnh sát giao thông quốc lộ 1A (Chuyển tiếp từ năm 2016)</t>
  </si>
  <si>
    <t>Xây dựng kho ngoại quan và đường ống dẫn dầu từ cảng biển Hòn La, Quảng Bình, Việt Nam sang tỉnh Khăm Muộn, Lào (Chuyển tiếp từ năm 2016)</t>
  </si>
  <si>
    <t>Đường dây 220 KV Đồng Hới - Đông Hà (Chuyển tiếp từ năm 2016)</t>
  </si>
  <si>
    <t>Trạm Biến áp 110KV Tây Bắc Quán Hàu
và nhánh rẽ (Chuyển tiếp từ năm 2016)</t>
  </si>
  <si>
    <t>Đường ống dẫn dầu từ cảng biển Hòn La, Quảng Bình, Việt Nam sang tỉnh Khăm Muộn, Lào (Chuyển tiếp từ năm 2016)</t>
  </si>
  <si>
    <t>Mạch đường dây 110kv-220kv Đồng Hới-Ba Đồn và năng lượng NT 2 mở rộng (Chuyển tiếp từ năm 2016)</t>
  </si>
  <si>
    <t>Đường dây 110 KV Đồng Hới - Ba Đồn - Bố Trạch (Chuyển tiếp từ năm 2016)</t>
  </si>
  <si>
    <t>Đường dây 110 kv Ba Đồn Hòn La
(Chuyển tiếp từ năm 2016)</t>
  </si>
  <si>
    <t>Hệ thống trụ cột và đường dây điện thuộc Tiểu dự án cải tạo và phát triển lưới điện trung hạ áp khu vực trung tâm huyện lỵ (Dự án KfW3-giai đoạn 2)</t>
  </si>
  <si>
    <t>Đất thương mại, dịch vụ
của Dự án đầu tư Quần thể Resort FLC
(Chuyển tiếp từ năm 2016)</t>
  </si>
  <si>
    <t>Cửa hàng xăng Bắc Trạch</t>
  </si>
  <si>
    <t>Khu dịch vụ của Công ty TNHH
đầu tư Đoàn Gia Quảng Bình
(Chuyển tiếp năm 2016)</t>
  </si>
  <si>
    <t>Hạ tầng Khu phi thuế quan các điểm dịch vụ, thương mại trên trục đường Quốc lộ 12A  (chuyển tiếp kế hoạch năm 2016).</t>
  </si>
  <si>
    <t>Xây dựng bến nghiêng
phục vụ triển khai canô TKCN</t>
  </si>
  <si>
    <t>DANH MỤC DỰ ÁN CHUYỂN MỤC ĐÍCH SỬ DỤNG ĐẤT TRỒNG LÚA, RỪNG PHÒNG HỘ, RỪNG ĐẶC DỤNG
 (không thuộc trường hợp thu hồi đất theo khoản 3 Điều 62 Luật Đất đai 2013)</t>
  </si>
  <si>
    <t>Đầu tư xây dựng các trục đường giao thông, thoát nước và hồ điều hòa thuộc KCN Tây Bắc Quán Hàu</t>
  </si>
  <si>
    <t>Trường mầm non và khu vui
chơi giải trí Kiến Giang</t>
  </si>
  <si>
    <t>Bệnh viện đa khoa Hữu Nghị
của Công ty TNHH Bệnh viện 
Hữu Nghị Quảng Bình</t>
  </si>
  <si>
    <t>Phường
Bắc Lý,
Đồng Phú</t>
  </si>
  <si>
    <t>Bãi tập kết vật liệu xây dựng
của Công ty TNHH Mai Thanh</t>
  </si>
  <si>
    <t>Xã
Sơn Hóa</t>
  </si>
  <si>
    <t>17</t>
  </si>
  <si>
    <t>Phường
Đức Ninh Đông</t>
  </si>
  <si>
    <t>Thị trấn
Quán Hàu,
xã Lương Ninh,
 xã Vĩnh Ninh</t>
  </si>
  <si>
    <t>Các xã:
Quảng Đông, Quảng Phú</t>
  </si>
  <si>
    <t>Các xã:
Hóa Thanh,
Hóa Hợp,
Hóa Tiến,
Dân Hóa,
Trọng Hóa,
Tân Hóa,
Trung Hóa,
Minh Hóa</t>
  </si>
  <si>
    <t>Khu du lịch sinh thái của Công ty Cổ phần TMDV Kim Tự Tháp
(Chuyển tiếp năm 2016)</t>
  </si>
  <si>
    <t>Các công trình phụ trợ
Trung tâm điện lực Quảng Trạch</t>
  </si>
  <si>
    <t>Xã
Quảng Đông</t>
  </si>
  <si>
    <t>Xây dựng Ban chỉ huy
Quân sự huyện Tuyên Hóa</t>
  </si>
  <si>
    <t>Mở rộng công an
phường Đức Ninh Đông</t>
  </si>
  <si>
    <t>Đường trục dọc, ngang KKT
Hòn La, tỉnh Quảng Bình
(Chuyển tiếp từ năm 2016)</t>
  </si>
  <si>
    <t>HTTN thuộc dự án môi trường bền vững các TP Duyên Hải - Tiểu Dự án thành phố Đồng Hới (vốn WB)</t>
  </si>
  <si>
    <t>Trụ sở làm việc
của Công ty Lê Dũng Linh</t>
  </si>
  <si>
    <t>Mở rộng xưởng dịch vụ sửa chữa
trung tâm TMDV Công ty TNHH TM
và DV Đức Hùng</t>
  </si>
  <si>
    <t>Cửa hàng xăng dầu Tam Hương</t>
  </si>
  <si>
    <t>Xã Phú Thủy</t>
  </si>
  <si>
    <t>Khu dịch vụ ẩm thực
kết hợp vui chơi, giải trí, bể bơi</t>
  </si>
  <si>
    <t>Thị trấn
Nông trường
Lệ Ninh</t>
  </si>
  <si>
    <t>(Kèm theo Nghị quyết số         /2016/NQ-HĐND ngày     tháng       năm 2016 của HĐND tỉnh Quảng Bình)</t>
  </si>
  <si>
    <t>Hạ tầng phát triển quỹ đất khu vực sông, hồ Phường Bún</t>
  </si>
  <si>
    <t>Đất giao thông theo nông thôn mới</t>
  </si>
  <si>
    <t>Đường ở khu vực Phục Môn</t>
  </si>
  <si>
    <t>Mở rộng một số tuyến đường giao thông nội đồng</t>
  </si>
  <si>
    <t>Đường giao thông nông thôn</t>
  </si>
  <si>
    <t xml:space="preserve">Khu neo đậu tàu thuyền </t>
  </si>
  <si>
    <t>Tờ bản đồ ĐC số 6</t>
  </si>
  <si>
    <t>Mở rộng đường ra biển</t>
  </si>
  <si>
    <t>Đường Giao Thông nông thôn (theo NTM)</t>
  </si>
  <si>
    <t>Quy hoạch đường du lịch sinh thái 050</t>
  </si>
  <si>
    <t>Đất giao thông khu nghĩa địa thôn thanh xuân,Thanh Hải,Tiền Phong</t>
  </si>
  <si>
    <t>Tờ bản đồ ĐC số 10 (8)</t>
  </si>
  <si>
    <t>Đất Giao Thông khu vực trung tâm xã</t>
  </si>
  <si>
    <t>Tờ bản đồ ĐC số 13 (34, 66, 130, 121, 91, 122, 123, 90, 89, 88, 87, 189, 186, 250, 247, 286);
Tờ bản đồ ĐC số 14 (258, 204)</t>
  </si>
  <si>
    <t>Bến xe</t>
  </si>
  <si>
    <t>Đất giao thông Đường Quốc phòng ven biển</t>
  </si>
  <si>
    <t>Bến đò Bình Minh, Bến đò Minh Hải</t>
  </si>
  <si>
    <t>Đường giao thông vùng Chăn nuôi (mở rộng)</t>
  </si>
  <si>
    <t>Quy hoạch hệ thống giao thông vùng Bàu</t>
  </si>
  <si>
    <t>Mở rộng đường Ba Trại đi xã Liên Trạch</t>
  </si>
  <si>
    <t>Mở rộng hệ thống giao thông nội đồng</t>
  </si>
  <si>
    <t>Nâng cấp, mở rộng đường liên xã Lâm Trạch đi Liên Trạch</t>
  </si>
  <si>
    <t>Mở rộng giao thông nội đồng</t>
  </si>
  <si>
    <t>Mở rộng đường Kỳ Đồng Đá</t>
  </si>
  <si>
    <t>Mở rộng đường Khương Hà đi Bồng Lai</t>
  </si>
  <si>
    <t>Bãi đỗ xe thôn Thanh Hưng 1</t>
  </si>
  <si>
    <t>Đường giao thông từ nhà ông Lương xuống thôn 3 giáp đường cây đa</t>
  </si>
  <si>
    <t>Đường từ nhà ông thắng đi khe Lung</t>
  </si>
  <si>
    <t>Đường giao thông dân sinh kéo dài phía nam-UBND xã nối từ thôn 3 đến thôn 6</t>
  </si>
  <si>
    <t>Đường từ cửa ông Tân lên vùng đất Phụ Lão</t>
  </si>
  <si>
    <t>Quy hoạch đường Lâm nghiệp (5 tuyến) từ thôn 1 Phúc Đồng đi thôn 2 Phúc Khê</t>
  </si>
  <si>
    <t>Bãi giữ xe và khu vực đón tiếp điểm du lịch sinh thái Suối Moọc</t>
  </si>
  <si>
    <t>Tờ bản đồ ĐC số 52 (các thửa 9,7,10,11,14,4,3)</t>
  </si>
  <si>
    <t>Mở rộng và nâng cấ đường liên thôn từ thôn 3 Phúc Đồng đi thôn 4 Thanh Sen</t>
  </si>
  <si>
    <t>Mở rộng đường liên thôn từ thôn 3 Phúc Khê đi thôn Gia Hưng xã Hưng Trạch</t>
  </si>
  <si>
    <t>Mở rộng đường liên xa Phúc Trạch - Liên Trạch</t>
  </si>
  <si>
    <t>Nâng cấp mở rộng hệ thống giao thông nội thị</t>
  </si>
  <si>
    <t>Bến xe giáp gần ngã 3 Quyết Tiến</t>
  </si>
  <si>
    <t>Bãi đỗ xe tập kết hàng hóa cửa khẩu Cà Roong</t>
  </si>
  <si>
    <t>Đường về xã Thượng Trạch</t>
  </si>
  <si>
    <t>Đường giao thông tại các bản</t>
  </si>
  <si>
    <t>1.1.9.2</t>
  </si>
  <si>
    <t>Đất kênh mương nội đồng</t>
  </si>
  <si>
    <t>Dự án đê kè bờ Tả sông lý Hòa</t>
  </si>
  <si>
    <t>Đường kênh mương nội đồng</t>
  </si>
  <si>
    <t>Quy hoạch bể nước và đường dẫn</t>
  </si>
  <si>
    <t>Xây dựng trạm bơm và mở rộng hệ thống kênh mương nội đồng vùng nuôi trồng thủy sản</t>
  </si>
  <si>
    <t>1.1.9.3</t>
  </si>
  <si>
    <t xml:space="preserve">Nâng cao hiệu quả năng lượng khu vực nông thôn tỉnh Quảng Bình </t>
  </si>
  <si>
    <t>Các xã Phú Định, Phú Trạch, Cự Nẫm, Phúc Trạch, Vạn Trạch</t>
  </si>
  <si>
    <t>Tiểu dự án cải tạo và nâng cấp lưới điện phân phối khu vực các quận, huyện tỉnh Quảng Bình</t>
  </si>
  <si>
    <t>các xã Thanh Trạch, Hạ Trạch, Liên Trạch, Bắc Trạch, Tây Trạch, Hòa Trạch</t>
  </si>
  <si>
    <t>Trạm biến áp 110 KV Sơn Lộc</t>
  </si>
  <si>
    <t>Đường dây 110 KV Đồng Hới - Ba Đồn - Bố Trạch</t>
  </si>
  <si>
    <t>Trạm biến áp 110 KV Phong Nha</t>
  </si>
  <si>
    <t>Đường dây 110 KV Thanh Khê - Phong Nha</t>
  </si>
  <si>
    <t>1.1.9.4</t>
  </si>
  <si>
    <t>Đất cơ sở bưu chính viễn thông</t>
  </si>
  <si>
    <t>1.1.9.5</t>
  </si>
  <si>
    <t>Trung tâm bồi dưỡng chính trị Bố Trạch</t>
  </si>
  <si>
    <t>Trường học xã mới dự kiến tách</t>
  </si>
  <si>
    <t>Trường mần non thôn Tây Hồng thuộc xã Nam Trạch</t>
  </si>
  <si>
    <t>Tờ bản đồ ĐC số 13 (140)</t>
  </si>
  <si>
    <t>Trường THCS (mở rộng)</t>
  </si>
  <si>
    <t>Trường mầm non Thôn 4</t>
  </si>
  <si>
    <t>Xây dựng trường Mần Non trung tâm xã</t>
  </si>
  <si>
    <t>Trường tiểu học số 2 xã Thanh Trạch (mở rộng)</t>
  </si>
  <si>
    <t>Trường mầm non xã Mỹ Trạch</t>
  </si>
  <si>
    <t>Tờ bản đồ ĐC số 9 (859, 860, 861, 862, 863, 916, 917, 920, 921, 922)</t>
  </si>
  <si>
    <t>Trường mầm non Cổ Giang (mở rộng)</t>
  </si>
  <si>
    <t>Tờ bản đồ ĐC số 37 (67, 104, 68, 102, 103, 112, 111, 29)</t>
  </si>
  <si>
    <t>Chuyển mục đích đất nhà văn hóa thôn 4 sang đất giáo dục</t>
  </si>
  <si>
    <t>Tờ bản đồ ĐC số 9 (164)</t>
  </si>
  <si>
    <t>Trường mần non thôn Cù Lạc 1</t>
  </si>
  <si>
    <t>Tờ bản đồ ĐC số 55 (thửa 601)</t>
  </si>
  <si>
    <t>Trường mần non thôn Xuân Sơn</t>
  </si>
  <si>
    <t>Tờ bản đồ ĐC số 47 (thửa 61)</t>
  </si>
  <si>
    <t>Trường mầm non thôn Phong Nha</t>
  </si>
  <si>
    <t>Xây dựng trường TH, THCS Thanh Sen tại thôn 1 Thanh Sen</t>
  </si>
  <si>
    <t>Trường mần non Bắc Dinh tiểu khu Sao Vàng</t>
  </si>
  <si>
    <t>Tờ bản đồ ĐC số 4 (thửa 543)</t>
  </si>
  <si>
    <t>Trường cấp 2 tiểu khu 3</t>
  </si>
  <si>
    <t>Mở rộng trường PTDT bán trú (TH;THCS) Ba Rền</t>
  </si>
  <si>
    <t>Trường mần non bản khe Ngát</t>
  </si>
  <si>
    <t>Mở rộng trường mầm non Phú Định</t>
  </si>
  <si>
    <t>Trường tiểu học số 2 bản 51</t>
  </si>
  <si>
    <t xml:space="preserve">Cụm trường tiểu học số 2 </t>
  </si>
  <si>
    <t>Trường tiểu học bản Ban</t>
  </si>
  <si>
    <t xml:space="preserve">Trường trung học cơ sở </t>
  </si>
  <si>
    <t>Tờ bản đồ ĐC số 13 (1213; 1222)</t>
  </si>
  <si>
    <t>1.1.9.6</t>
  </si>
  <si>
    <t>Đất xây dựng cơ sở văn Hóa</t>
  </si>
  <si>
    <t xml:space="preserve">Cụm tượng đài Giao thông vận tải </t>
  </si>
  <si>
    <t>1.1.9.7</t>
  </si>
  <si>
    <t>Trạm y tế xã mới dự kiến tách</t>
  </si>
  <si>
    <t>Trạm y tế xã (mở rộng)</t>
  </si>
  <si>
    <t>Trạm y tế xã Phúc Trạch (Mở rộng)</t>
  </si>
  <si>
    <t>Bệnh viện mở rộng (theo QH Thị xã Hoàn Lão)</t>
  </si>
  <si>
    <t>1.1.9.8</t>
  </si>
  <si>
    <t>Bể bơi</t>
  </si>
  <si>
    <t>Sân thể thao xã Mới dự kiến tách</t>
  </si>
  <si>
    <t>SVĐ khu vực thôn Nhân Quang</t>
  </si>
  <si>
    <t>Tờ bản đồ ĐC số 12, 13, 15</t>
  </si>
  <si>
    <t>Sân thể dục thể thao huyện</t>
  </si>
  <si>
    <t>Tờ bản đồ ĐC số 40 (302, 324, 399, 400, 416, 417, 418, 419, 422, 446, 449, 450, 451, 473, 474, 475)</t>
  </si>
  <si>
    <t>Sân vận động thôn Trung Đức</t>
  </si>
  <si>
    <t>Sân Vận Động xã</t>
  </si>
  <si>
    <t>Sân Vận Động thôn Trung Thuận</t>
  </si>
  <si>
    <t>Sân Vận Động thôn Làng</t>
  </si>
  <si>
    <t>Tờ bản đồ ĐC số 2 (484)</t>
  </si>
  <si>
    <t>Sân Vận động thôn Cồn</t>
  </si>
  <si>
    <t>Sân Vận Động khu trung tâm xã</t>
  </si>
  <si>
    <t>Tờ bản đồ ĐC số 13 (160)</t>
  </si>
  <si>
    <t>Sân thể thao thôn Quyết Thắng</t>
  </si>
  <si>
    <t>Tờ bản đồ số 19 (167,630,631,632,203,633,634,204,635,245,636,244,247,249,243,231,206,202)</t>
  </si>
  <si>
    <t>Sân thể thao thôn Tiền Phong</t>
  </si>
  <si>
    <t>Tờ bản đồ ĐC số 21 (149)</t>
  </si>
  <si>
    <t>Sân thể thao thôn Thanh Hải</t>
  </si>
  <si>
    <t>Tờ bản đồ ĐC số 14 (198)</t>
  </si>
  <si>
    <t>Sân thể thao Thôn 4</t>
  </si>
  <si>
    <t>Sân thể thao xóm 2</t>
  </si>
  <si>
    <t>Tờ bản đồ ĐC số 1 (89, 90, 91, 144, 115, 134)</t>
  </si>
  <si>
    <t>Sân thể thao thôn Liên Sơn</t>
  </si>
  <si>
    <t>Tờ bản đồ ĐC số 17 (259)</t>
  </si>
  <si>
    <t>Mở rộng đất thể thao thôn Liên Thủy</t>
  </si>
  <si>
    <t>Sân thể thao khu trung tâm xã</t>
  </si>
  <si>
    <t>Sân vận động Thôn 2</t>
  </si>
  <si>
    <t>Sân bóng chuyền thôn Khương Hà 3</t>
  </si>
  <si>
    <t>Sân bóng xã Phú Trạch</t>
  </si>
  <si>
    <t>Thửa 423, 387, 388 tờ bản đồ số 02</t>
  </si>
  <si>
    <t>1.1.9.9</t>
  </si>
  <si>
    <t>Xây dựng Chợ mới và bãi xe nhập hàng</t>
  </si>
  <si>
    <t>Chợ Lý Trạch</t>
  </si>
  <si>
    <t>Chợ Nam Trạch</t>
  </si>
  <si>
    <t>Chợ Lý Hòa (mở rộng)</t>
  </si>
  <si>
    <t>Xây dựng chợ tại trụ sở UBND cũ</t>
  </si>
  <si>
    <t xml:space="preserve">Xây dựng chợ xã </t>
  </si>
  <si>
    <t>Chợ Sơn Lộc</t>
  </si>
  <si>
    <t>Chợ Mỹ Trạch (mở rộng)</t>
  </si>
  <si>
    <t>Chợ Hạ Trạch</t>
  </si>
  <si>
    <t>Chợ xã Tân Trạch</t>
  </si>
  <si>
    <t>Chợ Vạn Trạch</t>
  </si>
  <si>
    <t xml:space="preserve">Chợ Cà Roòng </t>
  </si>
  <si>
    <t>Chợ cửa khẩu</t>
  </si>
  <si>
    <t>1.1.10</t>
  </si>
  <si>
    <t>Đất có di tích lịch sử văn hóa</t>
  </si>
  <si>
    <t>Khu tưởng niệm TNXP C283 tại Quảng Bình</t>
  </si>
  <si>
    <t>Tờ bản đồ ĐC số 21 (25, 4)</t>
  </si>
  <si>
    <t>Xây dựng tượng đài TNXP</t>
  </si>
  <si>
    <t>Mở rộng khu đền tưởng niệm các anh hùng liệt sỹ đường 20 Quyết thắng</t>
  </si>
  <si>
    <t>Khu di tích chống Mỹ cứu nước</t>
  </si>
  <si>
    <t>Bia tưởng niệm thôn Tròn</t>
  </si>
  <si>
    <t>1.1.11</t>
  </si>
  <si>
    <t>Bãi rác khu vực Thôn 3</t>
  </si>
  <si>
    <t>Quy hoạch bãi rác</t>
  </si>
  <si>
    <t>Bãi trung chuyển rác tại Thôn 2</t>
  </si>
  <si>
    <t>Bãi trung chuyển tại khu vực thôn Đông Sơn và thôn Nam Nẫm</t>
  </si>
  <si>
    <t>Điểm trung chuyển rác thải thôn Thanh Bình</t>
  </si>
  <si>
    <t>Điểm trung chuyển rác thải  Đồng Lèn</t>
  </si>
  <si>
    <t>Tờ bản đồ ĐC số 19 (249)</t>
  </si>
  <si>
    <t>Điểm trung chuyển rác thải Đồng Bạn</t>
  </si>
  <si>
    <t>Tờ bản đồ ĐC số 27 (253)</t>
  </si>
  <si>
    <t>Điểm trung chuyển rác thải Đồng Trè</t>
  </si>
  <si>
    <t>Tờ bản đồ ĐC số 24 (205, 196)</t>
  </si>
  <si>
    <t>Điểm trung chuyển rác thải (2 điểm)</t>
  </si>
  <si>
    <t>Điểm trung chuyển rác thôn Hà Lời</t>
  </si>
  <si>
    <t>Bãi rác xã Tân Trạch</t>
  </si>
  <si>
    <t>Quỹ đất bãi rác tại các xã, thị trấn</t>
  </si>
  <si>
    <t>Nhà văn hóa thôn Phúc Tử Đông</t>
  </si>
  <si>
    <t>Tờ bản đồ ĐC số 18 (978)</t>
  </si>
  <si>
    <t>Nhà văn hóa thôn dự kiến tách thôn Đại Nam</t>
  </si>
  <si>
    <t>Nhà văn hóa xã thôn Đông Đức</t>
  </si>
  <si>
    <t>Tờ bản đồ ĐC số 5 (Thửa 113)</t>
  </si>
  <si>
    <t>Nhà văn hóa thôn Trung Đức</t>
  </si>
  <si>
    <t>Tờ bản đồ ĐC số 5 (Thửa 246)</t>
  </si>
  <si>
    <t>Nhà Văn Hóa thôn Đồng Duyệt 2</t>
  </si>
  <si>
    <t>Thôn Đồng Duyệt 2 xã Phú Trạch</t>
  </si>
  <si>
    <t>Nhà Văn Hóa thôn Trung Thuận</t>
  </si>
  <si>
    <t>Nhà văn hóa thôn Sỏi</t>
  </si>
  <si>
    <t>Tờ bản đồ 24 (324)</t>
  </si>
  <si>
    <t>Nhà Văn Hóa xã mới</t>
  </si>
  <si>
    <t>Nhà văn hóa trung tâm xã</t>
  </si>
  <si>
    <t>Nhà Văn Hóa thôn Thanh Gianh</t>
  </si>
  <si>
    <t>Tờ bản đồ ĐC số 8 (425)</t>
  </si>
  <si>
    <t>Nhà Văn Hóa thôn Đá Nhảy</t>
  </si>
  <si>
    <t>Tờ bản đồ ĐC số 55 (33)</t>
  </si>
  <si>
    <t>Nhà văn hóa Thôn 1</t>
  </si>
  <si>
    <t>Mở rộng nhà văn hóa Thôn 4</t>
  </si>
  <si>
    <t>Tờ bản đồ ĐC số 8 (1156)</t>
  </si>
  <si>
    <t>Nhà văn hóa thôn Phú Kinh</t>
  </si>
  <si>
    <t>Nhà văn hóa thôn Liên Thủy</t>
  </si>
  <si>
    <t>Nhà văn hóa khu trung tâm xã</t>
  </si>
  <si>
    <t xml:space="preserve">Nhà văn hóa Thôn 4 </t>
  </si>
  <si>
    <t>Tờ bản đồ ĐC số 9 (207)</t>
  </si>
  <si>
    <t>Nhà văn hóa thôn Phong Nha</t>
  </si>
  <si>
    <t>Nhà văn hóa thôn Na</t>
  </si>
  <si>
    <t>Nhà văn hóa Phú Quý tiểu khu 5</t>
  </si>
  <si>
    <t>Tờ bản đồ ĐC số 38 (243)</t>
  </si>
  <si>
    <t>Trường mần non Nam Dinh tiểu khu 5</t>
  </si>
  <si>
    <t>Nhà văn hóa tiểu khu Xung Kích</t>
  </si>
  <si>
    <t>Tờ bản đồ ĐC số 11 (399)</t>
  </si>
  <si>
    <t>Nhà văn hóa tiểu khu Quyết Tiến</t>
  </si>
  <si>
    <t>Tờ bản đồ ĐC số 10 (22)</t>
  </si>
  <si>
    <t>Chuyển trường mần non Bắc Dinh Sang nhà văn hóa tiểu khu Hưu Nghị</t>
  </si>
  <si>
    <t>Tờ bản đồ ĐC số 26 (56)</t>
  </si>
  <si>
    <t>Nhà văn hóa Thôn 2</t>
  </si>
  <si>
    <t xml:space="preserve">Nhà văn hóa 18 bản </t>
  </si>
  <si>
    <t>1.1.12</t>
  </si>
  <si>
    <t>Đất khu vui chơi, giải trí</t>
  </si>
  <si>
    <t>Chuyển sân vận động cũ sang công viên cây xanh</t>
  </si>
  <si>
    <t>Quy hoạch công viên cây xanh,khu vui chơi giải trí tại TK9,TK5,TK2,TK4,TK8</t>
  </si>
  <si>
    <t>Khu vui chơi giải trí quanh hồ Bầu Cừa</t>
  </si>
  <si>
    <t>Đất hồ sinh thái,công viên khu trung tâm xã</t>
  </si>
  <si>
    <t>Công viên cây xanh từ cầu Dinh tới gần bệnh viện</t>
  </si>
  <si>
    <t>1.1.13</t>
  </si>
  <si>
    <t xml:space="preserve">Cát xây dựng Cty Minh Hà </t>
  </si>
  <si>
    <t>Tờ bản đồ ĐC số 32, các thửa: 79, 86, 91</t>
  </si>
  <si>
    <t>Cát xây dựng phía Bắc Hồ Bàu Mía</t>
  </si>
  <si>
    <t>Tờ bản đồ ĐC số 32, các thửa: 100; 82; 77; 96; 108</t>
  </si>
  <si>
    <t>Cát xây dựng (Lòi Trúc)</t>
  </si>
  <si>
    <t>Tờ bản đồ ĐC số 11, thửa: 301</t>
  </si>
  <si>
    <t>Sét gạch ngói (Đồng Trương)</t>
  </si>
  <si>
    <t>Cát làm VLXD thông thường (Đồng Cát thôn Lý Nhân)</t>
  </si>
  <si>
    <t>Cát làm VLXD thông thường (Khu vực Bàu Mía (Cồn Bàu Đa)</t>
  </si>
  <si>
    <t>Đất cát xây dựng khu vực thôn Nhân Quang</t>
  </si>
  <si>
    <t>Đất san lấp khu vực thôn Nhân Quang</t>
  </si>
  <si>
    <t>Sét gạch ngói đập Cửa Nghè</t>
  </si>
  <si>
    <t>Sét gạch ngói đồng Cà</t>
  </si>
  <si>
    <t>Tờ bản đồ ĐC số 22</t>
  </si>
  <si>
    <t>Sét gạch ngói đồng Vụng</t>
  </si>
  <si>
    <t>Tờ bản đồ ĐC số 20</t>
  </si>
  <si>
    <t>Sét gạch ngói (Hồ Bàu Làng)</t>
  </si>
  <si>
    <t>Sét gạch ngói thôn Thanh Lộc</t>
  </si>
  <si>
    <t>Tờ bản đồ ĐC số 13 (32)</t>
  </si>
  <si>
    <t>Tờ bản đồ ĐC số 7 (536, 539)</t>
  </si>
  <si>
    <t>Đất san lấp tại Động Bằng, thôn 3</t>
  </si>
  <si>
    <t>Sét gạch ngói khu vực cây khế</t>
  </si>
  <si>
    <t>Cát, sỏi làm VLXD thông thường (Bồng Lai)</t>
  </si>
  <si>
    <t>Cát sỏi xây dựng khu Hà Su, Đà Đửng</t>
  </si>
  <si>
    <t>Cát sỏi xây dựng khu cầu Ngầm Bùng</t>
  </si>
  <si>
    <t>Đất san lấp xã Lâm Trạch</t>
  </si>
  <si>
    <t>Sét gạch ngói thôn 2 Phúc Đồng</t>
  </si>
  <si>
    <t>Mỏ đá vôi tại thôn 1 phúc khê,thôn 3 Phúc Đồng</t>
  </si>
  <si>
    <t>Cát xây dựng</t>
  </si>
  <si>
    <t>Đá sừng (đá xây dựng Khe Chuối)</t>
  </si>
  <si>
    <t>Cát xây dựng hồ Thác Chuối</t>
  </si>
  <si>
    <t>Mở rộng khu đá vôi làm VLXD thông thường</t>
  </si>
  <si>
    <t>Sét gạch ngói (Đồng Vàng)</t>
  </si>
  <si>
    <t>Cát, sỏi làm VLXD thông thường (Hà Bùng)</t>
  </si>
  <si>
    <t>Cát, sỏi làm VLXD thông thường (Hà Lẹ, Hạ nguồn cầu Sao Sa)</t>
  </si>
  <si>
    <t>Cát làm VLXD thông thường (Bãi Nông trường)</t>
  </si>
  <si>
    <t>TT NT Việt Trung</t>
  </si>
  <si>
    <t>Khai thác cát lòng sông của công ty Tứ Quý</t>
  </si>
  <si>
    <t>Sét Gạch ngói 3 khu vực (Bắc Chiến Lược-TK Dũng Cảm;Cầu 66-TK Tiền Phong;Cầu Quyết Tiến-TK Quyết Tiến)</t>
  </si>
  <si>
    <t xml:space="preserve">Cát làm VLXD thông thường </t>
  </si>
  <si>
    <t>Đất làm vật liệu san lấp (Trọt Áng, thôn 10)</t>
  </si>
  <si>
    <t>Bãi tập kết vật liệu của công ty Trâm Hiếu</t>
  </si>
  <si>
    <t>1.1.14</t>
  </si>
  <si>
    <t>Dự án chăn nuôi bò và kết hợp trồng rừng của công ty TNHH QB Milk</t>
  </si>
  <si>
    <t>Thôn Lý Nhân khu vực Đồng Cát tờ bản đồ ĐC số 32</t>
  </si>
  <si>
    <t>Trang trại khu vực Đông Bắc</t>
  </si>
  <si>
    <t>Tờ bản đồ ĐC số 21</t>
  </si>
  <si>
    <t>Trang trại theo quy hoạch nông thôn mới khu vực Đại Nam</t>
  </si>
  <si>
    <t>Đất trang trại khu vực Nhân Hồng thuộc xã Nam Trạch</t>
  </si>
  <si>
    <t>Tờ bản đồ ĐC số 8 (222;238;215;216;223;221;234;245;252;259;268;269;281;325)</t>
  </si>
  <si>
    <t>Tờ bản đồ ĐC số 5(11); Tờ bản đồ ĐC số 21 (54,48)</t>
  </si>
  <si>
    <t>Quy hoạch trang trại khu vực đồng Bàu Huỳnh</t>
  </si>
  <si>
    <t>Đồng Bàu Huỳnh xã Trung Trạch</t>
  </si>
  <si>
    <t>Quy hoạch trang trại khu vực đồng Cồn Trơng</t>
  </si>
  <si>
    <t>Đồng Cồn Trong xã Trung Trạch</t>
  </si>
  <si>
    <t>Quy hoạch trang trại khu vực đồng Cồn Mưng</t>
  </si>
  <si>
    <t>Đồng Cồn Mưng xã Trung Trạch</t>
  </si>
  <si>
    <t>Quy hoạch trang trại khu vực Cổng Chòi</t>
  </si>
  <si>
    <t>Quy hoạch trang trại khu vực Bàu Cộp</t>
  </si>
  <si>
    <t>Quy hoạch trang trại khu vực Bậy Cờ</t>
  </si>
  <si>
    <t>Quy hoạch trang trại khu vực Cồn Mưng</t>
  </si>
  <si>
    <t>Quy hoạch trang trại vùng Đồng Ngọn</t>
  </si>
  <si>
    <t>Chuyển đất trồng cây hàng năm sang đất nông nghiệp khác</t>
  </si>
  <si>
    <t>Tờ bản đồ ĐC số 37 (111, 119)</t>
  </si>
  <si>
    <t>Đất trang trại thôn Tiền Phong,Quyết Thắng</t>
  </si>
  <si>
    <t>Khu chăn nuôi bò sinh sản và bò thịt</t>
  </si>
  <si>
    <t>Chăn nuôi bò thịt áp dụng công nghệ cao liên danh giữa Cty TNHH 1TV Việt Trung với tập Đoàn Hòa Phát</t>
  </si>
  <si>
    <t>Dự án trang trại chăn nuôi heo thịt bằng chuồng lạnh khép kính của Công ty TNHH MTV Quỳnh Hoa Phát</t>
  </si>
  <si>
    <t>Dự án trang trại chăn nuôi heo thịt theo công nghệ hiện đại, kết hợp nuôi bò thịt của Công ty TNHH MTV Phú Ngọc Liên</t>
  </si>
  <si>
    <t>Dự án trang trại chăn nuôi heo thịt bằng chuồng lạnh khép kính của Công ty TNHH Sản xuất và kinh doanh tổng hợp Trường Giang</t>
  </si>
  <si>
    <t>Khu sinh thái Vườn Đồi dọc đường HCM</t>
  </si>
  <si>
    <t>Quy hoạch trang trại tại thôn Bắc</t>
  </si>
  <si>
    <t>Quy hoạch trạng trại</t>
  </si>
  <si>
    <t>Tờ bản đồ ĐC số 24 (thửa 594); Tờ bản đồ ĐC số 10 (7)</t>
  </si>
  <si>
    <t>Quy hoạch trang trại tại thôn Bắc, thôn Mới</t>
  </si>
  <si>
    <t>Quy hoạch trang trại khu vực Bàu Bàng</t>
  </si>
  <si>
    <t>1.1.15</t>
  </si>
  <si>
    <t>Quy hoạch đất nuôi trồng thủy sản</t>
  </si>
  <si>
    <t>Mở rộng diện tích đất nuôi trồng thủy sản</t>
  </si>
  <si>
    <t>Tờ bản đồ ĐC số 3 (9, 10, 37, 40, 41)</t>
  </si>
  <si>
    <t>Quy hoạch đất nuôi trồng thủy sản khu vực Thủ Ương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</si>
</sst>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quot;$&quot;* #,##0.00_);_(&quot;$&quot;* \(#,##0.00\);_(&quot;$&quot;* &quot;-&quot;??_);_(@_)"/>
    <numFmt numFmtId="165" formatCode="0_);\(0\)"/>
    <numFmt numFmtId="166" formatCode="#,##0.00;[Red]#,##0.00"/>
    <numFmt numFmtId="167" formatCode="_(* #,##0.00_);_(* \(#,##0.00\);_(* &quot;-&quot;_);_(@_)"/>
    <numFmt numFmtId="168" formatCode="#,##0.000"/>
    <numFmt numFmtId="169" formatCode="0.00;[Red]0.00"/>
    <numFmt numFmtId="170" formatCode="0.0"/>
  </numFmts>
  <fonts count="53" x14ac:knownFonts="1">
    <font>
      <sz val="11"/>
      <color theme="1"/>
      <name val="Calibri"/>
      <family val="2"/>
      <scheme val="minor"/>
    </font>
    <font>
      <sz val="11"/>
      <color indexed="8"/>
      <name val="Calibri"/>
      <family val="2"/>
    </font>
    <font>
      <sz val="12"/>
      <name val="Times New Roman"/>
      <family val="1"/>
    </font>
    <font>
      <i/>
      <sz val="12"/>
      <name val="Times New Roman"/>
      <family val="1"/>
    </font>
    <font>
      <sz val="12"/>
      <name val="Arial"/>
      <family val="2"/>
    </font>
    <font>
      <b/>
      <sz val="12"/>
      <name val="Times New Roman"/>
      <family val="1"/>
    </font>
    <font>
      <b/>
      <i/>
      <sz val="12"/>
      <name val="Times New Roman"/>
      <family val="1"/>
    </font>
    <font>
      <sz val="12"/>
      <name val="Times New Roman"/>
      <family val="1"/>
      <charset val="163"/>
    </font>
    <font>
      <sz val="14"/>
      <name val="Times New Roman"/>
      <family val="1"/>
    </font>
    <font>
      <sz val="12"/>
      <color indexed="8"/>
      <name val="Times New Roman"/>
      <family val="1"/>
    </font>
    <font>
      <sz val="12"/>
      <color indexed="8"/>
      <name val="Times New Roman"/>
      <family val="1"/>
    </font>
    <font>
      <b/>
      <sz val="12"/>
      <color indexed="8"/>
      <name val="Times New Roman"/>
      <family val="1"/>
    </font>
    <font>
      <b/>
      <i/>
      <sz val="12"/>
      <color indexed="8"/>
      <name val="Times New Roman"/>
      <family val="1"/>
    </font>
    <font>
      <i/>
      <sz val="12"/>
      <color indexed="8"/>
      <name val="Times New Roman"/>
      <family val="1"/>
    </font>
    <font>
      <b/>
      <sz val="12"/>
      <color indexed="8"/>
      <name val="Cambria"/>
      <family val="1"/>
      <charset val="163"/>
    </font>
    <font>
      <sz val="12"/>
      <name val=".VnTime"/>
      <family val="2"/>
    </font>
    <font>
      <sz val="12"/>
      <color indexed="10"/>
      <name val="Times New Roman"/>
      <family val="1"/>
    </font>
    <font>
      <b/>
      <sz val="12"/>
      <color indexed="10"/>
      <name val="Times New Roman"/>
      <family val="1"/>
    </font>
    <font>
      <sz val="14"/>
      <color indexed="10"/>
      <name val="Times New Roman"/>
      <family val="1"/>
    </font>
    <font>
      <sz val="12"/>
      <color indexed="18"/>
      <name val="Times New Roman"/>
      <family val="1"/>
    </font>
    <font>
      <sz val="12"/>
      <color indexed="8"/>
      <name val="Calibri"/>
      <family val="2"/>
    </font>
    <font>
      <sz val="12"/>
      <color indexed="8"/>
      <name val="Cambria"/>
      <family val="1"/>
      <charset val="163"/>
    </font>
    <font>
      <i/>
      <sz val="12"/>
      <color indexed="8"/>
      <name val="Cambria"/>
      <family val="1"/>
      <charset val="163"/>
    </font>
    <font>
      <b/>
      <sz val="12"/>
      <color indexed="8"/>
      <name val="Times New Roman"/>
      <family val="1"/>
      <charset val="163"/>
    </font>
    <font>
      <sz val="12"/>
      <color indexed="8"/>
      <name val="Times New Roman"/>
      <family val="1"/>
      <charset val="163"/>
    </font>
    <font>
      <b/>
      <i/>
      <sz val="12"/>
      <color indexed="8"/>
      <name val="Times New Roman"/>
      <family val="1"/>
      <charset val="163"/>
    </font>
    <font>
      <sz val="12"/>
      <color indexed="8"/>
      <name val="Calibri"/>
      <family val="2"/>
      <charset val="163"/>
    </font>
    <font>
      <b/>
      <i/>
      <sz val="12"/>
      <color indexed="8"/>
      <name val="Cambria"/>
      <family val="1"/>
      <charset val="163"/>
    </font>
    <font>
      <i/>
      <sz val="12"/>
      <color indexed="8"/>
      <name val="Calibri"/>
      <family val="2"/>
      <charset val="163"/>
    </font>
    <font>
      <sz val="12"/>
      <name val="Calibri"/>
      <family val="2"/>
    </font>
    <font>
      <b/>
      <sz val="12"/>
      <name val="Calibri"/>
      <family val="2"/>
    </font>
    <font>
      <b/>
      <sz val="12"/>
      <color indexed="8"/>
      <name val="Calibri"/>
      <family val="2"/>
    </font>
    <font>
      <sz val="12"/>
      <name val="Times New Roman"/>
      <family val="2"/>
    </font>
    <font>
      <sz val="12"/>
      <color indexed="10"/>
      <name val="Calibri"/>
      <family val="2"/>
    </font>
    <font>
      <b/>
      <sz val="12"/>
      <name val="Times New Roman"/>
      <family val="2"/>
    </font>
    <font>
      <b/>
      <i/>
      <sz val="12"/>
      <name val="Times New Roman"/>
      <family val="2"/>
    </font>
    <font>
      <b/>
      <i/>
      <sz val="12"/>
      <name val="Calibri"/>
      <family val="2"/>
    </font>
    <font>
      <b/>
      <i/>
      <sz val="12"/>
      <color indexed="8"/>
      <name val="Calibri"/>
      <family val="2"/>
    </font>
    <font>
      <i/>
      <sz val="12"/>
      <name val="Times New Roman"/>
      <family val="2"/>
    </font>
    <font>
      <b/>
      <sz val="12"/>
      <name val="Arial"/>
      <family val="2"/>
    </font>
    <font>
      <b/>
      <i/>
      <sz val="12"/>
      <name val="Arial"/>
      <family val="2"/>
    </font>
    <font>
      <i/>
      <sz val="12"/>
      <name val="Arial"/>
      <family val="2"/>
    </font>
    <font>
      <b/>
      <sz val="14"/>
      <name val="Times New Roman"/>
      <family val="1"/>
    </font>
    <font>
      <b/>
      <sz val="14"/>
      <color indexed="8"/>
      <name val="Times New Roman"/>
      <family val="1"/>
    </font>
    <font>
      <sz val="14"/>
      <color indexed="8"/>
      <name val="Times New Roman"/>
      <family val="1"/>
    </font>
    <font>
      <i/>
      <sz val="14"/>
      <name val="Times New Roman"/>
      <family val="1"/>
    </font>
    <font>
      <b/>
      <i/>
      <sz val="14"/>
      <name val="Times New Roman"/>
      <family val="1"/>
    </font>
    <font>
      <i/>
      <sz val="14"/>
      <color indexed="8"/>
      <name val="Times New Roman"/>
      <family val="1"/>
    </font>
    <font>
      <sz val="14"/>
      <color indexed="8"/>
      <name val="Times New Roman"/>
      <family val="1"/>
    </font>
    <font>
      <b/>
      <i/>
      <sz val="14"/>
      <color indexed="8"/>
      <name val="Times New Roman"/>
      <family val="1"/>
    </font>
    <font>
      <sz val="13"/>
      <color indexed="8"/>
      <name val="Times New Roman"/>
      <family val="1"/>
    </font>
    <font>
      <sz val="11"/>
      <color theme="1"/>
      <name val="Calibri"/>
      <family val="2"/>
      <scheme val="minor"/>
    </font>
    <font>
      <sz val="13"/>
      <color theme="1"/>
      <name val="Times New Roman"/>
      <family val="2"/>
    </font>
  </fonts>
  <fills count="9">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indexed="13"/>
        <bgColor indexed="64"/>
      </patternFill>
    </fill>
    <fill>
      <patternFill patternType="solid">
        <fgColor indexed="40"/>
        <bgColor indexed="64"/>
      </patternFill>
    </fill>
    <fill>
      <patternFill patternType="solid">
        <fgColor indexed="22"/>
        <bgColor indexed="64"/>
      </patternFill>
    </fill>
    <fill>
      <patternFill patternType="solid">
        <fgColor indexed="36"/>
        <bgColor indexed="64"/>
      </patternFill>
    </fill>
    <fill>
      <patternFill patternType="solid">
        <fgColor indexed="5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tted">
        <color auto="1"/>
      </top>
      <bottom style="dotted">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style="hair">
        <color auto="1"/>
      </top>
      <bottom style="thin">
        <color auto="1"/>
      </bottom>
      <diagonal/>
    </border>
    <border>
      <left/>
      <right/>
      <top style="hair">
        <color auto="1"/>
      </top>
      <bottom style="hair">
        <color auto="1"/>
      </bottom>
      <diagonal/>
    </border>
    <border>
      <left/>
      <right/>
      <top style="hair">
        <color auto="1"/>
      </top>
      <bottom/>
      <diagonal/>
    </border>
    <border>
      <left style="hair">
        <color auto="1"/>
      </left>
      <right style="hair">
        <color auto="1"/>
      </right>
      <top/>
      <bottom style="hair">
        <color auto="1"/>
      </bottom>
      <diagonal/>
    </border>
    <border>
      <left style="double">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hair">
        <color auto="1"/>
      </top>
      <bottom style="hair">
        <color auto="1"/>
      </bottom>
      <diagonal/>
    </border>
    <border>
      <left style="thin">
        <color auto="1"/>
      </left>
      <right style="thin">
        <color auto="1"/>
      </right>
      <top style="dotted">
        <color auto="1"/>
      </top>
      <bottom style="thin">
        <color auto="1"/>
      </bottom>
      <diagonal/>
    </border>
    <border>
      <left/>
      <right/>
      <top/>
      <bottom style="thin">
        <color auto="1"/>
      </bottom>
      <diagonal/>
    </border>
    <border>
      <left style="thin">
        <color auto="1"/>
      </left>
      <right style="thin">
        <color auto="1"/>
      </right>
      <top/>
      <bottom style="dotted">
        <color auto="1"/>
      </bottom>
      <diagonal/>
    </border>
    <border>
      <left style="thin">
        <color auto="1"/>
      </left>
      <right style="thin">
        <color auto="1"/>
      </right>
      <top style="thin">
        <color auto="1"/>
      </top>
      <bottom style="hair">
        <color auto="1"/>
      </bottom>
      <diagonal/>
    </border>
    <border>
      <left/>
      <right style="thin">
        <color auto="1"/>
      </right>
      <top/>
      <bottom/>
      <diagonal/>
    </border>
    <border>
      <left/>
      <right style="thin">
        <color auto="1"/>
      </right>
      <top style="hair">
        <color auto="1"/>
      </top>
      <bottom/>
      <diagonal/>
    </border>
  </borders>
  <cellStyleXfs count="7">
    <xf numFmtId="0" fontId="0" fillId="0" borderId="0"/>
    <xf numFmtId="43" fontId="1" fillId="0" borderId="0" applyFont="0" applyFill="0" applyBorder="0" applyAlignment="0" applyProtection="0"/>
    <xf numFmtId="164" fontId="1" fillId="0" borderId="0" applyFont="0" applyFill="0" applyBorder="0" applyAlignment="0" applyProtection="0"/>
    <xf numFmtId="0" fontId="52" fillId="0" borderId="0"/>
    <xf numFmtId="0" fontId="51" fillId="0" borderId="0"/>
    <xf numFmtId="0" fontId="15" fillId="0" borderId="0"/>
    <xf numFmtId="0" fontId="8" fillId="0" borderId="0"/>
  </cellStyleXfs>
  <cellXfs count="1075">
    <xf numFmtId="0" fontId="0" fillId="0" borderId="0" xfId="0"/>
    <xf numFmtId="4"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xf>
    <xf numFmtId="2" fontId="3" fillId="2" borderId="1" xfId="0" applyNumberFormat="1" applyFont="1" applyFill="1" applyBorder="1" applyAlignment="1">
      <alignment horizontal="right" vertical="center" wrapText="1"/>
    </xf>
    <xf numFmtId="2" fontId="3" fillId="2" borderId="2" xfId="0" applyNumberFormat="1" applyFont="1" applyFill="1" applyBorder="1" applyAlignment="1">
      <alignment horizontal="right" vertical="center" wrapText="1"/>
    </xf>
    <xf numFmtId="2" fontId="3" fillId="2" borderId="3" xfId="0" applyNumberFormat="1" applyFont="1" applyFill="1" applyBorder="1" applyAlignment="1">
      <alignment horizontal="right" vertical="center" wrapText="1"/>
    </xf>
    <xf numFmtId="2" fontId="3" fillId="0" borderId="1" xfId="0" applyNumberFormat="1" applyFont="1" applyFill="1" applyBorder="1" applyAlignment="1">
      <alignment horizontal="right" vertical="center" wrapText="1"/>
    </xf>
    <xf numFmtId="4" fontId="2" fillId="0" borderId="1" xfId="0" applyNumberFormat="1" applyFont="1" applyFill="1" applyBorder="1" applyAlignment="1" applyProtection="1">
      <alignment horizontal="right" vertical="center"/>
    </xf>
    <xf numFmtId="4" fontId="2" fillId="0" borderId="0" xfId="0" applyNumberFormat="1" applyFont="1" applyFill="1"/>
    <xf numFmtId="4" fontId="2" fillId="0" borderId="1" xfId="0" applyNumberFormat="1" applyFont="1" applyFill="1" applyBorder="1" applyAlignment="1">
      <alignment vertical="center" wrapText="1"/>
    </xf>
    <xf numFmtId="0" fontId="2" fillId="0" borderId="4" xfId="0" applyFont="1" applyFill="1" applyBorder="1" applyAlignment="1">
      <alignment wrapText="1"/>
    </xf>
    <xf numFmtId="1" fontId="2" fillId="0" borderId="1" xfId="0" applyNumberFormat="1" applyFont="1" applyFill="1" applyBorder="1" applyAlignment="1">
      <alignment horizontal="left" vertical="center" wrapText="1"/>
    </xf>
    <xf numFmtId="0" fontId="5" fillId="0" borderId="1" xfId="0" applyFont="1" applyFill="1" applyBorder="1"/>
    <xf numFmtId="0" fontId="5"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2" fillId="0" borderId="1" xfId="0" applyFont="1" applyFill="1" applyBorder="1"/>
    <xf numFmtId="4" fontId="11" fillId="3" borderId="0" xfId="0" applyNumberFormat="1" applyFont="1" applyFill="1" applyBorder="1" applyAlignment="1">
      <alignment horizontal="center" vertical="center"/>
    </xf>
    <xf numFmtId="4" fontId="11" fillId="3" borderId="0" xfId="0" applyNumberFormat="1" applyFont="1" applyFill="1" applyBorder="1"/>
    <xf numFmtId="4" fontId="10" fillId="3" borderId="0" xfId="0" applyNumberFormat="1" applyFont="1" applyFill="1" applyBorder="1" applyAlignment="1">
      <alignment horizontal="center" vertical="center"/>
    </xf>
    <xf numFmtId="4" fontId="10" fillId="3" borderId="0" xfId="0" applyNumberFormat="1" applyFont="1" applyFill="1" applyBorder="1"/>
    <xf numFmtId="0" fontId="2" fillId="0" borderId="1" xfId="0" applyNumberFormat="1" applyFont="1" applyFill="1" applyBorder="1" applyAlignment="1">
      <alignment horizontal="left" vertical="center" wrapText="1"/>
    </xf>
    <xf numFmtId="4" fontId="2" fillId="0" borderId="5" xfId="0" applyNumberFormat="1" applyFont="1" applyFill="1" applyBorder="1"/>
    <xf numFmtId="4" fontId="2" fillId="0" borderId="6" xfId="0" applyNumberFormat="1" applyFont="1" applyFill="1" applyBorder="1"/>
    <xf numFmtId="4" fontId="5" fillId="0" borderId="1" xfId="3" applyNumberFormat="1" applyFont="1" applyFill="1" applyBorder="1" applyAlignment="1" applyProtection="1">
      <alignment horizontal="center" vertical="center"/>
      <protection hidden="1"/>
    </xf>
    <xf numFmtId="4" fontId="3" fillId="0" borderId="1" xfId="3" applyNumberFormat="1" applyFont="1" applyFill="1" applyBorder="1" applyAlignment="1" applyProtection="1">
      <alignment horizontal="center" vertical="center"/>
      <protection hidden="1"/>
    </xf>
    <xf numFmtId="4" fontId="2" fillId="0" borderId="1" xfId="0" applyNumberFormat="1" applyFont="1" applyFill="1" applyBorder="1" applyAlignment="1">
      <alignment wrapText="1"/>
    </xf>
    <xf numFmtId="165"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3" fontId="5" fillId="0" borderId="1" xfId="0" applyNumberFormat="1" applyFont="1" applyFill="1" applyBorder="1" applyAlignment="1">
      <alignment horizontal="left" vertical="center"/>
    </xf>
    <xf numFmtId="4" fontId="5"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right" vertical="center"/>
    </xf>
    <xf numFmtId="4" fontId="5" fillId="0" borderId="1" xfId="0" applyNumberFormat="1" applyFont="1" applyFill="1" applyBorder="1"/>
    <xf numFmtId="4" fontId="5" fillId="0" borderId="1" xfId="0" applyNumberFormat="1" applyFont="1" applyFill="1" applyBorder="1" applyAlignment="1">
      <alignment wrapText="1"/>
    </xf>
    <xf numFmtId="4" fontId="5" fillId="0" borderId="6" xfId="0" applyNumberFormat="1" applyFont="1" applyFill="1" applyBorder="1"/>
    <xf numFmtId="4" fontId="5" fillId="0" borderId="5" xfId="0" applyNumberFormat="1" applyFont="1" applyFill="1" applyBorder="1"/>
    <xf numFmtId="3" fontId="2" fillId="0" borderId="7" xfId="0" applyNumberFormat="1" applyFont="1" applyFill="1" applyBorder="1" applyAlignment="1">
      <alignment horizontal="left" vertical="center"/>
    </xf>
    <xf numFmtId="4" fontId="2" fillId="0" borderId="7" xfId="0" applyNumberFormat="1" applyFont="1" applyFill="1" applyBorder="1" applyAlignment="1">
      <alignment horizontal="left" vertical="center" wrapText="1"/>
    </xf>
    <xf numFmtId="4" fontId="2" fillId="0" borderId="7" xfId="0" applyNumberFormat="1" applyFont="1" applyFill="1" applyBorder="1" applyAlignment="1">
      <alignment horizontal="center" vertical="center"/>
    </xf>
    <xf numFmtId="4" fontId="2" fillId="0" borderId="8" xfId="0" applyNumberFormat="1" applyFont="1" applyFill="1" applyBorder="1" applyAlignment="1">
      <alignment horizontal="right" vertical="center"/>
    </xf>
    <xf numFmtId="4" fontId="2" fillId="0" borderId="7" xfId="0" applyNumberFormat="1" applyFont="1" applyFill="1" applyBorder="1" applyAlignment="1">
      <alignment horizontal="right" vertical="center"/>
    </xf>
    <xf numFmtId="4" fontId="2" fillId="0" borderId="7" xfId="0" applyNumberFormat="1" applyFont="1" applyFill="1" applyBorder="1"/>
    <xf numFmtId="4" fontId="2" fillId="0" borderId="7" xfId="0" applyNumberFormat="1" applyFont="1" applyFill="1" applyBorder="1" applyAlignment="1">
      <alignment wrapText="1"/>
    </xf>
    <xf numFmtId="3" fontId="2" fillId="0" borderId="9" xfId="0" applyNumberFormat="1" applyFont="1" applyFill="1" applyBorder="1" applyAlignment="1">
      <alignment horizontal="left" vertical="center"/>
    </xf>
    <xf numFmtId="4" fontId="2" fillId="0" borderId="9" xfId="0" applyNumberFormat="1" applyFont="1" applyFill="1" applyBorder="1" applyAlignment="1">
      <alignment horizontal="left" vertical="center" wrapText="1"/>
    </xf>
    <xf numFmtId="4" fontId="2" fillId="0" borderId="9" xfId="0" applyNumberFormat="1" applyFont="1" applyFill="1" applyBorder="1" applyAlignment="1">
      <alignment horizontal="center" vertical="center"/>
    </xf>
    <xf numFmtId="4" fontId="2" fillId="0" borderId="9" xfId="0" applyNumberFormat="1" applyFont="1" applyFill="1" applyBorder="1" applyAlignment="1">
      <alignment horizontal="right" vertical="center"/>
    </xf>
    <xf numFmtId="4" fontId="2" fillId="0" borderId="9" xfId="0" applyNumberFormat="1" applyFont="1" applyFill="1" applyBorder="1"/>
    <xf numFmtId="4" fontId="2" fillId="0" borderId="9" xfId="0" applyNumberFormat="1" applyFont="1" applyFill="1" applyBorder="1" applyAlignment="1">
      <alignment wrapText="1"/>
    </xf>
    <xf numFmtId="3" fontId="2" fillId="0" borderId="8" xfId="0" applyNumberFormat="1" applyFont="1" applyFill="1" applyBorder="1" applyAlignment="1">
      <alignment horizontal="left" vertical="center"/>
    </xf>
    <xf numFmtId="4" fontId="2" fillId="0" borderId="8" xfId="0" applyNumberFormat="1" applyFont="1" applyFill="1" applyBorder="1" applyAlignment="1">
      <alignment horizontal="left" vertical="center" wrapText="1"/>
    </xf>
    <xf numFmtId="4" fontId="2" fillId="0" borderId="8" xfId="0" applyNumberFormat="1" applyFont="1" applyFill="1" applyBorder="1" applyAlignment="1">
      <alignment horizontal="center" vertical="center"/>
    </xf>
    <xf numFmtId="4" fontId="2" fillId="0" borderId="8" xfId="0" applyNumberFormat="1" applyFont="1" applyFill="1" applyBorder="1"/>
    <xf numFmtId="4" fontId="2" fillId="0" borderId="8" xfId="0" applyNumberFormat="1" applyFont="1" applyFill="1" applyBorder="1" applyAlignment="1">
      <alignment wrapText="1"/>
    </xf>
    <xf numFmtId="4" fontId="2" fillId="0" borderId="10" xfId="0" applyNumberFormat="1" applyFont="1" applyFill="1" applyBorder="1" applyAlignment="1">
      <alignment horizontal="left" vertical="center" wrapText="1"/>
    </xf>
    <xf numFmtId="4" fontId="2" fillId="0" borderId="10" xfId="0" applyNumberFormat="1" applyFont="1" applyFill="1" applyBorder="1" applyAlignment="1">
      <alignment horizontal="center" vertical="center"/>
    </xf>
    <xf numFmtId="4" fontId="2" fillId="0" borderId="10" xfId="0" applyNumberFormat="1" applyFont="1" applyFill="1" applyBorder="1" applyAlignment="1">
      <alignment horizontal="right" vertical="center"/>
    </xf>
    <xf numFmtId="4" fontId="2" fillId="0" borderId="10" xfId="0" applyNumberFormat="1" applyFont="1" applyFill="1" applyBorder="1"/>
    <xf numFmtId="4" fontId="2" fillId="0" borderId="10" xfId="0" applyNumberFormat="1" applyFont="1" applyFill="1" applyBorder="1" applyAlignment="1">
      <alignment wrapText="1"/>
    </xf>
    <xf numFmtId="4" fontId="2" fillId="0" borderId="7" xfId="0" applyNumberFormat="1" applyFont="1" applyFill="1" applyBorder="1" applyAlignment="1">
      <alignment horizontal="center" vertical="center" wrapText="1"/>
    </xf>
    <xf numFmtId="3" fontId="16" fillId="0" borderId="7" xfId="0" applyNumberFormat="1" applyFont="1" applyFill="1" applyBorder="1" applyAlignment="1">
      <alignment horizontal="left" vertical="center"/>
    </xf>
    <xf numFmtId="4" fontId="16" fillId="0" borderId="7" xfId="0" applyNumberFormat="1" applyFont="1" applyFill="1" applyBorder="1" applyAlignment="1">
      <alignment horizontal="left" vertical="center" wrapText="1"/>
    </xf>
    <xf numFmtId="4" fontId="16" fillId="0" borderId="7" xfId="0" applyNumberFormat="1" applyFont="1" applyFill="1" applyBorder="1" applyAlignment="1">
      <alignment horizontal="center" vertical="center"/>
    </xf>
    <xf numFmtId="4" fontId="16" fillId="0" borderId="7" xfId="0" applyNumberFormat="1" applyFont="1" applyFill="1" applyBorder="1" applyAlignment="1">
      <alignment horizontal="center" vertical="center" wrapText="1"/>
    </xf>
    <xf numFmtId="4" fontId="16" fillId="0" borderId="8" xfId="0" applyNumberFormat="1" applyFont="1" applyFill="1" applyBorder="1" applyAlignment="1">
      <alignment horizontal="right" vertical="center"/>
    </xf>
    <xf numFmtId="4" fontId="16" fillId="0" borderId="7" xfId="0" applyNumberFormat="1" applyFont="1" applyFill="1" applyBorder="1" applyAlignment="1">
      <alignment horizontal="right" vertical="center"/>
    </xf>
    <xf numFmtId="4" fontId="16" fillId="0" borderId="7" xfId="0" applyNumberFormat="1" applyFont="1" applyFill="1" applyBorder="1"/>
    <xf numFmtId="4" fontId="16" fillId="0" borderId="7" xfId="0" applyNumberFormat="1" applyFont="1" applyFill="1" applyBorder="1" applyAlignment="1">
      <alignment wrapText="1"/>
    </xf>
    <xf numFmtId="4" fontId="16" fillId="0" borderId="5" xfId="0" applyNumberFormat="1" applyFont="1" applyFill="1" applyBorder="1"/>
    <xf numFmtId="4" fontId="17" fillId="4" borderId="5" xfId="0" applyNumberFormat="1" applyFont="1" applyFill="1" applyBorder="1"/>
    <xf numFmtId="1" fontId="8" fillId="0" borderId="7" xfId="3" applyNumberFormat="1" applyFont="1" applyFill="1" applyBorder="1" applyAlignment="1" applyProtection="1">
      <alignment horizontal="left" vertical="center" wrapText="1"/>
      <protection locked="0"/>
    </xf>
    <xf numFmtId="1" fontId="8" fillId="0" borderId="7" xfId="3" applyNumberFormat="1" applyFont="1" applyFill="1" applyBorder="1" applyAlignment="1" applyProtection="1">
      <alignment horizontal="center" vertical="center" wrapText="1"/>
      <protection locked="0"/>
    </xf>
    <xf numFmtId="0" fontId="2" fillId="0" borderId="7" xfId="0" applyFont="1" applyFill="1" applyBorder="1"/>
    <xf numFmtId="2" fontId="2" fillId="0" borderId="7" xfId="0" applyNumberFormat="1" applyFont="1" applyFill="1" applyBorder="1"/>
    <xf numFmtId="169" fontId="8" fillId="0" borderId="7" xfId="0" applyNumberFormat="1" applyFont="1" applyFill="1" applyBorder="1" applyAlignment="1">
      <alignment horizontal="center" vertical="center"/>
    </xf>
    <xf numFmtId="0" fontId="2" fillId="0" borderId="8" xfId="0" applyFont="1" applyFill="1" applyBorder="1"/>
    <xf numFmtId="43" fontId="2" fillId="0" borderId="7" xfId="1" applyFont="1" applyFill="1" applyBorder="1"/>
    <xf numFmtId="0" fontId="2" fillId="0" borderId="7" xfId="0" applyFont="1" applyFill="1" applyBorder="1" applyAlignment="1">
      <alignment wrapText="1"/>
    </xf>
    <xf numFmtId="0" fontId="2" fillId="0" borderId="5" xfId="0" applyFont="1" applyFill="1" applyBorder="1"/>
    <xf numFmtId="1" fontId="18" fillId="0" borderId="7" xfId="3" applyNumberFormat="1" applyFont="1" applyFill="1" applyBorder="1" applyAlignment="1" applyProtection="1">
      <alignment horizontal="left" vertical="center" wrapText="1"/>
      <protection locked="0"/>
    </xf>
    <xf numFmtId="1" fontId="18" fillId="0" borderId="7" xfId="3" applyNumberFormat="1" applyFont="1" applyFill="1" applyBorder="1" applyAlignment="1" applyProtection="1">
      <alignment horizontal="center" vertical="center" wrapText="1"/>
      <protection locked="0"/>
    </xf>
    <xf numFmtId="0" fontId="16" fillId="0" borderId="7" xfId="0" applyFont="1" applyFill="1" applyBorder="1"/>
    <xf numFmtId="2" fontId="16" fillId="0" borderId="7" xfId="0" applyNumberFormat="1" applyFont="1" applyFill="1" applyBorder="1"/>
    <xf numFmtId="169" fontId="18" fillId="0" borderId="7" xfId="0" applyNumberFormat="1" applyFont="1" applyFill="1" applyBorder="1" applyAlignment="1">
      <alignment horizontal="center" vertical="center"/>
    </xf>
    <xf numFmtId="0" fontId="16" fillId="0" borderId="8" xfId="0" applyFont="1" applyFill="1" applyBorder="1"/>
    <xf numFmtId="0" fontId="16" fillId="0" borderId="7" xfId="0" applyFont="1" applyFill="1" applyBorder="1" applyAlignment="1">
      <alignment wrapText="1"/>
    </xf>
    <xf numFmtId="0" fontId="16" fillId="0" borderId="5" xfId="0" applyFont="1" applyFill="1" applyBorder="1"/>
    <xf numFmtId="4" fontId="5" fillId="5" borderId="5" xfId="0" applyNumberFormat="1" applyFont="1" applyFill="1" applyBorder="1"/>
    <xf numFmtId="4" fontId="16" fillId="4" borderId="5" xfId="0" applyNumberFormat="1" applyFont="1" applyFill="1" applyBorder="1"/>
    <xf numFmtId="4" fontId="16" fillId="4" borderId="7" xfId="0" applyNumberFormat="1" applyFont="1" applyFill="1" applyBorder="1" applyAlignment="1">
      <alignment horizontal="left" vertical="center" wrapText="1"/>
    </xf>
    <xf numFmtId="4" fontId="16" fillId="4" borderId="7" xfId="0" applyNumberFormat="1" applyFont="1" applyFill="1" applyBorder="1" applyAlignment="1">
      <alignment horizontal="center" vertical="center"/>
    </xf>
    <xf numFmtId="4" fontId="16" fillId="4" borderId="8" xfId="0" applyNumberFormat="1" applyFont="1" applyFill="1" applyBorder="1" applyAlignment="1">
      <alignment horizontal="right" vertical="center"/>
    </xf>
    <xf numFmtId="4" fontId="16" fillId="4" borderId="7" xfId="0" applyNumberFormat="1" applyFont="1" applyFill="1" applyBorder="1" applyAlignment="1">
      <alignment horizontal="right" vertical="center"/>
    </xf>
    <xf numFmtId="4" fontId="16" fillId="4" borderId="7" xfId="0" applyNumberFormat="1" applyFont="1" applyFill="1" applyBorder="1"/>
    <xf numFmtId="4" fontId="16" fillId="4" borderId="7" xfId="0" applyNumberFormat="1" applyFont="1" applyFill="1" applyBorder="1" applyAlignment="1">
      <alignment wrapText="1"/>
    </xf>
    <xf numFmtId="4" fontId="2" fillId="4" borderId="10" xfId="0" applyNumberFormat="1" applyFont="1" applyFill="1" applyBorder="1" applyAlignment="1">
      <alignment horizontal="left" vertical="center" wrapText="1"/>
    </xf>
    <xf numFmtId="4" fontId="2" fillId="4" borderId="10" xfId="0" applyNumberFormat="1" applyFont="1" applyFill="1" applyBorder="1" applyAlignment="1">
      <alignment horizontal="center" vertical="center"/>
    </xf>
    <xf numFmtId="4" fontId="2" fillId="4" borderId="10" xfId="0" applyNumberFormat="1" applyFont="1" applyFill="1" applyBorder="1" applyAlignment="1">
      <alignment horizontal="right" vertical="center"/>
    </xf>
    <xf numFmtId="4" fontId="2" fillId="4" borderId="10" xfId="0" applyNumberFormat="1" applyFont="1" applyFill="1" applyBorder="1"/>
    <xf numFmtId="4" fontId="2" fillId="4" borderId="10" xfId="0" applyNumberFormat="1" applyFont="1" applyFill="1" applyBorder="1" applyAlignment="1">
      <alignment wrapText="1"/>
    </xf>
    <xf numFmtId="4" fontId="2" fillId="4" borderId="5" xfId="0" applyNumberFormat="1" applyFont="1" applyFill="1" applyBorder="1"/>
    <xf numFmtId="4" fontId="5" fillId="0" borderId="10" xfId="0" applyNumberFormat="1" applyFont="1" applyFill="1" applyBorder="1" applyAlignment="1">
      <alignment wrapText="1"/>
    </xf>
    <xf numFmtId="4" fontId="16" fillId="0" borderId="10" xfId="0" applyNumberFormat="1" applyFont="1" applyFill="1" applyBorder="1" applyAlignment="1">
      <alignment horizontal="left" vertical="center" wrapText="1"/>
    </xf>
    <xf numFmtId="4" fontId="16" fillId="0" borderId="10" xfId="0" applyNumberFormat="1" applyFont="1" applyFill="1" applyBorder="1" applyAlignment="1">
      <alignment horizontal="center" vertical="center"/>
    </xf>
    <xf numFmtId="4" fontId="16" fillId="0" borderId="10" xfId="0" applyNumberFormat="1" applyFont="1" applyFill="1" applyBorder="1" applyAlignment="1">
      <alignment horizontal="right" vertical="center"/>
    </xf>
    <xf numFmtId="4" fontId="16" fillId="0" borderId="10" xfId="0" applyNumberFormat="1" applyFont="1" applyFill="1" applyBorder="1"/>
    <xf numFmtId="4" fontId="16" fillId="0" borderId="10" xfId="0" applyNumberFormat="1" applyFont="1" applyFill="1" applyBorder="1" applyAlignment="1">
      <alignment wrapText="1"/>
    </xf>
    <xf numFmtId="4" fontId="19" fillId="0" borderId="7" xfId="0" applyNumberFormat="1" applyFont="1" applyFill="1" applyBorder="1" applyAlignment="1">
      <alignment horizontal="left" vertical="center" wrapText="1"/>
    </xf>
    <xf numFmtId="4" fontId="19" fillId="0" borderId="7" xfId="0" applyNumberFormat="1" applyFont="1" applyFill="1" applyBorder="1" applyAlignment="1">
      <alignment horizontal="center" vertical="center"/>
    </xf>
    <xf numFmtId="4" fontId="19" fillId="0" borderId="7" xfId="0" applyNumberFormat="1" applyFont="1" applyFill="1" applyBorder="1" applyAlignment="1">
      <alignment horizontal="center" vertical="center" wrapText="1"/>
    </xf>
    <xf numFmtId="4" fontId="19" fillId="0" borderId="8" xfId="0" applyNumberFormat="1" applyFont="1" applyFill="1" applyBorder="1" applyAlignment="1">
      <alignment horizontal="right" vertical="center"/>
    </xf>
    <xf numFmtId="4" fontId="19" fillId="0" borderId="7" xfId="0" applyNumberFormat="1" applyFont="1" applyFill="1" applyBorder="1" applyAlignment="1">
      <alignment horizontal="right" vertical="center"/>
    </xf>
    <xf numFmtId="4" fontId="19" fillId="0" borderId="7" xfId="0" applyNumberFormat="1" applyFont="1" applyFill="1" applyBorder="1"/>
    <xf numFmtId="4" fontId="19" fillId="0" borderId="7" xfId="0" applyNumberFormat="1" applyFont="1" applyFill="1" applyBorder="1" applyAlignment="1">
      <alignment wrapText="1"/>
    </xf>
    <xf numFmtId="4" fontId="19" fillId="0" borderId="5" xfId="0" applyNumberFormat="1" applyFont="1" applyFill="1" applyBorder="1"/>
    <xf numFmtId="3" fontId="16" fillId="0" borderId="8" xfId="0" applyNumberFormat="1" applyFont="1" applyFill="1" applyBorder="1" applyAlignment="1">
      <alignment horizontal="left" vertical="center"/>
    </xf>
    <xf numFmtId="4" fontId="16" fillId="0" borderId="8" xfId="0" applyNumberFormat="1" applyFont="1" applyFill="1" applyBorder="1" applyAlignment="1">
      <alignment horizontal="center" vertical="center"/>
    </xf>
    <xf numFmtId="0" fontId="16" fillId="0" borderId="10" xfId="0" applyNumberFormat="1" applyFont="1" applyFill="1" applyBorder="1" applyAlignment="1">
      <alignment horizontal="left" vertical="center" wrapText="1"/>
    </xf>
    <xf numFmtId="4" fontId="16" fillId="0" borderId="8" xfId="0" applyNumberFormat="1" applyFont="1" applyFill="1" applyBorder="1"/>
    <xf numFmtId="4" fontId="16" fillId="0" borderId="8" xfId="0" applyNumberFormat="1" applyFont="1" applyFill="1" applyBorder="1" applyAlignment="1">
      <alignment wrapText="1"/>
    </xf>
    <xf numFmtId="0" fontId="2" fillId="0" borderId="10" xfId="0" applyNumberFormat="1" applyFont="1" applyFill="1" applyBorder="1" applyAlignment="1">
      <alignment horizontal="left" vertical="center" wrapText="1"/>
    </xf>
    <xf numFmtId="4" fontId="2" fillId="5" borderId="5" xfId="0" applyNumberFormat="1" applyFont="1" applyFill="1" applyBorder="1"/>
    <xf numFmtId="4" fontId="16" fillId="4" borderId="9" xfId="0" applyNumberFormat="1" applyFont="1" applyFill="1" applyBorder="1" applyAlignment="1">
      <alignment horizontal="center" vertical="center"/>
    </xf>
    <xf numFmtId="3" fontId="16" fillId="0" borderId="10" xfId="0" applyNumberFormat="1" applyFont="1" applyFill="1" applyBorder="1" applyAlignment="1">
      <alignment horizontal="left" vertical="center"/>
    </xf>
    <xf numFmtId="3" fontId="2" fillId="0" borderId="10" xfId="0" applyNumberFormat="1" applyFont="1" applyFill="1" applyBorder="1" applyAlignment="1">
      <alignment horizontal="left" vertical="center"/>
    </xf>
    <xf numFmtId="4" fontId="16" fillId="4" borderId="9" xfId="0" applyNumberFormat="1" applyFont="1" applyFill="1" applyBorder="1" applyAlignment="1">
      <alignment horizontal="left" vertical="center" wrapText="1"/>
    </xf>
    <xf numFmtId="4" fontId="16" fillId="4" borderId="10" xfId="0" applyNumberFormat="1" applyFont="1" applyFill="1" applyBorder="1" applyAlignment="1">
      <alignment horizontal="right" vertical="center"/>
    </xf>
    <xf numFmtId="4" fontId="16" fillId="4" borderId="9" xfId="0" applyNumberFormat="1" applyFont="1" applyFill="1" applyBorder="1" applyAlignment="1">
      <alignment horizontal="right" vertical="center"/>
    </xf>
    <xf numFmtId="4" fontId="16" fillId="4" borderId="9" xfId="0" applyNumberFormat="1" applyFont="1" applyFill="1" applyBorder="1"/>
    <xf numFmtId="4" fontId="16" fillId="4" borderId="9" xfId="0" applyNumberFormat="1" applyFont="1" applyFill="1" applyBorder="1" applyAlignment="1">
      <alignment wrapText="1"/>
    </xf>
    <xf numFmtId="4" fontId="5" fillId="0" borderId="1" xfId="0" applyNumberFormat="1" applyFont="1" applyFill="1" applyBorder="1" applyAlignment="1" applyProtection="1">
      <alignment vertical="center" wrapText="1"/>
      <protection locked="0"/>
    </xf>
    <xf numFmtId="3" fontId="2" fillId="0" borderId="1" xfId="0" applyNumberFormat="1" applyFont="1" applyFill="1" applyBorder="1" applyAlignment="1">
      <alignment horizontal="left" vertical="center"/>
    </xf>
    <xf numFmtId="4" fontId="2" fillId="0" borderId="1" xfId="0" applyNumberFormat="1" applyFont="1" applyFill="1" applyBorder="1"/>
    <xf numFmtId="4" fontId="5" fillId="0" borderId="1" xfId="0" applyNumberFormat="1" applyFont="1" applyFill="1" applyBorder="1" applyAlignment="1" applyProtection="1">
      <alignment vertical="center" wrapText="1"/>
    </xf>
    <xf numFmtId="4" fontId="2" fillId="0" borderId="10" xfId="0" applyNumberFormat="1" applyFont="1" applyFill="1" applyBorder="1" applyAlignment="1">
      <alignment horizontal="center" vertical="center" wrapText="1"/>
    </xf>
    <xf numFmtId="4" fontId="2" fillId="0" borderId="11" xfId="0" applyNumberFormat="1" applyFont="1" applyFill="1" applyBorder="1" applyAlignment="1">
      <alignment horizontal="left" vertical="center" wrapText="1"/>
    </xf>
    <xf numFmtId="4" fontId="2" fillId="0" borderId="11" xfId="0" applyNumberFormat="1" applyFont="1" applyFill="1" applyBorder="1" applyAlignment="1">
      <alignment horizontal="center" vertical="center"/>
    </xf>
    <xf numFmtId="4" fontId="2" fillId="0" borderId="11" xfId="0" applyNumberFormat="1" applyFont="1" applyFill="1" applyBorder="1" applyAlignment="1">
      <alignment horizontal="center" vertical="center" wrapText="1"/>
    </xf>
    <xf numFmtId="4" fontId="2" fillId="0" borderId="11" xfId="0" applyNumberFormat="1" applyFont="1" applyFill="1" applyBorder="1" applyAlignment="1">
      <alignment horizontal="right" vertical="center"/>
    </xf>
    <xf numFmtId="4" fontId="16" fillId="4" borderId="0" xfId="0" applyNumberFormat="1" applyFont="1" applyFill="1" applyBorder="1" applyAlignment="1">
      <alignment horizontal="left" vertical="center" wrapText="1"/>
    </xf>
    <xf numFmtId="4" fontId="16" fillId="4" borderId="11" xfId="0" applyNumberFormat="1" applyFont="1" applyFill="1" applyBorder="1" applyAlignment="1">
      <alignment horizontal="center" vertical="center"/>
    </xf>
    <xf numFmtId="4" fontId="16" fillId="4" borderId="11" xfId="0" applyNumberFormat="1" applyFont="1" applyFill="1" applyBorder="1" applyAlignment="1">
      <alignment horizontal="right" vertical="center"/>
    </xf>
    <xf numFmtId="4" fontId="16" fillId="4" borderId="0" xfId="0" applyNumberFormat="1" applyFont="1" applyFill="1" applyBorder="1" applyAlignment="1">
      <alignment horizontal="right" vertical="center"/>
    </xf>
    <xf numFmtId="4" fontId="16" fillId="4" borderId="12" xfId="0" applyNumberFormat="1" applyFont="1" applyFill="1" applyBorder="1"/>
    <xf numFmtId="4" fontId="16" fillId="4" borderId="13" xfId="0" applyNumberFormat="1" applyFont="1" applyFill="1" applyBorder="1" applyAlignment="1">
      <alignment horizontal="center" vertical="center" wrapText="1"/>
    </xf>
    <xf numFmtId="4" fontId="16" fillId="4" borderId="12" xfId="0" applyNumberFormat="1" applyFont="1" applyFill="1" applyBorder="1" applyAlignment="1">
      <alignment wrapText="1"/>
    </xf>
    <xf numFmtId="3" fontId="2" fillId="0" borderId="5" xfId="0" applyNumberFormat="1" applyFont="1" applyFill="1" applyBorder="1" applyAlignment="1">
      <alignment horizontal="left" vertical="center"/>
    </xf>
    <xf numFmtId="4" fontId="2" fillId="0" borderId="5" xfId="0" applyNumberFormat="1" applyFont="1" applyFill="1" applyBorder="1" applyAlignment="1">
      <alignment horizontal="left" vertical="center" wrapText="1"/>
    </xf>
    <xf numFmtId="4" fontId="2" fillId="0" borderId="5" xfId="0" applyNumberFormat="1" applyFont="1" applyFill="1" applyBorder="1" applyAlignment="1">
      <alignment horizontal="center" vertical="center"/>
    </xf>
    <xf numFmtId="4" fontId="2" fillId="0" borderId="5" xfId="0" applyNumberFormat="1" applyFont="1" applyFill="1" applyBorder="1" applyAlignment="1">
      <alignment wrapText="1"/>
    </xf>
    <xf numFmtId="0" fontId="2" fillId="0" borderId="14" xfId="0" applyFont="1" applyFill="1" applyBorder="1"/>
    <xf numFmtId="2" fontId="5" fillId="0" borderId="6" xfId="0" applyNumberFormat="1" applyFont="1" applyFill="1" applyBorder="1"/>
    <xf numFmtId="0" fontId="5" fillId="0" borderId="5" xfId="0" applyFont="1" applyFill="1" applyBorder="1"/>
    <xf numFmtId="0" fontId="5" fillId="0" borderId="8" xfId="0" applyFont="1" applyFill="1" applyBorder="1"/>
    <xf numFmtId="0" fontId="5" fillId="0" borderId="7" xfId="0" applyFont="1" applyFill="1" applyBorder="1"/>
    <xf numFmtId="2" fontId="2" fillId="0" borderId="6" xfId="0" applyNumberFormat="1" applyFont="1" applyFill="1" applyBorder="1"/>
    <xf numFmtId="0" fontId="2" fillId="0" borderId="9" xfId="0" applyFont="1" applyFill="1" applyBorder="1"/>
    <xf numFmtId="2" fontId="2" fillId="0" borderId="9" xfId="0" applyNumberFormat="1" applyFont="1" applyFill="1" applyBorder="1"/>
    <xf numFmtId="0" fontId="2" fillId="0" borderId="10" xfId="0" applyFont="1" applyFill="1" applyBorder="1"/>
    <xf numFmtId="2" fontId="2" fillId="0" borderId="8" xfId="0" applyNumberFormat="1" applyFont="1" applyFill="1" applyBorder="1"/>
    <xf numFmtId="2" fontId="2" fillId="0" borderId="9" xfId="0" applyNumberFormat="1" applyFont="1" applyFill="1" applyBorder="1" applyAlignment="1">
      <alignment horizontal="center" vertical="center"/>
    </xf>
    <xf numFmtId="4" fontId="5" fillId="0" borderId="1" xfId="0" applyNumberFormat="1" applyFont="1" applyFill="1" applyBorder="1" applyAlignment="1">
      <alignment horizontal="left" vertical="center"/>
    </xf>
    <xf numFmtId="4" fontId="16" fillId="0" borderId="9" xfId="0" applyNumberFormat="1" applyFont="1" applyFill="1" applyBorder="1"/>
    <xf numFmtId="0" fontId="16" fillId="0" borderId="10" xfId="0" applyFont="1" applyFill="1" applyBorder="1"/>
    <xf numFmtId="2" fontId="16" fillId="0" borderId="10" xfId="0" applyNumberFormat="1" applyFont="1" applyFill="1" applyBorder="1"/>
    <xf numFmtId="2" fontId="2" fillId="0" borderId="10" xfId="0" applyNumberFormat="1" applyFont="1" applyFill="1" applyBorder="1"/>
    <xf numFmtId="2" fontId="2" fillId="0" borderId="7" xfId="0" applyNumberFormat="1" applyFont="1" applyFill="1" applyBorder="1" applyAlignment="1">
      <alignment horizontal="center" vertical="center"/>
    </xf>
    <xf numFmtId="0" fontId="16" fillId="0" borderId="9" xfId="0" applyFont="1" applyFill="1" applyBorder="1"/>
    <xf numFmtId="2" fontId="16" fillId="0" borderId="9" xfId="0" applyNumberFormat="1" applyFont="1" applyFill="1" applyBorder="1"/>
    <xf numFmtId="2" fontId="16" fillId="0" borderId="10" xfId="0" applyNumberFormat="1" applyFont="1" applyFill="1" applyBorder="1" applyAlignment="1">
      <alignment horizontal="center" vertical="center"/>
    </xf>
    <xf numFmtId="0" fontId="2" fillId="0" borderId="7" xfId="0" applyFont="1" applyFill="1" applyBorder="1" applyAlignment="1">
      <alignment vertical="center"/>
    </xf>
    <xf numFmtId="2" fontId="5" fillId="0" borderId="1" xfId="0" applyNumberFormat="1" applyFont="1" applyFill="1" applyBorder="1"/>
    <xf numFmtId="4" fontId="2" fillId="0" borderId="11" xfId="0" applyNumberFormat="1" applyFont="1" applyFill="1" applyBorder="1"/>
    <xf numFmtId="0" fontId="2" fillId="0" borderId="11" xfId="0" applyFont="1" applyFill="1" applyBorder="1"/>
    <xf numFmtId="2" fontId="2" fillId="0" borderId="11" xfId="0" applyNumberFormat="1" applyFont="1" applyFill="1" applyBorder="1"/>
    <xf numFmtId="0" fontId="20" fillId="6" borderId="0" xfId="0" applyFont="1" applyFill="1"/>
    <xf numFmtId="1" fontId="11" fillId="3" borderId="15"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2" fontId="11" fillId="3" borderId="1" xfId="0" applyNumberFormat="1" applyFont="1" applyFill="1" applyBorder="1" applyAlignment="1">
      <alignment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0" fillId="3" borderId="0" xfId="0" applyFont="1" applyFill="1" applyBorder="1" applyAlignment="1">
      <alignment horizontal="center" vertical="center"/>
    </xf>
    <xf numFmtId="3" fontId="10" fillId="3" borderId="0" xfId="0" applyNumberFormat="1"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xf>
    <xf numFmtId="0" fontId="10" fillId="3" borderId="0" xfId="0" applyFont="1" applyFill="1" applyBorder="1"/>
    <xf numFmtId="0" fontId="11" fillId="3" borderId="1" xfId="0" applyNumberFormat="1" applyFont="1" applyFill="1" applyBorder="1" applyAlignment="1">
      <alignment horizontal="left" vertical="center" wrapText="1"/>
    </xf>
    <xf numFmtId="4" fontId="11" fillId="3" borderId="1" xfId="0" applyNumberFormat="1" applyFont="1" applyFill="1" applyBorder="1" applyAlignment="1" applyProtection="1">
      <alignment vertical="center" wrapText="1"/>
    </xf>
    <xf numFmtId="4" fontId="11" fillId="3" borderId="19" xfId="0" applyNumberFormat="1" applyFont="1" applyFill="1" applyBorder="1" applyAlignment="1">
      <alignment horizontal="center" vertical="center" wrapText="1"/>
    </xf>
    <xf numFmtId="4" fontId="11" fillId="3" borderId="17" xfId="0" applyNumberFormat="1" applyFont="1" applyFill="1" applyBorder="1" applyAlignment="1">
      <alignment vertical="center" wrapText="1"/>
    </xf>
    <xf numFmtId="4" fontId="11" fillId="3" borderId="18" xfId="0" applyNumberFormat="1" applyFont="1" applyFill="1" applyBorder="1" applyAlignment="1">
      <alignment horizontal="center" vertical="center" wrapText="1"/>
    </xf>
    <xf numFmtId="4" fontId="11" fillId="3" borderId="0" xfId="0" applyNumberFormat="1" applyFont="1" applyFill="1" applyBorder="1" applyAlignment="1">
      <alignment vertical="center"/>
    </xf>
    <xf numFmtId="1" fontId="10" fillId="3" borderId="15" xfId="0" applyNumberFormat="1" applyFont="1" applyFill="1" applyBorder="1" applyAlignment="1">
      <alignment horizontal="center" vertical="center" wrapText="1"/>
    </xf>
    <xf numFmtId="0" fontId="10" fillId="3" borderId="1" xfId="0" applyFont="1" applyFill="1" applyBorder="1" applyAlignment="1">
      <alignment vertical="center" wrapText="1"/>
    </xf>
    <xf numFmtId="2" fontId="10" fillId="3" borderId="1" xfId="0" applyNumberFormat="1" applyFont="1" applyFill="1" applyBorder="1" applyAlignment="1">
      <alignment vertical="center" wrapText="1"/>
    </xf>
    <xf numFmtId="2" fontId="10" fillId="3" borderId="1" xfId="0" applyNumberFormat="1" applyFont="1" applyFill="1" applyBorder="1" applyAlignment="1">
      <alignment horizontal="right" vertical="center"/>
    </xf>
    <xf numFmtId="4" fontId="10" fillId="3" borderId="1" xfId="0" applyNumberFormat="1" applyFont="1" applyFill="1" applyBorder="1" applyAlignment="1">
      <alignment horizontal="right" vertical="center"/>
    </xf>
    <xf numFmtId="2" fontId="11" fillId="3" borderId="1" xfId="0" applyNumberFormat="1" applyFont="1" applyFill="1" applyBorder="1" applyAlignment="1">
      <alignment horizontal="right" vertical="center"/>
    </xf>
    <xf numFmtId="0" fontId="10" fillId="3" borderId="19" xfId="0" applyFont="1" applyFill="1" applyBorder="1" applyAlignment="1">
      <alignment horizontal="center" vertical="center" wrapText="1"/>
    </xf>
    <xf numFmtId="4" fontId="10" fillId="3" borderId="17" xfId="0" applyNumberFormat="1" applyFont="1" applyFill="1" applyBorder="1" applyAlignment="1">
      <alignment vertical="center" wrapText="1"/>
    </xf>
    <xf numFmtId="1" fontId="10" fillId="3" borderId="18" xfId="0" applyNumberFormat="1" applyFont="1" applyFill="1" applyBorder="1" applyAlignment="1">
      <alignment horizontal="center" vertical="center"/>
    </xf>
    <xf numFmtId="4" fontId="10" fillId="3" borderId="1" xfId="0" applyNumberFormat="1" applyFont="1" applyFill="1" applyBorder="1" applyAlignment="1">
      <alignment vertical="center"/>
    </xf>
    <xf numFmtId="4" fontId="2" fillId="3" borderId="1" xfId="0" applyNumberFormat="1" applyFont="1" applyFill="1" applyBorder="1" applyAlignment="1">
      <alignment vertical="center"/>
    </xf>
    <xf numFmtId="166" fontId="10" fillId="3" borderId="19" xfId="0" applyNumberFormat="1" applyFont="1" applyFill="1" applyBorder="1" applyAlignment="1">
      <alignment horizontal="center" vertical="center" wrapText="1"/>
    </xf>
    <xf numFmtId="1" fontId="10" fillId="3" borderId="18" xfId="0" applyNumberFormat="1" applyFont="1" applyFill="1" applyBorder="1" applyAlignment="1">
      <alignment horizontal="center" vertical="center" wrapText="1"/>
    </xf>
    <xf numFmtId="4" fontId="11" fillId="3" borderId="1" xfId="0" applyNumberFormat="1" applyFont="1" applyFill="1" applyBorder="1" applyAlignment="1">
      <alignment vertical="center" wrapText="1"/>
    </xf>
    <xf numFmtId="4" fontId="10" fillId="3" borderId="18" xfId="0" applyNumberFormat="1" applyFont="1" applyFill="1" applyBorder="1" applyAlignment="1">
      <alignment horizontal="center" vertical="center" wrapText="1"/>
    </xf>
    <xf numFmtId="3" fontId="11" fillId="3" borderId="0" xfId="0" applyNumberFormat="1" applyFont="1" applyFill="1" applyBorder="1" applyAlignment="1">
      <alignment vertical="center"/>
    </xf>
    <xf numFmtId="4" fontId="10" fillId="3" borderId="1" xfId="0" applyNumberFormat="1" applyFont="1" applyFill="1" applyBorder="1" applyAlignment="1" applyProtection="1">
      <alignment vertical="center" wrapText="1"/>
    </xf>
    <xf numFmtId="1" fontId="11" fillId="3" borderId="18" xfId="0" applyNumberFormat="1" applyFont="1" applyFill="1" applyBorder="1" applyAlignment="1">
      <alignment horizontal="center" vertical="center" wrapText="1"/>
    </xf>
    <xf numFmtId="4" fontId="11" fillId="3" borderId="19" xfId="0" applyNumberFormat="1" applyFont="1" applyFill="1" applyBorder="1" applyAlignment="1" applyProtection="1">
      <alignment vertical="center" wrapText="1"/>
    </xf>
    <xf numFmtId="1" fontId="12" fillId="3" borderId="15" xfId="0" applyNumberFormat="1" applyFont="1" applyFill="1" applyBorder="1" applyAlignment="1">
      <alignment horizontal="center" vertical="center" wrapText="1"/>
    </xf>
    <xf numFmtId="0" fontId="12" fillId="3" borderId="19" xfId="0" applyFont="1" applyFill="1" applyBorder="1" applyAlignment="1">
      <alignment horizontal="left" vertical="center" wrapText="1"/>
    </xf>
    <xf numFmtId="4" fontId="12" fillId="3" borderId="1" xfId="0" applyNumberFormat="1" applyFont="1" applyFill="1" applyBorder="1" applyAlignment="1">
      <alignment vertical="center"/>
    </xf>
    <xf numFmtId="0" fontId="13" fillId="3" borderId="19" xfId="0" applyFont="1" applyFill="1" applyBorder="1" applyAlignment="1">
      <alignment horizontal="center" vertical="center" wrapText="1"/>
    </xf>
    <xf numFmtId="0" fontId="12" fillId="3" borderId="17" xfId="0" applyFont="1" applyFill="1" applyBorder="1" applyAlignment="1">
      <alignment vertical="center"/>
    </xf>
    <xf numFmtId="1" fontId="12" fillId="3" borderId="18" xfId="0" applyNumberFormat="1" applyFont="1" applyFill="1" applyBorder="1" applyAlignment="1">
      <alignment horizontal="center" vertical="center"/>
    </xf>
    <xf numFmtId="4" fontId="12" fillId="3" borderId="0" xfId="0" applyNumberFormat="1" applyFont="1" applyFill="1" applyBorder="1" applyAlignment="1">
      <alignment horizontal="center" vertical="center"/>
    </xf>
    <xf numFmtId="3" fontId="12" fillId="3" borderId="0" xfId="0" applyNumberFormat="1" applyFont="1" applyFill="1" applyBorder="1" applyAlignment="1">
      <alignment vertical="center"/>
    </xf>
    <xf numFmtId="4" fontId="12" fillId="3" borderId="0" xfId="0" applyNumberFormat="1" applyFont="1" applyFill="1" applyAlignment="1">
      <alignment vertical="center"/>
    </xf>
    <xf numFmtId="3" fontId="12" fillId="3" borderId="0" xfId="0" applyNumberFormat="1" applyFont="1" applyFill="1" applyBorder="1" applyAlignment="1">
      <alignment horizontal="center" vertical="center"/>
    </xf>
    <xf numFmtId="166" fontId="10" fillId="3" borderId="19" xfId="0" applyNumberFormat="1" applyFont="1" applyFill="1" applyBorder="1" applyAlignment="1">
      <alignment vertical="center" wrapText="1"/>
    </xf>
    <xf numFmtId="0" fontId="10" fillId="3" borderId="17" xfId="0" applyFont="1" applyFill="1" applyBorder="1" applyAlignment="1">
      <alignment vertical="center"/>
    </xf>
    <xf numFmtId="0" fontId="10" fillId="3" borderId="18" xfId="0" applyFont="1" applyFill="1" applyBorder="1" applyAlignment="1">
      <alignment horizontal="center" vertical="center"/>
    </xf>
    <xf numFmtId="3" fontId="10" fillId="3" borderId="0" xfId="0" applyNumberFormat="1" applyFont="1" applyFill="1" applyBorder="1" applyAlignment="1">
      <alignment horizontal="center" vertical="center"/>
    </xf>
    <xf numFmtId="0" fontId="11" fillId="3" borderId="0" xfId="0" applyFont="1" applyFill="1" applyAlignment="1">
      <alignment vertical="center"/>
    </xf>
    <xf numFmtId="0" fontId="11" fillId="3" borderId="1" xfId="0" applyFont="1" applyFill="1" applyBorder="1" applyAlignment="1">
      <alignment vertical="center"/>
    </xf>
    <xf numFmtId="0" fontId="11" fillId="3" borderId="17" xfId="0" applyFont="1" applyFill="1" applyBorder="1" applyAlignment="1">
      <alignment vertical="center" wrapText="1"/>
    </xf>
    <xf numFmtId="0" fontId="11" fillId="3" borderId="18" xfId="0" applyFont="1" applyFill="1" applyBorder="1" applyAlignment="1">
      <alignment horizontal="center" vertical="center"/>
    </xf>
    <xf numFmtId="2" fontId="10" fillId="3" borderId="1" xfId="0" applyNumberFormat="1" applyFont="1" applyFill="1" applyBorder="1" applyAlignment="1">
      <alignment horizontal="right" vertical="center" wrapText="1"/>
    </xf>
    <xf numFmtId="0" fontId="10" fillId="3" borderId="17" xfId="0" applyFont="1" applyFill="1" applyBorder="1" applyAlignment="1">
      <alignment vertical="center" wrapText="1"/>
    </xf>
    <xf numFmtId="0" fontId="10" fillId="3" borderId="18" xfId="0" applyFont="1" applyFill="1" applyBorder="1" applyAlignment="1">
      <alignment horizontal="center" vertical="center" wrapText="1"/>
    </xf>
    <xf numFmtId="4" fontId="12" fillId="3" borderId="1" xfId="0" applyNumberFormat="1" applyFont="1" applyFill="1" applyBorder="1" applyAlignment="1" applyProtection="1">
      <alignment vertical="center" wrapText="1"/>
    </xf>
    <xf numFmtId="4" fontId="12" fillId="3" borderId="1" xfId="0" applyNumberFormat="1" applyFont="1" applyFill="1" applyBorder="1" applyAlignment="1">
      <alignment vertical="center" wrapText="1"/>
    </xf>
    <xf numFmtId="2" fontId="12" fillId="3" borderId="1" xfId="0" applyNumberFormat="1" applyFont="1" applyFill="1" applyBorder="1" applyAlignment="1">
      <alignment vertical="center" wrapText="1"/>
    </xf>
    <xf numFmtId="0" fontId="10" fillId="3" borderId="1" xfId="0" applyFont="1" applyFill="1" applyBorder="1" applyAlignment="1">
      <alignment horizontal="left" vertical="center" wrapText="1"/>
    </xf>
    <xf numFmtId="166" fontId="10" fillId="3" borderId="17" xfId="0" applyNumberFormat="1" applyFont="1" applyFill="1" applyBorder="1" applyAlignment="1">
      <alignment vertical="center" wrapText="1"/>
    </xf>
    <xf numFmtId="166" fontId="10" fillId="3" borderId="1" xfId="0" applyNumberFormat="1" applyFont="1" applyFill="1" applyBorder="1" applyAlignment="1">
      <alignment horizontal="right" vertical="center"/>
    </xf>
    <xf numFmtId="167" fontId="12" fillId="3" borderId="1" xfId="0" applyNumberFormat="1" applyFont="1" applyFill="1" applyBorder="1" applyAlignment="1" applyProtection="1">
      <alignment vertical="center" wrapText="1"/>
    </xf>
    <xf numFmtId="4" fontId="12" fillId="3" borderId="17" xfId="0" applyNumberFormat="1" applyFont="1" applyFill="1" applyBorder="1" applyAlignment="1">
      <alignment vertical="center" wrapText="1"/>
    </xf>
    <xf numFmtId="166" fontId="10" fillId="3" borderId="20" xfId="0" applyNumberFormat="1" applyFont="1" applyFill="1" applyBorder="1" applyAlignment="1">
      <alignment vertical="center" wrapText="1"/>
    </xf>
    <xf numFmtId="0" fontId="2" fillId="3" borderId="1" xfId="0" applyNumberFormat="1" applyFont="1" applyFill="1" applyBorder="1" applyAlignment="1">
      <alignment horizontal="left" vertical="center" wrapText="1"/>
    </xf>
    <xf numFmtId="166" fontId="10" fillId="3" borderId="1" xfId="0" applyNumberFormat="1" applyFont="1" applyFill="1" applyBorder="1" applyAlignment="1" applyProtection="1">
      <alignment horizontal="center" vertical="center" wrapText="1"/>
      <protection locked="0"/>
    </xf>
    <xf numFmtId="2" fontId="7" fillId="3" borderId="1" xfId="0" applyNumberFormat="1" applyFont="1" applyFill="1" applyBorder="1" applyAlignment="1">
      <alignment horizontal="right" vertical="center"/>
    </xf>
    <xf numFmtId="0" fontId="2" fillId="3" borderId="19" xfId="0" applyFont="1" applyFill="1" applyBorder="1" applyAlignment="1">
      <alignment horizontal="center" vertical="center" wrapText="1"/>
    </xf>
    <xf numFmtId="4" fontId="7" fillId="3" borderId="17" xfId="0" applyNumberFormat="1" applyFont="1" applyFill="1" applyBorder="1" applyAlignment="1">
      <alignment vertical="center" wrapText="1"/>
    </xf>
    <xf numFmtId="0" fontId="11" fillId="3" borderId="1" xfId="0" applyFont="1" applyFill="1" applyBorder="1" applyAlignment="1">
      <alignment vertical="center" wrapText="1"/>
    </xf>
    <xf numFmtId="166" fontId="11" fillId="3" borderId="17" xfId="0" applyNumberFormat="1" applyFont="1" applyFill="1" applyBorder="1" applyAlignment="1">
      <alignment vertical="center" wrapText="1"/>
    </xf>
    <xf numFmtId="166" fontId="11" fillId="3" borderId="18" xfId="0"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xf>
    <xf numFmtId="166" fontId="12" fillId="3" borderId="1" xfId="0" applyNumberFormat="1" applyFont="1" applyFill="1" applyBorder="1" applyAlignment="1">
      <alignment vertical="center" wrapText="1"/>
    </xf>
    <xf numFmtId="166" fontId="12" fillId="3" borderId="17" xfId="0" applyNumberFormat="1" applyFont="1" applyFill="1" applyBorder="1" applyAlignment="1" applyProtection="1">
      <alignment vertical="center" wrapText="1"/>
    </xf>
    <xf numFmtId="1" fontId="11" fillId="3" borderId="18" xfId="0" applyNumberFormat="1" applyFont="1" applyFill="1" applyBorder="1" applyAlignment="1">
      <alignment horizontal="center" vertical="center"/>
    </xf>
    <xf numFmtId="166" fontId="10" fillId="3" borderId="1" xfId="0" applyNumberFormat="1" applyFont="1" applyFill="1" applyBorder="1" applyAlignment="1">
      <alignment vertical="center" wrapText="1"/>
    </xf>
    <xf numFmtId="4" fontId="13" fillId="3" borderId="0" xfId="0" applyNumberFormat="1" applyFont="1" applyFill="1" applyBorder="1" applyAlignment="1">
      <alignment horizontal="center" vertical="center"/>
    </xf>
    <xf numFmtId="4" fontId="10" fillId="3" borderId="0" xfId="0" applyNumberFormat="1" applyFont="1" applyFill="1" applyAlignment="1">
      <alignment vertical="center"/>
    </xf>
    <xf numFmtId="167" fontId="10" fillId="3" borderId="1" xfId="0" applyNumberFormat="1" applyFont="1" applyFill="1" applyBorder="1" applyAlignment="1" applyProtection="1">
      <alignment vertical="center" wrapText="1"/>
    </xf>
    <xf numFmtId="167" fontId="10" fillId="3" borderId="17" xfId="0" applyNumberFormat="1" applyFont="1" applyFill="1" applyBorder="1" applyAlignment="1" applyProtection="1">
      <alignment vertical="center" wrapText="1"/>
    </xf>
    <xf numFmtId="2" fontId="13" fillId="3" borderId="1" xfId="0" applyNumberFormat="1" applyFont="1" applyFill="1" applyBorder="1" applyAlignment="1">
      <alignment vertical="center" wrapText="1"/>
    </xf>
    <xf numFmtId="0" fontId="12" fillId="3" borderId="1" xfId="0" applyFont="1" applyFill="1" applyBorder="1" applyAlignment="1">
      <alignment vertical="center" wrapText="1"/>
    </xf>
    <xf numFmtId="0" fontId="12" fillId="3" borderId="17" xfId="0" applyFont="1" applyFill="1" applyBorder="1" applyAlignment="1">
      <alignment vertical="center" wrapText="1"/>
    </xf>
    <xf numFmtId="4" fontId="12" fillId="3" borderId="0" xfId="0" applyNumberFormat="1" applyFont="1" applyFill="1" applyBorder="1"/>
    <xf numFmtId="2" fontId="11" fillId="3" borderId="1" xfId="0" applyNumberFormat="1" applyFont="1" applyFill="1" applyBorder="1" applyAlignment="1">
      <alignment horizontal="justify" vertical="center" wrapText="1"/>
    </xf>
    <xf numFmtId="2" fontId="10" fillId="3" borderId="1" xfId="0" applyNumberFormat="1" applyFont="1" applyFill="1" applyBorder="1" applyAlignment="1">
      <alignment horizontal="justify" vertical="center" wrapText="1"/>
    </xf>
    <xf numFmtId="2" fontId="10" fillId="3" borderId="3" xfId="0" applyNumberFormat="1" applyFont="1" applyFill="1" applyBorder="1" applyAlignment="1">
      <alignment vertical="center" wrapText="1"/>
    </xf>
    <xf numFmtId="2" fontId="10" fillId="3" borderId="1" xfId="0" applyNumberFormat="1" applyFont="1" applyFill="1" applyBorder="1" applyAlignment="1" applyProtection="1">
      <alignment horizontal="right" vertical="center"/>
    </xf>
    <xf numFmtId="167" fontId="11" fillId="3" borderId="1" xfId="0" applyNumberFormat="1" applyFont="1" applyFill="1" applyBorder="1" applyAlignment="1" applyProtection="1">
      <alignment vertical="center" wrapText="1"/>
    </xf>
    <xf numFmtId="0" fontId="11" fillId="3" borderId="17" xfId="0" applyFont="1" applyFill="1" applyBorder="1" applyAlignment="1">
      <alignment vertical="center"/>
    </xf>
    <xf numFmtId="0" fontId="9" fillId="3" borderId="17" xfId="0" applyFont="1" applyFill="1" applyBorder="1" applyAlignment="1">
      <alignment vertical="center" wrapText="1"/>
    </xf>
    <xf numFmtId="0" fontId="12" fillId="3" borderId="1" xfId="0"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4" fontId="10" fillId="3" borderId="1" xfId="0" applyNumberFormat="1" applyFont="1" applyFill="1" applyBorder="1" applyAlignment="1">
      <alignment horizontal="right" vertical="center" wrapText="1"/>
    </xf>
    <xf numFmtId="166" fontId="10" fillId="3" borderId="1" xfId="0" applyNumberFormat="1" applyFont="1" applyFill="1" applyBorder="1" applyAlignment="1">
      <alignment horizontal="right" vertical="center" wrapText="1"/>
    </xf>
    <xf numFmtId="4" fontId="10" fillId="3" borderId="17" xfId="0" applyNumberFormat="1" applyFont="1" applyFill="1" applyBorder="1" applyAlignment="1">
      <alignment horizontal="left" vertical="center" wrapText="1"/>
    </xf>
    <xf numFmtId="2" fontId="11" fillId="3" borderId="1" xfId="0" applyNumberFormat="1" applyFont="1" applyFill="1" applyBorder="1" applyAlignment="1">
      <alignment horizontal="right" vertical="center" wrapText="1"/>
    </xf>
    <xf numFmtId="0" fontId="11" fillId="3" borderId="19" xfId="0" applyFont="1" applyFill="1" applyBorder="1" applyAlignment="1">
      <alignment horizontal="center" vertical="center" wrapText="1"/>
    </xf>
    <xf numFmtId="164" fontId="10" fillId="3" borderId="1" xfId="2" applyFont="1" applyFill="1" applyBorder="1" applyAlignment="1">
      <alignment horizontal="left" vertical="center" wrapText="1"/>
    </xf>
    <xf numFmtId="164" fontId="10" fillId="3" borderId="17" xfId="2" applyFont="1" applyFill="1" applyBorder="1" applyAlignment="1">
      <alignment vertical="center" wrapText="1"/>
    </xf>
    <xf numFmtId="0" fontId="11" fillId="3" borderId="1" xfId="0" applyFont="1" applyFill="1" applyBorder="1" applyAlignment="1">
      <alignment horizontal="left" vertical="center" wrapText="1"/>
    </xf>
    <xf numFmtId="1" fontId="10" fillId="3" borderId="18" xfId="0" applyNumberFormat="1" applyFont="1" applyFill="1" applyBorder="1" applyAlignment="1" applyProtection="1">
      <alignment horizontal="center" vertical="center" wrapText="1"/>
    </xf>
    <xf numFmtId="0" fontId="10" fillId="3" borderId="0" xfId="0" applyFont="1" applyFill="1" applyAlignment="1">
      <alignment vertical="center"/>
    </xf>
    <xf numFmtId="4" fontId="11" fillId="3" borderId="1" xfId="0" applyNumberFormat="1" applyFont="1" applyFill="1" applyBorder="1" applyAlignment="1">
      <alignment vertical="center"/>
    </xf>
    <xf numFmtId="0" fontId="11" fillId="3" borderId="1" xfId="0" applyFont="1" applyFill="1" applyBorder="1" applyAlignment="1">
      <alignment horizontal="center" vertical="center" wrapText="1"/>
    </xf>
    <xf numFmtId="0" fontId="11" fillId="3" borderId="0" xfId="0" applyFont="1" applyFill="1"/>
    <xf numFmtId="2" fontId="10" fillId="3" borderId="3" xfId="0" applyNumberFormat="1" applyFont="1" applyFill="1" applyBorder="1" applyAlignment="1">
      <alignment horizontal="right" vertical="center"/>
    </xf>
    <xf numFmtId="4" fontId="10" fillId="3" borderId="17" xfId="0" applyNumberFormat="1" applyFont="1" applyFill="1" applyBorder="1" applyAlignment="1" applyProtection="1">
      <alignment vertical="center" wrapText="1"/>
    </xf>
    <xf numFmtId="4" fontId="11" fillId="3" borderId="0" xfId="0" applyNumberFormat="1" applyFont="1" applyFill="1" applyBorder="1" applyAlignment="1">
      <alignment horizontal="center" vertical="center" wrapText="1"/>
    </xf>
    <xf numFmtId="0" fontId="10" fillId="3" borderId="1" xfId="0" applyNumberFormat="1" applyFont="1" applyFill="1" applyBorder="1" applyAlignment="1">
      <alignment horizontal="left" vertical="center" wrapText="1"/>
    </xf>
    <xf numFmtId="0" fontId="10" fillId="3" borderId="1" xfId="6" applyFont="1" applyFill="1" applyBorder="1" applyAlignment="1">
      <alignment horizontal="left" vertical="center" wrapText="1"/>
    </xf>
    <xf numFmtId="0" fontId="10" fillId="3" borderId="19" xfId="6" applyFont="1" applyFill="1" applyBorder="1" applyAlignment="1">
      <alignment horizontal="left" vertical="center" wrapText="1"/>
    </xf>
    <xf numFmtId="166" fontId="11" fillId="3" borderId="1" xfId="0" applyNumberFormat="1" applyFont="1" applyFill="1" applyBorder="1" applyAlignment="1" applyProtection="1">
      <alignment vertical="center" wrapText="1"/>
    </xf>
    <xf numFmtId="166" fontId="10" fillId="3" borderId="1" xfId="0" applyNumberFormat="1" applyFont="1" applyFill="1" applyBorder="1" applyAlignment="1" applyProtection="1">
      <alignment vertical="center" wrapText="1"/>
    </xf>
    <xf numFmtId="166" fontId="10" fillId="3" borderId="17" xfId="0" applyNumberFormat="1" applyFont="1" applyFill="1" applyBorder="1" applyAlignment="1" applyProtection="1">
      <alignment vertical="center" wrapText="1"/>
    </xf>
    <xf numFmtId="166" fontId="10" fillId="3" borderId="19" xfId="0" applyNumberFormat="1" applyFont="1" applyFill="1" applyBorder="1" applyAlignment="1" applyProtection="1">
      <alignment vertical="center" wrapText="1"/>
    </xf>
    <xf numFmtId="165" fontId="10" fillId="3" borderId="17" xfId="0" applyNumberFormat="1" applyFont="1" applyFill="1" applyBorder="1" applyAlignment="1">
      <alignment vertical="center" wrapText="1"/>
    </xf>
    <xf numFmtId="0" fontId="10" fillId="3" borderId="21" xfId="0" applyFont="1" applyFill="1" applyBorder="1" applyAlignment="1">
      <alignment vertical="center" wrapText="1"/>
    </xf>
    <xf numFmtId="4" fontId="10" fillId="3" borderId="21" xfId="0" applyNumberFormat="1" applyFont="1" applyFill="1" applyBorder="1" applyAlignment="1">
      <alignment horizontal="right" vertical="center"/>
    </xf>
    <xf numFmtId="4" fontId="11" fillId="3" borderId="1" xfId="0" applyNumberFormat="1" applyFont="1" applyFill="1" applyBorder="1" applyAlignment="1">
      <alignment horizontal="right" vertical="center"/>
    </xf>
    <xf numFmtId="2" fontId="10" fillId="3" borderId="3" xfId="0" applyNumberFormat="1" applyFont="1" applyFill="1" applyBorder="1" applyAlignment="1">
      <alignment horizontal="justify" vertical="center" wrapText="1"/>
    </xf>
    <xf numFmtId="2" fontId="11" fillId="3" borderId="16" xfId="0" applyNumberFormat="1" applyFont="1" applyFill="1" applyBorder="1" applyAlignment="1">
      <alignment vertical="center" wrapText="1"/>
    </xf>
    <xf numFmtId="2" fontId="11" fillId="3" borderId="19" xfId="0" applyNumberFormat="1" applyFont="1" applyFill="1" applyBorder="1" applyAlignment="1">
      <alignment vertical="center" wrapText="1"/>
    </xf>
    <xf numFmtId="2" fontId="10" fillId="3" borderId="19" xfId="0" applyNumberFormat="1" applyFont="1" applyFill="1" applyBorder="1" applyAlignment="1">
      <alignment horizontal="right" vertical="center"/>
    </xf>
    <xf numFmtId="2" fontId="11" fillId="3" borderId="19" xfId="0" applyNumberFormat="1" applyFont="1" applyFill="1" applyBorder="1" applyAlignment="1">
      <alignment horizontal="right" vertical="center"/>
    </xf>
    <xf numFmtId="4" fontId="12" fillId="3" borderId="19" xfId="0" applyNumberFormat="1" applyFont="1" applyFill="1" applyBorder="1" applyAlignment="1">
      <alignment vertical="center"/>
    </xf>
    <xf numFmtId="4" fontId="10" fillId="3" borderId="19" xfId="0" applyNumberFormat="1" applyFont="1" applyFill="1" applyBorder="1" applyAlignment="1">
      <alignment horizontal="right" vertical="center"/>
    </xf>
    <xf numFmtId="2" fontId="12" fillId="3" borderId="19" xfId="0" applyNumberFormat="1" applyFont="1" applyFill="1" applyBorder="1" applyAlignment="1">
      <alignment vertical="center" wrapText="1"/>
    </xf>
    <xf numFmtId="166" fontId="10" fillId="3" borderId="19" xfId="0" applyNumberFormat="1" applyFont="1" applyFill="1" applyBorder="1" applyAlignment="1">
      <alignment horizontal="right" vertical="center"/>
    </xf>
    <xf numFmtId="2" fontId="10" fillId="3" borderId="19" xfId="0" applyNumberFormat="1" applyFont="1" applyFill="1" applyBorder="1" applyAlignment="1">
      <alignment vertical="center" wrapText="1"/>
    </xf>
    <xf numFmtId="2" fontId="10" fillId="3" borderId="19" xfId="0" applyNumberFormat="1" applyFont="1" applyFill="1" applyBorder="1" applyAlignment="1">
      <alignment horizontal="right" vertical="center" wrapText="1"/>
    </xf>
    <xf numFmtId="2" fontId="10" fillId="3" borderId="19" xfId="0" applyNumberFormat="1" applyFont="1" applyFill="1" applyBorder="1" applyAlignment="1" applyProtection="1">
      <alignment horizontal="right" vertical="center"/>
    </xf>
    <xf numFmtId="2" fontId="11" fillId="3" borderId="19" xfId="0" applyNumberFormat="1" applyFont="1" applyFill="1" applyBorder="1" applyAlignment="1">
      <alignment horizontal="right" vertical="center" wrapText="1"/>
    </xf>
    <xf numFmtId="4" fontId="11" fillId="3" borderId="19" xfId="0" applyNumberFormat="1" applyFont="1" applyFill="1" applyBorder="1" applyAlignment="1">
      <alignment vertical="center"/>
    </xf>
    <xf numFmtId="0" fontId="5" fillId="7" borderId="1" xfId="0" applyFont="1" applyFill="1" applyBorder="1" applyAlignment="1">
      <alignment horizontal="right" vertical="top" wrapText="1"/>
    </xf>
    <xf numFmtId="0" fontId="5" fillId="7" borderId="1" xfId="0" applyFont="1" applyFill="1" applyBorder="1" applyAlignment="1">
      <alignment vertical="top" wrapText="1"/>
    </xf>
    <xf numFmtId="0" fontId="5" fillId="7" borderId="1" xfId="0" applyFont="1" applyFill="1" applyBorder="1" applyAlignment="1">
      <alignment horizontal="center" vertical="top" wrapText="1"/>
    </xf>
    <xf numFmtId="2" fontId="5" fillId="7" borderId="1" xfId="0" applyNumberFormat="1" applyFont="1" applyFill="1" applyBorder="1" applyAlignment="1">
      <alignment horizontal="center" vertical="center" wrapText="1"/>
    </xf>
    <xf numFmtId="0" fontId="5" fillId="7" borderId="1" xfId="0" applyFont="1" applyFill="1" applyBorder="1"/>
    <xf numFmtId="0" fontId="5" fillId="7" borderId="1" xfId="0" applyFont="1" applyFill="1" applyBorder="1" applyAlignment="1">
      <alignment horizontal="left" wrapText="1"/>
    </xf>
    <xf numFmtId="0" fontId="5" fillId="7" borderId="1" xfId="0" applyFont="1" applyFill="1" applyBorder="1" applyAlignment="1" applyProtection="1">
      <alignment horizontal="right" vertical="center" wrapText="1"/>
      <protection locked="0"/>
    </xf>
    <xf numFmtId="0" fontId="5" fillId="7" borderId="1" xfId="0" applyFont="1" applyFill="1" applyBorder="1" applyAlignment="1" applyProtection="1">
      <alignment horizontal="left" vertical="center" wrapText="1"/>
      <protection locked="0"/>
    </xf>
    <xf numFmtId="0" fontId="5" fillId="7" borderId="1" xfId="0" applyFont="1" applyFill="1" applyBorder="1" applyAlignment="1" applyProtection="1">
      <alignment horizontal="center" vertical="center" wrapText="1"/>
      <protection locked="0"/>
    </xf>
    <xf numFmtId="2" fontId="5" fillId="7" borderId="1" xfId="0" applyNumberFormat="1" applyFont="1" applyFill="1" applyBorder="1" applyAlignment="1" applyProtection="1">
      <alignment horizontal="center" vertical="center"/>
      <protection locked="0"/>
    </xf>
    <xf numFmtId="0" fontId="5" fillId="7" borderId="1" xfId="0" applyFont="1" applyFill="1" applyBorder="1" applyAlignment="1" applyProtection="1">
      <alignment vertical="center" wrapText="1"/>
      <protection locked="0"/>
    </xf>
    <xf numFmtId="0" fontId="5" fillId="7" borderId="1" xfId="0" applyFont="1" applyFill="1" applyBorder="1" applyAlignment="1" applyProtection="1">
      <alignment horizontal="left" wrapText="1"/>
      <protection locked="0"/>
    </xf>
    <xf numFmtId="0" fontId="2" fillId="7" borderId="1" xfId="0" applyFont="1" applyFill="1" applyBorder="1" applyAlignment="1" applyProtection="1">
      <alignment horizontal="right" vertical="center" wrapText="1"/>
      <protection locked="0"/>
    </xf>
    <xf numFmtId="0" fontId="2" fillId="7" borderId="1" xfId="0" applyFont="1" applyFill="1" applyBorder="1" applyAlignment="1" applyProtection="1">
      <alignment horizontal="left" vertical="center" wrapText="1"/>
      <protection locked="0"/>
    </xf>
    <xf numFmtId="0" fontId="2" fillId="7" borderId="1" xfId="0" applyFont="1" applyFill="1" applyBorder="1" applyAlignment="1" applyProtection="1">
      <alignment horizontal="center" vertical="center" wrapText="1"/>
      <protection locked="0"/>
    </xf>
    <xf numFmtId="2" fontId="2" fillId="7" borderId="1" xfId="0" applyNumberFormat="1" applyFont="1" applyFill="1" applyBorder="1" applyAlignment="1" applyProtection="1">
      <alignment horizontal="center" vertical="center"/>
      <protection locked="0"/>
    </xf>
    <xf numFmtId="0" fontId="2" fillId="7" borderId="1" xfId="0" applyFont="1" applyFill="1" applyBorder="1" applyAlignment="1" applyProtection="1">
      <alignment vertical="center" wrapText="1"/>
      <protection locked="0"/>
    </xf>
    <xf numFmtId="0" fontId="2" fillId="7" borderId="1" xfId="0" applyFont="1" applyFill="1" applyBorder="1" applyAlignment="1">
      <alignment horizontal="left" vertical="center" wrapText="1"/>
    </xf>
    <xf numFmtId="0" fontId="2" fillId="7" borderId="1" xfId="0" applyFont="1" applyFill="1" applyBorder="1" applyAlignment="1">
      <alignment horizontal="center"/>
    </xf>
    <xf numFmtId="0" fontId="2" fillId="7" borderId="18" xfId="0" applyFont="1" applyFill="1" applyBorder="1" applyAlignment="1">
      <alignment horizontal="center"/>
    </xf>
    <xf numFmtId="0" fontId="5" fillId="7" borderId="1" xfId="0" applyFont="1" applyFill="1" applyBorder="1" applyAlignment="1">
      <alignment horizontal="center"/>
    </xf>
    <xf numFmtId="0" fontId="5" fillId="7" borderId="0" xfId="0" applyFont="1" applyFill="1" applyAlignment="1">
      <alignment horizontal="center"/>
    </xf>
    <xf numFmtId="0" fontId="2" fillId="7" borderId="0" xfId="0" applyFont="1" applyFill="1" applyAlignment="1">
      <alignment horizontal="center"/>
    </xf>
    <xf numFmtId="0" fontId="2" fillId="7" borderId="0" xfId="0" applyFont="1" applyFill="1" applyAlignment="1" applyProtection="1">
      <alignment vertical="center"/>
      <protection locked="0"/>
    </xf>
    <xf numFmtId="0" fontId="5" fillId="7" borderId="1" xfId="0" applyFont="1" applyFill="1" applyBorder="1" applyAlignment="1">
      <alignment horizontal="right" vertical="center"/>
    </xf>
    <xf numFmtId="0" fontId="5" fillId="7" borderId="1" xfId="0" applyFont="1" applyFill="1" applyBorder="1" applyAlignment="1">
      <alignment horizontal="left" vertical="center" wrapText="1"/>
    </xf>
    <xf numFmtId="0" fontId="5" fillId="7" borderId="1" xfId="0" applyFont="1" applyFill="1" applyBorder="1" applyAlignment="1">
      <alignment horizontal="center" vertical="center"/>
    </xf>
    <xf numFmtId="2" fontId="5" fillId="7" borderId="1" xfId="0" applyNumberFormat="1" applyFont="1" applyFill="1" applyBorder="1" applyAlignment="1">
      <alignment horizontal="center" vertical="center"/>
    </xf>
    <xf numFmtId="0" fontId="5" fillId="7" borderId="1" xfId="0" applyFont="1" applyFill="1" applyBorder="1" applyAlignment="1">
      <alignment horizontal="left" vertical="center"/>
    </xf>
    <xf numFmtId="0" fontId="5" fillId="7" borderId="1" xfId="0" applyFont="1" applyFill="1" applyBorder="1" applyAlignment="1">
      <alignment vertical="center"/>
    </xf>
    <xf numFmtId="0" fontId="2" fillId="7" borderId="1" xfId="0" applyFont="1" applyFill="1" applyBorder="1" applyAlignment="1">
      <alignment horizontal="right" vertical="center"/>
    </xf>
    <xf numFmtId="0" fontId="2" fillId="7" borderId="1" xfId="0" applyFont="1" applyFill="1" applyBorder="1" applyAlignment="1" applyProtection="1">
      <alignment horizontal="center" vertical="center"/>
      <protection locked="0"/>
    </xf>
    <xf numFmtId="2" fontId="2" fillId="7" borderId="1" xfId="0" applyNumberFormat="1" applyFont="1" applyFill="1" applyBorder="1" applyAlignment="1">
      <alignment horizontal="center" vertical="center"/>
    </xf>
    <xf numFmtId="0" fontId="2" fillId="7" borderId="1" xfId="0" applyFont="1" applyFill="1" applyBorder="1" applyAlignment="1" applyProtection="1">
      <alignment wrapText="1"/>
      <protection locked="0"/>
    </xf>
    <xf numFmtId="0" fontId="2" fillId="7" borderId="1" xfId="0" applyFont="1" applyFill="1" applyBorder="1" applyAlignment="1">
      <alignment vertical="center"/>
    </xf>
    <xf numFmtId="0" fontId="2" fillId="7" borderId="1" xfId="0" applyFont="1" applyFill="1" applyBorder="1" applyAlignment="1">
      <alignment horizontal="left" vertical="center"/>
    </xf>
    <xf numFmtId="0" fontId="5" fillId="7" borderId="1" xfId="0" applyFont="1" applyFill="1" applyBorder="1" applyAlignment="1" applyProtection="1">
      <alignment horizontal="center" vertical="center"/>
      <protection locked="0"/>
    </xf>
    <xf numFmtId="0" fontId="2" fillId="7" borderId="1" xfId="0" applyFont="1" applyFill="1" applyBorder="1" applyAlignment="1">
      <alignment horizontal="center" vertical="top" wrapText="1"/>
    </xf>
    <xf numFmtId="0" fontId="2" fillId="7" borderId="1" xfId="0" applyFont="1" applyFill="1" applyBorder="1"/>
    <xf numFmtId="0" fontId="2" fillId="7" borderId="1" xfId="0" applyFont="1" applyFill="1" applyBorder="1" applyAlignment="1">
      <alignment vertical="top" wrapText="1"/>
    </xf>
    <xf numFmtId="0" fontId="6" fillId="7" borderId="1" xfId="0" applyFont="1" applyFill="1" applyBorder="1" applyAlignment="1">
      <alignment horizontal="right" vertical="center"/>
    </xf>
    <xf numFmtId="0" fontId="6" fillId="7" borderId="1" xfId="0" applyFont="1" applyFill="1" applyBorder="1" applyAlignment="1" applyProtection="1">
      <alignment horizontal="left" vertical="center" wrapText="1"/>
      <protection locked="0"/>
    </xf>
    <xf numFmtId="0" fontId="6" fillId="7" borderId="1" xfId="0" applyFont="1" applyFill="1" applyBorder="1" applyAlignment="1" applyProtection="1">
      <alignment horizontal="center" vertical="center"/>
      <protection locked="0"/>
    </xf>
    <xf numFmtId="2" fontId="6" fillId="7" borderId="1" xfId="0" applyNumberFormat="1" applyFont="1" applyFill="1" applyBorder="1" applyAlignment="1" applyProtection="1">
      <alignment horizontal="center" vertical="center"/>
      <protection locked="0"/>
    </xf>
    <xf numFmtId="0" fontId="6" fillId="7" borderId="1" xfId="0" applyFont="1" applyFill="1" applyBorder="1" applyAlignment="1" applyProtection="1">
      <alignment horizontal="left" vertical="center"/>
      <protection locked="0"/>
    </xf>
    <xf numFmtId="0" fontId="6" fillId="7" borderId="1" xfId="0" applyFont="1" applyFill="1" applyBorder="1" applyAlignment="1" applyProtection="1">
      <alignment vertical="center" wrapText="1"/>
      <protection locked="0"/>
    </xf>
    <xf numFmtId="0" fontId="2" fillId="7" borderId="1" xfId="0" applyFont="1" applyFill="1" applyBorder="1" applyAlignment="1" applyProtection="1">
      <alignment horizontal="left" vertical="center"/>
      <protection locked="0"/>
    </xf>
    <xf numFmtId="0" fontId="6" fillId="7" borderId="1" xfId="0" applyFont="1" applyFill="1" applyBorder="1" applyAlignment="1">
      <alignment horizontal="center" vertical="center"/>
    </xf>
    <xf numFmtId="2" fontId="6" fillId="7" borderId="1" xfId="0" applyNumberFormat="1" applyFont="1" applyFill="1" applyBorder="1" applyAlignment="1">
      <alignment horizontal="center" vertical="center"/>
    </xf>
    <xf numFmtId="0" fontId="6" fillId="7" borderId="1" xfId="0" applyFont="1" applyFill="1" applyBorder="1" applyAlignment="1">
      <alignment horizontal="left" vertical="center"/>
    </xf>
    <xf numFmtId="0" fontId="6" fillId="7" borderId="1" xfId="0" applyFont="1" applyFill="1" applyBorder="1" applyAlignment="1">
      <alignment vertical="center"/>
    </xf>
    <xf numFmtId="0" fontId="2" fillId="7" borderId="1" xfId="0" applyFont="1" applyFill="1" applyBorder="1" applyAlignment="1">
      <alignment horizontal="center" vertical="center"/>
    </xf>
    <xf numFmtId="0" fontId="2" fillId="7" borderId="0" xfId="0" applyFont="1" applyFill="1" applyProtection="1">
      <protection locked="0"/>
    </xf>
    <xf numFmtId="0" fontId="3" fillId="7" borderId="1" xfId="0" applyFont="1" applyFill="1" applyBorder="1" applyAlignment="1">
      <alignment horizontal="left" vertical="center" wrapText="1"/>
    </xf>
    <xf numFmtId="0" fontId="3" fillId="7" borderId="1" xfId="0" applyFont="1" applyFill="1" applyBorder="1" applyAlignment="1">
      <alignment horizontal="right" vertical="center"/>
    </xf>
    <xf numFmtId="0" fontId="3" fillId="7" borderId="1" xfId="0" applyFont="1" applyFill="1" applyBorder="1" applyAlignment="1" applyProtection="1">
      <alignment horizontal="left" vertical="center" wrapText="1"/>
      <protection locked="0"/>
    </xf>
    <xf numFmtId="0" fontId="3" fillId="7" borderId="1" xfId="0" applyFont="1" applyFill="1" applyBorder="1" applyAlignment="1">
      <alignment horizontal="center" vertical="center"/>
    </xf>
    <xf numFmtId="2" fontId="3" fillId="7" borderId="1" xfId="0" applyNumberFormat="1" applyFont="1" applyFill="1" applyBorder="1" applyAlignment="1">
      <alignment horizontal="center" vertical="center"/>
    </xf>
    <xf numFmtId="0" fontId="3" fillId="7" borderId="1" xfId="0" applyFont="1" applyFill="1" applyBorder="1" applyAlignment="1">
      <alignment horizontal="left" vertical="center"/>
    </xf>
    <xf numFmtId="0" fontId="3" fillId="7" borderId="1" xfId="0" applyFont="1" applyFill="1" applyBorder="1" applyAlignment="1">
      <alignment vertical="center"/>
    </xf>
    <xf numFmtId="0" fontId="2" fillId="7" borderId="1" xfId="0" applyFont="1" applyFill="1" applyBorder="1" applyAlignment="1">
      <alignment wrapText="1"/>
    </xf>
    <xf numFmtId="0" fontId="5" fillId="7" borderId="1" xfId="0" applyFont="1" applyFill="1" applyBorder="1" applyAlignment="1">
      <alignment horizontal="right" vertical="center" wrapText="1"/>
    </xf>
    <xf numFmtId="0" fontId="2" fillId="7" borderId="1" xfId="0" applyFont="1" applyFill="1" applyBorder="1" applyAlignment="1" applyProtection="1">
      <alignment horizontal="left" wrapText="1"/>
      <protection locked="0"/>
    </xf>
    <xf numFmtId="0" fontId="2" fillId="7" borderId="1" xfId="0" applyFont="1" applyFill="1" applyBorder="1" applyProtection="1">
      <protection locked="0"/>
    </xf>
    <xf numFmtId="0" fontId="2" fillId="7" borderId="1" xfId="0" applyFont="1" applyFill="1" applyBorder="1" applyAlignment="1" applyProtection="1">
      <alignment horizontal="center"/>
      <protection locked="0"/>
    </xf>
    <xf numFmtId="0" fontId="2" fillId="7" borderId="0" xfId="0" applyFont="1" applyFill="1"/>
    <xf numFmtId="0" fontId="6" fillId="7" borderId="1" xfId="0" applyFont="1" applyFill="1" applyBorder="1" applyAlignment="1">
      <alignment horizontal="left" vertical="center" wrapText="1"/>
    </xf>
    <xf numFmtId="167" fontId="3" fillId="7" borderId="1" xfId="0" applyNumberFormat="1" applyFont="1" applyFill="1" applyBorder="1" applyAlignment="1" applyProtection="1">
      <alignment horizontal="left" vertical="center" wrapText="1"/>
    </xf>
    <xf numFmtId="167" fontId="2" fillId="7" borderId="1" xfId="0" applyNumberFormat="1" applyFont="1" applyFill="1" applyBorder="1" applyAlignment="1" applyProtection="1">
      <alignment horizontal="left" vertical="center" wrapText="1"/>
    </xf>
    <xf numFmtId="0" fontId="3" fillId="7" borderId="1" xfId="0" applyFont="1" applyFill="1" applyBorder="1" applyAlignment="1" applyProtection="1">
      <alignment horizontal="center" vertical="center"/>
      <protection locked="0"/>
    </xf>
    <xf numFmtId="2" fontId="3" fillId="7" borderId="1"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left" vertical="center"/>
      <protection locked="0"/>
    </xf>
    <xf numFmtId="0" fontId="3" fillId="7" borderId="1" xfId="0" applyFont="1" applyFill="1" applyBorder="1" applyAlignment="1" applyProtection="1">
      <alignment vertical="center" wrapText="1"/>
      <protection locked="0"/>
    </xf>
    <xf numFmtId="0" fontId="2" fillId="7" borderId="1" xfId="0" applyFont="1" applyFill="1" applyBorder="1" applyAlignment="1">
      <alignment horizontal="left" wrapText="1"/>
    </xf>
    <xf numFmtId="0" fontId="2" fillId="7" borderId="1" xfId="0" applyFont="1" applyFill="1" applyBorder="1" applyAlignment="1">
      <alignment horizontal="center" wrapText="1"/>
    </xf>
    <xf numFmtId="0" fontId="2" fillId="7" borderId="1" xfId="0" applyFont="1" applyFill="1" applyBorder="1" applyAlignment="1">
      <alignment horizontal="center" vertical="center" wrapText="1"/>
    </xf>
    <xf numFmtId="167" fontId="2" fillId="7" borderId="1" xfId="0" applyNumberFormat="1" applyFont="1" applyFill="1" applyBorder="1" applyAlignment="1" applyProtection="1">
      <alignment vertical="center" wrapText="1"/>
    </xf>
    <xf numFmtId="2" fontId="2" fillId="7" borderId="1" xfId="0" applyNumberFormat="1" applyFont="1" applyFill="1" applyBorder="1" applyAlignment="1" applyProtection="1">
      <alignment horizontal="center"/>
      <protection locked="0"/>
    </xf>
    <xf numFmtId="2" fontId="2" fillId="7" borderId="1" xfId="0" applyNumberFormat="1" applyFont="1" applyFill="1" applyBorder="1" applyProtection="1">
      <protection locked="0"/>
    </xf>
    <xf numFmtId="0" fontId="2" fillId="7" borderId="1" xfId="0" applyFont="1" applyFill="1" applyBorder="1" applyAlignment="1" applyProtection="1">
      <alignment horizontal="left"/>
      <protection locked="0"/>
    </xf>
    <xf numFmtId="2" fontId="6" fillId="7" borderId="1" xfId="0" applyNumberFormat="1" applyFont="1" applyFill="1" applyBorder="1" applyAlignment="1">
      <alignment horizontal="left" vertical="center" wrapText="1"/>
    </xf>
    <xf numFmtId="0" fontId="5" fillId="7" borderId="1" xfId="0" applyFont="1" applyFill="1" applyBorder="1" applyAlignment="1">
      <alignment horizontal="right"/>
    </xf>
    <xf numFmtId="2" fontId="5" fillId="7" borderId="1" xfId="0" applyNumberFormat="1" applyFont="1" applyFill="1" applyBorder="1" applyAlignment="1">
      <alignment horizontal="center"/>
    </xf>
    <xf numFmtId="0" fontId="5" fillId="7" borderId="1" xfId="0" applyFont="1" applyFill="1" applyBorder="1" applyAlignment="1">
      <alignment horizontal="left"/>
    </xf>
    <xf numFmtId="0" fontId="5" fillId="7" borderId="1" xfId="0" applyFont="1" applyFill="1" applyBorder="1" applyAlignment="1"/>
    <xf numFmtId="1" fontId="5" fillId="0" borderId="1" xfId="3" applyNumberFormat="1" applyFont="1" applyFill="1" applyBorder="1" applyAlignment="1" applyProtection="1">
      <alignment horizontal="center" vertical="center" wrapText="1"/>
      <protection locked="0"/>
    </xf>
    <xf numFmtId="1" fontId="2" fillId="0" borderId="7" xfId="3" applyNumberFormat="1" applyFont="1" applyFill="1" applyBorder="1" applyAlignment="1" applyProtection="1">
      <alignment horizontal="center" vertical="center" wrapText="1"/>
      <protection locked="0"/>
    </xf>
    <xf numFmtId="0" fontId="2" fillId="0" borderId="7" xfId="0" applyFont="1" applyFill="1" applyBorder="1" applyAlignment="1">
      <alignment vertical="center" wrapText="1"/>
    </xf>
    <xf numFmtId="0" fontId="2" fillId="0" borderId="7" xfId="0" applyFont="1" applyFill="1" applyBorder="1" applyAlignment="1">
      <alignment horizontal="center" vertical="center"/>
    </xf>
    <xf numFmtId="169" fontId="2" fillId="0" borderId="7" xfId="0" applyNumberFormat="1" applyFont="1" applyFill="1" applyBorder="1" applyAlignment="1">
      <alignment horizontal="center" vertical="center"/>
    </xf>
    <xf numFmtId="1" fontId="2" fillId="0" borderId="7" xfId="3" applyNumberFormat="1" applyFont="1" applyFill="1" applyBorder="1" applyAlignment="1" applyProtection="1">
      <alignment horizontal="left" vertical="center" wrapText="1"/>
      <protection locked="0"/>
    </xf>
    <xf numFmtId="1" fontId="2" fillId="0" borderId="9" xfId="3" applyNumberFormat="1" applyFont="1" applyFill="1" applyBorder="1" applyAlignment="1" applyProtection="1">
      <alignment horizontal="left" vertical="center" wrapText="1"/>
      <protection locked="0"/>
    </xf>
    <xf numFmtId="1" fontId="2" fillId="0" borderId="9" xfId="3" applyNumberFormat="1" applyFont="1" applyFill="1" applyBorder="1" applyAlignment="1" applyProtection="1">
      <alignment horizontal="center" vertical="center" wrapText="1"/>
      <protection locked="0"/>
    </xf>
    <xf numFmtId="169" fontId="2" fillId="0" borderId="9" xfId="0" applyNumberFormat="1" applyFont="1" applyFill="1" applyBorder="1" applyAlignment="1">
      <alignment horizontal="center" vertical="center"/>
    </xf>
    <xf numFmtId="0" fontId="2" fillId="0" borderId="7" xfId="3" applyFont="1" applyFill="1" applyBorder="1" applyAlignment="1" applyProtection="1">
      <alignment horizontal="center" vertical="center"/>
      <protection locked="0"/>
    </xf>
    <xf numFmtId="1" fontId="2" fillId="0" borderId="8" xfId="3" applyNumberFormat="1" applyFont="1" applyFill="1" applyBorder="1" applyAlignment="1" applyProtection="1">
      <alignment horizontal="center" vertical="center" wrapText="1"/>
      <protection locked="0"/>
    </xf>
    <xf numFmtId="1" fontId="2" fillId="0" borderId="8" xfId="3" applyNumberFormat="1" applyFont="1" applyFill="1" applyBorder="1" applyAlignment="1" applyProtection="1">
      <alignment horizontal="left" vertical="center" wrapText="1"/>
      <protection locked="0"/>
    </xf>
    <xf numFmtId="169" fontId="2" fillId="0" borderId="8" xfId="0" applyNumberFormat="1" applyFont="1" applyFill="1" applyBorder="1" applyAlignment="1">
      <alignment horizontal="center" vertical="center"/>
    </xf>
    <xf numFmtId="2" fontId="2" fillId="0" borderId="7" xfId="3" applyNumberFormat="1" applyFont="1" applyFill="1" applyBorder="1" applyProtection="1">
      <protection locked="0"/>
    </xf>
    <xf numFmtId="169" fontId="5" fillId="0" borderId="1" xfId="0" applyNumberFormat="1" applyFont="1" applyFill="1" applyBorder="1" applyAlignment="1">
      <alignment horizontal="center" vertical="center"/>
    </xf>
    <xf numFmtId="1" fontId="2" fillId="0" borderId="10" xfId="3" applyNumberFormat="1" applyFont="1" applyFill="1" applyBorder="1" applyAlignment="1" applyProtection="1">
      <alignment horizontal="center" vertical="center" wrapText="1"/>
      <protection locked="0"/>
    </xf>
    <xf numFmtId="169" fontId="2" fillId="0" borderId="10" xfId="0" applyNumberFormat="1" applyFont="1" applyFill="1" applyBorder="1" applyAlignment="1">
      <alignment horizontal="center" vertical="center"/>
    </xf>
    <xf numFmtId="1" fontId="16" fillId="0" borderId="7" xfId="3" applyNumberFormat="1" applyFont="1" applyFill="1" applyBorder="1" applyAlignment="1" applyProtection="1">
      <alignment horizontal="center" vertical="center" wrapText="1"/>
      <protection locked="0"/>
    </xf>
    <xf numFmtId="1" fontId="16" fillId="0" borderId="7" xfId="3" applyNumberFormat="1" applyFont="1" applyFill="1" applyBorder="1" applyAlignment="1" applyProtection="1">
      <alignment horizontal="left" vertical="center" wrapText="1"/>
      <protection locked="0"/>
    </xf>
    <xf numFmtId="2" fontId="16" fillId="0" borderId="7" xfId="3" applyNumberFormat="1" applyFont="1" applyFill="1" applyBorder="1" applyProtection="1">
      <protection locked="0"/>
    </xf>
    <xf numFmtId="169" fontId="16" fillId="0" borderId="7" xfId="0" applyNumberFormat="1" applyFont="1" applyFill="1" applyBorder="1" applyAlignment="1">
      <alignment horizontal="center" vertical="center"/>
    </xf>
    <xf numFmtId="0" fontId="16" fillId="0" borderId="7" xfId="0" applyFont="1" applyFill="1" applyBorder="1" applyAlignment="1">
      <alignment horizontal="center" vertical="center"/>
    </xf>
    <xf numFmtId="2" fontId="2" fillId="0" borderId="7" xfId="0" applyNumberFormat="1" applyFont="1" applyFill="1" applyBorder="1" applyAlignment="1">
      <alignment horizontal="center"/>
    </xf>
    <xf numFmtId="0" fontId="2" fillId="0" borderId="7" xfId="0" applyFont="1" applyFill="1" applyBorder="1" applyAlignment="1">
      <alignment horizontal="center" vertical="center" wrapText="1"/>
    </xf>
    <xf numFmtId="0" fontId="16" fillId="0" borderId="7" xfId="0" applyFont="1" applyFill="1" applyBorder="1" applyAlignment="1">
      <alignment vertical="center"/>
    </xf>
    <xf numFmtId="2" fontId="16" fillId="0" borderId="7" xfId="0" applyNumberFormat="1" applyFont="1" applyFill="1" applyBorder="1" applyAlignment="1">
      <alignment vertical="center"/>
    </xf>
    <xf numFmtId="2" fontId="16" fillId="0" borderId="7" xfId="0" applyNumberFormat="1" applyFont="1" applyFill="1" applyBorder="1" applyAlignment="1">
      <alignment horizontal="center"/>
    </xf>
    <xf numFmtId="2" fontId="2" fillId="0" borderId="9" xfId="3" applyNumberFormat="1" applyFont="1" applyFill="1" applyBorder="1" applyProtection="1">
      <protection locked="0"/>
    </xf>
    <xf numFmtId="2" fontId="16" fillId="0" borderId="7" xfId="3" applyNumberFormat="1" applyFont="1" applyFill="1" applyBorder="1" applyAlignment="1" applyProtection="1">
      <alignment vertical="center" wrapText="1"/>
      <protection locked="0"/>
    </xf>
    <xf numFmtId="2" fontId="16" fillId="0" borderId="7" xfId="3" applyNumberFormat="1" applyFont="1" applyFill="1" applyBorder="1" applyAlignment="1" applyProtection="1">
      <alignment horizontal="center" vertical="center" wrapText="1"/>
      <protection locked="0"/>
    </xf>
    <xf numFmtId="0" fontId="16" fillId="0" borderId="7" xfId="0" applyFont="1" applyFill="1" applyBorder="1" applyAlignment="1">
      <alignment vertical="center" wrapText="1"/>
    </xf>
    <xf numFmtId="2" fontId="16" fillId="0" borderId="7" xfId="3" applyNumberFormat="1" applyFont="1" applyFill="1" applyBorder="1" applyAlignment="1" applyProtection="1">
      <protection locked="0"/>
    </xf>
    <xf numFmtId="2" fontId="16" fillId="0" borderId="7" xfId="3" applyNumberFormat="1" applyFont="1" applyFill="1" applyBorder="1" applyAlignment="1" applyProtection="1">
      <alignment vertical="center"/>
      <protection locked="0"/>
    </xf>
    <xf numFmtId="1" fontId="16" fillId="0" borderId="10" xfId="3" applyNumberFormat="1" applyFont="1" applyFill="1" applyBorder="1" applyAlignment="1" applyProtection="1">
      <alignment horizontal="center" vertical="center" wrapText="1"/>
      <protection locked="0"/>
    </xf>
    <xf numFmtId="2" fontId="16" fillId="0" borderId="10" xfId="3" applyNumberFormat="1" applyFont="1" applyFill="1" applyBorder="1" applyAlignment="1" applyProtection="1">
      <alignment vertical="center" wrapText="1"/>
      <protection locked="0"/>
    </xf>
    <xf numFmtId="0" fontId="16" fillId="0" borderId="10" xfId="3" applyFont="1" applyFill="1" applyBorder="1" applyAlignment="1" applyProtection="1">
      <alignment horizontal="center" vertical="center" wrapText="1"/>
      <protection locked="0"/>
    </xf>
    <xf numFmtId="0" fontId="16" fillId="0" borderId="10" xfId="0" applyFont="1" applyFill="1" applyBorder="1" applyAlignment="1">
      <alignment horizontal="center" vertical="center"/>
    </xf>
    <xf numFmtId="0" fontId="5" fillId="0" borderId="1" xfId="3" applyFont="1" applyFill="1" applyBorder="1" applyAlignment="1" applyProtection="1">
      <alignment horizontal="center" vertical="center" wrapText="1"/>
      <protection locked="0"/>
    </xf>
    <xf numFmtId="0" fontId="5" fillId="0" borderId="1" xfId="3" applyFont="1" applyFill="1" applyBorder="1" applyAlignment="1" applyProtection="1">
      <alignment horizontal="center" vertical="center"/>
      <protection locked="0"/>
    </xf>
    <xf numFmtId="0" fontId="2" fillId="0" borderId="10" xfId="0" applyFont="1" applyFill="1" applyBorder="1" applyAlignment="1">
      <alignment vertical="center" wrapText="1"/>
    </xf>
    <xf numFmtId="0" fontId="2" fillId="0" borderId="10" xfId="0" applyFont="1" applyFill="1" applyBorder="1" applyAlignment="1">
      <alignment horizontal="center" vertical="center"/>
    </xf>
    <xf numFmtId="2" fontId="2" fillId="0" borderId="7" xfId="3" applyNumberFormat="1" applyFont="1" applyFill="1" applyBorder="1" applyAlignment="1" applyProtection="1">
      <protection locked="0"/>
    </xf>
    <xf numFmtId="169" fontId="2" fillId="0" borderId="7" xfId="0" applyNumberFormat="1" applyFont="1" applyFill="1" applyBorder="1" applyAlignment="1">
      <alignment horizontal="right" vertical="center"/>
    </xf>
    <xf numFmtId="0" fontId="2" fillId="0" borderId="7" xfId="3" applyFont="1" applyFill="1" applyBorder="1" applyAlignment="1" applyProtection="1">
      <alignment horizontal="center" vertical="center" wrapText="1"/>
      <protection locked="0"/>
    </xf>
    <xf numFmtId="169" fontId="16" fillId="0" borderId="7" xfId="0" applyNumberFormat="1" applyFont="1" applyFill="1" applyBorder="1" applyAlignment="1">
      <alignment horizontal="right" vertical="center"/>
    </xf>
    <xf numFmtId="0" fontId="16" fillId="0" borderId="7" xfId="3" applyFont="1" applyFill="1" applyBorder="1" applyAlignment="1" applyProtection="1">
      <alignment horizontal="center" vertical="center"/>
      <protection locked="0"/>
    </xf>
    <xf numFmtId="2" fontId="2" fillId="0" borderId="7" xfId="3" applyNumberFormat="1" applyFont="1" applyFill="1" applyBorder="1" applyAlignment="1" applyProtection="1">
      <alignment vertical="center" wrapText="1"/>
      <protection locked="0"/>
    </xf>
    <xf numFmtId="2" fontId="2" fillId="0" borderId="7" xfId="3" applyNumberFormat="1" applyFont="1" applyFill="1" applyBorder="1" applyAlignment="1" applyProtection="1">
      <alignment horizontal="center" vertical="center" wrapText="1"/>
      <protection locked="0"/>
    </xf>
    <xf numFmtId="0" fontId="2" fillId="0" borderId="8" xfId="0" applyFont="1" applyFill="1" applyBorder="1" applyAlignment="1">
      <alignment vertical="center" wrapText="1"/>
    </xf>
    <xf numFmtId="0" fontId="2" fillId="0" borderId="8" xfId="0" applyFont="1" applyFill="1" applyBorder="1" applyAlignment="1">
      <alignment horizontal="center" vertical="center"/>
    </xf>
    <xf numFmtId="1" fontId="16" fillId="0" borderId="9" xfId="3" applyNumberFormat="1" applyFont="1" applyFill="1" applyBorder="1" applyAlignment="1" applyProtection="1">
      <alignment horizontal="center" vertical="center" wrapText="1"/>
      <protection locked="0"/>
    </xf>
    <xf numFmtId="0" fontId="16" fillId="0" borderId="9" xfId="0" applyFont="1" applyFill="1" applyBorder="1" applyAlignment="1">
      <alignment vertical="center" wrapText="1"/>
    </xf>
    <xf numFmtId="0" fontId="16" fillId="0" borderId="9" xfId="0" applyFont="1" applyFill="1" applyBorder="1" applyAlignment="1">
      <alignment horizontal="center" vertical="center"/>
    </xf>
    <xf numFmtId="0" fontId="16" fillId="0" borderId="9" xfId="3" applyFont="1" applyFill="1" applyBorder="1" applyAlignment="1" applyProtection="1">
      <alignment horizontal="center" vertical="center"/>
      <protection locked="0"/>
    </xf>
    <xf numFmtId="0" fontId="2" fillId="0" borderId="9" xfId="0" applyFont="1" applyFill="1" applyBorder="1" applyAlignment="1">
      <alignment vertical="center" wrapText="1"/>
    </xf>
    <xf numFmtId="0" fontId="2" fillId="0" borderId="9" xfId="0" applyFont="1" applyFill="1" applyBorder="1" applyAlignment="1">
      <alignment horizontal="center" vertical="center"/>
    </xf>
    <xf numFmtId="1" fontId="2" fillId="0" borderId="10" xfId="3" applyNumberFormat="1" applyFont="1" applyFill="1" applyBorder="1" applyAlignment="1" applyProtection="1">
      <alignment horizontal="left" vertical="center" wrapText="1"/>
      <protection locked="0"/>
    </xf>
    <xf numFmtId="1" fontId="2" fillId="0" borderId="1" xfId="3" applyNumberFormat="1" applyFont="1" applyFill="1" applyBorder="1" applyAlignment="1" applyProtection="1">
      <alignment horizontal="center" vertical="center" wrapText="1"/>
      <protection locked="0"/>
    </xf>
    <xf numFmtId="1" fontId="16" fillId="0" borderId="10" xfId="3" applyNumberFormat="1" applyFont="1" applyFill="1" applyBorder="1" applyAlignment="1" applyProtection="1">
      <alignment horizontal="left" vertical="center" wrapText="1"/>
      <protection locked="0"/>
    </xf>
    <xf numFmtId="169" fontId="16" fillId="0" borderId="10" xfId="0" applyNumberFormat="1" applyFont="1" applyFill="1" applyBorder="1" applyAlignment="1">
      <alignment horizontal="center" vertical="center"/>
    </xf>
    <xf numFmtId="2" fontId="2" fillId="0" borderId="7" xfId="0" applyNumberFormat="1" applyFont="1" applyFill="1" applyBorder="1" applyAlignment="1">
      <alignment vertical="center"/>
    </xf>
    <xf numFmtId="0" fontId="16" fillId="0" borderId="9" xfId="0" applyFont="1" applyFill="1" applyBorder="1" applyAlignment="1">
      <alignment vertical="center"/>
    </xf>
    <xf numFmtId="2" fontId="5" fillId="0" borderId="1" xfId="0" applyNumberFormat="1" applyFont="1" applyFill="1" applyBorder="1" applyAlignment="1">
      <alignment vertical="center"/>
    </xf>
    <xf numFmtId="2" fontId="2" fillId="0" borderId="7" xfId="3" applyNumberFormat="1" applyFont="1" applyFill="1" applyBorder="1" applyAlignment="1" applyProtection="1">
      <alignment vertical="center"/>
      <protection locked="0"/>
    </xf>
    <xf numFmtId="169" fontId="16" fillId="0" borderId="9" xfId="0" applyNumberFormat="1" applyFont="1" applyFill="1" applyBorder="1" applyAlignment="1">
      <alignment horizontal="center" vertical="center"/>
    </xf>
    <xf numFmtId="0" fontId="16" fillId="0" borderId="7" xfId="3" applyFont="1" applyFill="1" applyBorder="1" applyAlignment="1" applyProtection="1">
      <alignment horizontal="center" vertical="center" wrapText="1"/>
      <protection locked="0"/>
    </xf>
    <xf numFmtId="2" fontId="2" fillId="0" borderId="9" xfId="3" applyNumberFormat="1" applyFont="1" applyFill="1" applyBorder="1" applyAlignment="1" applyProtection="1">
      <alignment vertical="center" wrapText="1"/>
      <protection locked="0"/>
    </xf>
    <xf numFmtId="2" fontId="2" fillId="0" borderId="9" xfId="3" applyNumberFormat="1" applyFont="1" applyFill="1" applyBorder="1" applyAlignment="1" applyProtection="1">
      <alignment horizontal="center"/>
      <protection locked="0"/>
    </xf>
    <xf numFmtId="2" fontId="2" fillId="0" borderId="9" xfId="3" applyNumberFormat="1" applyFont="1" applyFill="1" applyBorder="1" applyAlignment="1" applyProtection="1">
      <protection locked="0"/>
    </xf>
    <xf numFmtId="0" fontId="2" fillId="0" borderId="9" xfId="3" applyFont="1" applyFill="1" applyBorder="1" applyAlignment="1" applyProtection="1">
      <alignment horizontal="center" vertical="center"/>
      <protection locked="0"/>
    </xf>
    <xf numFmtId="1" fontId="2" fillId="0" borderId="11" xfId="3" applyNumberFormat="1" applyFont="1" applyFill="1" applyBorder="1" applyAlignment="1" applyProtection="1">
      <alignment horizontal="left" vertical="center" wrapText="1"/>
      <protection locked="0"/>
    </xf>
    <xf numFmtId="1" fontId="2" fillId="0" borderId="11" xfId="3" applyNumberFormat="1" applyFont="1" applyFill="1" applyBorder="1" applyAlignment="1" applyProtection="1">
      <alignment horizontal="center" vertical="center" wrapText="1"/>
      <protection locked="0"/>
    </xf>
    <xf numFmtId="169" fontId="2" fillId="0" borderId="11" xfId="0" applyNumberFormat="1" applyFont="1" applyFill="1" applyBorder="1" applyAlignment="1">
      <alignment horizontal="center" vertical="center"/>
    </xf>
    <xf numFmtId="0" fontId="21" fillId="2" borderId="0" xfId="0" applyFont="1" applyFill="1" applyAlignment="1">
      <alignment horizontal="center" vertical="center" wrapText="1"/>
    </xf>
    <xf numFmtId="0" fontId="20" fillId="2" borderId="0" xfId="0" applyFont="1" applyFill="1"/>
    <xf numFmtId="4" fontId="14" fillId="2" borderId="1" xfId="3" applyNumberFormat="1" applyFont="1" applyFill="1" applyBorder="1" applyAlignment="1" applyProtection="1">
      <alignment horizontal="center" vertical="center" wrapText="1"/>
      <protection locked="0"/>
    </xf>
    <xf numFmtId="0" fontId="21" fillId="2" borderId="1" xfId="0" applyFont="1" applyFill="1" applyBorder="1" applyAlignment="1">
      <alignment horizontal="center" vertical="center" wrapText="1"/>
    </xf>
    <xf numFmtId="1" fontId="14" fillId="2" borderId="1" xfId="3" applyNumberFormat="1" applyFont="1" applyFill="1" applyBorder="1" applyAlignment="1" applyProtection="1">
      <alignment horizontal="center" vertical="center" wrapText="1"/>
      <protection locked="0"/>
    </xf>
    <xf numFmtId="4" fontId="14" fillId="2" borderId="1" xfId="3" applyNumberFormat="1" applyFont="1" applyFill="1" applyBorder="1" applyAlignment="1" applyProtection="1">
      <alignment horizontal="left" vertical="center" wrapText="1"/>
      <protection locked="0"/>
    </xf>
    <xf numFmtId="4" fontId="21" fillId="2" borderId="1" xfId="0" applyNumberFormat="1" applyFont="1" applyFill="1" applyBorder="1" applyAlignment="1">
      <alignment horizontal="center" vertical="center" wrapText="1"/>
    </xf>
    <xf numFmtId="4" fontId="21" fillId="2" borderId="1" xfId="0" applyNumberFormat="1" applyFont="1" applyFill="1" applyBorder="1" applyAlignment="1" applyProtection="1">
      <alignment vertical="center" wrapText="1"/>
      <protection locked="0"/>
    </xf>
    <xf numFmtId="4" fontId="21" fillId="2" borderId="1" xfId="0" applyNumberFormat="1" applyFont="1" applyFill="1" applyBorder="1" applyAlignment="1" applyProtection="1">
      <alignment horizontal="center" vertical="center" wrapText="1"/>
      <protection locked="0"/>
    </xf>
    <xf numFmtId="0" fontId="10" fillId="2" borderId="1" xfId="0" applyFont="1" applyFill="1" applyBorder="1" applyAlignment="1">
      <alignment vertical="center"/>
    </xf>
    <xf numFmtId="0" fontId="10" fillId="2"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4" fontId="10" fillId="2" borderId="1" xfId="0" applyNumberFormat="1" applyFont="1" applyFill="1" applyBorder="1" applyAlignment="1" applyProtection="1">
      <alignment vertical="center" wrapText="1"/>
      <protection locked="0"/>
    </xf>
    <xf numFmtId="0" fontId="21"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1" fontId="21" fillId="2" borderId="1" xfId="3" applyNumberFormat="1" applyFont="1" applyFill="1" applyBorder="1" applyAlignment="1" applyProtection="1">
      <alignment horizontal="center" vertical="center" wrapText="1"/>
      <protection locked="0"/>
    </xf>
    <xf numFmtId="4" fontId="21" fillId="2" borderId="1" xfId="3" applyNumberFormat="1" applyFont="1" applyFill="1" applyBorder="1" applyAlignment="1" applyProtection="1">
      <alignment horizontal="left" vertical="center" wrapText="1"/>
      <protection locked="0"/>
    </xf>
    <xf numFmtId="0" fontId="10" fillId="2" borderId="1" xfId="0" applyFont="1" applyFill="1" applyBorder="1" applyAlignment="1">
      <alignment horizontal="center" vertical="center" wrapText="1"/>
    </xf>
    <xf numFmtId="0" fontId="24" fillId="2" borderId="1" xfId="0" applyFont="1" applyFill="1" applyBorder="1" applyAlignment="1">
      <alignment horizontal="left" vertical="center"/>
    </xf>
    <xf numFmtId="4" fontId="10" fillId="2" borderId="1" xfId="0" applyNumberFormat="1" applyFont="1" applyFill="1" applyBorder="1" applyAlignment="1" applyProtection="1">
      <alignment horizontal="center" vertical="center" wrapText="1"/>
      <protection locked="0"/>
    </xf>
    <xf numFmtId="0" fontId="24" fillId="2" borderId="1" xfId="0" applyFont="1" applyFill="1" applyBorder="1" applyAlignment="1">
      <alignment vertical="center"/>
    </xf>
    <xf numFmtId="1" fontId="23" fillId="2" borderId="1"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0" fontId="25" fillId="2" borderId="1" xfId="0" applyFont="1" applyFill="1" applyBorder="1" applyAlignment="1">
      <alignment horizontal="left" vertical="center" wrapText="1"/>
    </xf>
    <xf numFmtId="4" fontId="23" fillId="2" borderId="1" xfId="0" applyNumberFormat="1" applyFont="1" applyFill="1" applyBorder="1" applyAlignment="1" applyProtection="1">
      <alignment horizontal="center" vertical="center" wrapText="1"/>
      <protection locked="0"/>
    </xf>
    <xf numFmtId="0" fontId="21" fillId="2" borderId="1" xfId="0" applyFont="1" applyFill="1" applyBorder="1" applyAlignment="1">
      <alignment horizontal="left" vertical="center" wrapText="1"/>
    </xf>
    <xf numFmtId="0" fontId="21" fillId="2" borderId="1" xfId="4" applyFont="1" applyFill="1" applyBorder="1" applyAlignment="1">
      <alignment horizontal="left" vertical="center" wrapText="1"/>
    </xf>
    <xf numFmtId="2" fontId="21" fillId="2" borderId="1" xfId="0" applyNumberFormat="1" applyFont="1" applyFill="1" applyBorder="1" applyAlignment="1">
      <alignment vertical="center" wrapText="1"/>
    </xf>
    <xf numFmtId="49" fontId="21" fillId="2" borderId="1" xfId="5" applyNumberFormat="1" applyFont="1" applyFill="1" applyBorder="1" applyAlignment="1">
      <alignment vertical="center" wrapText="1"/>
    </xf>
    <xf numFmtId="4" fontId="24" fillId="2" borderId="1" xfId="0" applyNumberFormat="1" applyFont="1" applyFill="1" applyBorder="1" applyAlignment="1" applyProtection="1">
      <alignment vertical="center" wrapText="1"/>
      <protection locked="0"/>
    </xf>
    <xf numFmtId="4" fontId="24" fillId="2" borderId="1" xfId="0" applyNumberFormat="1" applyFont="1" applyFill="1" applyBorder="1" applyAlignment="1" applyProtection="1">
      <alignment horizontal="center" vertical="center" wrapText="1"/>
      <protection locked="0"/>
    </xf>
    <xf numFmtId="0" fontId="24" fillId="2" borderId="1" xfId="0" applyFont="1" applyFill="1" applyBorder="1" applyAlignment="1">
      <alignment vertical="center" wrapText="1"/>
    </xf>
    <xf numFmtId="0" fontId="10" fillId="2" borderId="1" xfId="0" applyFont="1" applyFill="1" applyBorder="1" applyAlignment="1">
      <alignment vertical="center" wrapText="1"/>
    </xf>
    <xf numFmtId="2" fontId="10" fillId="2" borderId="1" xfId="0" applyNumberFormat="1" applyFont="1" applyFill="1" applyBorder="1" applyAlignment="1">
      <alignment vertical="center" wrapText="1"/>
    </xf>
    <xf numFmtId="0" fontId="24" fillId="2" borderId="1" xfId="0" applyFont="1" applyFill="1" applyBorder="1" applyAlignment="1">
      <alignment horizontal="center" vertical="center" wrapText="1"/>
    </xf>
    <xf numFmtId="4" fontId="10" fillId="2" borderId="1" xfId="0" applyNumberFormat="1" applyFont="1" applyFill="1" applyBorder="1" applyAlignment="1" applyProtection="1">
      <alignment horizontal="left" vertical="center" wrapText="1"/>
      <protection locked="0"/>
    </xf>
    <xf numFmtId="4" fontId="22" fillId="2" borderId="1" xfId="0" applyNumberFormat="1" applyFont="1" applyFill="1" applyBorder="1" applyAlignment="1">
      <alignment horizontal="center" vertical="center" wrapText="1"/>
    </xf>
    <xf numFmtId="0" fontId="21" fillId="2" borderId="1" xfId="0" applyFont="1" applyFill="1" applyBorder="1" applyAlignment="1">
      <alignment vertical="center"/>
    </xf>
    <xf numFmtId="2" fontId="10" fillId="2" borderId="1" xfId="0" applyNumberFormat="1" applyFont="1" applyFill="1" applyBorder="1" applyAlignment="1">
      <alignment horizontal="left" vertical="center" wrapText="1"/>
    </xf>
    <xf numFmtId="49" fontId="10" fillId="2" borderId="1" xfId="5" applyNumberFormat="1" applyFont="1" applyFill="1" applyBorder="1" applyAlignment="1">
      <alignment vertical="center" wrapText="1"/>
    </xf>
    <xf numFmtId="0" fontId="10" fillId="2" borderId="1" xfId="5" applyNumberFormat="1" applyFont="1" applyFill="1" applyBorder="1" applyAlignment="1">
      <alignment horizontal="left" vertical="center" wrapText="1"/>
    </xf>
    <xf numFmtId="0" fontId="26" fillId="2" borderId="0" xfId="0" applyFont="1" applyFill="1"/>
    <xf numFmtId="4" fontId="21" fillId="2" borderId="1" xfId="3" applyNumberFormat="1" applyFont="1" applyFill="1" applyBorder="1" applyAlignment="1" applyProtection="1">
      <alignment vertical="center" wrapText="1"/>
      <protection locked="0"/>
    </xf>
    <xf numFmtId="4" fontId="24" fillId="2" borderId="1" xfId="0" applyNumberFormat="1" applyFont="1" applyFill="1" applyBorder="1" applyAlignment="1" applyProtection="1">
      <alignment horizontal="left" vertical="center" wrapText="1"/>
      <protection locked="0"/>
    </xf>
    <xf numFmtId="1" fontId="27" fillId="2" borderId="1" xfId="3" applyNumberFormat="1" applyFont="1" applyFill="1" applyBorder="1" applyAlignment="1" applyProtection="1">
      <alignment horizontal="center" vertical="center" wrapText="1"/>
      <protection locked="0"/>
    </xf>
    <xf numFmtId="4" fontId="27" fillId="2" borderId="1" xfId="3" applyNumberFormat="1" applyFont="1" applyFill="1" applyBorder="1" applyAlignment="1" applyProtection="1">
      <alignment horizontal="left" vertical="center" wrapText="1"/>
      <protection locked="0"/>
    </xf>
    <xf numFmtId="0" fontId="22" fillId="2" borderId="1" xfId="0" applyFont="1" applyFill="1" applyBorder="1" applyAlignment="1">
      <alignment horizontal="center" vertical="center" wrapText="1"/>
    </xf>
    <xf numFmtId="0" fontId="22" fillId="2" borderId="0" xfId="0" applyFont="1" applyFill="1" applyAlignment="1">
      <alignment horizontal="center" vertical="center" wrapText="1"/>
    </xf>
    <xf numFmtId="0" fontId="28" fillId="2" borderId="0" xfId="0" applyFont="1" applyFill="1"/>
    <xf numFmtId="1" fontId="22" fillId="2" borderId="1" xfId="3" applyNumberFormat="1" applyFont="1" applyFill="1" applyBorder="1" applyAlignment="1" applyProtection="1">
      <alignment horizontal="center" vertical="center" wrapText="1"/>
      <protection locked="0"/>
    </xf>
    <xf numFmtId="2" fontId="24" fillId="2" borderId="1" xfId="0" applyNumberFormat="1" applyFont="1" applyFill="1" applyBorder="1" applyAlignment="1">
      <alignment vertical="center" wrapText="1"/>
    </xf>
    <xf numFmtId="4" fontId="23" fillId="2" borderId="1" xfId="0" applyNumberFormat="1" applyFont="1" applyFill="1" applyBorder="1" applyAlignment="1" applyProtection="1">
      <alignment vertical="center" wrapText="1"/>
      <protection locked="0"/>
    </xf>
    <xf numFmtId="0" fontId="10" fillId="2" borderId="1" xfId="3" applyFont="1" applyFill="1" applyBorder="1"/>
    <xf numFmtId="4" fontId="21" fillId="2" borderId="1" xfId="0" applyNumberFormat="1" applyFont="1" applyFill="1" applyBorder="1" applyAlignment="1" applyProtection="1">
      <alignment horizontal="left" vertical="center" wrapText="1"/>
      <protection locked="0"/>
    </xf>
    <xf numFmtId="3" fontId="21" fillId="2" borderId="1" xfId="0" applyNumberFormat="1" applyFont="1" applyFill="1" applyBorder="1" applyAlignment="1" applyProtection="1">
      <alignment horizontal="center" vertical="center" wrapText="1"/>
      <protection locked="0"/>
    </xf>
    <xf numFmtId="0" fontId="24" fillId="2" borderId="1" xfId="0" applyFont="1" applyFill="1" applyBorder="1" applyAlignment="1">
      <alignment horizontal="left" vertical="center" wrapText="1"/>
    </xf>
    <xf numFmtId="0" fontId="10" fillId="2" borderId="1" xfId="0" applyFont="1" applyFill="1" applyBorder="1" applyAlignment="1">
      <alignment wrapText="1"/>
    </xf>
    <xf numFmtId="1" fontId="21" fillId="2" borderId="1" xfId="0" applyNumberFormat="1" applyFont="1" applyFill="1" applyBorder="1" applyAlignment="1">
      <alignment horizontal="center" vertical="center" wrapText="1"/>
    </xf>
    <xf numFmtId="4" fontId="24" fillId="2" borderId="1" xfId="0" applyNumberFormat="1"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0" fontId="2" fillId="8" borderId="0" xfId="0" applyFont="1" applyFill="1"/>
    <xf numFmtId="0" fontId="5" fillId="8" borderId="0" xfId="0" applyFont="1" applyFill="1"/>
    <xf numFmtId="49" fontId="5" fillId="8" borderId="1" xfId="0" applyNumberFormat="1" applyFont="1" applyFill="1" applyBorder="1" applyAlignment="1" applyProtection="1">
      <alignment horizontal="left" vertical="center" wrapText="1"/>
      <protection locked="0"/>
    </xf>
    <xf numFmtId="4" fontId="5" fillId="8" borderId="1" xfId="0" applyNumberFormat="1" applyFont="1" applyFill="1" applyBorder="1" applyAlignment="1" applyProtection="1">
      <alignment vertical="center" wrapText="1"/>
      <protection locked="0"/>
    </xf>
    <xf numFmtId="4" fontId="5" fillId="8" borderId="1" xfId="0" applyNumberFormat="1" applyFont="1" applyFill="1" applyBorder="1" applyAlignment="1" applyProtection="1">
      <alignment horizontal="center" vertical="center" wrapText="1"/>
      <protection locked="0"/>
    </xf>
    <xf numFmtId="4" fontId="5" fillId="8" borderId="1" xfId="0" applyNumberFormat="1" applyFont="1" applyFill="1" applyBorder="1" applyAlignment="1" applyProtection="1">
      <alignment horizontal="center" vertical="center"/>
      <protection locked="0"/>
    </xf>
    <xf numFmtId="3" fontId="5" fillId="8" borderId="1" xfId="0" applyNumberFormat="1" applyFont="1" applyFill="1" applyBorder="1" applyAlignment="1" applyProtection="1">
      <alignment horizontal="left" vertical="center" wrapText="1"/>
      <protection locked="0"/>
    </xf>
    <xf numFmtId="4" fontId="6" fillId="8" borderId="1" xfId="0" applyNumberFormat="1" applyFont="1" applyFill="1" applyBorder="1" applyAlignment="1" applyProtection="1">
      <alignment vertical="center" wrapText="1"/>
      <protection locked="0"/>
    </xf>
    <xf numFmtId="49" fontId="2" fillId="8" borderId="1" xfId="0" applyNumberFormat="1" applyFont="1" applyFill="1" applyBorder="1" applyAlignment="1" applyProtection="1">
      <alignment horizontal="left" vertical="center"/>
      <protection locked="0"/>
    </xf>
    <xf numFmtId="4" fontId="2" fillId="8" borderId="1" xfId="0" applyNumberFormat="1" applyFont="1" applyFill="1" applyBorder="1" applyAlignment="1" applyProtection="1">
      <alignment vertical="center" wrapText="1"/>
      <protection locked="0"/>
    </xf>
    <xf numFmtId="4" fontId="2" fillId="8" borderId="1" xfId="0" applyNumberFormat="1" applyFont="1" applyFill="1" applyBorder="1" applyAlignment="1" applyProtection="1">
      <alignment horizontal="center" vertical="center"/>
      <protection locked="0"/>
    </xf>
    <xf numFmtId="4" fontId="3" fillId="8" borderId="1" xfId="0" applyNumberFormat="1" applyFont="1" applyFill="1" applyBorder="1" applyAlignment="1" applyProtection="1">
      <alignment horizontal="center" vertical="center"/>
      <protection locked="0"/>
    </xf>
    <xf numFmtId="4" fontId="2" fillId="8" borderId="1" xfId="0" applyNumberFormat="1" applyFont="1" applyFill="1" applyBorder="1" applyAlignment="1" applyProtection="1">
      <alignment horizontal="left" vertical="center" wrapText="1"/>
      <protection locked="0"/>
    </xf>
    <xf numFmtId="3" fontId="2" fillId="8" borderId="1" xfId="0" applyNumberFormat="1" applyFont="1" applyFill="1" applyBorder="1" applyAlignment="1" applyProtection="1">
      <alignment horizontal="left" vertical="center" wrapText="1"/>
      <protection locked="0"/>
    </xf>
    <xf numFmtId="49" fontId="5" fillId="8" borderId="1" xfId="0" applyNumberFormat="1" applyFont="1" applyFill="1" applyBorder="1" applyAlignment="1" applyProtection="1">
      <alignment horizontal="left" vertical="center"/>
      <protection locked="0"/>
    </xf>
    <xf numFmtId="4" fontId="5" fillId="8" borderId="1" xfId="0" applyNumberFormat="1" applyFont="1" applyFill="1" applyBorder="1" applyAlignment="1" applyProtection="1">
      <alignment horizontal="left" vertical="center" wrapText="1"/>
      <protection locked="0"/>
    </xf>
    <xf numFmtId="166" fontId="6" fillId="8" borderId="1" xfId="0" applyNumberFormat="1" applyFont="1" applyFill="1" applyBorder="1" applyAlignment="1" applyProtection="1">
      <alignment vertical="center" wrapText="1"/>
    </xf>
    <xf numFmtId="49" fontId="6" fillId="8" borderId="1" xfId="0" applyNumberFormat="1" applyFont="1" applyFill="1" applyBorder="1" applyAlignment="1" applyProtection="1">
      <alignment horizontal="left" vertical="center"/>
      <protection locked="0"/>
    </xf>
    <xf numFmtId="4" fontId="6" fillId="8" borderId="1" xfId="0" applyNumberFormat="1" applyFont="1" applyFill="1" applyBorder="1" applyAlignment="1" applyProtection="1">
      <alignment horizontal="center" vertical="center"/>
      <protection locked="0"/>
    </xf>
    <xf numFmtId="4" fontId="6" fillId="8" borderId="1" xfId="0" applyNumberFormat="1" applyFont="1" applyFill="1" applyBorder="1" applyAlignment="1" applyProtection="1">
      <alignment horizontal="left" vertical="center" wrapText="1"/>
      <protection locked="0"/>
    </xf>
    <xf numFmtId="3" fontId="6" fillId="8" borderId="1" xfId="0" applyNumberFormat="1" applyFont="1" applyFill="1" applyBorder="1" applyAlignment="1" applyProtection="1">
      <alignment horizontal="left" vertical="center" wrapText="1"/>
      <protection locked="0"/>
    </xf>
    <xf numFmtId="49" fontId="3" fillId="8" borderId="1" xfId="0" applyNumberFormat="1" applyFont="1" applyFill="1" applyBorder="1" applyAlignment="1" applyProtection="1">
      <alignment horizontal="left" vertical="center"/>
      <protection locked="0"/>
    </xf>
    <xf numFmtId="2" fontId="6" fillId="8" borderId="1" xfId="0" applyNumberFormat="1" applyFont="1" applyFill="1" applyBorder="1" applyAlignment="1">
      <alignment vertical="center" wrapText="1"/>
    </xf>
    <xf numFmtId="0" fontId="6" fillId="8" borderId="1" xfId="0" applyFont="1" applyFill="1" applyBorder="1" applyAlignment="1" applyProtection="1">
      <alignment horizontal="left" vertical="center" wrapText="1"/>
    </xf>
    <xf numFmtId="166" fontId="2" fillId="8" borderId="1" xfId="0" applyNumberFormat="1" applyFont="1" applyFill="1" applyBorder="1" applyAlignment="1" applyProtection="1">
      <alignment vertical="center" wrapText="1"/>
    </xf>
    <xf numFmtId="0" fontId="2" fillId="8" borderId="1" xfId="0" applyFont="1" applyFill="1" applyBorder="1" applyAlignment="1" applyProtection="1">
      <alignment horizontal="left" vertical="center" wrapText="1"/>
    </xf>
    <xf numFmtId="0" fontId="6" fillId="8" borderId="0" xfId="0" applyFont="1" applyFill="1"/>
    <xf numFmtId="4" fontId="2" fillId="8" borderId="1" xfId="0" applyNumberFormat="1" applyFont="1" applyFill="1" applyBorder="1" applyAlignment="1" applyProtection="1">
      <alignment horizontal="left" vertical="center"/>
      <protection locked="0"/>
    </xf>
    <xf numFmtId="3" fontId="3" fillId="8" borderId="1" xfId="0" applyNumberFormat="1" applyFont="1" applyFill="1" applyBorder="1" applyAlignment="1" applyProtection="1">
      <alignment horizontal="left" vertical="center" wrapText="1"/>
      <protection locked="0"/>
    </xf>
    <xf numFmtId="0" fontId="3" fillId="8" borderId="0" xfId="0" applyFont="1" applyFill="1"/>
    <xf numFmtId="0" fontId="6" fillId="8" borderId="1" xfId="0" applyNumberFormat="1" applyFont="1" applyFill="1" applyBorder="1" applyAlignment="1" applyProtection="1">
      <alignment vertical="center" wrapText="1"/>
      <protection locked="0"/>
    </xf>
    <xf numFmtId="2" fontId="2" fillId="8" borderId="1" xfId="0" applyNumberFormat="1" applyFont="1" applyFill="1" applyBorder="1" applyAlignment="1">
      <alignment vertical="center" wrapText="1"/>
    </xf>
    <xf numFmtId="0" fontId="5" fillId="8" borderId="1" xfId="0" applyFont="1" applyFill="1" applyBorder="1" applyAlignment="1" applyProtection="1">
      <alignment horizontal="left" vertical="center" wrapText="1"/>
    </xf>
    <xf numFmtId="166" fontId="5" fillId="8" borderId="1" xfId="0" applyNumberFormat="1" applyFont="1" applyFill="1" applyBorder="1" applyAlignment="1" applyProtection="1">
      <alignment vertical="center" wrapText="1"/>
    </xf>
    <xf numFmtId="4" fontId="2" fillId="8" borderId="8" xfId="0" applyNumberFormat="1" applyFont="1" applyFill="1" applyBorder="1" applyAlignment="1">
      <alignment horizontal="center"/>
    </xf>
    <xf numFmtId="0" fontId="29" fillId="6" borderId="0" xfId="0" applyFont="1" applyFill="1"/>
    <xf numFmtId="4" fontId="5" fillId="6" borderId="22" xfId="3" applyNumberFormat="1" applyFont="1" applyFill="1" applyBorder="1" applyAlignment="1" applyProtection="1">
      <alignment horizontal="center" vertical="center" wrapText="1"/>
      <protection locked="0"/>
    </xf>
    <xf numFmtId="1" fontId="2" fillId="6" borderId="8" xfId="0" applyNumberFormat="1" applyFont="1" applyFill="1" applyBorder="1" applyAlignment="1" applyProtection="1">
      <alignment horizontal="center" vertical="center" wrapText="1"/>
      <protection locked="0"/>
    </xf>
    <xf numFmtId="2" fontId="5" fillId="6" borderId="8" xfId="0" applyNumberFormat="1" applyFont="1" applyFill="1" applyBorder="1" applyAlignment="1" applyProtection="1">
      <alignment horizontal="left" vertical="center" wrapText="1"/>
      <protection locked="0"/>
    </xf>
    <xf numFmtId="4" fontId="5" fillId="6" borderId="8" xfId="3" applyNumberFormat="1" applyFont="1" applyFill="1" applyBorder="1" applyAlignment="1" applyProtection="1">
      <alignment vertical="center"/>
      <protection locked="0"/>
    </xf>
    <xf numFmtId="0" fontId="2" fillId="6" borderId="8" xfId="0" applyFont="1" applyFill="1" applyBorder="1" applyAlignment="1">
      <alignment horizontal="right"/>
    </xf>
    <xf numFmtId="0" fontId="2" fillId="6" borderId="8" xfId="0" applyFont="1" applyFill="1" applyBorder="1" applyAlignment="1"/>
    <xf numFmtId="2" fontId="2" fillId="6" borderId="8" xfId="0" applyNumberFormat="1" applyFont="1" applyFill="1" applyBorder="1" applyAlignment="1">
      <alignment horizontal="center"/>
    </xf>
    <xf numFmtId="2" fontId="2" fillId="6" borderId="8" xfId="0" applyNumberFormat="1" applyFont="1" applyFill="1" applyBorder="1" applyAlignment="1">
      <alignment horizontal="right"/>
    </xf>
    <xf numFmtId="0" fontId="2" fillId="6" borderId="8" xfId="0" applyFont="1" applyFill="1" applyBorder="1" applyAlignment="1">
      <alignment horizontal="center"/>
    </xf>
    <xf numFmtId="0" fontId="5" fillId="6" borderId="8" xfId="0" applyFont="1" applyFill="1" applyBorder="1" applyAlignment="1">
      <alignment horizontal="center"/>
    </xf>
    <xf numFmtId="4" fontId="5" fillId="6" borderId="8" xfId="3" applyNumberFormat="1" applyFont="1" applyFill="1" applyBorder="1" applyAlignment="1" applyProtection="1">
      <alignment horizontal="center" vertical="center" wrapText="1"/>
      <protection locked="0"/>
    </xf>
    <xf numFmtId="4" fontId="5" fillId="6" borderId="8" xfId="3" applyNumberFormat="1" applyFont="1" applyFill="1" applyBorder="1" applyAlignment="1" applyProtection="1">
      <alignment horizontal="left" vertical="center" wrapText="1"/>
      <protection locked="0"/>
    </xf>
    <xf numFmtId="1" fontId="6" fillId="6" borderId="7" xfId="0" applyNumberFormat="1" applyFont="1" applyFill="1" applyBorder="1" applyAlignment="1" applyProtection="1">
      <alignment horizontal="center" vertical="center" wrapText="1"/>
      <protection locked="0"/>
    </xf>
    <xf numFmtId="2" fontId="6" fillId="6" borderId="7" xfId="0" applyNumberFormat="1" applyFont="1" applyFill="1" applyBorder="1" applyAlignment="1" applyProtection="1">
      <alignment horizontal="left" vertical="center" wrapText="1"/>
      <protection locked="0"/>
    </xf>
    <xf numFmtId="4" fontId="5" fillId="6" borderId="7" xfId="3" applyNumberFormat="1" applyFont="1" applyFill="1" applyBorder="1" applyAlignment="1" applyProtection="1">
      <alignment vertical="center"/>
      <protection locked="0"/>
    </xf>
    <xf numFmtId="0" fontId="2" fillId="6" borderId="7" xfId="0" applyFont="1" applyFill="1" applyBorder="1" applyAlignment="1">
      <alignment horizontal="right"/>
    </xf>
    <xf numFmtId="0" fontId="2" fillId="6" borderId="7" xfId="0" applyFont="1" applyFill="1" applyBorder="1" applyAlignment="1"/>
    <xf numFmtId="2" fontId="2" fillId="6" borderId="7" xfId="0" applyNumberFormat="1" applyFont="1" applyFill="1" applyBorder="1" applyAlignment="1">
      <alignment horizontal="center"/>
    </xf>
    <xf numFmtId="2" fontId="2" fillId="6" borderId="7" xfId="0" applyNumberFormat="1" applyFont="1" applyFill="1" applyBorder="1" applyAlignment="1">
      <alignment horizontal="right"/>
    </xf>
    <xf numFmtId="0" fontId="2" fillId="6" borderId="7" xfId="0" applyFont="1" applyFill="1" applyBorder="1" applyAlignment="1">
      <alignment horizontal="center"/>
    </xf>
    <xf numFmtId="2" fontId="6" fillId="6" borderId="7" xfId="0" applyNumberFormat="1" applyFont="1" applyFill="1" applyBorder="1" applyAlignment="1">
      <alignment horizontal="center"/>
    </xf>
    <xf numFmtId="4" fontId="5" fillId="6" borderId="7" xfId="3" applyNumberFormat="1" applyFont="1" applyFill="1" applyBorder="1" applyAlignment="1" applyProtection="1">
      <alignment horizontal="center" vertical="center" wrapText="1"/>
      <protection locked="0"/>
    </xf>
    <xf numFmtId="4" fontId="5" fillId="6" borderId="7" xfId="3" applyNumberFormat="1" applyFont="1" applyFill="1" applyBorder="1" applyAlignment="1" applyProtection="1">
      <alignment horizontal="left" vertical="center" wrapText="1"/>
      <protection locked="0"/>
    </xf>
    <xf numFmtId="1" fontId="5" fillId="6" borderId="7" xfId="0" applyNumberFormat="1" applyFont="1" applyFill="1" applyBorder="1" applyAlignment="1" applyProtection="1">
      <alignment horizontal="center" vertical="center" wrapText="1"/>
      <protection locked="0"/>
    </xf>
    <xf numFmtId="2" fontId="5" fillId="6" borderId="7" xfId="0" applyNumberFormat="1" applyFont="1" applyFill="1" applyBorder="1" applyAlignment="1" applyProtection="1">
      <alignment horizontal="left" vertical="center" wrapText="1"/>
      <protection locked="0"/>
    </xf>
    <xf numFmtId="2" fontId="5" fillId="6" borderId="7" xfId="0" applyNumberFormat="1" applyFont="1" applyFill="1" applyBorder="1" applyAlignment="1">
      <alignment horizontal="right"/>
    </xf>
    <xf numFmtId="0" fontId="30" fillId="6" borderId="0" xfId="0" applyFont="1" applyFill="1"/>
    <xf numFmtId="0" fontId="31" fillId="6" borderId="0" xfId="0" applyFont="1" applyFill="1"/>
    <xf numFmtId="170" fontId="2" fillId="6" borderId="7" xfId="0" applyNumberFormat="1" applyFont="1" applyFill="1" applyBorder="1" applyAlignment="1" applyProtection="1">
      <alignment horizontal="center" vertical="center" wrapText="1"/>
      <protection locked="0"/>
    </xf>
    <xf numFmtId="2" fontId="32" fillId="6" borderId="7" xfId="3" applyNumberFormat="1" applyFont="1" applyFill="1" applyBorder="1" applyAlignment="1" applyProtection="1">
      <alignment horizontal="left" vertical="center" wrapText="1"/>
      <protection locked="0"/>
    </xf>
    <xf numFmtId="4" fontId="2" fillId="6" borderId="7" xfId="3" applyNumberFormat="1" applyFont="1" applyFill="1" applyBorder="1" applyAlignment="1" applyProtection="1">
      <alignment vertical="center"/>
      <protection locked="0"/>
    </xf>
    <xf numFmtId="2" fontId="32" fillId="6" borderId="7" xfId="3" applyNumberFormat="1" applyFont="1" applyFill="1" applyBorder="1" applyAlignment="1" applyProtection="1">
      <alignment horizontal="right" vertical="center"/>
      <protection locked="0"/>
    </xf>
    <xf numFmtId="2" fontId="32" fillId="6" borderId="7" xfId="3" applyNumberFormat="1" applyFont="1" applyFill="1" applyBorder="1" applyAlignment="1" applyProtection="1">
      <protection locked="0"/>
    </xf>
    <xf numFmtId="2" fontId="2" fillId="6" borderId="7" xfId="0" applyNumberFormat="1" applyFont="1" applyFill="1" applyBorder="1"/>
    <xf numFmtId="0" fontId="2" fillId="6" borderId="7" xfId="0" applyFont="1" applyFill="1" applyBorder="1"/>
    <xf numFmtId="0" fontId="32" fillId="6" borderId="7" xfId="3" applyFont="1" applyFill="1" applyBorder="1" applyAlignment="1" applyProtection="1">
      <alignment horizontal="center" vertical="center"/>
      <protection locked="0"/>
    </xf>
    <xf numFmtId="4" fontId="2" fillId="6" borderId="7" xfId="3" applyNumberFormat="1" applyFont="1" applyFill="1" applyBorder="1" applyAlignment="1" applyProtection="1">
      <alignment horizontal="left" vertical="center" wrapText="1"/>
      <protection locked="0"/>
    </xf>
    <xf numFmtId="0" fontId="32" fillId="6" borderId="22" xfId="3" applyFont="1" applyFill="1" applyBorder="1" applyAlignment="1" applyProtection="1">
      <alignment horizontal="center" vertical="center" wrapText="1"/>
      <protection locked="0"/>
    </xf>
    <xf numFmtId="2" fontId="2" fillId="6" borderId="7" xfId="3" applyNumberFormat="1" applyFont="1" applyFill="1" applyBorder="1" applyAlignment="1" applyProtection="1">
      <alignment vertical="center" wrapText="1"/>
      <protection locked="0"/>
    </xf>
    <xf numFmtId="2" fontId="2" fillId="6" borderId="7" xfId="0" applyNumberFormat="1" applyFont="1" applyFill="1" applyBorder="1" applyAlignment="1">
      <alignment vertical="center"/>
    </xf>
    <xf numFmtId="2" fontId="32" fillId="6" borderId="7" xfId="3" applyNumberFormat="1" applyFont="1" applyFill="1" applyBorder="1" applyAlignment="1" applyProtection="1">
      <alignment horizontal="right"/>
      <protection locked="0"/>
    </xf>
    <xf numFmtId="2" fontId="32" fillId="6" borderId="7" xfId="3" applyNumberFormat="1" applyFont="1" applyFill="1" applyBorder="1" applyProtection="1">
      <protection locked="0"/>
    </xf>
    <xf numFmtId="0" fontId="2" fillId="6" borderId="7" xfId="0" applyFont="1" applyFill="1" applyBorder="1" applyAlignment="1">
      <alignment horizontal="center" vertical="center"/>
    </xf>
    <xf numFmtId="0" fontId="2" fillId="6" borderId="22" xfId="3" applyFont="1" applyFill="1" applyBorder="1" applyAlignment="1" applyProtection="1">
      <alignment horizontal="center" vertical="center" wrapText="1"/>
      <protection locked="0"/>
    </xf>
    <xf numFmtId="2" fontId="6" fillId="6" borderId="7" xfId="0" applyNumberFormat="1" applyFont="1" applyFill="1" applyBorder="1" applyAlignment="1" applyProtection="1">
      <alignment horizontal="center" vertical="center" wrapText="1"/>
      <protection locked="0"/>
    </xf>
    <xf numFmtId="1" fontId="5" fillId="6" borderId="7" xfId="3" applyNumberFormat="1" applyFont="1" applyFill="1" applyBorder="1" applyAlignment="1" applyProtection="1">
      <alignment horizontal="center" vertical="center" wrapText="1"/>
      <protection locked="0"/>
    </xf>
    <xf numFmtId="2" fontId="5" fillId="6" borderId="7" xfId="0" applyNumberFormat="1" applyFont="1" applyFill="1" applyBorder="1" applyAlignment="1" applyProtection="1">
      <alignment vertical="center" wrapText="1"/>
      <protection locked="0"/>
    </xf>
    <xf numFmtId="0" fontId="5" fillId="6" borderId="7" xfId="0" applyFont="1" applyFill="1" applyBorder="1" applyAlignment="1">
      <alignment horizontal="center" vertical="center"/>
    </xf>
    <xf numFmtId="0" fontId="5" fillId="6" borderId="22" xfId="3" applyFont="1" applyFill="1" applyBorder="1" applyAlignment="1" applyProtection="1">
      <alignment horizontal="center" vertical="center" wrapText="1"/>
      <protection locked="0"/>
    </xf>
    <xf numFmtId="1" fontId="2" fillId="6" borderId="7" xfId="3" applyNumberFormat="1" applyFont="1" applyFill="1" applyBorder="1" applyAlignment="1" applyProtection="1">
      <alignment horizontal="center" vertical="center" wrapText="1"/>
      <protection locked="0"/>
    </xf>
    <xf numFmtId="2" fontId="2" fillId="6" borderId="7" xfId="0" applyNumberFormat="1" applyFont="1" applyFill="1" applyBorder="1" applyAlignment="1">
      <alignment horizontal="right" vertical="center"/>
    </xf>
    <xf numFmtId="2" fontId="2" fillId="6" borderId="7" xfId="0" applyNumberFormat="1" applyFont="1" applyFill="1" applyBorder="1" applyAlignment="1">
      <alignment horizontal="center" vertical="center"/>
    </xf>
    <xf numFmtId="0" fontId="2" fillId="6" borderId="7" xfId="0" applyFont="1" applyFill="1" applyBorder="1" applyAlignment="1">
      <alignment horizontal="center" vertical="center" wrapText="1"/>
    </xf>
    <xf numFmtId="0" fontId="33" fillId="6" borderId="0" xfId="0" applyFont="1" applyFill="1"/>
    <xf numFmtId="170" fontId="6" fillId="6" borderId="7" xfId="0" applyNumberFormat="1" applyFont="1" applyFill="1" applyBorder="1" applyAlignment="1" applyProtection="1">
      <alignment horizontal="center" vertical="center" wrapText="1"/>
      <protection locked="0"/>
    </xf>
    <xf numFmtId="2" fontId="6" fillId="6" borderId="7" xfId="0" applyNumberFormat="1" applyFont="1" applyFill="1" applyBorder="1" applyAlignment="1" applyProtection="1">
      <alignment vertical="center" wrapText="1"/>
      <protection locked="0"/>
    </xf>
    <xf numFmtId="4" fontId="6" fillId="6" borderId="7" xfId="3" applyNumberFormat="1" applyFont="1" applyFill="1" applyBorder="1" applyAlignment="1" applyProtection="1">
      <alignment vertical="center"/>
      <protection locked="0"/>
    </xf>
    <xf numFmtId="2" fontId="34" fillId="6" borderId="7" xfId="3" applyNumberFormat="1" applyFont="1" applyFill="1" applyBorder="1" applyAlignment="1" applyProtection="1">
      <alignment horizontal="right" vertical="center"/>
      <protection locked="0"/>
    </xf>
    <xf numFmtId="0" fontId="34" fillId="6" borderId="7" xfId="3" applyFont="1" applyFill="1" applyBorder="1" applyAlignment="1" applyProtection="1">
      <alignment horizontal="center" vertical="center"/>
      <protection locked="0"/>
    </xf>
    <xf numFmtId="0" fontId="34" fillId="6" borderId="22" xfId="3" applyFont="1" applyFill="1" applyBorder="1" applyAlignment="1" applyProtection="1">
      <alignment horizontal="center" vertical="center" wrapText="1"/>
      <protection locked="0"/>
    </xf>
    <xf numFmtId="0" fontId="2" fillId="6" borderId="7" xfId="0" applyFont="1" applyFill="1" applyBorder="1" applyAlignment="1">
      <alignment vertical="center"/>
    </xf>
    <xf numFmtId="0" fontId="2" fillId="6" borderId="7" xfId="3" applyFont="1" applyFill="1" applyBorder="1" applyAlignment="1" applyProtection="1">
      <alignment horizontal="center" vertical="center" wrapText="1"/>
      <protection locked="0"/>
    </xf>
    <xf numFmtId="2" fontId="32" fillId="6" borderId="7" xfId="3" applyNumberFormat="1" applyFont="1" applyFill="1" applyBorder="1" applyAlignment="1" applyProtection="1">
      <alignment vertical="center"/>
      <protection locked="0"/>
    </xf>
    <xf numFmtId="0" fontId="5" fillId="6" borderId="7" xfId="0" applyFont="1" applyFill="1" applyBorder="1" applyAlignment="1">
      <alignment vertical="center"/>
    </xf>
    <xf numFmtId="4" fontId="2" fillId="6" borderId="7" xfId="0" applyNumberFormat="1" applyFont="1" applyFill="1" applyBorder="1" applyAlignment="1"/>
    <xf numFmtId="2" fontId="5" fillId="6" borderId="7" xfId="0" applyNumberFormat="1" applyFont="1" applyFill="1" applyBorder="1" applyAlignment="1">
      <alignment vertical="center"/>
    </xf>
    <xf numFmtId="2" fontId="5" fillId="6" borderId="7" xfId="0" applyNumberFormat="1" applyFont="1" applyFill="1" applyBorder="1" applyAlignment="1">
      <alignment horizontal="right" vertical="center"/>
    </xf>
    <xf numFmtId="0" fontId="34" fillId="6" borderId="7" xfId="0" applyFont="1" applyFill="1" applyBorder="1" applyAlignment="1">
      <alignment horizontal="left" vertical="center"/>
    </xf>
    <xf numFmtId="1" fontId="6" fillId="6" borderId="7" xfId="3" applyNumberFormat="1" applyFont="1" applyFill="1" applyBorder="1" applyAlignment="1" applyProtection="1">
      <alignment horizontal="center" vertical="center" wrapText="1"/>
      <protection locked="0"/>
    </xf>
    <xf numFmtId="2" fontId="6" fillId="6" borderId="7" xfId="0" applyNumberFormat="1" applyFont="1" applyFill="1" applyBorder="1" applyAlignment="1">
      <alignment horizontal="right"/>
    </xf>
    <xf numFmtId="0" fontId="6" fillId="6" borderId="7" xfId="0" applyFont="1" applyFill="1" applyBorder="1" applyAlignment="1">
      <alignment horizontal="center" vertical="center"/>
    </xf>
    <xf numFmtId="0" fontId="35" fillId="6" borderId="7" xfId="0" applyFont="1" applyFill="1" applyBorder="1" applyAlignment="1">
      <alignment horizontal="left" vertical="center"/>
    </xf>
    <xf numFmtId="0" fontId="6" fillId="6" borderId="22" xfId="3" applyFont="1" applyFill="1" applyBorder="1" applyAlignment="1" applyProtection="1">
      <alignment horizontal="center" vertical="center" wrapText="1"/>
      <protection locked="0"/>
    </xf>
    <xf numFmtId="0" fontId="36" fillId="6" borderId="0" xfId="0" applyFont="1" applyFill="1"/>
    <xf numFmtId="0" fontId="37" fillId="6" borderId="0" xfId="0" applyFont="1" applyFill="1"/>
    <xf numFmtId="0" fontId="2" fillId="6" borderId="7" xfId="0" applyFont="1" applyFill="1" applyBorder="1" applyAlignment="1">
      <alignment vertical="center" wrapText="1"/>
    </xf>
    <xf numFmtId="0" fontId="3" fillId="6" borderId="7" xfId="0" applyFont="1" applyFill="1" applyBorder="1" applyAlignment="1">
      <alignment horizontal="center" vertical="center" wrapText="1"/>
    </xf>
    <xf numFmtId="0" fontId="32" fillId="6" borderId="7" xfId="0" applyFont="1" applyFill="1" applyBorder="1" applyAlignment="1">
      <alignment horizontal="left" vertical="center"/>
    </xf>
    <xf numFmtId="0" fontId="2" fillId="6" borderId="22" xfId="0" applyFont="1" applyFill="1" applyBorder="1" applyAlignment="1">
      <alignment horizontal="center" vertical="center"/>
    </xf>
    <xf numFmtId="0" fontId="32" fillId="6" borderId="7" xfId="3" applyFont="1" applyFill="1" applyBorder="1" applyAlignment="1" applyProtection="1">
      <alignment horizontal="left" vertical="center"/>
      <protection locked="0"/>
    </xf>
    <xf numFmtId="169" fontId="2" fillId="6" borderId="7" xfId="0" applyNumberFormat="1" applyFont="1" applyFill="1" applyBorder="1" applyAlignment="1">
      <alignment vertical="center"/>
    </xf>
    <xf numFmtId="2" fontId="2" fillId="6" borderId="7" xfId="3" applyNumberFormat="1" applyFont="1" applyFill="1" applyBorder="1" applyAlignment="1" applyProtection="1">
      <alignment horizontal="right" vertical="center"/>
      <protection locked="0"/>
    </xf>
    <xf numFmtId="2" fontId="2" fillId="6" borderId="7" xfId="3" applyNumberFormat="1" applyFont="1" applyFill="1" applyBorder="1" applyAlignment="1" applyProtection="1">
      <alignment vertical="center"/>
      <protection locked="0"/>
    </xf>
    <xf numFmtId="2" fontId="2" fillId="6" borderId="7" xfId="0" applyNumberFormat="1" applyFont="1" applyFill="1" applyBorder="1" applyAlignment="1"/>
    <xf numFmtId="0" fontId="2" fillId="6" borderId="7" xfId="3" applyFont="1" applyFill="1" applyBorder="1" applyAlignment="1" applyProtection="1">
      <alignment horizontal="center" vertical="center"/>
      <protection locked="0"/>
    </xf>
    <xf numFmtId="0" fontId="32" fillId="6" borderId="7" xfId="0" applyFont="1" applyFill="1" applyBorder="1" applyAlignment="1">
      <alignment horizontal="left" vertical="center" wrapText="1"/>
    </xf>
    <xf numFmtId="4" fontId="2" fillId="6" borderId="7" xfId="3" applyNumberFormat="1" applyFont="1" applyFill="1" applyBorder="1" applyAlignment="1" applyProtection="1">
      <alignment horizontal="right" vertical="center"/>
      <protection locked="0"/>
    </xf>
    <xf numFmtId="169" fontId="2" fillId="6" borderId="7" xfId="0" applyNumberFormat="1" applyFont="1" applyFill="1" applyBorder="1" applyAlignment="1">
      <alignment horizontal="right" vertical="center"/>
    </xf>
    <xf numFmtId="169" fontId="2" fillId="6" borderId="7" xfId="0" applyNumberFormat="1" applyFont="1" applyFill="1" applyBorder="1" applyAlignment="1"/>
    <xf numFmtId="169" fontId="2" fillId="6" borderId="7" xfId="0" applyNumberFormat="1" applyFont="1" applyFill="1" applyBorder="1" applyAlignment="1">
      <alignment horizontal="center" vertical="center"/>
    </xf>
    <xf numFmtId="0" fontId="38" fillId="6" borderId="7" xfId="3" applyFont="1" applyFill="1" applyBorder="1" applyAlignment="1" applyProtection="1">
      <alignment horizontal="left" vertical="center"/>
      <protection locked="0"/>
    </xf>
    <xf numFmtId="0" fontId="32" fillId="6" borderId="7" xfId="3" applyFont="1" applyFill="1" applyBorder="1" applyAlignment="1" applyProtection="1">
      <alignment horizontal="left" vertical="center" wrapText="1"/>
      <protection locked="0"/>
    </xf>
    <xf numFmtId="2" fontId="2" fillId="6" borderId="22" xfId="3" applyNumberFormat="1" applyFont="1" applyFill="1" applyBorder="1" applyAlignment="1" applyProtection="1">
      <alignment horizontal="center" vertical="center" wrapText="1"/>
      <protection locked="0"/>
    </xf>
    <xf numFmtId="2" fontId="32" fillId="6" borderId="7" xfId="3" applyNumberFormat="1" applyFont="1" applyFill="1" applyBorder="1" applyAlignment="1" applyProtection="1">
      <alignment vertical="center" wrapText="1"/>
      <protection locked="0"/>
    </xf>
    <xf numFmtId="164" fontId="2" fillId="6" borderId="7" xfId="2" applyFont="1" applyFill="1" applyBorder="1" applyAlignment="1"/>
    <xf numFmtId="2" fontId="2" fillId="6" borderId="7" xfId="2" applyNumberFormat="1" applyFont="1" applyFill="1" applyBorder="1"/>
    <xf numFmtId="164" fontId="2" fillId="6" borderId="7" xfId="2" applyFont="1" applyFill="1" applyBorder="1" applyAlignment="1">
      <alignment horizontal="right"/>
    </xf>
    <xf numFmtId="164" fontId="2" fillId="6" borderId="7" xfId="2" applyFont="1" applyFill="1" applyBorder="1"/>
    <xf numFmtId="164" fontId="32" fillId="6" borderId="7" xfId="2" applyFont="1" applyFill="1" applyBorder="1" applyAlignment="1" applyProtection="1">
      <alignment horizontal="center" vertical="center"/>
      <protection locked="0"/>
    </xf>
    <xf numFmtId="164" fontId="32" fillId="6" borderId="7" xfId="2" applyFont="1" applyFill="1" applyBorder="1" applyAlignment="1" applyProtection="1">
      <alignment horizontal="left" vertical="center"/>
      <protection locked="0"/>
    </xf>
    <xf numFmtId="164" fontId="32" fillId="6" borderId="22" xfId="2" applyFont="1" applyFill="1" applyBorder="1" applyAlignment="1" applyProtection="1">
      <alignment horizontal="center" vertical="center" wrapText="1"/>
      <protection locked="0"/>
    </xf>
    <xf numFmtId="164" fontId="29" fillId="6" borderId="0" xfId="2" applyFont="1" applyFill="1"/>
    <xf numFmtId="164" fontId="20" fillId="6" borderId="0" xfId="2" applyFont="1" applyFill="1"/>
    <xf numFmtId="2" fontId="6" fillId="6" borderId="7" xfId="0" applyNumberFormat="1" applyFont="1" applyFill="1" applyBorder="1" applyAlignment="1"/>
    <xf numFmtId="2" fontId="2" fillId="6" borderId="7" xfId="3" applyNumberFormat="1" applyFont="1" applyFill="1" applyBorder="1" applyAlignment="1" applyProtection="1">
      <alignment horizontal="right"/>
      <protection locked="0"/>
    </xf>
    <xf numFmtId="2" fontId="2" fillId="6" borderId="7" xfId="3" applyNumberFormat="1" applyFont="1" applyFill="1" applyBorder="1" applyProtection="1">
      <protection locked="0"/>
    </xf>
    <xf numFmtId="2" fontId="2" fillId="6" borderId="7" xfId="3" applyNumberFormat="1" applyFont="1" applyFill="1" applyBorder="1" applyAlignment="1" applyProtection="1">
      <alignment horizontal="center" vertical="center" wrapText="1"/>
      <protection locked="0"/>
    </xf>
    <xf numFmtId="4" fontId="3" fillId="6" borderId="7" xfId="3" applyNumberFormat="1" applyFont="1" applyFill="1" applyBorder="1" applyAlignment="1" applyProtection="1">
      <alignment vertical="center"/>
      <protection locked="0"/>
    </xf>
    <xf numFmtId="1" fontId="2" fillId="6" borderId="7" xfId="0" applyNumberFormat="1" applyFont="1" applyFill="1" applyBorder="1" applyAlignment="1">
      <alignment horizontal="center"/>
    </xf>
    <xf numFmtId="0" fontId="2" fillId="6" borderId="7" xfId="0" applyFont="1" applyFill="1" applyBorder="1" applyAlignment="1">
      <alignment horizontal="left" vertical="center"/>
    </xf>
    <xf numFmtId="2" fontId="29" fillId="6" borderId="7" xfId="0" applyNumberFormat="1" applyFont="1" applyFill="1" applyBorder="1"/>
    <xf numFmtId="2" fontId="29" fillId="6" borderId="7" xfId="0" applyNumberFormat="1" applyFont="1" applyFill="1" applyBorder="1" applyAlignment="1"/>
    <xf numFmtId="2" fontId="2" fillId="6" borderId="22" xfId="0" applyNumberFormat="1" applyFont="1" applyFill="1" applyBorder="1" applyAlignment="1">
      <alignment horizontal="center"/>
    </xf>
    <xf numFmtId="2" fontId="29" fillId="6" borderId="0" xfId="0" applyNumberFormat="1" applyFont="1" applyFill="1"/>
    <xf numFmtId="2" fontId="20" fillId="6" borderId="0" xfId="0" applyNumberFormat="1" applyFont="1" applyFill="1"/>
    <xf numFmtId="2" fontId="33" fillId="6" borderId="0" xfId="0" applyNumberFormat="1" applyFont="1" applyFill="1"/>
    <xf numFmtId="0" fontId="5" fillId="6" borderId="7" xfId="0" applyFont="1" applyFill="1" applyBorder="1" applyAlignment="1">
      <alignment horizontal="left" vertical="center"/>
    </xf>
    <xf numFmtId="2" fontId="5" fillId="6" borderId="7" xfId="0" applyNumberFormat="1" applyFont="1" applyFill="1" applyBorder="1" applyAlignment="1">
      <alignment horizontal="center"/>
    </xf>
    <xf numFmtId="2" fontId="5" fillId="6" borderId="7" xfId="0" applyNumberFormat="1" applyFont="1" applyFill="1" applyBorder="1" applyAlignment="1"/>
    <xf numFmtId="0" fontId="34" fillId="6" borderId="7" xfId="0" applyFont="1" applyFill="1" applyBorder="1" applyAlignment="1">
      <alignment horizontal="left" vertical="center" wrapText="1"/>
    </xf>
    <xf numFmtId="0" fontId="2" fillId="6" borderId="22" xfId="0" applyFont="1" applyFill="1" applyBorder="1" applyAlignment="1">
      <alignment horizontal="center"/>
    </xf>
    <xf numFmtId="0" fontId="2" fillId="6" borderId="0" xfId="0" applyFont="1" applyFill="1"/>
    <xf numFmtId="0" fontId="10" fillId="6" borderId="0" xfId="0" applyFont="1" applyFill="1"/>
    <xf numFmtId="0" fontId="10" fillId="6" borderId="0" xfId="0" applyFont="1" applyFill="1" applyAlignment="1">
      <alignment vertical="center"/>
    </xf>
    <xf numFmtId="0" fontId="2" fillId="6" borderId="7" xfId="0" applyFont="1" applyFill="1" applyBorder="1" applyAlignment="1">
      <alignment horizontal="left" vertical="center" wrapText="1"/>
    </xf>
    <xf numFmtId="0" fontId="16" fillId="6" borderId="0" xfId="0" applyFont="1" applyFill="1"/>
    <xf numFmtId="0" fontId="16" fillId="6" borderId="0" xfId="0" applyFont="1" applyFill="1" applyAlignment="1">
      <alignment horizontal="right"/>
    </xf>
    <xf numFmtId="0" fontId="2" fillId="6" borderId="7" xfId="0" applyFont="1" applyFill="1" applyBorder="1" applyAlignment="1">
      <alignment horizontal="left"/>
    </xf>
    <xf numFmtId="169" fontId="2" fillId="6" borderId="7" xfId="0" applyNumberFormat="1" applyFont="1" applyFill="1" applyBorder="1" applyAlignment="1">
      <alignment horizontal="right"/>
    </xf>
    <xf numFmtId="0" fontId="2" fillId="6" borderId="7" xfId="0" applyFont="1" applyFill="1" applyBorder="1" applyAlignment="1">
      <alignment horizontal="right" vertical="center"/>
    </xf>
    <xf numFmtId="2" fontId="32" fillId="6" borderId="9" xfId="3" applyNumberFormat="1" applyFont="1" applyFill="1" applyBorder="1" applyAlignment="1" applyProtection="1">
      <alignment vertical="center" wrapText="1"/>
      <protection locked="0"/>
    </xf>
    <xf numFmtId="2" fontId="2" fillId="6" borderId="7" xfId="3" applyNumberFormat="1" applyFont="1" applyFill="1" applyBorder="1" applyAlignment="1" applyProtection="1">
      <alignment horizontal="center" vertical="center"/>
      <protection locked="0"/>
    </xf>
    <xf numFmtId="0" fontId="2" fillId="6" borderId="7" xfId="3" applyFont="1" applyFill="1" applyBorder="1" applyAlignment="1" applyProtection="1">
      <alignment vertical="center"/>
      <protection locked="0"/>
    </xf>
    <xf numFmtId="0" fontId="2" fillId="6" borderId="9" xfId="0" applyFont="1" applyFill="1" applyBorder="1" applyAlignment="1">
      <alignment vertical="center" wrapText="1"/>
    </xf>
    <xf numFmtId="4" fontId="2" fillId="6" borderId="9" xfId="3" applyNumberFormat="1" applyFont="1" applyFill="1" applyBorder="1" applyAlignment="1" applyProtection="1">
      <alignment vertical="center"/>
      <protection locked="0"/>
    </xf>
    <xf numFmtId="0" fontId="2" fillId="6" borderId="9" xfId="0" applyFont="1" applyFill="1" applyBorder="1" applyAlignment="1">
      <alignment horizontal="right"/>
    </xf>
    <xf numFmtId="0" fontId="2" fillId="6" borderId="9" xfId="0" applyFont="1" applyFill="1" applyBorder="1" applyAlignment="1"/>
    <xf numFmtId="2" fontId="2" fillId="6" borderId="9" xfId="0" applyNumberFormat="1" applyFont="1" applyFill="1" applyBorder="1"/>
    <xf numFmtId="2" fontId="2" fillId="6" borderId="9" xfId="0" applyNumberFormat="1" applyFont="1" applyFill="1" applyBorder="1" applyAlignment="1">
      <alignment horizontal="right" vertical="center"/>
    </xf>
    <xf numFmtId="2" fontId="2" fillId="6" borderId="9" xfId="0" applyNumberFormat="1" applyFont="1" applyFill="1" applyBorder="1" applyAlignment="1">
      <alignment horizontal="center" vertical="center"/>
    </xf>
    <xf numFmtId="0" fontId="2" fillId="6" borderId="9" xfId="0" applyFont="1" applyFill="1" applyBorder="1"/>
    <xf numFmtId="2" fontId="6" fillId="6" borderId="9" xfId="0" applyNumberFormat="1" applyFont="1" applyFill="1" applyBorder="1" applyAlignment="1">
      <alignment horizontal="center"/>
    </xf>
    <xf numFmtId="0" fontId="32" fillId="6" borderId="9" xfId="3" applyFont="1" applyFill="1" applyBorder="1" applyAlignment="1" applyProtection="1">
      <alignment horizontal="center" vertical="center"/>
      <protection locked="0"/>
    </xf>
    <xf numFmtId="0" fontId="32" fillId="6" borderId="9" xfId="0" applyFont="1" applyFill="1" applyBorder="1" applyAlignment="1">
      <alignment horizontal="left" vertical="center"/>
    </xf>
    <xf numFmtId="0" fontId="10" fillId="3" borderId="0" xfId="0" applyFont="1" applyFill="1"/>
    <xf numFmtId="0" fontId="12" fillId="3" borderId="0" xfId="0" applyFont="1" applyFill="1"/>
    <xf numFmtId="0" fontId="9" fillId="3" borderId="1" xfId="0" applyFont="1" applyFill="1" applyBorder="1" applyAlignment="1">
      <alignment horizontal="left" vertical="center" wrapText="1"/>
    </xf>
    <xf numFmtId="4" fontId="9" fillId="3" borderId="1" xfId="0" applyNumberFormat="1" applyFont="1" applyFill="1" applyBorder="1" applyAlignment="1">
      <alignment horizontal="right" vertical="center" wrapText="1"/>
    </xf>
    <xf numFmtId="4" fontId="9" fillId="3" borderId="1" xfId="0" applyNumberFormat="1" applyFont="1" applyFill="1" applyBorder="1" applyAlignment="1">
      <alignment horizontal="center" vertical="center" wrapText="1"/>
    </xf>
    <xf numFmtId="4" fontId="9" fillId="3" borderId="19" xfId="0" applyNumberFormat="1" applyFont="1" applyFill="1" applyBorder="1" applyAlignment="1">
      <alignment horizontal="center" vertical="center" wrapText="1"/>
    </xf>
    <xf numFmtId="0" fontId="9" fillId="3" borderId="19" xfId="0" applyFont="1" applyFill="1" applyBorder="1" applyAlignment="1">
      <alignment horizontal="center" vertical="center" wrapText="1"/>
    </xf>
    <xf numFmtId="0" fontId="2" fillId="3" borderId="1" xfId="0" applyFont="1" applyFill="1" applyBorder="1" applyAlignment="1">
      <alignment horizontal="left" vertical="center" wrapText="1"/>
    </xf>
    <xf numFmtId="4" fontId="10" fillId="3" borderId="19" xfId="0" applyNumberFormat="1" applyFont="1" applyFill="1" applyBorder="1" applyAlignment="1">
      <alignment horizontal="right" vertical="center" wrapText="1"/>
    </xf>
    <xf numFmtId="0" fontId="13" fillId="3" borderId="0" xfId="0" applyFont="1" applyFill="1"/>
    <xf numFmtId="166" fontId="2" fillId="3" borderId="1" xfId="0" applyNumberFormat="1" applyFont="1" applyFill="1" applyBorder="1" applyAlignment="1" applyProtection="1">
      <alignment horizontal="center" vertical="center" wrapText="1"/>
      <protection locked="0"/>
    </xf>
    <xf numFmtId="166" fontId="2" fillId="3" borderId="19" xfId="0" applyNumberFormat="1" applyFont="1" applyFill="1" applyBorder="1" applyAlignment="1" applyProtection="1">
      <alignment horizontal="center" vertical="center" wrapText="1"/>
      <protection locked="0"/>
    </xf>
    <xf numFmtId="0" fontId="10" fillId="3" borderId="1" xfId="0" applyNumberFormat="1" applyFont="1" applyFill="1" applyBorder="1" applyAlignment="1">
      <alignment horizontal="left" vertical="center"/>
    </xf>
    <xf numFmtId="0" fontId="5" fillId="7" borderId="0" xfId="0" applyFont="1" applyFill="1" applyAlignment="1" applyProtection="1">
      <alignment horizontal="center"/>
      <protection locked="0"/>
    </xf>
    <xf numFmtId="0" fontId="5" fillId="7" borderId="0" xfId="0" applyFont="1" applyFill="1" applyProtection="1">
      <protection locked="0"/>
    </xf>
    <xf numFmtId="0" fontId="5" fillId="7" borderId="0" xfId="0" applyFont="1" applyFill="1"/>
    <xf numFmtId="0" fontId="3" fillId="7" borderId="0" xfId="0" applyFont="1" applyFill="1"/>
    <xf numFmtId="0" fontId="3" fillId="7" borderId="0" xfId="0" applyFont="1" applyFill="1" applyAlignment="1">
      <alignment horizontal="center"/>
    </xf>
    <xf numFmtId="0" fontId="3" fillId="7" borderId="1" xfId="0" applyFont="1" applyFill="1" applyBorder="1" applyAlignment="1">
      <alignment horizontal="left" wrapText="1"/>
    </xf>
    <xf numFmtId="0" fontId="6" fillId="7" borderId="0" xfId="0" applyFont="1" applyFill="1"/>
    <xf numFmtId="0" fontId="6" fillId="7" borderId="0" xfId="0" applyFont="1" applyFill="1" applyAlignment="1">
      <alignment horizontal="center"/>
    </xf>
    <xf numFmtId="4" fontId="2" fillId="0" borderId="0"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165" fontId="39" fillId="0" borderId="0" xfId="0" applyNumberFormat="1" applyFont="1" applyFill="1" applyAlignment="1">
      <alignment horizontal="center" vertical="center"/>
    </xf>
    <xf numFmtId="4" fontId="5" fillId="0" borderId="1"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xf>
    <xf numFmtId="4" fontId="4" fillId="0" borderId="0" xfId="0" applyNumberFormat="1" applyFont="1" applyFill="1"/>
    <xf numFmtId="4" fontId="2"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left" vertical="center"/>
    </xf>
    <xf numFmtId="4" fontId="6" fillId="0" borderId="1" xfId="0" applyNumberFormat="1" applyFont="1" applyFill="1" applyBorder="1" applyAlignment="1" applyProtection="1">
      <alignment horizontal="left" vertical="center" wrapText="1"/>
    </xf>
    <xf numFmtId="4" fontId="6" fillId="0" borderId="1" xfId="0" applyNumberFormat="1" applyFont="1" applyFill="1" applyBorder="1" applyAlignment="1">
      <alignment horizontal="right" vertical="center"/>
    </xf>
    <xf numFmtId="4" fontId="40" fillId="0" borderId="0" xfId="0" applyNumberFormat="1" applyFont="1" applyFill="1"/>
    <xf numFmtId="4"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xf>
    <xf numFmtId="4" fontId="2" fillId="0" borderId="1" xfId="0" applyNumberFormat="1" applyFont="1" applyFill="1" applyBorder="1" applyAlignment="1">
      <alignment horizontal="left" vertical="center"/>
    </xf>
    <xf numFmtId="166"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left"/>
    </xf>
    <xf numFmtId="4" fontId="2" fillId="0" borderId="1" xfId="0" applyNumberFormat="1" applyFont="1" applyFill="1" applyBorder="1" applyAlignment="1" applyProtection="1">
      <alignment horizontal="left" vertical="center" wrapText="1"/>
    </xf>
    <xf numFmtId="166" fontId="2" fillId="0" borderId="1" xfId="0" applyNumberFormat="1" applyFont="1" applyFill="1" applyBorder="1" applyAlignment="1">
      <alignment vertical="center" wrapText="1"/>
    </xf>
    <xf numFmtId="4" fontId="2" fillId="0" borderId="3" xfId="0" applyNumberFormat="1" applyFont="1" applyFill="1" applyBorder="1" applyAlignment="1">
      <alignment horizontal="right" vertical="center"/>
    </xf>
    <xf numFmtId="4" fontId="2" fillId="0" borderId="3" xfId="0" applyNumberFormat="1" applyFont="1" applyFill="1" applyBorder="1" applyAlignment="1">
      <alignment vertical="center" wrapText="1"/>
    </xf>
    <xf numFmtId="0" fontId="2" fillId="0" borderId="1" xfId="0" applyFont="1" applyFill="1" applyBorder="1" applyAlignment="1">
      <alignment vertical="center" wrapText="1"/>
    </xf>
    <xf numFmtId="4" fontId="6" fillId="0" borderId="1" xfId="0" applyNumberFormat="1" applyFont="1" applyFill="1" applyBorder="1" applyAlignment="1">
      <alignment horizontal="left" vertical="center" wrapText="1"/>
    </xf>
    <xf numFmtId="166" fontId="6" fillId="0" borderId="1" xfId="0" applyNumberFormat="1" applyFont="1" applyFill="1" applyBorder="1" applyAlignment="1">
      <alignment horizontal="left" vertical="center" wrapText="1"/>
    </xf>
    <xf numFmtId="4" fontId="2" fillId="0" borderId="1" xfId="0" applyNumberFormat="1" applyFont="1" applyFill="1" applyBorder="1" applyAlignment="1" applyProtection="1">
      <alignment vertical="center" wrapText="1"/>
    </xf>
    <xf numFmtId="166" fontId="2" fillId="0" borderId="3" xfId="0" applyNumberFormat="1" applyFont="1" applyFill="1" applyBorder="1" applyAlignment="1">
      <alignment horizontal="left" vertical="center" wrapText="1"/>
    </xf>
    <xf numFmtId="4" fontId="39" fillId="0" borderId="0" xfId="0" applyNumberFormat="1" applyFont="1" applyFill="1"/>
    <xf numFmtId="4" fontId="2"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4" fontId="6" fillId="0" borderId="0" xfId="0" applyNumberFormat="1" applyFont="1" applyFill="1"/>
    <xf numFmtId="4" fontId="6" fillId="0" borderId="1" xfId="0" applyNumberFormat="1" applyFont="1" applyFill="1" applyBorder="1" applyAlignment="1">
      <alignment horizontal="left" vertical="center"/>
    </xf>
    <xf numFmtId="0" fontId="2" fillId="0" borderId="1" xfId="0" applyFont="1" applyFill="1" applyBorder="1" applyAlignment="1">
      <alignment horizontal="left" vertical="center"/>
    </xf>
    <xf numFmtId="167" fontId="2" fillId="0" borderId="1" xfId="0" applyNumberFormat="1" applyFont="1" applyFill="1" applyBorder="1" applyAlignment="1" applyProtection="1">
      <alignment vertical="center" wrapText="1"/>
    </xf>
    <xf numFmtId="4" fontId="6" fillId="0" borderId="1" xfId="0" applyNumberFormat="1" applyFont="1" applyFill="1" applyBorder="1" applyAlignment="1">
      <alignment horizontal="right" vertical="center" wrapText="1"/>
    </xf>
    <xf numFmtId="0" fontId="2" fillId="0" borderId="1" xfId="0" applyFont="1" applyFill="1" applyBorder="1" applyAlignment="1">
      <alignment wrapText="1"/>
    </xf>
    <xf numFmtId="0" fontId="10" fillId="0" borderId="1" xfId="0" applyNumberFormat="1" applyFont="1" applyFill="1" applyBorder="1" applyAlignment="1">
      <alignment horizontal="left" vertical="center" wrapText="1"/>
    </xf>
    <xf numFmtId="4" fontId="2" fillId="0" borderId="3" xfId="0" applyNumberFormat="1" applyFont="1" applyFill="1" applyBorder="1" applyAlignment="1">
      <alignment horizontal="left" vertical="center" wrapText="1"/>
    </xf>
    <xf numFmtId="4" fontId="41" fillId="0" borderId="0" xfId="0" applyNumberFormat="1" applyFont="1" applyFill="1"/>
    <xf numFmtId="4" fontId="3" fillId="0" borderId="1" xfId="0" applyNumberFormat="1" applyFont="1" applyFill="1" applyBorder="1" applyAlignment="1">
      <alignment horizontal="left" vertical="center"/>
    </xf>
    <xf numFmtId="4" fontId="3" fillId="0" borderId="0" xfId="0" applyNumberFormat="1" applyFont="1" applyFill="1" applyBorder="1" applyAlignment="1">
      <alignment horizontal="center" vertical="center"/>
    </xf>
    <xf numFmtId="3" fontId="3" fillId="0" borderId="1" xfId="0" applyNumberFormat="1" applyFont="1" applyFill="1" applyBorder="1" applyAlignment="1">
      <alignment horizontal="left" vertical="center"/>
    </xf>
    <xf numFmtId="4"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right" vertical="center"/>
    </xf>
    <xf numFmtId="1" fontId="2" fillId="0" borderId="3" xfId="0" applyNumberFormat="1" applyFont="1" applyFill="1" applyBorder="1" applyAlignment="1">
      <alignment horizontal="left" vertical="center" wrapText="1"/>
    </xf>
    <xf numFmtId="2" fontId="2" fillId="0" borderId="1" xfId="0" applyNumberFormat="1" applyFont="1" applyFill="1" applyBorder="1" applyAlignment="1">
      <alignment horizontal="right" vertical="center" wrapText="1"/>
    </xf>
    <xf numFmtId="166"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vertical="center" wrapText="1"/>
    </xf>
    <xf numFmtId="1" fontId="3" fillId="0" borderId="1" xfId="0" applyNumberFormat="1" applyFont="1" applyFill="1" applyBorder="1" applyAlignment="1">
      <alignment horizontal="left" vertical="center" wrapText="1"/>
    </xf>
    <xf numFmtId="4" fontId="41" fillId="0" borderId="1" xfId="0" applyNumberFormat="1" applyFont="1" applyFill="1" applyBorder="1"/>
    <xf numFmtId="167" fontId="3" fillId="0" borderId="1" xfId="0" applyNumberFormat="1" applyFont="1" applyFill="1" applyBorder="1" applyAlignment="1" applyProtection="1">
      <alignment horizontal="left" vertical="center" wrapText="1"/>
    </xf>
    <xf numFmtId="1" fontId="2" fillId="2" borderId="4" xfId="0" applyNumberFormat="1" applyFont="1" applyFill="1" applyBorder="1" applyAlignment="1">
      <alignment horizontal="left" wrapText="1"/>
    </xf>
    <xf numFmtId="1" fontId="2" fillId="2" borderId="4" xfId="0" applyNumberFormat="1" applyFont="1" applyFill="1" applyBorder="1" applyAlignment="1" applyProtection="1">
      <alignment horizontal="center" vertical="center" wrapText="1"/>
    </xf>
    <xf numFmtId="167" fontId="2" fillId="0" borderId="1" xfId="0" applyNumberFormat="1" applyFont="1" applyFill="1" applyBorder="1" applyAlignment="1" applyProtection="1">
      <alignment horizontal="left" vertical="center" wrapText="1"/>
    </xf>
    <xf numFmtId="1" fontId="2" fillId="0" borderId="1" xfId="0" applyNumberFormat="1" applyFont="1" applyFill="1" applyBorder="1" applyAlignment="1">
      <alignment horizontal="left" wrapText="1"/>
    </xf>
    <xf numFmtId="0" fontId="2" fillId="0" borderId="1" xfId="0" applyFont="1" applyFill="1" applyBorder="1" applyAlignment="1">
      <alignment horizontal="center" wrapText="1"/>
    </xf>
    <xf numFmtId="0" fontId="3" fillId="0" borderId="1" xfId="0" applyFont="1" applyFill="1" applyBorder="1" applyAlignment="1">
      <alignment horizontal="left" vertical="center" wrapText="1"/>
    </xf>
    <xf numFmtId="3" fontId="2" fillId="0" borderId="3" xfId="0" applyNumberFormat="1" applyFont="1" applyFill="1" applyBorder="1" applyAlignment="1">
      <alignment horizontal="left" vertical="center"/>
    </xf>
    <xf numFmtId="0" fontId="2" fillId="0" borderId="3" xfId="0" applyFont="1" applyFill="1" applyBorder="1" applyAlignment="1">
      <alignment wrapText="1"/>
    </xf>
    <xf numFmtId="0" fontId="3" fillId="0" borderId="1" xfId="0" applyFont="1" applyFill="1" applyBorder="1" applyAlignment="1">
      <alignment vertical="center" wrapText="1"/>
    </xf>
    <xf numFmtId="167" fontId="2" fillId="0" borderId="3" xfId="0" applyNumberFormat="1" applyFont="1" applyFill="1" applyBorder="1" applyAlignment="1" applyProtection="1">
      <alignment vertical="center" wrapText="1"/>
    </xf>
    <xf numFmtId="4" fontId="2" fillId="0" borderId="3" xfId="0" applyNumberFormat="1" applyFont="1" applyFill="1" applyBorder="1" applyAlignment="1">
      <alignment horizontal="right" vertical="center" wrapText="1"/>
    </xf>
    <xf numFmtId="167" fontId="6" fillId="0" borderId="1" xfId="0" applyNumberFormat="1"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 xfId="0" applyFont="1" applyFill="1" applyBorder="1" applyAlignment="1">
      <alignment vertical="center"/>
    </xf>
    <xf numFmtId="0" fontId="2" fillId="0" borderId="10" xfId="0" applyFont="1" applyFill="1" applyBorder="1" applyAlignment="1">
      <alignment wrapText="1"/>
    </xf>
    <xf numFmtId="0" fontId="2" fillId="0" borderId="2" xfId="0" applyFont="1" applyFill="1" applyBorder="1" applyAlignment="1">
      <alignment vertical="center" wrapText="1"/>
    </xf>
    <xf numFmtId="4"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left" vertical="center" wrapText="1"/>
    </xf>
    <xf numFmtId="166" fontId="2" fillId="2" borderId="2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166" fontId="2" fillId="2" borderId="1" xfId="0" applyNumberFormat="1" applyFont="1" applyFill="1" applyBorder="1" applyAlignment="1">
      <alignment vertical="center" wrapText="1"/>
    </xf>
    <xf numFmtId="3" fontId="6" fillId="0" borderId="2" xfId="0" applyNumberFormat="1" applyFont="1" applyFill="1" applyBorder="1" applyAlignment="1">
      <alignment horizontal="left" vertical="center"/>
    </xf>
    <xf numFmtId="0" fontId="6" fillId="0" borderId="2" xfId="0" applyFont="1" applyFill="1" applyBorder="1" applyAlignment="1">
      <alignment horizontal="left" vertical="center" wrapText="1"/>
    </xf>
    <xf numFmtId="4" fontId="6" fillId="0" borderId="2" xfId="0" applyNumberFormat="1" applyFont="1" applyFill="1" applyBorder="1" applyAlignment="1">
      <alignment horizontal="right" vertical="center"/>
    </xf>
    <xf numFmtId="4" fontId="6" fillId="0" borderId="2" xfId="0" applyNumberFormat="1" applyFont="1" applyFill="1" applyBorder="1" applyAlignment="1">
      <alignment horizontal="left" vertical="center"/>
    </xf>
    <xf numFmtId="4" fontId="5" fillId="0" borderId="2" xfId="0" applyNumberFormat="1" applyFont="1" applyFill="1" applyBorder="1" applyAlignment="1">
      <alignment horizontal="left" vertical="center" wrapText="1"/>
    </xf>
    <xf numFmtId="4" fontId="4" fillId="0" borderId="1" xfId="0" applyNumberFormat="1" applyFont="1" applyFill="1" applyBorder="1"/>
    <xf numFmtId="4" fontId="6" fillId="0" borderId="18" xfId="0" applyNumberFormat="1" applyFont="1" applyFill="1" applyBorder="1" applyAlignment="1">
      <alignment horizontal="right" vertical="center"/>
    </xf>
    <xf numFmtId="4" fontId="6" fillId="0" borderId="19" xfId="0" applyNumberFormat="1" applyFont="1" applyFill="1" applyBorder="1" applyAlignment="1">
      <alignment horizontal="right" vertical="center"/>
    </xf>
    <xf numFmtId="4" fontId="2" fillId="2" borderId="1" xfId="0" applyNumberFormat="1" applyFont="1" applyFill="1" applyBorder="1" applyAlignment="1">
      <alignment horizontal="right" vertical="center" wrapText="1"/>
    </xf>
    <xf numFmtId="0" fontId="2" fillId="2" borderId="1" xfId="0" applyFont="1" applyFill="1" applyBorder="1" applyAlignment="1">
      <alignment vertical="center" wrapText="1"/>
    </xf>
    <xf numFmtId="0" fontId="2" fillId="2" borderId="3" xfId="0" applyFont="1" applyFill="1" applyBorder="1" applyAlignment="1">
      <alignment vertical="center" wrapText="1"/>
    </xf>
    <xf numFmtId="2" fontId="2" fillId="2" borderId="1" xfId="0" applyNumberFormat="1" applyFont="1" applyFill="1" applyBorder="1" applyAlignment="1">
      <alignment vertical="center"/>
    </xf>
    <xf numFmtId="2" fontId="2" fillId="0" borderId="1" xfId="0" applyNumberFormat="1" applyFont="1" applyFill="1" applyBorder="1" applyAlignment="1">
      <alignment vertical="center"/>
    </xf>
    <xf numFmtId="4" fontId="4" fillId="0" borderId="0" xfId="0" applyNumberFormat="1" applyFont="1" applyFill="1" applyBorder="1"/>
    <xf numFmtId="4" fontId="6" fillId="0" borderId="16" xfId="0" applyNumberFormat="1" applyFont="1" applyFill="1" applyBorder="1" applyAlignment="1">
      <alignment horizontal="right" vertical="center"/>
    </xf>
    <xf numFmtId="2" fontId="2" fillId="2" borderId="3" xfId="0" applyNumberFormat="1" applyFont="1" applyFill="1" applyBorder="1" applyAlignment="1">
      <alignment vertical="center"/>
    </xf>
    <xf numFmtId="2" fontId="2" fillId="0" borderId="3" xfId="0" applyNumberFormat="1" applyFont="1" applyFill="1" applyBorder="1" applyAlignment="1">
      <alignment vertical="center"/>
    </xf>
    <xf numFmtId="4" fontId="2" fillId="0" borderId="21" xfId="0" applyNumberFormat="1" applyFont="1" applyFill="1" applyBorder="1" applyAlignment="1">
      <alignment horizontal="right" vertical="center"/>
    </xf>
    <xf numFmtId="4" fontId="6" fillId="0" borderId="21" xfId="0" applyNumberFormat="1" applyFont="1" applyFill="1" applyBorder="1" applyAlignment="1">
      <alignment horizontal="right" vertical="center"/>
    </xf>
    <xf numFmtId="4" fontId="6" fillId="0" borderId="24" xfId="0" applyNumberFormat="1" applyFont="1" applyFill="1" applyBorder="1" applyAlignment="1">
      <alignment horizontal="right" vertical="center"/>
    </xf>
    <xf numFmtId="2" fontId="2" fillId="2" borderId="10" xfId="0" applyNumberFormat="1" applyFont="1" applyFill="1" applyBorder="1" applyAlignment="1">
      <alignment vertical="center"/>
    </xf>
    <xf numFmtId="2" fontId="2" fillId="0" borderId="10" xfId="0" applyNumberFormat="1" applyFont="1" applyFill="1" applyBorder="1" applyAlignment="1">
      <alignment vertical="center"/>
    </xf>
    <xf numFmtId="2" fontId="2" fillId="2" borderId="1" xfId="0" applyNumberFormat="1" applyFont="1" applyFill="1" applyBorder="1" applyAlignment="1">
      <alignment horizontal="right" vertical="center" wrapText="1"/>
    </xf>
    <xf numFmtId="4" fontId="6" fillId="0" borderId="3" xfId="0" applyNumberFormat="1" applyFont="1" applyFill="1" applyBorder="1" applyAlignment="1">
      <alignment horizontal="right" vertical="center"/>
    </xf>
    <xf numFmtId="0" fontId="2" fillId="0" borderId="3" xfId="0" applyFont="1" applyFill="1" applyBorder="1" applyAlignment="1">
      <alignment vertical="center" wrapText="1"/>
    </xf>
    <xf numFmtId="1" fontId="2" fillId="2" borderId="1" xfId="0" applyNumberFormat="1" applyFont="1" applyFill="1" applyBorder="1" applyAlignment="1" applyProtection="1">
      <alignment horizontal="left" vertical="center" wrapText="1"/>
    </xf>
    <xf numFmtId="0" fontId="2" fillId="2" borderId="10" xfId="0" applyFont="1" applyFill="1" applyBorder="1" applyAlignment="1">
      <alignment horizontal="left" vertical="center" wrapText="1"/>
    </xf>
    <xf numFmtId="2" fontId="2" fillId="2" borderId="10" xfId="0" applyNumberFormat="1" applyFont="1" applyFill="1" applyBorder="1" applyAlignment="1">
      <alignment horizontal="right" vertical="center" wrapText="1"/>
    </xf>
    <xf numFmtId="4" fontId="2" fillId="2" borderId="2" xfId="0" applyNumberFormat="1" applyFont="1" applyFill="1" applyBorder="1" applyAlignment="1">
      <alignment horizontal="right" vertical="center" wrapText="1"/>
    </xf>
    <xf numFmtId="1" fontId="2" fillId="2" borderId="10" xfId="0" applyNumberFormat="1" applyFont="1" applyFill="1" applyBorder="1" applyAlignment="1">
      <alignment horizontal="left" vertical="center" wrapText="1"/>
    </xf>
    <xf numFmtId="4" fontId="6" fillId="0" borderId="10" xfId="0" applyNumberFormat="1" applyFont="1" applyFill="1" applyBorder="1" applyAlignment="1">
      <alignment horizontal="right" vertical="center"/>
    </xf>
    <xf numFmtId="1" fontId="2" fillId="2" borderId="3" xfId="0" applyNumberFormat="1" applyFont="1" applyFill="1" applyBorder="1" applyAlignment="1">
      <alignment horizontal="left" vertical="center" wrapText="1"/>
    </xf>
    <xf numFmtId="1" fontId="2" fillId="2" borderId="1" xfId="0" applyNumberFormat="1" applyFont="1" applyFill="1" applyBorder="1" applyAlignment="1">
      <alignment horizontal="left" vertical="center" wrapText="1"/>
    </xf>
    <xf numFmtId="1" fontId="2" fillId="0" borderId="1" xfId="0" applyNumberFormat="1" applyFont="1" applyFill="1" applyBorder="1" applyAlignment="1">
      <alignment horizontal="left" vertical="center"/>
    </xf>
    <xf numFmtId="0" fontId="16" fillId="0" borderId="1"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168" fontId="2" fillId="0" borderId="1" xfId="0" applyNumberFormat="1" applyFont="1" applyFill="1" applyBorder="1" applyAlignment="1">
      <alignment horizontal="right" vertical="center"/>
    </xf>
    <xf numFmtId="0" fontId="2" fillId="2" borderId="1" xfId="0" applyFont="1" applyFill="1" applyBorder="1" applyAlignment="1">
      <alignment wrapText="1"/>
    </xf>
    <xf numFmtId="0" fontId="2" fillId="2" borderId="25" xfId="0" applyFont="1" applyFill="1" applyBorder="1" applyAlignment="1">
      <alignment wrapText="1"/>
    </xf>
    <xf numFmtId="0" fontId="2" fillId="2" borderId="10" xfId="0" applyFont="1" applyFill="1" applyBorder="1" applyAlignment="1">
      <alignment wrapText="1"/>
    </xf>
    <xf numFmtId="0" fontId="2" fillId="2" borderId="4" xfId="0" applyFont="1" applyFill="1" applyBorder="1" applyAlignment="1">
      <alignment vertical="center" wrapText="1"/>
    </xf>
    <xf numFmtId="0" fontId="2" fillId="2" borderId="10" xfId="0" applyFont="1" applyFill="1" applyBorder="1" applyAlignment="1">
      <alignment vertical="center" wrapText="1"/>
    </xf>
    <xf numFmtId="2" fontId="2" fillId="2" borderId="4" xfId="0" applyNumberFormat="1" applyFont="1" applyFill="1" applyBorder="1" applyAlignment="1">
      <alignment horizontal="right" vertical="center" wrapText="1"/>
    </xf>
    <xf numFmtId="1" fontId="2" fillId="0" borderId="1" xfId="0" applyNumberFormat="1" applyFont="1" applyFill="1" applyBorder="1" applyAlignment="1" applyProtection="1">
      <alignment horizontal="center" vertical="center" wrapText="1"/>
    </xf>
    <xf numFmtId="1" fontId="2" fillId="0" borderId="1" xfId="0" applyNumberFormat="1" applyFont="1" applyFill="1" applyBorder="1" applyAlignment="1">
      <alignment horizontal="center" wrapText="1"/>
    </xf>
    <xf numFmtId="166" fontId="7" fillId="0" borderId="1" xfId="0" applyNumberFormat="1" applyFont="1" applyFill="1" applyBorder="1" applyAlignment="1">
      <alignment vertical="center" wrapText="1"/>
    </xf>
    <xf numFmtId="1" fontId="2" fillId="0" borderId="1" xfId="0" applyNumberFormat="1" applyFont="1" applyFill="1" applyBorder="1" applyAlignment="1">
      <alignment vertical="center" wrapText="1"/>
    </xf>
    <xf numFmtId="0" fontId="2" fillId="2" borderId="4" xfId="0" applyFont="1" applyFill="1" applyBorder="1" applyAlignment="1">
      <alignment horizontal="left" wrapText="1"/>
    </xf>
    <xf numFmtId="0" fontId="2" fillId="2"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wrapText="1"/>
    </xf>
    <xf numFmtId="167" fontId="6" fillId="0" borderId="1" xfId="0" applyNumberFormat="1" applyFont="1" applyFill="1" applyBorder="1" applyAlignment="1" applyProtection="1">
      <alignment vertical="center" wrapText="1"/>
    </xf>
    <xf numFmtId="0" fontId="5" fillId="0" borderId="1" xfId="0" applyFont="1" applyFill="1" applyBorder="1" applyAlignment="1">
      <alignment wrapText="1"/>
    </xf>
    <xf numFmtId="167" fontId="5" fillId="0" borderId="1" xfId="0" applyNumberFormat="1" applyFont="1" applyFill="1" applyBorder="1" applyAlignment="1" applyProtection="1">
      <alignment vertical="center" wrapText="1"/>
    </xf>
    <xf numFmtId="1" fontId="2" fillId="0" borderId="1" xfId="0" applyNumberFormat="1" applyFont="1" applyFill="1" applyBorder="1" applyAlignment="1" applyProtection="1">
      <alignment horizontal="left" vertical="center" wrapText="1"/>
    </xf>
    <xf numFmtId="0" fontId="2" fillId="2" borderId="4" xfId="0" applyFont="1" applyFill="1" applyBorder="1" applyAlignment="1">
      <alignment wrapText="1"/>
    </xf>
    <xf numFmtId="4" fontId="5" fillId="0" borderId="3" xfId="0" applyNumberFormat="1" applyFont="1" applyFill="1" applyBorder="1" applyAlignment="1">
      <alignment horizontal="right" vertical="center"/>
    </xf>
    <xf numFmtId="0" fontId="2" fillId="2" borderId="4" xfId="0" applyFont="1" applyFill="1" applyBorder="1" applyAlignment="1"/>
    <xf numFmtId="0" fontId="2" fillId="0" borderId="3" xfId="0" applyNumberFormat="1" applyFont="1" applyFill="1" applyBorder="1" applyAlignment="1">
      <alignment horizontal="left" vertical="center" wrapText="1"/>
    </xf>
    <xf numFmtId="0" fontId="2" fillId="2" borderId="10" xfId="0" applyFont="1" applyFill="1" applyBorder="1" applyAlignment="1"/>
    <xf numFmtId="0" fontId="2" fillId="2" borderId="4" xfId="0" applyFont="1" applyFill="1" applyBorder="1" applyAlignment="1">
      <alignment horizontal="left" vertical="center" wrapText="1"/>
    </xf>
    <xf numFmtId="4" fontId="2" fillId="0" borderId="0" xfId="0" applyNumberFormat="1" applyFont="1" applyFill="1" applyBorder="1" applyAlignment="1">
      <alignment horizontal="right" vertical="center"/>
    </xf>
    <xf numFmtId="4" fontId="2" fillId="2" borderId="0" xfId="0" applyNumberFormat="1" applyFont="1" applyFill="1" applyBorder="1" applyAlignment="1">
      <alignment vertical="center" wrapText="1"/>
    </xf>
    <xf numFmtId="4" fontId="2" fillId="2" borderId="1" xfId="0" applyNumberFormat="1" applyFont="1" applyFill="1" applyBorder="1" applyAlignment="1">
      <alignment vertical="center" wrapText="1"/>
    </xf>
    <xf numFmtId="3" fontId="5" fillId="0" borderId="3" xfId="0" applyNumberFormat="1" applyFont="1" applyFill="1" applyBorder="1" applyAlignment="1">
      <alignment horizontal="left" vertical="center"/>
    </xf>
    <xf numFmtId="0" fontId="5" fillId="2" borderId="26" xfId="0" applyFont="1" applyFill="1" applyBorder="1" applyAlignment="1">
      <alignment horizontal="left" vertical="center" wrapText="1"/>
    </xf>
    <xf numFmtId="0" fontId="5" fillId="2" borderId="2" xfId="0" applyFont="1" applyFill="1" applyBorder="1" applyAlignment="1">
      <alignment horizontal="left" vertical="center" wrapText="1"/>
    </xf>
    <xf numFmtId="2" fontId="2" fillId="2" borderId="7" xfId="0" applyNumberFormat="1" applyFont="1" applyFill="1" applyBorder="1" applyAlignment="1">
      <alignment vertical="center" wrapText="1"/>
    </xf>
    <xf numFmtId="2" fontId="2" fillId="2" borderId="10" xfId="0" applyNumberFormat="1" applyFont="1" applyFill="1" applyBorder="1" applyAlignment="1">
      <alignment vertical="center" wrapText="1"/>
    </xf>
    <xf numFmtId="2" fontId="5" fillId="2" borderId="1" xfId="0" applyNumberFormat="1" applyFont="1" applyFill="1" applyBorder="1" applyAlignment="1">
      <alignment vertical="center" wrapText="1"/>
    </xf>
    <xf numFmtId="4" fontId="5" fillId="0" borderId="3" xfId="0" applyNumberFormat="1" applyFont="1" applyFill="1" applyBorder="1" applyAlignment="1">
      <alignment horizontal="left" vertical="center" wrapText="1"/>
    </xf>
    <xf numFmtId="3" fontId="5" fillId="0" borderId="1" xfId="3" applyNumberFormat="1" applyFont="1" applyFill="1" applyBorder="1" applyAlignment="1" applyProtection="1">
      <alignment horizontal="left" vertical="center" wrapText="1"/>
      <protection locked="0"/>
    </xf>
    <xf numFmtId="4" fontId="5" fillId="0" borderId="1" xfId="3" applyNumberFormat="1" applyFont="1" applyFill="1" applyBorder="1" applyAlignment="1" applyProtection="1">
      <alignment horizontal="left" vertical="center" wrapText="1"/>
      <protection locked="0"/>
    </xf>
    <xf numFmtId="4" fontId="5" fillId="0" borderId="1" xfId="3" applyNumberFormat="1" applyFont="1" applyFill="1" applyBorder="1" applyAlignment="1" applyProtection="1">
      <alignment horizontal="center" vertical="center" wrapText="1"/>
      <protection locked="0"/>
    </xf>
    <xf numFmtId="4" fontId="5" fillId="0" borderId="1" xfId="3" applyNumberFormat="1" applyFont="1" applyFill="1" applyBorder="1" applyAlignment="1" applyProtection="1">
      <alignment horizontal="center" vertical="center"/>
      <protection locked="0"/>
    </xf>
    <xf numFmtId="4" fontId="42" fillId="0" borderId="1" xfId="3" applyNumberFormat="1" applyFont="1" applyFill="1" applyBorder="1" applyAlignment="1" applyProtection="1">
      <alignment horizontal="center" vertical="center"/>
      <protection locked="0"/>
    </xf>
    <xf numFmtId="4" fontId="42" fillId="0" borderId="1" xfId="3" applyNumberFormat="1" applyFont="1" applyFill="1" applyBorder="1" applyAlignment="1" applyProtection="1">
      <alignment horizontal="center" vertical="center" wrapText="1"/>
      <protection locked="0"/>
    </xf>
    <xf numFmtId="4" fontId="42" fillId="0" borderId="10" xfId="3" applyNumberFormat="1" applyFont="1" applyFill="1" applyBorder="1" applyAlignment="1" applyProtection="1">
      <alignment horizontal="center" vertical="center" wrapText="1"/>
      <protection locked="0"/>
    </xf>
    <xf numFmtId="4" fontId="42" fillId="0" borderId="0"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4" fontId="44" fillId="0" borderId="0" xfId="0" applyNumberFormat="1" applyFont="1" applyFill="1" applyBorder="1" applyAlignment="1">
      <alignment horizontal="center" vertical="center"/>
    </xf>
    <xf numFmtId="3" fontId="44" fillId="0" borderId="0" xfId="0" applyNumberFormat="1" applyFont="1" applyFill="1" applyBorder="1" applyAlignment="1">
      <alignment horizontal="center" vertical="center"/>
    </xf>
    <xf numFmtId="0" fontId="42" fillId="0" borderId="0" xfId="0" applyFont="1" applyFill="1" applyBorder="1" applyAlignment="1">
      <alignment horizontal="center" vertical="center" wrapText="1"/>
    </xf>
    <xf numFmtId="4" fontId="43" fillId="0" borderId="0" xfId="0" applyNumberFormat="1" applyFont="1" applyFill="1" applyBorder="1" applyAlignment="1">
      <alignment horizontal="center" vertical="center"/>
    </xf>
    <xf numFmtId="3" fontId="43" fillId="0" borderId="0" xfId="0" applyNumberFormat="1" applyFont="1" applyFill="1" applyBorder="1" applyAlignment="1">
      <alignment horizontal="center" vertical="center"/>
    </xf>
    <xf numFmtId="4" fontId="42" fillId="0" borderId="18" xfId="3" applyNumberFormat="1" applyFont="1" applyFill="1" applyBorder="1" applyAlignment="1" applyProtection="1">
      <alignment horizontal="center" vertical="center"/>
      <protection hidden="1"/>
    </xf>
    <xf numFmtId="4" fontId="42" fillId="0" borderId="1" xfId="3" applyNumberFormat="1" applyFont="1" applyFill="1" applyBorder="1" applyAlignment="1" applyProtection="1">
      <alignment horizontal="center" vertical="center"/>
      <protection hidden="1"/>
    </xf>
    <xf numFmtId="4" fontId="42" fillId="0" borderId="27" xfId="3" applyNumberFormat="1" applyFont="1" applyFill="1" applyBorder="1" applyAlignment="1" applyProtection="1">
      <alignment horizontal="center" vertical="center"/>
      <protection hidden="1"/>
    </xf>
    <xf numFmtId="4" fontId="42" fillId="0" borderId="10" xfId="3" applyNumberFormat="1" applyFont="1" applyFill="1" applyBorder="1" applyAlignment="1" applyProtection="1">
      <alignment horizontal="center" vertical="center"/>
      <protection hidden="1"/>
    </xf>
    <xf numFmtId="0" fontId="8" fillId="0" borderId="7" xfId="0" applyFont="1" applyFill="1" applyBorder="1" applyAlignment="1">
      <alignment horizontal="center" vertical="center" wrapText="1"/>
    </xf>
    <xf numFmtId="0" fontId="8" fillId="0" borderId="7" xfId="3" applyFont="1" applyFill="1" applyBorder="1" applyAlignment="1" applyProtection="1">
      <alignment horizontal="center" vertical="center"/>
      <protection locked="0"/>
    </xf>
    <xf numFmtId="0" fontId="44" fillId="0" borderId="1" xfId="0" applyFont="1" applyFill="1" applyBorder="1" applyAlignment="1">
      <alignment horizontal="center" vertical="center" wrapText="1"/>
    </xf>
    <xf numFmtId="0" fontId="44" fillId="0" borderId="1" xfId="0" applyNumberFormat="1" applyFont="1" applyFill="1" applyBorder="1" applyAlignment="1">
      <alignment horizontal="center" vertical="center" wrapText="1"/>
    </xf>
    <xf numFmtId="4" fontId="44" fillId="0" borderId="1" xfId="0" applyNumberFormat="1" applyFont="1" applyFill="1" applyBorder="1" applyAlignment="1">
      <alignment horizontal="center" vertical="center" wrapText="1"/>
    </xf>
    <xf numFmtId="0" fontId="44" fillId="0" borderId="0" xfId="0" applyFont="1" applyFill="1" applyAlignment="1">
      <alignment horizontal="center" vertical="center" wrapText="1"/>
    </xf>
    <xf numFmtId="0" fontId="8" fillId="0" borderId="1" xfId="0" applyFont="1" applyFill="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protection locked="0"/>
    </xf>
    <xf numFmtId="4" fontId="8" fillId="0" borderId="9" xfId="0" applyNumberFormat="1" applyFont="1" applyFill="1" applyBorder="1" applyAlignment="1">
      <alignment horizontal="center" vertical="center"/>
    </xf>
    <xf numFmtId="0" fontId="8" fillId="0" borderId="7" xfId="0" applyFont="1" applyFill="1" applyBorder="1" applyAlignment="1">
      <alignment horizontal="center" vertical="center"/>
    </xf>
    <xf numFmtId="166"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xf>
    <xf numFmtId="0" fontId="8" fillId="0" borderId="1" xfId="0" applyNumberFormat="1" applyFont="1" applyFill="1" applyBorder="1" applyAlignment="1" applyProtection="1">
      <alignment horizontal="center" vertical="center"/>
      <protection locked="0"/>
    </xf>
    <xf numFmtId="4" fontId="8" fillId="0" borderId="1" xfId="0" applyNumberFormat="1" applyFont="1" applyFill="1" applyBorder="1" applyAlignment="1" applyProtection="1">
      <alignment horizontal="center" vertical="center" wrapText="1"/>
      <protection locked="0"/>
    </xf>
    <xf numFmtId="4" fontId="8" fillId="0" borderId="1" xfId="0" applyNumberFormat="1" applyFont="1" applyFill="1" applyBorder="1" applyAlignment="1" applyProtection="1">
      <alignment horizontal="center" vertical="center"/>
      <protection locked="0"/>
    </xf>
    <xf numFmtId="4" fontId="45" fillId="0" borderId="1" xfId="0" applyNumberFormat="1" applyFont="1" applyFill="1" applyBorder="1" applyAlignment="1" applyProtection="1">
      <alignment horizontal="center" vertical="center"/>
      <protection locked="0"/>
    </xf>
    <xf numFmtId="4" fontId="8" fillId="0" borderId="7" xfId="0" applyNumberFormat="1" applyFont="1" applyFill="1" applyBorder="1" applyAlignment="1">
      <alignment horizontal="center" vertical="center" wrapText="1"/>
    </xf>
    <xf numFmtId="4" fontId="8" fillId="0" borderId="7"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69" fontId="8" fillId="0" borderId="10" xfId="0" applyNumberFormat="1" applyFont="1" applyFill="1" applyBorder="1" applyAlignment="1">
      <alignment horizontal="center" vertical="center"/>
    </xf>
    <xf numFmtId="0" fontId="8" fillId="0" borderId="22" xfId="0" applyFont="1" applyFill="1" applyBorder="1" applyAlignment="1">
      <alignment horizontal="center" vertical="center"/>
    </xf>
    <xf numFmtId="0" fontId="8" fillId="0" borderId="1" xfId="0" applyFont="1" applyFill="1" applyBorder="1" applyAlignment="1">
      <alignment horizontal="center" vertical="center" wrapText="1"/>
    </xf>
    <xf numFmtId="2" fontId="8" fillId="0" borderId="1" xfId="0" applyNumberFormat="1" applyFont="1" applyFill="1" applyBorder="1" applyAlignment="1">
      <alignment horizontal="center" vertical="center"/>
    </xf>
    <xf numFmtId="167" fontId="8" fillId="0" borderId="1" xfId="0" applyNumberFormat="1" applyFont="1" applyFill="1" applyBorder="1" applyAlignment="1" applyProtection="1">
      <alignment horizontal="center" vertical="center" wrapText="1"/>
    </xf>
    <xf numFmtId="2" fontId="8" fillId="0" borderId="7" xfId="0" applyNumberFormat="1" applyFont="1" applyFill="1" applyBorder="1" applyAlignment="1">
      <alignment horizontal="center" vertical="center"/>
    </xf>
    <xf numFmtId="0" fontId="47" fillId="0" borderId="1" xfId="0" applyFont="1" applyFill="1" applyBorder="1" applyAlignment="1">
      <alignment horizontal="center" vertical="center" wrapText="1"/>
    </xf>
    <xf numFmtId="4" fontId="47" fillId="0" borderId="1" xfId="0" applyNumberFormat="1" applyFont="1" applyFill="1" applyBorder="1" applyAlignment="1">
      <alignment horizontal="center" vertical="center" wrapText="1"/>
    </xf>
    <xf numFmtId="0" fontId="47" fillId="0" borderId="0" xfId="0" applyFont="1" applyFill="1" applyAlignment="1">
      <alignment horizontal="center" vertical="center" wrapText="1"/>
    </xf>
    <xf numFmtId="0" fontId="48" fillId="0" borderId="19" xfId="0" applyFont="1" applyFill="1" applyBorder="1" applyAlignment="1">
      <alignment horizontal="center" vertical="center" wrapText="1"/>
    </xf>
    <xf numFmtId="0" fontId="48" fillId="0" borderId="1" xfId="0" applyFont="1" applyFill="1" applyBorder="1" applyAlignment="1">
      <alignment horizontal="center" vertical="center" wrapText="1"/>
    </xf>
    <xf numFmtId="4" fontId="48" fillId="0" borderId="1" xfId="0" applyNumberFormat="1" applyFont="1" applyFill="1" applyBorder="1" applyAlignment="1">
      <alignment horizontal="center" vertical="center" wrapText="1"/>
    </xf>
    <xf numFmtId="4" fontId="48" fillId="0" borderId="19" xfId="0" applyNumberFormat="1"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0" xfId="0" applyFont="1" applyFill="1" applyBorder="1" applyAlignment="1">
      <alignment horizontal="center" vertical="center"/>
    </xf>
    <xf numFmtId="4" fontId="44" fillId="0" borderId="1" xfId="3" applyNumberFormat="1" applyFont="1" applyFill="1" applyBorder="1" applyAlignment="1" applyProtection="1">
      <alignment horizontal="center" vertical="center" wrapText="1"/>
      <protection locked="0"/>
    </xf>
    <xf numFmtId="4" fontId="44" fillId="0" borderId="1" xfId="0" applyNumberFormat="1" applyFont="1" applyFill="1" applyBorder="1" applyAlignment="1" applyProtection="1">
      <alignment horizontal="center" vertical="center" wrapText="1"/>
      <protection locked="0"/>
    </xf>
    <xf numFmtId="2" fontId="8" fillId="0" borderId="7" xfId="3" applyNumberFormat="1" applyFont="1" applyFill="1" applyBorder="1" applyAlignment="1" applyProtection="1">
      <alignment horizontal="center" vertical="center"/>
      <protection locked="0"/>
    </xf>
    <xf numFmtId="0" fontId="44" fillId="0" borderId="0" xfId="0" applyFont="1" applyFill="1" applyAlignment="1">
      <alignment horizontal="center" vertical="center"/>
    </xf>
    <xf numFmtId="4" fontId="8" fillId="0"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42" fillId="0" borderId="5" xfId="0" applyFont="1" applyFill="1" applyBorder="1" applyAlignment="1">
      <alignment horizontal="center" vertical="center"/>
    </xf>
    <xf numFmtId="0" fontId="8" fillId="0" borderId="0" xfId="0" applyFont="1" applyFill="1" applyAlignment="1">
      <alignment horizontal="center" vertical="center"/>
    </xf>
    <xf numFmtId="4" fontId="8" fillId="0" borderId="1" xfId="0" applyNumberFormat="1" applyFont="1" applyFill="1" applyBorder="1" applyAlignment="1">
      <alignment horizontal="center" vertical="center"/>
    </xf>
    <xf numFmtId="4" fontId="8" fillId="0" borderId="0" xfId="0" applyNumberFormat="1" applyFont="1" applyFill="1" applyAlignment="1">
      <alignment horizontal="center" vertical="center"/>
    </xf>
    <xf numFmtId="0" fontId="43" fillId="0" borderId="0" xfId="0" applyFont="1" applyFill="1" applyAlignment="1">
      <alignment horizontal="center" vertical="center"/>
    </xf>
    <xf numFmtId="4" fontId="42" fillId="0" borderId="5" xfId="0" applyNumberFormat="1" applyFont="1" applyFill="1" applyBorder="1" applyAlignment="1">
      <alignment horizontal="center" vertical="center"/>
    </xf>
    <xf numFmtId="2" fontId="44" fillId="0" borderId="1" xfId="0" applyNumberFormat="1" applyFont="1" applyFill="1" applyBorder="1" applyAlignment="1">
      <alignment horizontal="center" vertical="center"/>
    </xf>
    <xf numFmtId="2" fontId="43" fillId="0" borderId="0" xfId="0" applyNumberFormat="1" applyFont="1" applyFill="1" applyBorder="1" applyAlignment="1">
      <alignment horizontal="center" vertical="center"/>
    </xf>
    <xf numFmtId="4" fontId="46" fillId="0" borderId="1" xfId="0"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xf>
    <xf numFmtId="0" fontId="18" fillId="0" borderId="0" xfId="0" applyFont="1" applyFill="1" applyAlignment="1">
      <alignment horizontal="center" vertical="center"/>
    </xf>
    <xf numFmtId="4" fontId="44" fillId="0" borderId="1" xfId="0" applyNumberFormat="1" applyFont="1" applyFill="1" applyBorder="1" applyAlignment="1">
      <alignment horizontal="center" vertical="center"/>
    </xf>
    <xf numFmtId="4" fontId="44" fillId="0" borderId="19" xfId="0" applyNumberFormat="1" applyFont="1" applyFill="1" applyBorder="1" applyAlignment="1">
      <alignment horizontal="center" vertical="center"/>
    </xf>
    <xf numFmtId="0" fontId="8" fillId="0" borderId="0" xfId="0" applyFont="1" applyFill="1" applyAlignment="1" applyProtection="1">
      <alignment horizontal="center" vertical="center"/>
      <protection locked="0"/>
    </xf>
    <xf numFmtId="2" fontId="4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4" fontId="46" fillId="0" borderId="0" xfId="0" applyNumberFormat="1" applyFont="1" applyFill="1" applyAlignment="1">
      <alignment horizontal="center" vertical="center"/>
    </xf>
    <xf numFmtId="0" fontId="44" fillId="0" borderId="0" xfId="0" applyNumberFormat="1" applyFont="1" applyFill="1" applyAlignment="1">
      <alignment horizontal="center" vertical="center"/>
    </xf>
    <xf numFmtId="0" fontId="42" fillId="0" borderId="0" xfId="0" applyFont="1" applyFill="1" applyAlignment="1" applyProtection="1">
      <alignment horizontal="center" vertical="center"/>
      <protection locked="0"/>
    </xf>
    <xf numFmtId="2" fontId="8" fillId="0" borderId="22" xfId="0" applyNumberFormat="1" applyFont="1" applyFill="1" applyBorder="1" applyAlignment="1">
      <alignment horizontal="center" vertical="center"/>
    </xf>
    <xf numFmtId="4" fontId="44" fillId="0" borderId="18" xfId="0" applyNumberFormat="1" applyFont="1" applyFill="1" applyBorder="1" applyAlignment="1">
      <alignment horizontal="center" vertical="center" wrapText="1"/>
    </xf>
    <xf numFmtId="2" fontId="8" fillId="0" borderId="18" xfId="0" applyNumberFormat="1" applyFont="1" applyFill="1" applyBorder="1" applyAlignment="1" applyProtection="1">
      <alignment horizontal="center" vertical="center"/>
      <protection locked="0"/>
    </xf>
    <xf numFmtId="2" fontId="8" fillId="0" borderId="22" xfId="3" applyNumberFormat="1" applyFont="1" applyFill="1" applyBorder="1" applyAlignment="1" applyProtection="1">
      <alignment horizontal="center" vertical="center"/>
      <protection locked="0"/>
    </xf>
    <xf numFmtId="4" fontId="8" fillId="0" borderId="28" xfId="0" applyNumberFormat="1" applyFont="1" applyFill="1" applyBorder="1" applyAlignment="1">
      <alignment horizontal="center" vertical="center"/>
    </xf>
    <xf numFmtId="4" fontId="8" fillId="0" borderId="18" xfId="0" applyNumberFormat="1" applyFont="1" applyFill="1" applyBorder="1" applyAlignment="1">
      <alignment horizontal="center" vertical="center"/>
    </xf>
    <xf numFmtId="4" fontId="8" fillId="0" borderId="18" xfId="0" applyNumberFormat="1" applyFont="1" applyFill="1" applyBorder="1" applyAlignment="1" applyProtection="1">
      <alignment horizontal="center" vertical="center"/>
      <protection locked="0"/>
    </xf>
    <xf numFmtId="4" fontId="8" fillId="0" borderId="22" xfId="0" applyNumberFormat="1" applyFont="1" applyFill="1" applyBorder="1" applyAlignment="1">
      <alignment horizontal="center" vertical="center"/>
    </xf>
    <xf numFmtId="2" fontId="8" fillId="0" borderId="18" xfId="0" applyNumberFormat="1" applyFont="1" applyFill="1" applyBorder="1" applyAlignment="1">
      <alignment horizontal="center" vertical="center"/>
    </xf>
    <xf numFmtId="4" fontId="47" fillId="0" borderId="18" xfId="0" applyNumberFormat="1" applyFont="1" applyFill="1" applyBorder="1" applyAlignment="1">
      <alignment horizontal="center" vertical="center" wrapText="1"/>
    </xf>
    <xf numFmtId="4" fontId="44" fillId="0" borderId="18" xfId="0" applyNumberFormat="1" applyFont="1" applyFill="1" applyBorder="1" applyAlignment="1">
      <alignment horizontal="center" vertical="center"/>
    </xf>
    <xf numFmtId="2" fontId="8" fillId="0" borderId="27" xfId="0" applyNumberFormat="1" applyFont="1" applyFill="1" applyBorder="1" applyAlignment="1">
      <alignment horizontal="center" vertical="center"/>
    </xf>
    <xf numFmtId="4" fontId="43" fillId="0" borderId="1" xfId="0" applyNumberFormat="1" applyFont="1" applyFill="1" applyBorder="1" applyAlignment="1">
      <alignment horizontal="center" vertical="center" wrapText="1"/>
    </xf>
    <xf numFmtId="0" fontId="8" fillId="0" borderId="1" xfId="3" applyFont="1" applyFill="1" applyBorder="1" applyAlignment="1" applyProtection="1">
      <alignment horizontal="center" vertical="center" wrapText="1"/>
      <protection locked="0"/>
    </xf>
    <xf numFmtId="0" fontId="8" fillId="0" borderId="1" xfId="3" applyNumberFormat="1" applyFont="1" applyFill="1" applyBorder="1" applyAlignment="1" applyProtection="1">
      <alignment horizontal="center" vertical="center" wrapText="1"/>
      <protection locked="0"/>
    </xf>
    <xf numFmtId="1" fontId="8" fillId="0" borderId="1" xfId="3"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2" fontId="8" fillId="0" borderId="1" xfId="3" applyNumberFormat="1" applyFont="1" applyFill="1" applyBorder="1" applyAlignment="1" applyProtection="1">
      <alignment horizontal="center" vertical="center" wrapText="1"/>
      <protection locked="0"/>
    </xf>
    <xf numFmtId="4" fontId="42" fillId="0" borderId="1" xfId="0" applyNumberFormat="1" applyFont="1" applyFill="1" applyBorder="1" applyAlignment="1">
      <alignment horizontal="center" vertical="center"/>
    </xf>
    <xf numFmtId="4" fontId="43" fillId="0" borderId="1" xfId="0" applyNumberFormat="1" applyFont="1" applyFill="1" applyBorder="1" applyAlignment="1">
      <alignment horizontal="center" vertical="center"/>
    </xf>
    <xf numFmtId="0" fontId="43" fillId="0" borderId="1" xfId="0" applyNumberFormat="1" applyFont="1" applyFill="1" applyBorder="1" applyAlignment="1">
      <alignment horizontal="center" vertical="center" wrapText="1"/>
    </xf>
    <xf numFmtId="166" fontId="43" fillId="0" borderId="1" xfId="0"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0" fontId="49" fillId="0" borderId="1" xfId="0" applyNumberFormat="1" applyFont="1" applyFill="1" applyBorder="1" applyAlignment="1">
      <alignment horizontal="center" vertical="center"/>
    </xf>
    <xf numFmtId="0" fontId="49" fillId="0" borderId="1" xfId="0" applyFont="1" applyFill="1" applyBorder="1" applyAlignment="1">
      <alignment horizontal="center" vertical="center" wrapText="1"/>
    </xf>
    <xf numFmtId="0" fontId="49" fillId="0" borderId="1" xfId="0" applyFont="1" applyFill="1" applyBorder="1" applyAlignment="1">
      <alignment horizontal="center" vertical="center"/>
    </xf>
    <xf numFmtId="0" fontId="49" fillId="0" borderId="0" xfId="0" applyFont="1" applyFill="1" applyAlignment="1">
      <alignment horizontal="center" vertical="center"/>
    </xf>
    <xf numFmtId="4" fontId="46" fillId="0" borderId="1" xfId="3" applyNumberFormat="1" applyFont="1" applyFill="1" applyBorder="1" applyAlignment="1" applyProtection="1">
      <alignment horizontal="center" vertical="center"/>
      <protection locked="0"/>
    </xf>
    <xf numFmtId="0" fontId="46" fillId="0" borderId="1" xfId="0" applyNumberFormat="1" applyFont="1" applyFill="1" applyBorder="1" applyAlignment="1">
      <alignment horizontal="center" vertical="center"/>
    </xf>
    <xf numFmtId="4" fontId="46" fillId="0" borderId="28" xfId="0" applyNumberFormat="1" applyFont="1" applyFill="1" applyBorder="1" applyAlignment="1">
      <alignment horizontal="center" vertical="center"/>
    </xf>
    <xf numFmtId="4" fontId="46" fillId="0" borderId="9" xfId="0" applyNumberFormat="1" applyFont="1" applyFill="1" applyBorder="1" applyAlignment="1">
      <alignment horizontal="center" vertical="center"/>
    </xf>
    <xf numFmtId="4" fontId="46" fillId="0" borderId="5" xfId="0" applyNumberFormat="1" applyFont="1" applyFill="1" applyBorder="1" applyAlignment="1">
      <alignment horizontal="center" vertical="center"/>
    </xf>
    <xf numFmtId="0" fontId="49" fillId="0"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wrapText="1"/>
    </xf>
    <xf numFmtId="4" fontId="46" fillId="0" borderId="0" xfId="0" applyNumberFormat="1" applyFont="1" applyFill="1" applyBorder="1" applyAlignment="1">
      <alignment horizontal="center" vertical="center"/>
    </xf>
    <xf numFmtId="4" fontId="49" fillId="0" borderId="0" xfId="0" applyNumberFormat="1" applyFont="1" applyFill="1" applyBorder="1" applyAlignment="1">
      <alignment horizontal="center" vertical="center"/>
    </xf>
    <xf numFmtId="2" fontId="49" fillId="0" borderId="0" xfId="0" applyNumberFormat="1" applyFont="1" applyFill="1" applyBorder="1" applyAlignment="1">
      <alignment horizontal="center" vertical="center"/>
    </xf>
    <xf numFmtId="0" fontId="46" fillId="0" borderId="0" xfId="0" applyFont="1" applyFill="1" applyBorder="1" applyAlignment="1">
      <alignment horizontal="center" vertical="center" wrapText="1"/>
    </xf>
    <xf numFmtId="3" fontId="49" fillId="0" borderId="0" xfId="0" applyNumberFormat="1" applyFont="1" applyFill="1" applyBorder="1" applyAlignment="1">
      <alignment horizontal="center" vertical="center"/>
    </xf>
    <xf numFmtId="167" fontId="46" fillId="0" borderId="1" xfId="0" applyNumberFormat="1" applyFont="1" applyFill="1" applyBorder="1" applyAlignment="1" applyProtection="1">
      <alignment horizontal="center" vertical="center" wrapText="1"/>
    </xf>
    <xf numFmtId="0" fontId="43" fillId="0" borderId="1" xfId="0" applyFont="1" applyFill="1" applyBorder="1" applyAlignment="1">
      <alignment horizontal="center" vertical="center" wrapText="1"/>
    </xf>
    <xf numFmtId="0" fontId="43" fillId="0" borderId="1" xfId="0" applyFont="1" applyFill="1" applyBorder="1" applyAlignment="1">
      <alignment horizontal="center" vertical="center"/>
    </xf>
    <xf numFmtId="0" fontId="43" fillId="0" borderId="1" xfId="0" applyNumberFormat="1" applyFont="1" applyFill="1" applyBorder="1" applyAlignment="1">
      <alignment horizontal="center" vertical="center"/>
    </xf>
    <xf numFmtId="4" fontId="8" fillId="0" borderId="6" xfId="0" applyNumberFormat="1" applyFont="1" applyFill="1" applyBorder="1" applyAlignment="1">
      <alignment horizontal="center" vertical="center"/>
    </xf>
    <xf numFmtId="2" fontId="8" fillId="0" borderId="6" xfId="0" applyNumberFormat="1" applyFont="1" applyFill="1" applyBorder="1" applyAlignment="1">
      <alignment horizontal="center" vertical="center"/>
    </xf>
    <xf numFmtId="4" fontId="8" fillId="0" borderId="7" xfId="3" applyNumberFormat="1" applyFont="1" applyFill="1" applyBorder="1" applyAlignment="1" applyProtection="1">
      <alignment horizontal="center" vertical="center" wrapText="1"/>
      <protection locked="0"/>
    </xf>
    <xf numFmtId="0" fontId="8" fillId="0" borderId="22" xfId="3" applyFont="1" applyFill="1" applyBorder="1" applyAlignment="1" applyProtection="1">
      <alignment horizontal="center" vertical="center" wrapText="1"/>
      <protection locked="0"/>
    </xf>
    <xf numFmtId="4" fontId="8" fillId="0" borderId="9" xfId="0" applyNumberFormat="1" applyFont="1" applyFill="1" applyBorder="1" applyAlignment="1">
      <alignment horizontal="center" vertical="center" wrapText="1"/>
    </xf>
    <xf numFmtId="4" fontId="42" fillId="0" borderId="6" xfId="0" applyNumberFormat="1" applyFont="1" applyFill="1" applyBorder="1" applyAlignment="1">
      <alignment horizontal="center" vertical="center"/>
    </xf>
    <xf numFmtId="1" fontId="8" fillId="0" borderId="1" xfId="0" applyNumberFormat="1" applyFont="1" applyFill="1" applyBorder="1" applyAlignment="1">
      <alignment horizontal="center" vertical="center" wrapText="1"/>
    </xf>
    <xf numFmtId="3" fontId="8" fillId="0" borderId="1" xfId="0" applyNumberFormat="1"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xf>
    <xf numFmtId="4" fontId="46" fillId="0" borderId="9" xfId="0" applyNumberFormat="1" applyFont="1" applyFill="1" applyBorder="1" applyAlignment="1">
      <alignment horizontal="center" vertical="center" wrapText="1"/>
    </xf>
    <xf numFmtId="4" fontId="46" fillId="0" borderId="6" xfId="0" applyNumberFormat="1" applyFont="1" applyFill="1" applyBorder="1" applyAlignment="1">
      <alignment horizontal="center" vertical="center"/>
    </xf>
    <xf numFmtId="4" fontId="44" fillId="0" borderId="17" xfId="0" applyNumberFormat="1" applyFont="1" applyFill="1" applyBorder="1" applyAlignment="1">
      <alignment horizontal="center" vertical="center" wrapText="1"/>
    </xf>
    <xf numFmtId="1" fontId="44" fillId="0" borderId="18" xfId="0" applyNumberFormat="1" applyFont="1" applyFill="1" applyBorder="1" applyAlignment="1">
      <alignment horizontal="center" vertical="center"/>
    </xf>
    <xf numFmtId="4" fontId="49" fillId="0" borderId="0" xfId="0" applyNumberFormat="1" applyFont="1" applyFill="1" applyBorder="1" applyAlignment="1">
      <alignment horizontal="center" vertical="center" wrapText="1"/>
    </xf>
    <xf numFmtId="1" fontId="49" fillId="0" borderId="0" xfId="0" applyNumberFormat="1" applyFont="1" applyFill="1" applyBorder="1" applyAlignment="1">
      <alignment horizontal="center" vertical="center"/>
    </xf>
    <xf numFmtId="4" fontId="44" fillId="0" borderId="0" xfId="0" applyNumberFormat="1" applyFont="1" applyFill="1" applyBorder="1" applyAlignment="1">
      <alignment horizontal="center" vertical="center" wrapText="1"/>
    </xf>
    <xf numFmtId="1" fontId="44" fillId="0" borderId="0" xfId="0" applyNumberFormat="1" applyFont="1" applyFill="1" applyBorder="1" applyAlignment="1">
      <alignment horizontal="center" vertical="center"/>
    </xf>
    <xf numFmtId="4" fontId="43" fillId="0" borderId="0" xfId="0" applyNumberFormat="1" applyFont="1" applyFill="1" applyBorder="1" applyAlignment="1">
      <alignment horizontal="center" vertical="center" wrapText="1"/>
    </xf>
    <xf numFmtId="1" fontId="43" fillId="0" borderId="0" xfId="0" applyNumberFormat="1" applyFont="1" applyFill="1" applyBorder="1" applyAlignment="1">
      <alignment horizontal="center" vertical="center"/>
    </xf>
    <xf numFmtId="0" fontId="8" fillId="0" borderId="10" xfId="0" applyFont="1" applyFill="1" applyBorder="1" applyAlignment="1">
      <alignment horizontal="center" vertical="center" wrapText="1"/>
    </xf>
    <xf numFmtId="2" fontId="8" fillId="0" borderId="0" xfId="0" applyNumberFormat="1" applyFont="1" applyFill="1" applyBorder="1" applyAlignment="1">
      <alignment horizontal="center" vertical="center"/>
    </xf>
    <xf numFmtId="4" fontId="45" fillId="0" borderId="0" xfId="0" applyNumberFormat="1" applyFont="1" applyFill="1" applyAlignment="1">
      <alignment horizontal="center" vertical="center"/>
    </xf>
    <xf numFmtId="0" fontId="8" fillId="0" borderId="12" xfId="3" applyFont="1" applyFill="1" applyBorder="1" applyAlignment="1" applyProtection="1">
      <alignment horizontal="center" vertical="center" wrapText="1"/>
      <protection locked="0"/>
    </xf>
    <xf numFmtId="0" fontId="8" fillId="0" borderId="1" xfId="0" applyNumberFormat="1" applyFont="1" applyFill="1" applyBorder="1" applyAlignment="1">
      <alignment horizontal="center" vertical="center" wrapText="1"/>
    </xf>
    <xf numFmtId="4" fontId="8" fillId="0" borderId="19" xfId="0" applyNumberFormat="1" applyFont="1" applyFill="1" applyBorder="1" applyAlignment="1">
      <alignment horizontal="center" vertical="center"/>
    </xf>
    <xf numFmtId="4" fontId="8" fillId="0" borderId="19"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pplyProtection="1">
      <alignment horizontal="center" vertical="center"/>
      <protection locked="0"/>
    </xf>
    <xf numFmtId="0" fontId="44" fillId="0" borderId="1" xfId="0" applyNumberFormat="1" applyFont="1" applyFill="1" applyBorder="1" applyAlignment="1">
      <alignment horizontal="center" vertical="center"/>
    </xf>
    <xf numFmtId="49" fontId="8" fillId="0" borderId="1" xfId="0" applyNumberFormat="1" applyFont="1" applyFill="1" applyBorder="1" applyAlignment="1" applyProtection="1">
      <alignment horizontal="center" vertical="center"/>
      <protection locked="0"/>
    </xf>
    <xf numFmtId="4" fontId="42" fillId="0" borderId="1" xfId="0" applyNumberFormat="1" applyFont="1" applyFill="1" applyBorder="1" applyAlignment="1" applyProtection="1">
      <alignment horizontal="center" vertical="center"/>
      <protection locked="0"/>
    </xf>
    <xf numFmtId="4" fontId="42" fillId="0" borderId="1" xfId="0" applyNumberFormat="1" applyFont="1" applyFill="1" applyBorder="1" applyAlignment="1">
      <alignment horizontal="right" vertical="center"/>
    </xf>
    <xf numFmtId="0" fontId="8" fillId="0" borderId="0" xfId="0" applyFont="1" applyFill="1"/>
    <xf numFmtId="4" fontId="18" fillId="0" borderId="1" xfId="0" applyNumberFormat="1" applyFont="1" applyFill="1" applyBorder="1" applyAlignment="1" applyProtection="1">
      <alignment horizontal="center" vertical="center"/>
      <protection locked="0"/>
    </xf>
    <xf numFmtId="166" fontId="42" fillId="0" borderId="1" xfId="3" applyNumberFormat="1" applyFont="1" applyFill="1" applyBorder="1" applyAlignment="1" applyProtection="1">
      <alignment horizontal="center" vertical="center" wrapText="1"/>
      <protection locked="0"/>
    </xf>
    <xf numFmtId="166" fontId="42" fillId="0" borderId="1" xfId="3" applyNumberFormat="1" applyFont="1" applyFill="1" applyBorder="1" applyAlignment="1" applyProtection="1">
      <alignment horizontal="center" vertical="center" wrapText="1"/>
      <protection hidden="1"/>
    </xf>
    <xf numFmtId="166" fontId="44" fillId="0" borderId="1" xfId="0" applyNumberFormat="1" applyFont="1" applyFill="1" applyBorder="1" applyAlignment="1">
      <alignment horizontal="center" vertical="center" wrapText="1"/>
    </xf>
    <xf numFmtId="166" fontId="8" fillId="0" borderId="1" xfId="0" applyNumberFormat="1" applyFont="1" applyFill="1" applyBorder="1" applyAlignment="1" applyProtection="1">
      <alignment horizontal="center" vertical="center" wrapText="1"/>
      <protection locked="0"/>
    </xf>
    <xf numFmtId="166" fontId="42" fillId="0" borderId="1" xfId="3" applyNumberFormat="1" applyFont="1" applyFill="1" applyBorder="1" applyAlignment="1" applyProtection="1">
      <alignment horizontal="center" vertical="center"/>
      <protection locked="0"/>
    </xf>
    <xf numFmtId="166" fontId="8" fillId="0" borderId="1" xfId="0" applyNumberFormat="1" applyFont="1" applyFill="1" applyBorder="1" applyAlignment="1">
      <alignment horizontal="center" vertical="center"/>
    </xf>
    <xf numFmtId="166" fontId="8" fillId="0" borderId="1" xfId="0" applyNumberFormat="1" applyFont="1" applyFill="1" applyBorder="1" applyAlignment="1" applyProtection="1">
      <alignment horizontal="center" vertical="center"/>
      <protection locked="0"/>
    </xf>
    <xf numFmtId="166" fontId="8" fillId="0" borderId="1" xfId="0" applyNumberFormat="1" applyFont="1" applyFill="1" applyBorder="1" applyAlignment="1">
      <alignment horizontal="right" vertical="center"/>
    </xf>
    <xf numFmtId="166" fontId="46" fillId="0" borderId="1" xfId="3" applyNumberFormat="1" applyFont="1" applyFill="1" applyBorder="1" applyAlignment="1" applyProtection="1">
      <alignment horizontal="center" vertical="center"/>
      <protection locked="0"/>
    </xf>
    <xf numFmtId="166" fontId="8" fillId="0" borderId="1" xfId="3" applyNumberFormat="1" applyFont="1" applyFill="1" applyBorder="1" applyAlignment="1" applyProtection="1">
      <alignment horizontal="center" vertical="center"/>
      <protection locked="0"/>
    </xf>
    <xf numFmtId="166" fontId="47" fillId="0" borderId="1" xfId="0" applyNumberFormat="1" applyFont="1" applyFill="1" applyBorder="1" applyAlignment="1">
      <alignment horizontal="center" vertical="center" wrapText="1"/>
    </xf>
    <xf numFmtId="166" fontId="46" fillId="0" borderId="1" xfId="0" applyNumberFormat="1" applyFont="1" applyFill="1" applyBorder="1" applyAlignment="1">
      <alignment horizontal="center" vertical="center" wrapText="1"/>
    </xf>
    <xf numFmtId="166" fontId="43" fillId="0" borderId="1" xfId="0" applyNumberFormat="1" applyFont="1" applyFill="1" applyBorder="1" applyAlignment="1">
      <alignment horizontal="center" vertical="center"/>
    </xf>
    <xf numFmtId="166" fontId="44" fillId="0" borderId="0" xfId="0" applyNumberFormat="1" applyFont="1" applyFill="1" applyAlignment="1">
      <alignment horizontal="center" vertical="center" wrapText="1"/>
    </xf>
    <xf numFmtId="4" fontId="8" fillId="0" borderId="27" xfId="0" applyNumberFormat="1" applyFont="1" applyFill="1" applyBorder="1" applyAlignment="1">
      <alignment horizontal="center" vertical="center"/>
    </xf>
    <xf numFmtId="4" fontId="8" fillId="0" borderId="10" xfId="0" applyNumberFormat="1" applyFont="1" applyFill="1" applyBorder="1" applyAlignment="1">
      <alignment horizontal="center" vertical="center"/>
    </xf>
    <xf numFmtId="4" fontId="8" fillId="0" borderId="10" xfId="0" applyNumberFormat="1" applyFont="1" applyFill="1" applyBorder="1" applyAlignment="1">
      <alignment horizontal="center" vertical="center" wrapText="1"/>
    </xf>
    <xf numFmtId="4" fontId="8" fillId="0" borderId="1" xfId="3" applyNumberFormat="1" applyFont="1" applyFill="1" applyBorder="1" applyAlignment="1" applyProtection="1">
      <alignment horizontal="center" vertical="center" wrapText="1"/>
      <protection locked="0"/>
    </xf>
    <xf numFmtId="4" fontId="8" fillId="0" borderId="27" xfId="3" applyNumberFormat="1" applyFont="1" applyFill="1" applyBorder="1" applyAlignment="1" applyProtection="1">
      <alignment horizontal="center" vertical="center"/>
      <protection hidden="1"/>
    </xf>
    <xf numFmtId="4" fontId="8" fillId="0" borderId="10" xfId="3" applyNumberFormat="1" applyFont="1" applyFill="1" applyBorder="1" applyAlignment="1" applyProtection="1">
      <alignment horizontal="center" vertical="center"/>
      <protection hidden="1"/>
    </xf>
    <xf numFmtId="4" fontId="8" fillId="0" borderId="10" xfId="3" applyNumberFormat="1" applyFont="1" applyFill="1" applyBorder="1" applyAlignment="1" applyProtection="1">
      <alignment horizontal="center" vertical="center" wrapText="1"/>
      <protection locked="0"/>
    </xf>
    <xf numFmtId="0" fontId="50" fillId="0" borderId="1" xfId="0" applyFont="1" applyFill="1" applyBorder="1" applyAlignment="1">
      <alignment horizontal="center" vertical="center" wrapText="1"/>
    </xf>
    <xf numFmtId="1" fontId="21" fillId="2" borderId="1" xfId="3" applyNumberFormat="1" applyFont="1" applyFill="1" applyBorder="1" applyAlignment="1" applyProtection="1">
      <alignment horizontal="center" vertical="center" wrapText="1"/>
      <protection locked="0"/>
    </xf>
    <xf numFmtId="1" fontId="24"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center"/>
    </xf>
    <xf numFmtId="4" fontId="10" fillId="2" borderId="1" xfId="0" applyNumberFormat="1" applyFont="1" applyFill="1" applyBorder="1" applyAlignment="1" applyProtection="1">
      <alignment horizontal="left" vertical="center" wrapText="1"/>
      <protection locked="0"/>
    </xf>
    <xf numFmtId="0" fontId="10" fillId="2" borderId="1" xfId="0" applyFont="1" applyFill="1" applyBorder="1" applyAlignment="1">
      <alignment horizontal="left" vertical="center" wrapText="1"/>
    </xf>
    <xf numFmtId="1" fontId="21" fillId="2" borderId="1" xfId="0" applyNumberFormat="1" applyFont="1" applyFill="1" applyBorder="1" applyAlignment="1">
      <alignment horizontal="center" vertical="center" wrapText="1"/>
    </xf>
    <xf numFmtId="2" fontId="10" fillId="2" borderId="1" xfId="0" applyNumberFormat="1" applyFont="1" applyFill="1" applyBorder="1" applyAlignment="1">
      <alignment horizontal="left" vertical="center" wrapText="1"/>
    </xf>
    <xf numFmtId="0" fontId="43" fillId="0" borderId="1" xfId="0" applyFont="1" applyFill="1" applyBorder="1" applyAlignment="1">
      <alignment horizontal="center" vertical="center"/>
    </xf>
    <xf numFmtId="0" fontId="43" fillId="0" borderId="0" xfId="0" applyNumberFormat="1" applyFont="1" applyFill="1" applyAlignment="1">
      <alignment horizontal="center" vertical="center"/>
    </xf>
    <xf numFmtId="0" fontId="43" fillId="0" borderId="0" xfId="0" applyNumberFormat="1" applyFont="1" applyFill="1" applyAlignment="1">
      <alignment horizontal="center" vertical="center" wrapText="1"/>
    </xf>
    <xf numFmtId="0" fontId="47" fillId="0" borderId="0" xfId="0" applyNumberFormat="1" applyFont="1" applyFill="1" applyAlignment="1">
      <alignment horizontal="center" vertical="center"/>
    </xf>
    <xf numFmtId="166"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 xfId="0" applyNumberFormat="1" applyFont="1" applyFill="1" applyBorder="1" applyAlignment="1">
      <alignment horizontal="center" vertical="center"/>
    </xf>
  </cellXfs>
  <cellStyles count="7">
    <cellStyle name="Comma" xfId="1" builtinId="3"/>
    <cellStyle name="Currency" xfId="2" builtinId="4"/>
    <cellStyle name="Normal" xfId="0" builtinId="0"/>
    <cellStyle name="Normal 2" xfId="3"/>
    <cellStyle name="Normal 3" xfId="4"/>
    <cellStyle name="Normal_copy" xfId="5"/>
    <cellStyle name="Normal_QH rung san xuat"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externalLink" Target="externalLinks/externalLink4.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Downloads/Users/Thai%20Son/AppData/Roaming/Microsoft/Excel/BIEU%20CHUAN%20LE%20THUY%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ocuments/Downloads/Users/Thai%20Son/AppData/Roaming/Microsoft/Excel/BIEU%20CHUAN%20LE%20THUY%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Downloads/Users/Thai%20Son/AppData/Roaming/Microsoft/Excel/S&#7888;%20LI&#7878;U%20(D&#7920;%20TH&#7842;O)%20BO%20TRAC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r$DI19.582/Phu%20lu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CHUAN LE THUY 2017"/>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PL1"/>
      <sheetName val="PL2"/>
      <sheetName val="PL4"/>
      <sheetName val="PL3"/>
      <sheetName val="Hạng mục"/>
      <sheetName val="Biểu 01CH"/>
      <sheetName val="tinh tien"/>
      <sheetName val="Biểu 02 CH"/>
      <sheetName val="bien dong do kiem ke"/>
      <sheetName val="Biểu 06 CH"/>
      <sheetName val="Biểu 07 CH"/>
      <sheetName val="Biểu 09 CH"/>
      <sheetName val="Biểu 08 CH"/>
      <sheetName val="Biểu 11 CH"/>
      <sheetName val="Biểu 10CH"/>
      <sheetName val="Biểu 13CH"/>
      <sheetName val="SL HIỆN TRẠNG"/>
      <sheetName val="đt"/>
      <sheetName val="Cam Thủy"/>
      <sheetName val="Hoa Thủy"/>
      <sheetName val="Dương Thủy"/>
      <sheetName val="Hồng Thủy"/>
      <sheetName val="Hưng Thủy"/>
      <sheetName val="Kim Thủy"/>
      <sheetName val="Lâm Thủy"/>
      <sheetName val="Liên Thủy"/>
      <sheetName val="Lộc Thủy"/>
      <sheetName val="Mai Thủy"/>
      <sheetName val="Mỹ Thủy"/>
      <sheetName val="Ngân Thủy"/>
      <sheetName val="Ngư Thủy Bắc"/>
      <sheetName val="Ngư Thủy Nam"/>
      <sheetName val="Ngư Thủy Trung"/>
      <sheetName val="Phong Thủy"/>
      <sheetName val="Phú Thủy"/>
      <sheetName val="Sen Thủy"/>
      <sheetName val="Sơn Thủy"/>
      <sheetName val="Tân Thủy"/>
      <sheetName val="Thái Thủy"/>
      <sheetName val="Thanh Thủy"/>
      <sheetName val="Thị trấn Kiến Giang"/>
      <sheetName val="Thị trấn Nông Trường Lệ Ninh"/>
      <sheetName val="Trường Thủy"/>
      <sheetName val="Văn Thủy"/>
      <sheetName val="Xuân Thủy"/>
      <sheetName val="An Thủ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
          <cell r="F3" t="str">
            <v>An Thủy</v>
          </cell>
          <cell r="G3" t="str">
            <v>Cam Thủy</v>
          </cell>
          <cell r="H3" t="str">
            <v>Dương Thủy</v>
          </cell>
          <cell r="I3" t="str">
            <v>Hoa Thủy</v>
          </cell>
          <cell r="J3" t="str">
            <v>Hồng Thủy</v>
          </cell>
          <cell r="K3" t="str">
            <v>Hưng Thủy</v>
          </cell>
          <cell r="L3" t="str">
            <v>Kim Thủy</v>
          </cell>
          <cell r="M3" t="str">
            <v>Lâm Thủy</v>
          </cell>
          <cell r="N3" t="str">
            <v>Liên Thủy</v>
          </cell>
          <cell r="O3" t="str">
            <v>Lộc Thủy</v>
          </cell>
          <cell r="P3" t="str">
            <v>Mai Thủy</v>
          </cell>
          <cell r="Q3" t="str">
            <v>Mỹ Thủy</v>
          </cell>
          <cell r="R3" t="str">
            <v>Ngân Thủy</v>
          </cell>
          <cell r="S3" t="str">
            <v>Ngư Thủy Bắc</v>
          </cell>
          <cell r="T3" t="str">
            <v>Ngư Thủy Nam</v>
          </cell>
          <cell r="U3" t="str">
            <v>Ngư Thủy Trung</v>
          </cell>
          <cell r="V3" t="str">
            <v>Phong Thủy</v>
          </cell>
          <cell r="W3" t="str">
            <v>Phú Thủy</v>
          </cell>
          <cell r="X3" t="str">
            <v>Sen Thủy</v>
          </cell>
          <cell r="Y3" t="str">
            <v>Sơn Thủy</v>
          </cell>
          <cell r="Z3" t="str">
            <v>Tân Thủy</v>
          </cell>
          <cell r="AA3" t="str">
            <v>Thái Thủy</v>
          </cell>
          <cell r="AB3" t="str">
            <v>Thanh Thủy</v>
          </cell>
          <cell r="AC3" t="str">
            <v>Thị trấn Kiến Giang</v>
          </cell>
          <cell r="AD3" t="str">
            <v>Thị trấn Nông Trường Lệ Ninh</v>
          </cell>
          <cell r="AE3" t="str">
            <v>Trường Thủy</v>
          </cell>
          <cell r="AF3" t="str">
            <v>Văn Thủy</v>
          </cell>
          <cell r="AG3" t="str">
            <v>Xuân Thủy</v>
          </cell>
          <cell r="AH3" t="str">
            <v/>
          </cell>
          <cell r="AI3" t="str">
            <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Ố LIỆU (DỰ THẢO) BO TRACH"/>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CH+BADON+BTR+MH+TH+QN+LT+DH"/>
      <sheetName val="TONG"/>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2526"/>
  <sheetViews>
    <sheetView showZeros="0" zoomScale="70" zoomScaleNormal="70" zoomScalePageLayoutView="70" workbookViewId="0">
      <pane xSplit="4" ySplit="1" topLeftCell="AY1835" activePane="bottomRight" state="frozen"/>
      <selection activeCell="A3" sqref="A3"/>
      <selection pane="topRight" activeCell="F3" sqref="F3"/>
      <selection pane="bottomLeft" activeCell="A7" sqref="A7"/>
      <selection pane="bottomRight" activeCell="BD1842" sqref="BD1842"/>
    </sheetView>
  </sheetViews>
  <sheetFormatPr baseColWidth="10" defaultColWidth="9.83203125" defaultRowHeight="16" x14ac:dyDescent="0.2"/>
  <cols>
    <col min="1" max="1" width="9.83203125" style="147"/>
    <col min="2" max="2" width="31.83203125" style="148" customWidth="1"/>
    <col min="3" max="3" width="9.83203125" style="149"/>
    <col min="4" max="7" width="9.83203125" style="22"/>
    <col min="8" max="8" width="9.83203125" style="149"/>
    <col min="9" max="55" width="9.83203125" style="22"/>
    <col min="56" max="56" width="17.5" style="22" customWidth="1"/>
    <col min="57" max="57" width="82.33203125" style="150" customWidth="1"/>
    <col min="58" max="16384" width="9.83203125" style="22"/>
  </cols>
  <sheetData>
    <row r="1" spans="1:58" x14ac:dyDescent="0.2">
      <c r="A1" s="883"/>
      <c r="B1" s="884"/>
      <c r="C1" s="885"/>
      <c r="D1" s="886"/>
      <c r="E1" s="24" t="s">
        <v>2963</v>
      </c>
      <c r="F1" s="24" t="s">
        <v>292</v>
      </c>
      <c r="G1" s="24" t="s">
        <v>2964</v>
      </c>
      <c r="H1" s="24" t="s">
        <v>837</v>
      </c>
      <c r="I1" s="24" t="s">
        <v>1950</v>
      </c>
      <c r="J1" s="24" t="s">
        <v>831</v>
      </c>
      <c r="K1" s="24" t="s">
        <v>294</v>
      </c>
      <c r="L1" s="24" t="s">
        <v>1946</v>
      </c>
      <c r="M1" s="24" t="s">
        <v>1956</v>
      </c>
      <c r="N1" s="24" t="s">
        <v>295</v>
      </c>
      <c r="O1" s="24" t="s">
        <v>285</v>
      </c>
      <c r="P1" s="24" t="s">
        <v>1199</v>
      </c>
      <c r="Q1" s="24" t="s">
        <v>1167</v>
      </c>
      <c r="R1" s="24" t="s">
        <v>1216</v>
      </c>
      <c r="S1" s="24" t="s">
        <v>1232</v>
      </c>
      <c r="T1" s="24" t="s">
        <v>296</v>
      </c>
      <c r="U1" s="24" t="s">
        <v>200</v>
      </c>
      <c r="V1" s="24" t="s">
        <v>268</v>
      </c>
      <c r="W1" s="24" t="s">
        <v>347</v>
      </c>
      <c r="X1" s="24" t="s">
        <v>1986</v>
      </c>
      <c r="Y1" s="25" t="s">
        <v>1152</v>
      </c>
      <c r="Z1" s="25" t="s">
        <v>1153</v>
      </c>
      <c r="AA1" s="25" t="s">
        <v>1154</v>
      </c>
      <c r="AB1" s="25" t="s">
        <v>302</v>
      </c>
      <c r="AC1" s="25" t="s">
        <v>1157</v>
      </c>
      <c r="AD1" s="25" t="s">
        <v>1155</v>
      </c>
      <c r="AE1" s="25" t="s">
        <v>1156</v>
      </c>
      <c r="AF1" s="25" t="s">
        <v>1158</v>
      </c>
      <c r="AG1" s="25" t="s">
        <v>301</v>
      </c>
      <c r="AH1" s="25" t="s">
        <v>1372</v>
      </c>
      <c r="AI1" s="25" t="s">
        <v>1159</v>
      </c>
      <c r="AJ1" s="24" t="s">
        <v>303</v>
      </c>
      <c r="AK1" s="24" t="s">
        <v>304</v>
      </c>
      <c r="AL1" s="24" t="s">
        <v>305</v>
      </c>
      <c r="AM1" s="24" t="s">
        <v>1383</v>
      </c>
      <c r="AN1" s="24" t="s">
        <v>1470</v>
      </c>
      <c r="AO1" s="24" t="s">
        <v>77</v>
      </c>
      <c r="AP1" s="24" t="s">
        <v>97</v>
      </c>
      <c r="AQ1" s="24" t="s">
        <v>307</v>
      </c>
      <c r="AR1" s="24" t="s">
        <v>130</v>
      </c>
      <c r="AS1" s="24" t="s">
        <v>139</v>
      </c>
      <c r="AT1" s="24" t="s">
        <v>279</v>
      </c>
      <c r="AU1" s="24" t="s">
        <v>151</v>
      </c>
      <c r="AV1" s="24" t="s">
        <v>186</v>
      </c>
      <c r="AW1" s="24" t="s">
        <v>135</v>
      </c>
      <c r="AX1" s="24" t="s">
        <v>2965</v>
      </c>
      <c r="AY1" s="24" t="s">
        <v>2966</v>
      </c>
      <c r="AZ1" s="24" t="s">
        <v>309</v>
      </c>
      <c r="BA1" s="24" t="s">
        <v>2967</v>
      </c>
      <c r="BB1" s="24" t="s">
        <v>2968</v>
      </c>
      <c r="BC1" s="24" t="s">
        <v>2969</v>
      </c>
      <c r="BD1" s="885"/>
      <c r="BE1" s="885"/>
      <c r="BF1" s="23"/>
    </row>
    <row r="2" spans="1:58" s="28" customFormat="1" x14ac:dyDescent="0.2">
      <c r="A2" s="27">
        <v>-1</v>
      </c>
      <c r="B2" s="27">
        <v>-2</v>
      </c>
      <c r="C2" s="28">
        <v>-3</v>
      </c>
      <c r="D2" s="28">
        <v>-5</v>
      </c>
      <c r="E2" s="28">
        <v>-6</v>
      </c>
      <c r="G2" s="28">
        <v>-7</v>
      </c>
      <c r="H2" s="28">
        <v>-8</v>
      </c>
      <c r="I2" s="28">
        <v>-9</v>
      </c>
      <c r="J2" s="28">
        <v>-10</v>
      </c>
      <c r="L2" s="28">
        <v>-11</v>
      </c>
      <c r="M2" s="28">
        <v>-12</v>
      </c>
      <c r="V2" s="28">
        <v>-13</v>
      </c>
      <c r="W2" s="28">
        <v>-14</v>
      </c>
      <c r="X2" s="28">
        <v>-15</v>
      </c>
      <c r="Y2" s="28">
        <v>-14</v>
      </c>
      <c r="Z2" s="28">
        <v>-15</v>
      </c>
      <c r="AD2" s="28">
        <v>-16</v>
      </c>
      <c r="AE2" s="28">
        <v>-17</v>
      </c>
      <c r="AF2" s="28">
        <v>-18</v>
      </c>
      <c r="AM2" s="28">
        <v>-19</v>
      </c>
      <c r="AO2" s="28">
        <v>-20</v>
      </c>
      <c r="AS2" s="28">
        <v>-21</v>
      </c>
      <c r="AX2" s="28">
        <v>-22</v>
      </c>
      <c r="AY2" s="28">
        <v>-23</v>
      </c>
      <c r="BA2" s="28">
        <v>-24</v>
      </c>
      <c r="BD2" s="28">
        <v>-4</v>
      </c>
      <c r="BE2" s="27"/>
    </row>
    <row r="3" spans="1:58" s="36" customFormat="1" ht="48" x14ac:dyDescent="0.2">
      <c r="A3" s="29" t="s">
        <v>1975</v>
      </c>
      <c r="B3" s="30" t="s">
        <v>863</v>
      </c>
      <c r="C3" s="31"/>
      <c r="D3" s="32">
        <v>1148.2600000000002</v>
      </c>
      <c r="E3" s="32">
        <v>84.029999999999987</v>
      </c>
      <c r="F3" s="32">
        <v>0</v>
      </c>
      <c r="G3" s="32">
        <v>1.48</v>
      </c>
      <c r="H3" s="32">
        <v>206.6</v>
      </c>
      <c r="I3" s="32">
        <v>38.349999999999994</v>
      </c>
      <c r="J3" s="32">
        <v>18.13</v>
      </c>
      <c r="K3" s="32">
        <v>0</v>
      </c>
      <c r="L3" s="32">
        <v>521.26</v>
      </c>
      <c r="M3" s="32">
        <v>10.620000000000001</v>
      </c>
      <c r="N3" s="32">
        <v>3.39</v>
      </c>
      <c r="O3" s="32">
        <v>0</v>
      </c>
      <c r="P3" s="32">
        <v>0</v>
      </c>
      <c r="Q3" s="32">
        <v>0</v>
      </c>
      <c r="R3" s="32">
        <v>0.88</v>
      </c>
      <c r="S3" s="32">
        <v>0</v>
      </c>
      <c r="T3" s="32">
        <v>0</v>
      </c>
      <c r="U3" s="32">
        <v>0</v>
      </c>
      <c r="V3" s="32">
        <v>5</v>
      </c>
      <c r="W3" s="32">
        <v>0</v>
      </c>
      <c r="X3" s="32">
        <v>0</v>
      </c>
      <c r="Y3" s="32">
        <v>30.009999999999998</v>
      </c>
      <c r="Z3" s="32">
        <v>3.55</v>
      </c>
      <c r="AA3" s="32">
        <v>0</v>
      </c>
      <c r="AB3" s="32">
        <v>0</v>
      </c>
      <c r="AC3" s="32">
        <v>0</v>
      </c>
      <c r="AD3" s="32">
        <v>0.24000000000000002</v>
      </c>
      <c r="AE3" s="32">
        <v>0.3</v>
      </c>
      <c r="AF3" s="32">
        <v>1.47</v>
      </c>
      <c r="AG3" s="32">
        <v>0</v>
      </c>
      <c r="AH3" s="32">
        <v>0</v>
      </c>
      <c r="AI3" s="32">
        <v>0</v>
      </c>
      <c r="AJ3" s="32">
        <v>0</v>
      </c>
      <c r="AK3" s="32">
        <v>0</v>
      </c>
      <c r="AL3" s="32">
        <v>0</v>
      </c>
      <c r="AM3" s="32">
        <v>8.09</v>
      </c>
      <c r="AN3" s="32">
        <v>0</v>
      </c>
      <c r="AO3" s="32">
        <v>0.01</v>
      </c>
      <c r="AP3" s="32">
        <v>0</v>
      </c>
      <c r="AQ3" s="32">
        <v>0</v>
      </c>
      <c r="AR3" s="32">
        <v>0</v>
      </c>
      <c r="AS3" s="32">
        <v>11.34</v>
      </c>
      <c r="AT3" s="32">
        <v>0</v>
      </c>
      <c r="AU3" s="32">
        <v>0</v>
      </c>
      <c r="AV3" s="32">
        <v>0</v>
      </c>
      <c r="AW3" s="32">
        <v>0</v>
      </c>
      <c r="AX3" s="32">
        <v>16.110000000000003</v>
      </c>
      <c r="AY3" s="32">
        <v>1.55</v>
      </c>
      <c r="AZ3" s="32">
        <v>0</v>
      </c>
      <c r="BA3" s="32">
        <v>176.89</v>
      </c>
      <c r="BB3" s="33"/>
      <c r="BC3" s="33"/>
      <c r="BD3" s="31"/>
      <c r="BE3" s="34"/>
      <c r="BF3" s="35" t="s">
        <v>3614</v>
      </c>
    </row>
    <row r="4" spans="1:58" s="36" customFormat="1" ht="32" x14ac:dyDescent="0.2">
      <c r="A4" s="29" t="s">
        <v>310</v>
      </c>
      <c r="B4" s="30" t="s">
        <v>1164</v>
      </c>
      <c r="C4" s="31"/>
      <c r="D4" s="32">
        <v>38.270000000000003</v>
      </c>
      <c r="E4" s="32">
        <v>1.6</v>
      </c>
      <c r="F4" s="32">
        <v>0</v>
      </c>
      <c r="G4" s="32">
        <v>0</v>
      </c>
      <c r="H4" s="32">
        <v>0.3</v>
      </c>
      <c r="I4" s="32">
        <v>0</v>
      </c>
      <c r="J4" s="32">
        <v>0</v>
      </c>
      <c r="K4" s="32">
        <v>0</v>
      </c>
      <c r="L4" s="32">
        <v>30.67</v>
      </c>
      <c r="M4" s="32">
        <v>0</v>
      </c>
      <c r="N4" s="32">
        <v>0</v>
      </c>
      <c r="O4" s="32">
        <v>0</v>
      </c>
      <c r="P4" s="32">
        <v>0</v>
      </c>
      <c r="Q4" s="32">
        <v>0</v>
      </c>
      <c r="R4" s="32">
        <v>0</v>
      </c>
      <c r="S4" s="32">
        <v>0</v>
      </c>
      <c r="T4" s="32">
        <v>0</v>
      </c>
      <c r="U4" s="32">
        <v>0</v>
      </c>
      <c r="V4" s="32">
        <v>0</v>
      </c>
      <c r="W4" s="32">
        <v>0</v>
      </c>
      <c r="X4" s="32">
        <v>0</v>
      </c>
      <c r="Y4" s="32">
        <v>0</v>
      </c>
      <c r="Z4" s="32">
        <v>0</v>
      </c>
      <c r="AA4" s="32">
        <v>0</v>
      </c>
      <c r="AB4" s="32">
        <v>0</v>
      </c>
      <c r="AC4" s="32">
        <v>0</v>
      </c>
      <c r="AD4" s="32">
        <v>0</v>
      </c>
      <c r="AE4" s="32">
        <v>0</v>
      </c>
      <c r="AF4" s="32">
        <v>0</v>
      </c>
      <c r="AG4" s="32">
        <v>0</v>
      </c>
      <c r="AH4" s="32">
        <v>0</v>
      </c>
      <c r="AI4" s="32">
        <v>0</v>
      </c>
      <c r="AJ4" s="32">
        <v>0</v>
      </c>
      <c r="AK4" s="32">
        <v>0</v>
      </c>
      <c r="AL4" s="32">
        <v>0</v>
      </c>
      <c r="AM4" s="32">
        <v>0</v>
      </c>
      <c r="AN4" s="32">
        <v>0</v>
      </c>
      <c r="AO4" s="32">
        <v>0</v>
      </c>
      <c r="AP4" s="32">
        <v>0</v>
      </c>
      <c r="AQ4" s="32">
        <v>0</v>
      </c>
      <c r="AR4" s="32">
        <v>0</v>
      </c>
      <c r="AS4" s="32">
        <v>0</v>
      </c>
      <c r="AT4" s="32">
        <v>0</v>
      </c>
      <c r="AU4" s="32">
        <v>0</v>
      </c>
      <c r="AV4" s="32">
        <v>0</v>
      </c>
      <c r="AW4" s="32">
        <v>0</v>
      </c>
      <c r="AX4" s="32">
        <v>0.05</v>
      </c>
      <c r="AY4" s="32">
        <v>0</v>
      </c>
      <c r="AZ4" s="32">
        <v>0</v>
      </c>
      <c r="BA4" s="32">
        <v>5.65</v>
      </c>
      <c r="BB4" s="33"/>
      <c r="BC4" s="33"/>
      <c r="BD4" s="31"/>
      <c r="BE4" s="34"/>
      <c r="BF4" s="35" t="s">
        <v>3614</v>
      </c>
    </row>
    <row r="5" spans="1:58" s="36" customFormat="1" x14ac:dyDescent="0.2">
      <c r="A5" s="29">
        <v>1</v>
      </c>
      <c r="B5" s="30" t="s">
        <v>1145</v>
      </c>
      <c r="C5" s="31"/>
      <c r="D5" s="32">
        <v>26.370000000000005</v>
      </c>
      <c r="E5" s="32">
        <v>0</v>
      </c>
      <c r="F5" s="32">
        <v>0</v>
      </c>
      <c r="G5" s="32">
        <v>0</v>
      </c>
      <c r="H5" s="32">
        <v>0</v>
      </c>
      <c r="I5" s="32">
        <v>0</v>
      </c>
      <c r="J5" s="32">
        <v>0</v>
      </c>
      <c r="K5" s="32">
        <v>0</v>
      </c>
      <c r="L5" s="32">
        <v>24.67</v>
      </c>
      <c r="M5" s="32">
        <v>0</v>
      </c>
      <c r="N5" s="32">
        <v>0</v>
      </c>
      <c r="O5" s="32">
        <v>0</v>
      </c>
      <c r="P5" s="32">
        <v>0</v>
      </c>
      <c r="Q5" s="32">
        <v>0</v>
      </c>
      <c r="R5" s="32">
        <v>0</v>
      </c>
      <c r="S5" s="32">
        <v>0</v>
      </c>
      <c r="T5" s="32">
        <v>0</v>
      </c>
      <c r="U5" s="32">
        <v>0</v>
      </c>
      <c r="V5" s="32">
        <v>0</v>
      </c>
      <c r="W5" s="32">
        <v>0</v>
      </c>
      <c r="X5" s="32">
        <v>0</v>
      </c>
      <c r="Y5" s="32">
        <v>0</v>
      </c>
      <c r="Z5" s="32">
        <v>0</v>
      </c>
      <c r="AA5" s="32">
        <v>0</v>
      </c>
      <c r="AB5" s="32">
        <v>0</v>
      </c>
      <c r="AC5" s="32">
        <v>0</v>
      </c>
      <c r="AD5" s="32">
        <v>0</v>
      </c>
      <c r="AE5" s="32">
        <v>0</v>
      </c>
      <c r="AF5" s="32">
        <v>0</v>
      </c>
      <c r="AG5" s="32">
        <v>0</v>
      </c>
      <c r="AH5" s="32">
        <v>0</v>
      </c>
      <c r="AI5" s="32">
        <v>0</v>
      </c>
      <c r="AJ5" s="32">
        <v>0</v>
      </c>
      <c r="AK5" s="32">
        <v>0</v>
      </c>
      <c r="AL5" s="32">
        <v>0</v>
      </c>
      <c r="AM5" s="32">
        <v>0</v>
      </c>
      <c r="AN5" s="32">
        <v>0</v>
      </c>
      <c r="AO5" s="32">
        <v>0</v>
      </c>
      <c r="AP5" s="32">
        <v>0</v>
      </c>
      <c r="AQ5" s="32">
        <v>0</v>
      </c>
      <c r="AR5" s="32">
        <v>0</v>
      </c>
      <c r="AS5" s="32">
        <v>0</v>
      </c>
      <c r="AT5" s="32">
        <v>0</v>
      </c>
      <c r="AU5" s="32">
        <v>0</v>
      </c>
      <c r="AV5" s="32">
        <v>0</v>
      </c>
      <c r="AW5" s="32">
        <v>0</v>
      </c>
      <c r="AX5" s="32">
        <v>0.05</v>
      </c>
      <c r="AY5" s="32">
        <v>0</v>
      </c>
      <c r="AZ5" s="32">
        <v>0</v>
      </c>
      <c r="BA5" s="32">
        <v>1.6500000000000001</v>
      </c>
      <c r="BB5" s="32">
        <v>0</v>
      </c>
      <c r="BC5" s="32">
        <v>0</v>
      </c>
      <c r="BD5" s="31"/>
      <c r="BE5" s="34"/>
      <c r="BF5" s="35" t="s">
        <v>3614</v>
      </c>
    </row>
    <row r="6" spans="1:58" x14ac:dyDescent="0.2">
      <c r="A6" s="37" t="s">
        <v>1163</v>
      </c>
      <c r="B6" s="38" t="s">
        <v>2201</v>
      </c>
      <c r="C6" s="39" t="s">
        <v>1199</v>
      </c>
      <c r="D6" s="40">
        <v>1.5</v>
      </c>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v>1.5</v>
      </c>
      <c r="BB6" s="42"/>
      <c r="BC6" s="42"/>
      <c r="BD6" s="39" t="s">
        <v>2202</v>
      </c>
      <c r="BE6" s="43" t="s">
        <v>2203</v>
      </c>
      <c r="BF6" s="35" t="s">
        <v>3615</v>
      </c>
    </row>
    <row r="7" spans="1:58" x14ac:dyDescent="0.2">
      <c r="A7" s="37" t="s">
        <v>1209</v>
      </c>
      <c r="B7" s="38" t="s">
        <v>2201</v>
      </c>
      <c r="C7" s="39" t="s">
        <v>1199</v>
      </c>
      <c r="D7" s="40">
        <v>5</v>
      </c>
      <c r="E7" s="41"/>
      <c r="F7" s="41"/>
      <c r="G7" s="41"/>
      <c r="H7" s="41"/>
      <c r="I7" s="41"/>
      <c r="J7" s="41"/>
      <c r="K7" s="41"/>
      <c r="L7" s="41">
        <v>5</v>
      </c>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2"/>
      <c r="BC7" s="42"/>
      <c r="BD7" s="39" t="s">
        <v>2204</v>
      </c>
      <c r="BE7" s="43"/>
      <c r="BF7" s="35" t="s">
        <v>3615</v>
      </c>
    </row>
    <row r="8" spans="1:58" ht="32" x14ac:dyDescent="0.2">
      <c r="A8" s="37" t="s">
        <v>331</v>
      </c>
      <c r="B8" s="38" t="s">
        <v>2205</v>
      </c>
      <c r="C8" s="39" t="s">
        <v>1199</v>
      </c>
      <c r="D8" s="40">
        <v>6</v>
      </c>
      <c r="E8" s="41"/>
      <c r="F8" s="41"/>
      <c r="G8" s="41"/>
      <c r="H8" s="41"/>
      <c r="I8" s="41"/>
      <c r="J8" s="41"/>
      <c r="K8" s="41"/>
      <c r="L8" s="41">
        <v>6</v>
      </c>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2"/>
      <c r="BC8" s="42"/>
      <c r="BD8" s="39" t="s">
        <v>2206</v>
      </c>
      <c r="BE8" s="43"/>
      <c r="BF8" s="35" t="s">
        <v>3615</v>
      </c>
    </row>
    <row r="9" spans="1:58" ht="32" x14ac:dyDescent="0.2">
      <c r="A9" s="37" t="s">
        <v>337</v>
      </c>
      <c r="B9" s="38" t="s">
        <v>2207</v>
      </c>
      <c r="C9" s="39" t="s">
        <v>1199</v>
      </c>
      <c r="D9" s="40">
        <v>13.67</v>
      </c>
      <c r="E9" s="41"/>
      <c r="F9" s="41"/>
      <c r="G9" s="41"/>
      <c r="H9" s="41"/>
      <c r="I9" s="41"/>
      <c r="J9" s="41"/>
      <c r="K9" s="41"/>
      <c r="L9" s="41">
        <v>13.67</v>
      </c>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2"/>
      <c r="BC9" s="42"/>
      <c r="BD9" s="39" t="s">
        <v>2208</v>
      </c>
      <c r="BE9" s="43" t="s">
        <v>2209</v>
      </c>
      <c r="BF9" s="35" t="s">
        <v>3615</v>
      </c>
    </row>
    <row r="10" spans="1:58" x14ac:dyDescent="0.2">
      <c r="A10" s="37" t="s">
        <v>344</v>
      </c>
      <c r="B10" s="38" t="s">
        <v>2210</v>
      </c>
      <c r="C10" s="39" t="s">
        <v>1199</v>
      </c>
      <c r="D10" s="40">
        <v>0.1</v>
      </c>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v>0.05</v>
      </c>
      <c r="AY10" s="41"/>
      <c r="AZ10" s="41"/>
      <c r="BA10" s="41">
        <v>0.05</v>
      </c>
      <c r="BB10" s="42"/>
      <c r="BC10" s="42"/>
      <c r="BD10" s="39" t="s">
        <v>2211</v>
      </c>
      <c r="BE10" s="43"/>
      <c r="BF10" s="35" t="s">
        <v>3615</v>
      </c>
    </row>
    <row r="11" spans="1:58" ht="32" x14ac:dyDescent="0.2">
      <c r="A11" s="37" t="s">
        <v>2212</v>
      </c>
      <c r="B11" s="38" t="s">
        <v>2213</v>
      </c>
      <c r="C11" s="39" t="s">
        <v>1199</v>
      </c>
      <c r="D11" s="40">
        <v>0.05</v>
      </c>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v>0.05</v>
      </c>
      <c r="BB11" s="42"/>
      <c r="BC11" s="42"/>
      <c r="BD11" s="39" t="s">
        <v>2211</v>
      </c>
      <c r="BE11" s="43"/>
      <c r="BF11" s="35" t="s">
        <v>3615</v>
      </c>
    </row>
    <row r="12" spans="1:58" ht="32" x14ac:dyDescent="0.2">
      <c r="A12" s="44" t="s">
        <v>2214</v>
      </c>
      <c r="B12" s="45" t="s">
        <v>2213</v>
      </c>
      <c r="C12" s="46" t="s">
        <v>1199</v>
      </c>
      <c r="D12" s="40">
        <v>0.05</v>
      </c>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v>0.05</v>
      </c>
      <c r="BB12" s="48"/>
      <c r="BC12" s="48"/>
      <c r="BD12" s="46" t="s">
        <v>2215</v>
      </c>
      <c r="BE12" s="49"/>
      <c r="BF12" s="35" t="s">
        <v>3615</v>
      </c>
    </row>
    <row r="13" spans="1:58" s="36" customFormat="1" x14ac:dyDescent="0.2">
      <c r="A13" s="29">
        <v>2</v>
      </c>
      <c r="B13" s="30" t="s">
        <v>1166</v>
      </c>
      <c r="C13" s="31"/>
      <c r="D13" s="32">
        <v>11.9</v>
      </c>
      <c r="E13" s="32">
        <v>1.6</v>
      </c>
      <c r="F13" s="32">
        <v>0</v>
      </c>
      <c r="G13" s="32">
        <v>0</v>
      </c>
      <c r="H13" s="32">
        <v>0.3</v>
      </c>
      <c r="I13" s="32">
        <v>0</v>
      </c>
      <c r="J13" s="32">
        <v>0</v>
      </c>
      <c r="K13" s="32">
        <v>0</v>
      </c>
      <c r="L13" s="32">
        <v>6</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4</v>
      </c>
      <c r="BB13" s="33"/>
      <c r="BC13" s="33"/>
      <c r="BD13" s="31"/>
      <c r="BE13" s="34"/>
      <c r="BF13" s="35" t="s">
        <v>3614</v>
      </c>
    </row>
    <row r="14" spans="1:58" x14ac:dyDescent="0.2">
      <c r="A14" s="50" t="s">
        <v>1261</v>
      </c>
      <c r="B14" s="51" t="s">
        <v>2216</v>
      </c>
      <c r="C14" s="52" t="s">
        <v>1167</v>
      </c>
      <c r="D14" s="40">
        <v>0.3</v>
      </c>
      <c r="E14" s="40"/>
      <c r="F14" s="40"/>
      <c r="G14" s="40"/>
      <c r="H14" s="40">
        <v>0.3</v>
      </c>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53"/>
      <c r="BC14" s="53"/>
      <c r="BD14" s="52" t="s">
        <v>2217</v>
      </c>
      <c r="BE14" s="54"/>
      <c r="BF14" s="35" t="s">
        <v>3615</v>
      </c>
    </row>
    <row r="15" spans="1:58" x14ac:dyDescent="0.2">
      <c r="A15" s="50" t="s">
        <v>196</v>
      </c>
      <c r="B15" s="55" t="s">
        <v>2218</v>
      </c>
      <c r="C15" s="52" t="s">
        <v>1167</v>
      </c>
      <c r="D15" s="40">
        <v>10</v>
      </c>
      <c r="E15" s="57"/>
      <c r="F15" s="57"/>
      <c r="G15" s="57"/>
      <c r="H15" s="57"/>
      <c r="I15" s="57"/>
      <c r="J15" s="57"/>
      <c r="K15" s="57"/>
      <c r="L15" s="57">
        <v>6</v>
      </c>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v>4</v>
      </c>
      <c r="BB15" s="58"/>
      <c r="BC15" s="58"/>
      <c r="BD15" s="56" t="s">
        <v>2219</v>
      </c>
      <c r="BE15" s="59"/>
      <c r="BF15" s="35" t="s">
        <v>3615</v>
      </c>
    </row>
    <row r="16" spans="1:58" x14ac:dyDescent="0.2">
      <c r="A16" s="44" t="s">
        <v>2000</v>
      </c>
      <c r="B16" s="45" t="s">
        <v>2220</v>
      </c>
      <c r="C16" s="46" t="s">
        <v>1167</v>
      </c>
      <c r="D16" s="57">
        <v>1.6</v>
      </c>
      <c r="E16" s="47">
        <v>1.6</v>
      </c>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8"/>
      <c r="BD16" s="46" t="s">
        <v>2206</v>
      </c>
      <c r="BE16" s="49"/>
      <c r="BF16" s="35" t="s">
        <v>3615</v>
      </c>
    </row>
    <row r="17" spans="1:60" s="36" customFormat="1" ht="48" x14ac:dyDescent="0.2">
      <c r="A17" s="29" t="s">
        <v>352</v>
      </c>
      <c r="B17" s="30" t="s">
        <v>1210</v>
      </c>
      <c r="C17" s="31"/>
      <c r="D17" s="32">
        <v>1109.9900000000002</v>
      </c>
      <c r="E17" s="32">
        <v>82.429999999999993</v>
      </c>
      <c r="F17" s="32">
        <v>0</v>
      </c>
      <c r="G17" s="32">
        <v>1.48</v>
      </c>
      <c r="H17" s="32">
        <v>206.29999999999998</v>
      </c>
      <c r="I17" s="32">
        <v>38.349999999999994</v>
      </c>
      <c r="J17" s="32">
        <v>18.13</v>
      </c>
      <c r="K17" s="32">
        <v>0</v>
      </c>
      <c r="L17" s="32">
        <v>490.59</v>
      </c>
      <c r="M17" s="32">
        <v>10.620000000000001</v>
      </c>
      <c r="N17" s="32">
        <v>3.39</v>
      </c>
      <c r="O17" s="32">
        <v>0</v>
      </c>
      <c r="P17" s="32">
        <v>0</v>
      </c>
      <c r="Q17" s="32">
        <v>0</v>
      </c>
      <c r="R17" s="32">
        <v>0.88</v>
      </c>
      <c r="S17" s="32">
        <v>0</v>
      </c>
      <c r="T17" s="32">
        <v>0</v>
      </c>
      <c r="U17" s="32">
        <v>0</v>
      </c>
      <c r="V17" s="32">
        <v>5</v>
      </c>
      <c r="W17" s="32">
        <v>0</v>
      </c>
      <c r="X17" s="32">
        <v>0</v>
      </c>
      <c r="Y17" s="32">
        <v>30.009999999999998</v>
      </c>
      <c r="Z17" s="32">
        <v>3.55</v>
      </c>
      <c r="AA17" s="32">
        <v>0</v>
      </c>
      <c r="AB17" s="32">
        <v>0</v>
      </c>
      <c r="AC17" s="32">
        <v>0</v>
      </c>
      <c r="AD17" s="32">
        <v>0.24000000000000002</v>
      </c>
      <c r="AE17" s="32">
        <v>0.3</v>
      </c>
      <c r="AF17" s="32">
        <v>1.47</v>
      </c>
      <c r="AG17" s="32">
        <v>0</v>
      </c>
      <c r="AH17" s="32">
        <v>0</v>
      </c>
      <c r="AI17" s="32">
        <v>0</v>
      </c>
      <c r="AJ17" s="32">
        <v>0</v>
      </c>
      <c r="AK17" s="32">
        <v>0</v>
      </c>
      <c r="AL17" s="32">
        <v>0</v>
      </c>
      <c r="AM17" s="32">
        <v>8.09</v>
      </c>
      <c r="AN17" s="32">
        <v>0</v>
      </c>
      <c r="AO17" s="32">
        <v>0.01</v>
      </c>
      <c r="AP17" s="32">
        <v>0</v>
      </c>
      <c r="AQ17" s="32">
        <v>0</v>
      </c>
      <c r="AR17" s="32">
        <v>0</v>
      </c>
      <c r="AS17" s="32">
        <v>11.34</v>
      </c>
      <c r="AT17" s="32">
        <v>0</v>
      </c>
      <c r="AU17" s="32">
        <v>0</v>
      </c>
      <c r="AV17" s="32">
        <v>0</v>
      </c>
      <c r="AW17" s="32">
        <v>0</v>
      </c>
      <c r="AX17" s="32">
        <v>16.060000000000002</v>
      </c>
      <c r="AY17" s="32">
        <v>1.55</v>
      </c>
      <c r="AZ17" s="32">
        <v>0</v>
      </c>
      <c r="BA17" s="32">
        <v>171.23999999999998</v>
      </c>
      <c r="BB17" s="32">
        <v>0</v>
      </c>
      <c r="BC17" s="32">
        <v>0</v>
      </c>
      <c r="BD17" s="31"/>
      <c r="BE17" s="34"/>
      <c r="BF17" s="35" t="s">
        <v>3614</v>
      </c>
    </row>
    <row r="18" spans="1:60" s="36" customFormat="1" ht="48" x14ac:dyDescent="0.2">
      <c r="A18" s="29">
        <v>1</v>
      </c>
      <c r="B18" s="30" t="s">
        <v>1212</v>
      </c>
      <c r="C18" s="31"/>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3"/>
      <c r="BC18" s="33"/>
      <c r="BD18" s="31"/>
      <c r="BE18" s="34"/>
      <c r="BF18" s="35" t="s">
        <v>3614</v>
      </c>
    </row>
    <row r="19" spans="1:60" s="36" customFormat="1" ht="48" x14ac:dyDescent="0.2">
      <c r="A19" s="29">
        <v>2</v>
      </c>
      <c r="B19" s="30" t="s">
        <v>1985</v>
      </c>
      <c r="C19" s="31"/>
      <c r="D19" s="32">
        <v>738.61000000000013</v>
      </c>
      <c r="E19" s="32">
        <v>65.88</v>
      </c>
      <c r="F19" s="32">
        <v>0</v>
      </c>
      <c r="G19" s="32">
        <v>0.6</v>
      </c>
      <c r="H19" s="32">
        <v>149.04</v>
      </c>
      <c r="I19" s="32">
        <v>26.669999999999998</v>
      </c>
      <c r="J19" s="32">
        <v>17</v>
      </c>
      <c r="K19" s="32">
        <v>0</v>
      </c>
      <c r="L19" s="32">
        <v>328.34000000000003</v>
      </c>
      <c r="M19" s="32">
        <v>9.4600000000000009</v>
      </c>
      <c r="N19" s="32">
        <v>0</v>
      </c>
      <c r="O19" s="32">
        <v>0</v>
      </c>
      <c r="P19" s="32">
        <v>0</v>
      </c>
      <c r="Q19" s="32">
        <v>0</v>
      </c>
      <c r="R19" s="32">
        <v>0</v>
      </c>
      <c r="S19" s="32">
        <v>0</v>
      </c>
      <c r="T19" s="32">
        <v>0</v>
      </c>
      <c r="U19" s="32">
        <v>0</v>
      </c>
      <c r="V19" s="32">
        <v>0</v>
      </c>
      <c r="W19" s="32">
        <v>0</v>
      </c>
      <c r="X19" s="32">
        <v>0</v>
      </c>
      <c r="Y19" s="32">
        <v>21.43</v>
      </c>
      <c r="Z19" s="32">
        <v>2.52</v>
      </c>
      <c r="AA19" s="32">
        <v>0</v>
      </c>
      <c r="AB19" s="32">
        <v>0</v>
      </c>
      <c r="AC19" s="32">
        <v>0</v>
      </c>
      <c r="AD19" s="32">
        <v>0</v>
      </c>
      <c r="AE19" s="32">
        <v>0</v>
      </c>
      <c r="AF19" s="32">
        <v>0</v>
      </c>
      <c r="AG19" s="32">
        <v>0</v>
      </c>
      <c r="AH19" s="32">
        <v>0</v>
      </c>
      <c r="AI19" s="32">
        <v>0</v>
      </c>
      <c r="AJ19" s="32">
        <v>0</v>
      </c>
      <c r="AK19" s="32">
        <v>0</v>
      </c>
      <c r="AL19" s="32">
        <v>0</v>
      </c>
      <c r="AM19" s="32">
        <v>6.87</v>
      </c>
      <c r="AN19" s="32">
        <v>0</v>
      </c>
      <c r="AO19" s="32">
        <v>0</v>
      </c>
      <c r="AP19" s="32">
        <v>0</v>
      </c>
      <c r="AQ19" s="32">
        <v>0</v>
      </c>
      <c r="AR19" s="32">
        <v>0</v>
      </c>
      <c r="AS19" s="32">
        <v>7.68</v>
      </c>
      <c r="AT19" s="32">
        <v>0</v>
      </c>
      <c r="AU19" s="32">
        <v>0</v>
      </c>
      <c r="AV19" s="32">
        <v>0</v>
      </c>
      <c r="AW19" s="32">
        <v>0</v>
      </c>
      <c r="AX19" s="32">
        <v>9.2800000000000011</v>
      </c>
      <c r="AY19" s="32">
        <v>0.47</v>
      </c>
      <c r="AZ19" s="32">
        <v>0</v>
      </c>
      <c r="BA19" s="32">
        <v>55.160000000000004</v>
      </c>
      <c r="BB19" s="32">
        <v>0</v>
      </c>
      <c r="BC19" s="32">
        <v>0</v>
      </c>
      <c r="BD19" s="31"/>
      <c r="BE19" s="34"/>
      <c r="BF19" s="35" t="s">
        <v>3614</v>
      </c>
    </row>
    <row r="20" spans="1:60" s="36" customFormat="1" x14ac:dyDescent="0.2">
      <c r="A20" s="29" t="s">
        <v>1261</v>
      </c>
      <c r="B20" s="30" t="s">
        <v>1150</v>
      </c>
      <c r="C20" s="31"/>
      <c r="D20" s="32">
        <v>373.72999999999996</v>
      </c>
      <c r="E20" s="32">
        <v>50.12</v>
      </c>
      <c r="F20" s="32">
        <v>0</v>
      </c>
      <c r="G20" s="32">
        <v>0</v>
      </c>
      <c r="H20" s="32">
        <v>94.97</v>
      </c>
      <c r="I20" s="32">
        <v>3.99</v>
      </c>
      <c r="J20" s="32">
        <v>1</v>
      </c>
      <c r="K20" s="32">
        <v>0</v>
      </c>
      <c r="L20" s="32">
        <v>164.54000000000002</v>
      </c>
      <c r="M20" s="32">
        <v>3.85</v>
      </c>
      <c r="N20" s="32">
        <v>0</v>
      </c>
      <c r="O20" s="32">
        <v>0</v>
      </c>
      <c r="P20" s="32">
        <v>0</v>
      </c>
      <c r="Q20" s="32">
        <v>0</v>
      </c>
      <c r="R20" s="32">
        <v>0</v>
      </c>
      <c r="S20" s="32">
        <v>0</v>
      </c>
      <c r="T20" s="32">
        <v>0</v>
      </c>
      <c r="U20" s="32">
        <v>0</v>
      </c>
      <c r="V20" s="32">
        <v>0</v>
      </c>
      <c r="W20" s="32">
        <v>0</v>
      </c>
      <c r="X20" s="32">
        <v>0</v>
      </c>
      <c r="Y20" s="32">
        <v>18.38</v>
      </c>
      <c r="Z20" s="32">
        <v>2</v>
      </c>
      <c r="AA20" s="32">
        <v>0</v>
      </c>
      <c r="AB20" s="32">
        <v>0</v>
      </c>
      <c r="AC20" s="32">
        <v>0</v>
      </c>
      <c r="AD20" s="32">
        <v>0</v>
      </c>
      <c r="AE20" s="32">
        <v>0</v>
      </c>
      <c r="AF20" s="32">
        <v>0</v>
      </c>
      <c r="AG20" s="32">
        <v>0</v>
      </c>
      <c r="AH20" s="32">
        <v>0</v>
      </c>
      <c r="AI20" s="32">
        <v>0</v>
      </c>
      <c r="AJ20" s="32">
        <v>0</v>
      </c>
      <c r="AK20" s="32">
        <v>0</v>
      </c>
      <c r="AL20" s="32">
        <v>0</v>
      </c>
      <c r="AM20" s="32">
        <v>2.2400000000000002</v>
      </c>
      <c r="AN20" s="32">
        <v>0</v>
      </c>
      <c r="AO20" s="32">
        <v>0</v>
      </c>
      <c r="AP20" s="32">
        <v>0</v>
      </c>
      <c r="AQ20" s="32">
        <v>0</v>
      </c>
      <c r="AR20" s="32">
        <v>0</v>
      </c>
      <c r="AS20" s="32">
        <v>5.43</v>
      </c>
      <c r="AT20" s="32">
        <v>0</v>
      </c>
      <c r="AU20" s="32">
        <v>0</v>
      </c>
      <c r="AV20" s="32">
        <v>0</v>
      </c>
      <c r="AW20" s="32">
        <v>0</v>
      </c>
      <c r="AX20" s="32">
        <v>8.2800000000000011</v>
      </c>
      <c r="AY20" s="32">
        <v>0.43</v>
      </c>
      <c r="AZ20" s="32">
        <v>0</v>
      </c>
      <c r="BA20" s="32">
        <v>18.5</v>
      </c>
      <c r="BB20" s="33"/>
      <c r="BC20" s="33"/>
      <c r="BD20" s="31"/>
      <c r="BE20" s="34"/>
      <c r="BF20" s="35" t="s">
        <v>3614</v>
      </c>
    </row>
    <row r="21" spans="1:60" ht="48" x14ac:dyDescent="0.2">
      <c r="A21" s="37" t="s">
        <v>1263</v>
      </c>
      <c r="B21" s="38" t="s">
        <v>2221</v>
      </c>
      <c r="C21" s="39"/>
      <c r="D21" s="40">
        <v>106.8</v>
      </c>
      <c r="E21" s="41">
        <v>2.79</v>
      </c>
      <c r="F21" s="41"/>
      <c r="G21" s="41"/>
      <c r="H21" s="41"/>
      <c r="I21" s="41"/>
      <c r="J21" s="41"/>
      <c r="K21" s="41"/>
      <c r="L21" s="41">
        <v>103.77</v>
      </c>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v>0.24</v>
      </c>
      <c r="AN21" s="41"/>
      <c r="AO21" s="41"/>
      <c r="AP21" s="41"/>
      <c r="AQ21" s="41"/>
      <c r="AR21" s="41"/>
      <c r="AS21" s="41"/>
      <c r="AT21" s="41"/>
      <c r="AU21" s="41"/>
      <c r="AV21" s="41"/>
      <c r="AW21" s="41"/>
      <c r="AX21" s="41"/>
      <c r="AY21" s="41"/>
      <c r="AZ21" s="41"/>
      <c r="BA21" s="41"/>
      <c r="BB21" s="42"/>
      <c r="BC21" s="42"/>
      <c r="BD21" s="60" t="s">
        <v>2222</v>
      </c>
      <c r="BE21" s="43"/>
      <c r="BF21" s="35" t="s">
        <v>3614</v>
      </c>
    </row>
    <row r="22" spans="1:60" s="69" customFormat="1" x14ac:dyDescent="0.2">
      <c r="A22" s="61"/>
      <c r="B22" s="62"/>
      <c r="C22" s="63" t="s">
        <v>1216</v>
      </c>
      <c r="D22" s="65">
        <v>35.619999999999997</v>
      </c>
      <c r="E22" s="66">
        <v>0.93</v>
      </c>
      <c r="F22" s="66"/>
      <c r="G22" s="66"/>
      <c r="H22" s="66"/>
      <c r="I22" s="66"/>
      <c r="J22" s="66"/>
      <c r="K22" s="66"/>
      <c r="L22" s="66">
        <v>34.61</v>
      </c>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v>0.08</v>
      </c>
      <c r="AN22" s="66"/>
      <c r="AO22" s="66"/>
      <c r="AP22" s="66"/>
      <c r="AQ22" s="66"/>
      <c r="AR22" s="66"/>
      <c r="AS22" s="66"/>
      <c r="AT22" s="66"/>
      <c r="AU22" s="66"/>
      <c r="AV22" s="66"/>
      <c r="AW22" s="66"/>
      <c r="AX22" s="66"/>
      <c r="AY22" s="66"/>
      <c r="AZ22" s="66"/>
      <c r="BA22" s="66"/>
      <c r="BB22" s="67"/>
      <c r="BC22" s="67"/>
      <c r="BD22" s="64" t="s">
        <v>2219</v>
      </c>
      <c r="BE22" s="68"/>
      <c r="BF22" s="35" t="s">
        <v>3615</v>
      </c>
    </row>
    <row r="23" spans="1:60" s="69" customFormat="1" x14ac:dyDescent="0.2">
      <c r="A23" s="61"/>
      <c r="B23" s="62"/>
      <c r="C23" s="63" t="s">
        <v>1216</v>
      </c>
      <c r="D23" s="65">
        <v>35.589999999999996</v>
      </c>
      <c r="E23" s="66">
        <v>0.93</v>
      </c>
      <c r="F23" s="66"/>
      <c r="G23" s="66"/>
      <c r="H23" s="66"/>
      <c r="I23" s="66"/>
      <c r="J23" s="66"/>
      <c r="K23" s="66"/>
      <c r="L23" s="66">
        <v>34.58</v>
      </c>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v>0.08</v>
      </c>
      <c r="AN23" s="66"/>
      <c r="AO23" s="66"/>
      <c r="AP23" s="66"/>
      <c r="AQ23" s="66"/>
      <c r="AR23" s="66"/>
      <c r="AS23" s="66"/>
      <c r="AT23" s="66"/>
      <c r="AU23" s="66"/>
      <c r="AV23" s="66"/>
      <c r="AW23" s="66"/>
      <c r="AX23" s="66"/>
      <c r="AY23" s="66"/>
      <c r="AZ23" s="66"/>
      <c r="BA23" s="66"/>
      <c r="BB23" s="67"/>
      <c r="BC23" s="67"/>
      <c r="BD23" s="64" t="s">
        <v>2223</v>
      </c>
      <c r="BE23" s="68"/>
      <c r="BF23" s="35" t="s">
        <v>3615</v>
      </c>
    </row>
    <row r="24" spans="1:60" s="69" customFormat="1" x14ac:dyDescent="0.2">
      <c r="A24" s="61"/>
      <c r="B24" s="62"/>
      <c r="C24" s="63" t="s">
        <v>1216</v>
      </c>
      <c r="D24" s="65">
        <v>35.589999999999996</v>
      </c>
      <c r="E24" s="66">
        <v>0.93</v>
      </c>
      <c r="F24" s="66"/>
      <c r="G24" s="66"/>
      <c r="H24" s="66"/>
      <c r="I24" s="66"/>
      <c r="J24" s="66"/>
      <c r="K24" s="66"/>
      <c r="L24" s="66">
        <v>34.58</v>
      </c>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v>0.08</v>
      </c>
      <c r="AN24" s="66"/>
      <c r="AO24" s="66"/>
      <c r="AP24" s="66"/>
      <c r="AQ24" s="66"/>
      <c r="AR24" s="66"/>
      <c r="AS24" s="66"/>
      <c r="AT24" s="66"/>
      <c r="AU24" s="66"/>
      <c r="AV24" s="66"/>
      <c r="AW24" s="66"/>
      <c r="AX24" s="66"/>
      <c r="AY24" s="66"/>
      <c r="AZ24" s="66"/>
      <c r="BA24" s="66"/>
      <c r="BB24" s="67"/>
      <c r="BC24" s="67"/>
      <c r="BD24" s="64" t="s">
        <v>2224</v>
      </c>
      <c r="BE24" s="68"/>
      <c r="BF24" s="35" t="s">
        <v>3615</v>
      </c>
    </row>
    <row r="25" spans="1:60" ht="32" x14ac:dyDescent="0.2">
      <c r="A25" s="37" t="s">
        <v>358</v>
      </c>
      <c r="B25" s="38" t="s">
        <v>2225</v>
      </c>
      <c r="C25" s="39" t="s">
        <v>1216</v>
      </c>
      <c r="D25" s="40">
        <v>20</v>
      </c>
      <c r="E25" s="41"/>
      <c r="F25" s="41"/>
      <c r="G25" s="41"/>
      <c r="H25" s="41">
        <v>6.38</v>
      </c>
      <c r="I25" s="41">
        <v>0.85</v>
      </c>
      <c r="J25" s="41"/>
      <c r="K25" s="41"/>
      <c r="L25" s="41"/>
      <c r="M25" s="41">
        <v>0.85</v>
      </c>
      <c r="N25" s="41"/>
      <c r="O25" s="41"/>
      <c r="P25" s="41"/>
      <c r="Q25" s="41"/>
      <c r="R25" s="41"/>
      <c r="S25" s="41"/>
      <c r="T25" s="41"/>
      <c r="U25" s="41"/>
      <c r="V25" s="41"/>
      <c r="W25" s="41"/>
      <c r="X25" s="41"/>
      <c r="Y25" s="41">
        <v>1.28</v>
      </c>
      <c r="Z25" s="41"/>
      <c r="AA25" s="41"/>
      <c r="AB25" s="41"/>
      <c r="AC25" s="41"/>
      <c r="AD25" s="41"/>
      <c r="AE25" s="41"/>
      <c r="AF25" s="41"/>
      <c r="AG25" s="41"/>
      <c r="AH25" s="41"/>
      <c r="AI25" s="41"/>
      <c r="AJ25" s="41"/>
      <c r="AK25" s="41"/>
      <c r="AL25" s="41"/>
      <c r="AM25" s="41"/>
      <c r="AN25" s="41"/>
      <c r="AO25" s="41"/>
      <c r="AP25" s="41"/>
      <c r="AQ25" s="41"/>
      <c r="AR25" s="41"/>
      <c r="AS25" s="41">
        <v>0.43</v>
      </c>
      <c r="AT25" s="41"/>
      <c r="AU25" s="41"/>
      <c r="AV25" s="41"/>
      <c r="AW25" s="41"/>
      <c r="AX25" s="41">
        <v>1.28</v>
      </c>
      <c r="AY25" s="41">
        <v>0.43</v>
      </c>
      <c r="AZ25" s="41"/>
      <c r="BA25" s="41">
        <v>8.5</v>
      </c>
      <c r="BB25" s="42"/>
      <c r="BC25" s="42"/>
      <c r="BD25" s="39" t="s">
        <v>2226</v>
      </c>
      <c r="BE25" s="43"/>
      <c r="BF25" s="35" t="s">
        <v>3615</v>
      </c>
    </row>
    <row r="26" spans="1:60" ht="32" x14ac:dyDescent="0.2">
      <c r="A26" s="37" t="s">
        <v>364</v>
      </c>
      <c r="B26" s="38" t="s">
        <v>2227</v>
      </c>
      <c r="C26" s="39" t="s">
        <v>1216</v>
      </c>
      <c r="D26" s="40">
        <v>166.13</v>
      </c>
      <c r="E26" s="41">
        <v>42.64</v>
      </c>
      <c r="F26" s="41"/>
      <c r="G26" s="41"/>
      <c r="H26" s="41">
        <v>58.09</v>
      </c>
      <c r="I26" s="41">
        <v>2.17</v>
      </c>
      <c r="J26" s="41"/>
      <c r="K26" s="41"/>
      <c r="L26" s="41">
        <v>39.130000000000003</v>
      </c>
      <c r="M26" s="41">
        <v>3</v>
      </c>
      <c r="N26" s="41"/>
      <c r="O26" s="41"/>
      <c r="P26" s="41"/>
      <c r="Q26" s="41"/>
      <c r="R26" s="41"/>
      <c r="S26" s="41"/>
      <c r="T26" s="41"/>
      <c r="U26" s="41"/>
      <c r="V26" s="41"/>
      <c r="W26" s="41"/>
      <c r="X26" s="41"/>
      <c r="Y26" s="41">
        <v>11.1</v>
      </c>
      <c r="Z26" s="41"/>
      <c r="AA26" s="41"/>
      <c r="AB26" s="41"/>
      <c r="AC26" s="41"/>
      <c r="AD26" s="41"/>
      <c r="AE26" s="41"/>
      <c r="AF26" s="41"/>
      <c r="AG26" s="41"/>
      <c r="AH26" s="41"/>
      <c r="AI26" s="41"/>
      <c r="AJ26" s="41"/>
      <c r="AK26" s="41"/>
      <c r="AL26" s="41"/>
      <c r="AM26" s="41"/>
      <c r="AN26" s="41"/>
      <c r="AO26" s="41"/>
      <c r="AP26" s="41"/>
      <c r="AQ26" s="41"/>
      <c r="AR26" s="41"/>
      <c r="AS26" s="41">
        <v>5</v>
      </c>
      <c r="AT26" s="41"/>
      <c r="AU26" s="41"/>
      <c r="AV26" s="41"/>
      <c r="AW26" s="41"/>
      <c r="AX26" s="41">
        <v>5</v>
      </c>
      <c r="AY26" s="41"/>
      <c r="AZ26" s="41"/>
      <c r="BA26" s="41"/>
      <c r="BB26" s="42"/>
      <c r="BC26" s="42"/>
      <c r="BD26" s="39" t="s">
        <v>2206</v>
      </c>
      <c r="BE26" s="43"/>
      <c r="BF26" s="35" t="s">
        <v>3615</v>
      </c>
    </row>
    <row r="27" spans="1:60" x14ac:dyDescent="0.2">
      <c r="A27" s="37" t="s">
        <v>413</v>
      </c>
      <c r="B27" s="38" t="s">
        <v>2228</v>
      </c>
      <c r="C27" s="39" t="s">
        <v>1216</v>
      </c>
      <c r="D27" s="40">
        <v>40</v>
      </c>
      <c r="E27" s="41">
        <v>2.69</v>
      </c>
      <c r="F27" s="41"/>
      <c r="G27" s="41"/>
      <c r="H27" s="41">
        <v>25.5</v>
      </c>
      <c r="I27" s="41">
        <v>0.97</v>
      </c>
      <c r="J27" s="41"/>
      <c r="K27" s="41"/>
      <c r="L27" s="41">
        <v>5.84</v>
      </c>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v>5</v>
      </c>
      <c r="BB27" s="42"/>
      <c r="BC27" s="42"/>
      <c r="BD27" s="39" t="s">
        <v>2215</v>
      </c>
      <c r="BE27" s="43"/>
      <c r="BF27" s="35" t="s">
        <v>3615</v>
      </c>
    </row>
    <row r="28" spans="1:60" ht="32" x14ac:dyDescent="0.2">
      <c r="A28" s="37"/>
      <c r="B28" s="55" t="s">
        <v>2229</v>
      </c>
      <c r="C28" s="39" t="s">
        <v>1216</v>
      </c>
      <c r="D28" s="40">
        <v>40.799999999999997</v>
      </c>
      <c r="E28" s="57">
        <v>2</v>
      </c>
      <c r="F28" s="57"/>
      <c r="G28" s="57"/>
      <c r="H28" s="57">
        <v>5</v>
      </c>
      <c r="I28" s="57"/>
      <c r="J28" s="57">
        <v>1</v>
      </c>
      <c r="K28" s="57"/>
      <c r="L28" s="57">
        <v>15.8</v>
      </c>
      <c r="M28" s="57"/>
      <c r="N28" s="57"/>
      <c r="O28" s="57"/>
      <c r="P28" s="57"/>
      <c r="Q28" s="57"/>
      <c r="R28" s="57"/>
      <c r="S28" s="57"/>
      <c r="T28" s="57"/>
      <c r="U28" s="57"/>
      <c r="V28" s="57"/>
      <c r="W28" s="57"/>
      <c r="X28" s="57"/>
      <c r="Y28" s="57">
        <v>6</v>
      </c>
      <c r="Z28" s="57">
        <v>2</v>
      </c>
      <c r="AA28" s="57"/>
      <c r="AB28" s="57"/>
      <c r="AC28" s="57"/>
      <c r="AD28" s="57"/>
      <c r="AE28" s="57"/>
      <c r="AF28" s="57"/>
      <c r="AG28" s="57"/>
      <c r="AH28" s="57"/>
      <c r="AI28" s="57"/>
      <c r="AJ28" s="57"/>
      <c r="AK28" s="57"/>
      <c r="AL28" s="57"/>
      <c r="AM28" s="57">
        <v>2</v>
      </c>
      <c r="AN28" s="57"/>
      <c r="AO28" s="57"/>
      <c r="AP28" s="57"/>
      <c r="AQ28" s="57"/>
      <c r="AR28" s="57"/>
      <c r="AS28" s="57"/>
      <c r="AT28" s="57"/>
      <c r="AU28" s="57"/>
      <c r="AV28" s="57"/>
      <c r="AW28" s="57"/>
      <c r="AX28" s="57">
        <v>2</v>
      </c>
      <c r="AY28" s="57"/>
      <c r="AZ28" s="57"/>
      <c r="BA28" s="57">
        <v>5</v>
      </c>
      <c r="BB28" s="58"/>
      <c r="BC28" s="58"/>
      <c r="BD28" s="39" t="s">
        <v>2215</v>
      </c>
      <c r="BE28" s="59"/>
      <c r="BF28" s="35" t="s">
        <v>3615</v>
      </c>
    </row>
    <row r="29" spans="1:60" s="36" customFormat="1" ht="48" x14ac:dyDescent="0.2">
      <c r="A29" s="29" t="s">
        <v>196</v>
      </c>
      <c r="B29" s="30" t="s">
        <v>2230</v>
      </c>
      <c r="C29" s="31"/>
      <c r="D29" s="32">
        <v>4.0999999999999996</v>
      </c>
      <c r="E29" s="32">
        <v>1</v>
      </c>
      <c r="F29" s="32">
        <v>0</v>
      </c>
      <c r="G29" s="32">
        <v>0</v>
      </c>
      <c r="H29" s="32">
        <v>0.6</v>
      </c>
      <c r="I29" s="32">
        <v>0.2</v>
      </c>
      <c r="J29" s="32">
        <v>0</v>
      </c>
      <c r="K29" s="32">
        <v>0</v>
      </c>
      <c r="L29" s="32">
        <v>2.2999999999999998</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1"/>
      <c r="BE29" s="34"/>
      <c r="BF29" s="35" t="s">
        <v>3614</v>
      </c>
    </row>
    <row r="30" spans="1:60" ht="96" x14ac:dyDescent="0.2">
      <c r="A30" s="37" t="s">
        <v>198</v>
      </c>
      <c r="B30" s="38" t="s">
        <v>2231</v>
      </c>
      <c r="C30" s="39" t="s">
        <v>1216</v>
      </c>
      <c r="D30" s="40">
        <v>2</v>
      </c>
      <c r="E30" s="41">
        <v>0.5</v>
      </c>
      <c r="F30" s="41"/>
      <c r="G30" s="41"/>
      <c r="H30" s="41">
        <v>0.5</v>
      </c>
      <c r="I30" s="41">
        <v>0.2</v>
      </c>
      <c r="J30" s="41"/>
      <c r="K30" s="41"/>
      <c r="L30" s="41">
        <v>0.8</v>
      </c>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2"/>
      <c r="BC30" s="42"/>
      <c r="BD30" s="39" t="s">
        <v>2215</v>
      </c>
      <c r="BE30" s="43"/>
      <c r="BF30" s="35" t="s">
        <v>3615</v>
      </c>
    </row>
    <row r="31" spans="1:60" ht="80" x14ac:dyDescent="0.2">
      <c r="A31" s="37" t="s">
        <v>266</v>
      </c>
      <c r="B31" s="38" t="s">
        <v>2232</v>
      </c>
      <c r="C31" s="39" t="s">
        <v>1216</v>
      </c>
      <c r="D31" s="40">
        <v>2.1</v>
      </c>
      <c r="E31" s="41">
        <v>0.5</v>
      </c>
      <c r="F31" s="41"/>
      <c r="G31" s="41"/>
      <c r="H31" s="41">
        <v>0.1</v>
      </c>
      <c r="I31" s="41"/>
      <c r="J31" s="41"/>
      <c r="K31" s="41"/>
      <c r="L31" s="41">
        <v>1.5</v>
      </c>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2"/>
      <c r="BC31" s="42"/>
      <c r="BD31" s="39" t="s">
        <v>2215</v>
      </c>
      <c r="BE31" s="43"/>
      <c r="BF31" s="35" t="s">
        <v>3615</v>
      </c>
    </row>
    <row r="32" spans="1:60" s="70" customFormat="1" x14ac:dyDescent="0.2">
      <c r="A32" s="29" t="s">
        <v>2000</v>
      </c>
      <c r="B32" s="30" t="s">
        <v>421</v>
      </c>
      <c r="C32" s="31"/>
      <c r="D32" s="32">
        <v>322.57000000000005</v>
      </c>
      <c r="E32" s="32">
        <v>14.76</v>
      </c>
      <c r="F32" s="32">
        <v>0</v>
      </c>
      <c r="G32" s="32">
        <v>0.6</v>
      </c>
      <c r="H32" s="32">
        <v>53.47</v>
      </c>
      <c r="I32" s="32">
        <v>22.479999999999997</v>
      </c>
      <c r="J32" s="32">
        <v>16</v>
      </c>
      <c r="K32" s="32">
        <v>0</v>
      </c>
      <c r="L32" s="32">
        <v>161.5</v>
      </c>
      <c r="M32" s="32">
        <v>5.61</v>
      </c>
      <c r="N32" s="32">
        <v>0</v>
      </c>
      <c r="O32" s="32">
        <v>0</v>
      </c>
      <c r="P32" s="32">
        <v>0</v>
      </c>
      <c r="Q32" s="32">
        <v>0</v>
      </c>
      <c r="R32" s="32">
        <v>0</v>
      </c>
      <c r="S32" s="32">
        <v>0</v>
      </c>
      <c r="T32" s="32">
        <v>0</v>
      </c>
      <c r="U32" s="32">
        <v>0</v>
      </c>
      <c r="V32" s="32">
        <v>0</v>
      </c>
      <c r="W32" s="32">
        <v>0</v>
      </c>
      <c r="X32" s="32">
        <v>0</v>
      </c>
      <c r="Y32" s="32">
        <v>3.0500000000000007</v>
      </c>
      <c r="Z32" s="32">
        <v>0.52</v>
      </c>
      <c r="AA32" s="32">
        <v>0</v>
      </c>
      <c r="AB32" s="32">
        <v>0</v>
      </c>
      <c r="AC32" s="32">
        <v>0</v>
      </c>
      <c r="AD32" s="32">
        <v>0</v>
      </c>
      <c r="AE32" s="32">
        <v>0</v>
      </c>
      <c r="AF32" s="32">
        <v>0</v>
      </c>
      <c r="AG32" s="32">
        <v>0</v>
      </c>
      <c r="AH32" s="32">
        <v>0</v>
      </c>
      <c r="AI32" s="32">
        <v>0</v>
      </c>
      <c r="AJ32" s="32">
        <v>0</v>
      </c>
      <c r="AK32" s="32">
        <v>0</v>
      </c>
      <c r="AL32" s="32">
        <v>0</v>
      </c>
      <c r="AM32" s="32">
        <v>4.63</v>
      </c>
      <c r="AN32" s="32">
        <v>0</v>
      </c>
      <c r="AO32" s="32">
        <v>0</v>
      </c>
      <c r="AP32" s="32">
        <v>0</v>
      </c>
      <c r="AQ32" s="32">
        <v>0</v>
      </c>
      <c r="AR32" s="32">
        <v>0</v>
      </c>
      <c r="AS32" s="32">
        <v>2.25</v>
      </c>
      <c r="AT32" s="32">
        <v>0</v>
      </c>
      <c r="AU32" s="32">
        <v>0</v>
      </c>
      <c r="AV32" s="32">
        <v>0</v>
      </c>
      <c r="AW32" s="32">
        <v>0</v>
      </c>
      <c r="AX32" s="32">
        <v>1</v>
      </c>
      <c r="AY32" s="32">
        <v>0.04</v>
      </c>
      <c r="AZ32" s="32">
        <v>0</v>
      </c>
      <c r="BA32" s="32">
        <v>36.660000000000004</v>
      </c>
      <c r="BB32" s="32">
        <v>0</v>
      </c>
      <c r="BC32" s="32">
        <v>0</v>
      </c>
      <c r="BD32" s="31"/>
      <c r="BE32" s="34"/>
      <c r="BF32" s="35" t="s">
        <v>3614</v>
      </c>
      <c r="BG32" s="36"/>
      <c r="BH32" s="36"/>
    </row>
    <row r="33" spans="1:60" s="70" customFormat="1" x14ac:dyDescent="0.2">
      <c r="A33" s="29" t="s">
        <v>2002</v>
      </c>
      <c r="B33" s="30" t="s">
        <v>1265</v>
      </c>
      <c r="C33" s="31"/>
      <c r="D33" s="32">
        <v>252.23000000000002</v>
      </c>
      <c r="E33" s="32">
        <v>9.76</v>
      </c>
      <c r="F33" s="32">
        <v>0</v>
      </c>
      <c r="G33" s="32">
        <v>0</v>
      </c>
      <c r="H33" s="32">
        <v>39.47</v>
      </c>
      <c r="I33" s="32">
        <v>17.979999999999997</v>
      </c>
      <c r="J33" s="32">
        <v>15</v>
      </c>
      <c r="K33" s="32">
        <v>0</v>
      </c>
      <c r="L33" s="32">
        <v>122.66</v>
      </c>
      <c r="M33" s="32">
        <v>5.57</v>
      </c>
      <c r="N33" s="32">
        <v>0</v>
      </c>
      <c r="O33" s="32">
        <v>0</v>
      </c>
      <c r="P33" s="32">
        <v>0</v>
      </c>
      <c r="Q33" s="32">
        <v>0</v>
      </c>
      <c r="R33" s="32">
        <v>0</v>
      </c>
      <c r="S33" s="32">
        <v>0</v>
      </c>
      <c r="T33" s="32">
        <v>0</v>
      </c>
      <c r="U33" s="32">
        <v>0</v>
      </c>
      <c r="V33" s="32">
        <v>0</v>
      </c>
      <c r="W33" s="32">
        <v>0</v>
      </c>
      <c r="X33" s="32">
        <v>0</v>
      </c>
      <c r="Y33" s="32">
        <v>0.97000000000000008</v>
      </c>
      <c r="Z33" s="32">
        <v>0</v>
      </c>
      <c r="AA33" s="32">
        <v>0</v>
      </c>
      <c r="AB33" s="32">
        <v>0</v>
      </c>
      <c r="AC33" s="32">
        <v>0</v>
      </c>
      <c r="AD33" s="32">
        <v>0</v>
      </c>
      <c r="AE33" s="32">
        <v>0</v>
      </c>
      <c r="AF33" s="32">
        <v>0</v>
      </c>
      <c r="AG33" s="32">
        <v>0</v>
      </c>
      <c r="AH33" s="32">
        <v>0</v>
      </c>
      <c r="AI33" s="32">
        <v>0</v>
      </c>
      <c r="AJ33" s="32">
        <v>0</v>
      </c>
      <c r="AK33" s="32">
        <v>0</v>
      </c>
      <c r="AL33" s="32">
        <v>0</v>
      </c>
      <c r="AM33" s="32">
        <v>2.63</v>
      </c>
      <c r="AN33" s="32">
        <v>0</v>
      </c>
      <c r="AO33" s="32">
        <v>0</v>
      </c>
      <c r="AP33" s="32">
        <v>0</v>
      </c>
      <c r="AQ33" s="32">
        <v>0</v>
      </c>
      <c r="AR33" s="32">
        <v>0</v>
      </c>
      <c r="AS33" s="32">
        <v>1.4900000000000002</v>
      </c>
      <c r="AT33" s="32">
        <v>0</v>
      </c>
      <c r="AU33" s="32">
        <v>0</v>
      </c>
      <c r="AV33" s="32">
        <v>0</v>
      </c>
      <c r="AW33" s="32">
        <v>0</v>
      </c>
      <c r="AX33" s="32">
        <v>0</v>
      </c>
      <c r="AY33" s="32">
        <v>0.04</v>
      </c>
      <c r="AZ33" s="32">
        <v>0</v>
      </c>
      <c r="BA33" s="32">
        <v>36.660000000000004</v>
      </c>
      <c r="BB33" s="33"/>
      <c r="BC33" s="33"/>
      <c r="BD33" s="31"/>
      <c r="BE33" s="34"/>
      <c r="BF33" s="35" t="s">
        <v>3614</v>
      </c>
      <c r="BG33" s="36"/>
      <c r="BH33" s="36"/>
    </row>
    <row r="34" spans="1:60" ht="32" x14ac:dyDescent="0.2">
      <c r="A34" s="37" t="s">
        <v>2003</v>
      </c>
      <c r="B34" s="38" t="s">
        <v>2233</v>
      </c>
      <c r="C34" s="39" t="s">
        <v>1152</v>
      </c>
      <c r="D34" s="40">
        <v>5.45</v>
      </c>
      <c r="E34" s="41">
        <v>1.82</v>
      </c>
      <c r="F34" s="41"/>
      <c r="G34" s="41"/>
      <c r="H34" s="41">
        <v>1.93</v>
      </c>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v>1.7</v>
      </c>
      <c r="BB34" s="42"/>
      <c r="BC34" s="42"/>
      <c r="BD34" s="39" t="s">
        <v>2217</v>
      </c>
      <c r="BE34" s="43"/>
      <c r="BF34" s="35" t="s">
        <v>3615</v>
      </c>
    </row>
    <row r="35" spans="1:60" ht="80" x14ac:dyDescent="0.2">
      <c r="A35" s="37" t="s">
        <v>2038</v>
      </c>
      <c r="B35" s="38" t="s">
        <v>2234</v>
      </c>
      <c r="C35" s="39"/>
      <c r="D35" s="40">
        <v>145.42000000000002</v>
      </c>
      <c r="E35" s="41">
        <v>7.94</v>
      </c>
      <c r="F35" s="41">
        <v>0</v>
      </c>
      <c r="G35" s="41">
        <v>0</v>
      </c>
      <c r="H35" s="41">
        <v>26.96</v>
      </c>
      <c r="I35" s="41">
        <v>0</v>
      </c>
      <c r="J35" s="41">
        <v>0</v>
      </c>
      <c r="K35" s="41">
        <v>0</v>
      </c>
      <c r="L35" s="41">
        <v>84.429999999999993</v>
      </c>
      <c r="M35" s="41">
        <v>0.5</v>
      </c>
      <c r="N35" s="41">
        <v>0</v>
      </c>
      <c r="O35" s="41">
        <v>0</v>
      </c>
      <c r="P35" s="41">
        <v>0</v>
      </c>
      <c r="Q35" s="41">
        <v>0</v>
      </c>
      <c r="R35" s="41">
        <v>0</v>
      </c>
      <c r="S35" s="41">
        <v>0</v>
      </c>
      <c r="T35" s="41">
        <v>0</v>
      </c>
      <c r="U35" s="41">
        <v>0</v>
      </c>
      <c r="V35" s="41">
        <v>0</v>
      </c>
      <c r="W35" s="41">
        <v>0</v>
      </c>
      <c r="X35" s="41">
        <v>0</v>
      </c>
      <c r="Y35" s="41">
        <v>0.97000000000000008</v>
      </c>
      <c r="Z35" s="41">
        <v>0</v>
      </c>
      <c r="AA35" s="41">
        <v>0</v>
      </c>
      <c r="AB35" s="41">
        <v>0</v>
      </c>
      <c r="AC35" s="41">
        <v>0</v>
      </c>
      <c r="AD35" s="41">
        <v>0</v>
      </c>
      <c r="AE35" s="41">
        <v>0</v>
      </c>
      <c r="AF35" s="41">
        <v>0</v>
      </c>
      <c r="AG35" s="41">
        <v>0</v>
      </c>
      <c r="AH35" s="41">
        <v>0</v>
      </c>
      <c r="AI35" s="41">
        <v>0</v>
      </c>
      <c r="AJ35" s="41">
        <v>0</v>
      </c>
      <c r="AK35" s="41">
        <v>0</v>
      </c>
      <c r="AL35" s="41">
        <v>0</v>
      </c>
      <c r="AM35" s="41">
        <v>2.63</v>
      </c>
      <c r="AN35" s="41">
        <v>0</v>
      </c>
      <c r="AO35" s="41">
        <v>0</v>
      </c>
      <c r="AP35" s="41">
        <v>0</v>
      </c>
      <c r="AQ35" s="41">
        <v>0</v>
      </c>
      <c r="AR35" s="41">
        <v>0</v>
      </c>
      <c r="AS35" s="41">
        <v>1.29</v>
      </c>
      <c r="AT35" s="41">
        <v>0</v>
      </c>
      <c r="AU35" s="41">
        <v>0</v>
      </c>
      <c r="AV35" s="41">
        <v>0</v>
      </c>
      <c r="AW35" s="41">
        <v>0</v>
      </c>
      <c r="AX35" s="41">
        <v>0</v>
      </c>
      <c r="AY35" s="41">
        <v>0.04</v>
      </c>
      <c r="AZ35" s="41">
        <v>0</v>
      </c>
      <c r="BA35" s="41">
        <v>20.660000000000004</v>
      </c>
      <c r="BB35" s="42">
        <v>0</v>
      </c>
      <c r="BC35" s="42">
        <v>0</v>
      </c>
      <c r="BD35" s="60" t="s">
        <v>2235</v>
      </c>
      <c r="BE35" s="43">
        <v>0</v>
      </c>
      <c r="BF35" s="35" t="s">
        <v>3614</v>
      </c>
    </row>
    <row r="36" spans="1:60" s="69" customFormat="1" x14ac:dyDescent="0.2">
      <c r="A36" s="61"/>
      <c r="B36" s="62"/>
      <c r="C36" s="63" t="s">
        <v>1152</v>
      </c>
      <c r="D36" s="65">
        <v>23.72</v>
      </c>
      <c r="E36" s="66">
        <v>1.32</v>
      </c>
      <c r="F36" s="66"/>
      <c r="G36" s="66"/>
      <c r="H36" s="66">
        <v>4.5</v>
      </c>
      <c r="I36" s="66"/>
      <c r="J36" s="66"/>
      <c r="K36" s="66"/>
      <c r="L36" s="66">
        <v>14.08</v>
      </c>
      <c r="M36" s="66"/>
      <c r="N36" s="66"/>
      <c r="O36" s="66"/>
      <c r="P36" s="66"/>
      <c r="Q36" s="66"/>
      <c r="R36" s="66"/>
      <c r="S36" s="66"/>
      <c r="T36" s="66"/>
      <c r="U36" s="66"/>
      <c r="V36" s="66"/>
      <c r="W36" s="66"/>
      <c r="X36" s="66"/>
      <c r="Y36" s="66">
        <v>0.16</v>
      </c>
      <c r="Z36" s="66"/>
      <c r="AA36" s="66"/>
      <c r="AB36" s="66"/>
      <c r="AC36" s="66"/>
      <c r="AD36" s="66"/>
      <c r="AE36" s="66"/>
      <c r="AF36" s="66"/>
      <c r="AG36" s="66"/>
      <c r="AH36" s="66"/>
      <c r="AI36" s="66"/>
      <c r="AJ36" s="66"/>
      <c r="AK36" s="66"/>
      <c r="AL36" s="66"/>
      <c r="AM36" s="66"/>
      <c r="AN36" s="66"/>
      <c r="AO36" s="66"/>
      <c r="AP36" s="66"/>
      <c r="AQ36" s="66"/>
      <c r="AR36" s="66"/>
      <c r="AS36" s="66">
        <v>0.22</v>
      </c>
      <c r="AT36" s="66"/>
      <c r="AU36" s="66"/>
      <c r="AV36" s="66"/>
      <c r="AW36" s="66"/>
      <c r="AX36" s="66"/>
      <c r="AY36" s="66"/>
      <c r="AZ36" s="66"/>
      <c r="BA36" s="66">
        <v>3.44</v>
      </c>
      <c r="BB36" s="67"/>
      <c r="BC36" s="67"/>
      <c r="BD36" s="63" t="s">
        <v>2236</v>
      </c>
      <c r="BE36" s="68"/>
      <c r="BF36" s="35" t="s">
        <v>3615</v>
      </c>
    </row>
    <row r="37" spans="1:60" s="69" customFormat="1" x14ac:dyDescent="0.2">
      <c r="A37" s="61"/>
      <c r="B37" s="62"/>
      <c r="C37" s="63" t="s">
        <v>1152</v>
      </c>
      <c r="D37" s="65">
        <v>23.78</v>
      </c>
      <c r="E37" s="66">
        <v>1.32</v>
      </c>
      <c r="F37" s="66"/>
      <c r="G37" s="66"/>
      <c r="H37" s="66">
        <v>4.49</v>
      </c>
      <c r="I37" s="66"/>
      <c r="J37" s="66"/>
      <c r="K37" s="66"/>
      <c r="L37" s="66">
        <v>14.11</v>
      </c>
      <c r="M37" s="66"/>
      <c r="N37" s="66"/>
      <c r="O37" s="66"/>
      <c r="P37" s="66"/>
      <c r="Q37" s="66"/>
      <c r="R37" s="66"/>
      <c r="S37" s="66"/>
      <c r="T37" s="66"/>
      <c r="U37" s="66"/>
      <c r="V37" s="66"/>
      <c r="W37" s="66"/>
      <c r="X37" s="66"/>
      <c r="Y37" s="66">
        <v>0.16</v>
      </c>
      <c r="Z37" s="66"/>
      <c r="AA37" s="66"/>
      <c r="AB37" s="66"/>
      <c r="AC37" s="66"/>
      <c r="AD37" s="66"/>
      <c r="AE37" s="66"/>
      <c r="AF37" s="66"/>
      <c r="AG37" s="66"/>
      <c r="AH37" s="66"/>
      <c r="AI37" s="66"/>
      <c r="AJ37" s="66"/>
      <c r="AK37" s="66"/>
      <c r="AL37" s="66"/>
      <c r="AM37" s="66"/>
      <c r="AN37" s="66"/>
      <c r="AO37" s="66"/>
      <c r="AP37" s="66"/>
      <c r="AQ37" s="66"/>
      <c r="AR37" s="66"/>
      <c r="AS37" s="66">
        <v>0.22</v>
      </c>
      <c r="AT37" s="66"/>
      <c r="AU37" s="66"/>
      <c r="AV37" s="66"/>
      <c r="AW37" s="66"/>
      <c r="AX37" s="66"/>
      <c r="AY37" s="66">
        <v>0.04</v>
      </c>
      <c r="AZ37" s="66"/>
      <c r="BA37" s="66">
        <v>3.44</v>
      </c>
      <c r="BB37" s="67"/>
      <c r="BC37" s="67"/>
      <c r="BD37" s="63" t="s">
        <v>2204</v>
      </c>
      <c r="BE37" s="68"/>
      <c r="BF37" s="35" t="s">
        <v>3615</v>
      </c>
    </row>
    <row r="38" spans="1:60" s="69" customFormat="1" x14ac:dyDescent="0.2">
      <c r="A38" s="61"/>
      <c r="B38" s="62"/>
      <c r="C38" s="63" t="s">
        <v>1152</v>
      </c>
      <c r="D38" s="65">
        <v>23.73</v>
      </c>
      <c r="E38" s="66">
        <v>1.32</v>
      </c>
      <c r="F38" s="66"/>
      <c r="G38" s="66"/>
      <c r="H38" s="66">
        <v>4.5</v>
      </c>
      <c r="I38" s="66"/>
      <c r="J38" s="66"/>
      <c r="K38" s="66"/>
      <c r="L38" s="66">
        <v>14.08</v>
      </c>
      <c r="M38" s="66"/>
      <c r="N38" s="66"/>
      <c r="O38" s="66"/>
      <c r="P38" s="66"/>
      <c r="Q38" s="66"/>
      <c r="R38" s="66"/>
      <c r="S38" s="66"/>
      <c r="T38" s="66"/>
      <c r="U38" s="66"/>
      <c r="V38" s="66"/>
      <c r="W38" s="66"/>
      <c r="X38" s="66"/>
      <c r="Y38" s="66">
        <v>0.17</v>
      </c>
      <c r="Z38" s="66"/>
      <c r="AA38" s="66"/>
      <c r="AB38" s="66"/>
      <c r="AC38" s="66"/>
      <c r="AD38" s="66"/>
      <c r="AE38" s="66"/>
      <c r="AF38" s="66"/>
      <c r="AG38" s="66"/>
      <c r="AH38" s="66"/>
      <c r="AI38" s="66"/>
      <c r="AJ38" s="66"/>
      <c r="AK38" s="66"/>
      <c r="AL38" s="66"/>
      <c r="AM38" s="66"/>
      <c r="AN38" s="66"/>
      <c r="AO38" s="66"/>
      <c r="AP38" s="66"/>
      <c r="AQ38" s="66"/>
      <c r="AR38" s="66"/>
      <c r="AS38" s="66">
        <v>0.22</v>
      </c>
      <c r="AT38" s="66"/>
      <c r="AU38" s="66"/>
      <c r="AV38" s="66"/>
      <c r="AW38" s="66"/>
      <c r="AX38" s="66"/>
      <c r="AY38" s="66"/>
      <c r="AZ38" s="66"/>
      <c r="BA38" s="66">
        <v>3.44</v>
      </c>
      <c r="BB38" s="67"/>
      <c r="BC38" s="67"/>
      <c r="BD38" s="63" t="s">
        <v>2237</v>
      </c>
      <c r="BE38" s="68"/>
      <c r="BF38" s="35" t="s">
        <v>3615</v>
      </c>
    </row>
    <row r="39" spans="1:60" s="69" customFormat="1" x14ac:dyDescent="0.2">
      <c r="A39" s="61"/>
      <c r="B39" s="62"/>
      <c r="C39" s="63" t="s">
        <v>1152</v>
      </c>
      <c r="D39" s="65">
        <v>24.54</v>
      </c>
      <c r="E39" s="66">
        <v>1.34</v>
      </c>
      <c r="F39" s="66"/>
      <c r="G39" s="66"/>
      <c r="H39" s="66">
        <v>4.49</v>
      </c>
      <c r="I39" s="66"/>
      <c r="J39" s="66"/>
      <c r="K39" s="66"/>
      <c r="L39" s="66">
        <v>14</v>
      </c>
      <c r="M39" s="66"/>
      <c r="N39" s="66"/>
      <c r="O39" s="66"/>
      <c r="P39" s="66"/>
      <c r="Q39" s="66"/>
      <c r="R39" s="66"/>
      <c r="S39" s="66"/>
      <c r="T39" s="66"/>
      <c r="U39" s="66"/>
      <c r="V39" s="66"/>
      <c r="W39" s="66"/>
      <c r="X39" s="66"/>
      <c r="Y39" s="66">
        <v>0.16</v>
      </c>
      <c r="Z39" s="66"/>
      <c r="AA39" s="66"/>
      <c r="AB39" s="66"/>
      <c r="AC39" s="66"/>
      <c r="AD39" s="66"/>
      <c r="AE39" s="66"/>
      <c r="AF39" s="66"/>
      <c r="AG39" s="66"/>
      <c r="AH39" s="66"/>
      <c r="AI39" s="66"/>
      <c r="AJ39" s="66"/>
      <c r="AK39" s="66"/>
      <c r="AL39" s="66"/>
      <c r="AM39" s="66">
        <v>0.87</v>
      </c>
      <c r="AN39" s="66"/>
      <c r="AO39" s="66"/>
      <c r="AP39" s="66"/>
      <c r="AQ39" s="66"/>
      <c r="AR39" s="66"/>
      <c r="AS39" s="66">
        <v>0.22</v>
      </c>
      <c r="AT39" s="66"/>
      <c r="AU39" s="66"/>
      <c r="AV39" s="66"/>
      <c r="AW39" s="66"/>
      <c r="AX39" s="66"/>
      <c r="AY39" s="66"/>
      <c r="AZ39" s="66"/>
      <c r="BA39" s="66">
        <v>3.46</v>
      </c>
      <c r="BB39" s="67"/>
      <c r="BC39" s="67"/>
      <c r="BD39" s="63" t="s">
        <v>2238</v>
      </c>
      <c r="BE39" s="68"/>
      <c r="BF39" s="35" t="s">
        <v>3615</v>
      </c>
    </row>
    <row r="40" spans="1:60" s="69" customFormat="1" x14ac:dyDescent="0.2">
      <c r="A40" s="61"/>
      <c r="B40" s="62"/>
      <c r="C40" s="63" t="s">
        <v>1152</v>
      </c>
      <c r="D40" s="65">
        <v>25.080000000000002</v>
      </c>
      <c r="E40" s="66">
        <v>1.32</v>
      </c>
      <c r="F40" s="66"/>
      <c r="G40" s="66"/>
      <c r="H40" s="66">
        <v>4.49</v>
      </c>
      <c r="I40" s="66"/>
      <c r="J40" s="66"/>
      <c r="K40" s="66"/>
      <c r="L40" s="66">
        <v>14.08</v>
      </c>
      <c r="M40" s="66">
        <v>0.5</v>
      </c>
      <c r="N40" s="66"/>
      <c r="O40" s="66"/>
      <c r="P40" s="66"/>
      <c r="Q40" s="66"/>
      <c r="R40" s="66"/>
      <c r="S40" s="66"/>
      <c r="T40" s="66"/>
      <c r="U40" s="66"/>
      <c r="V40" s="66"/>
      <c r="W40" s="66"/>
      <c r="X40" s="66"/>
      <c r="Y40" s="66">
        <v>0.16</v>
      </c>
      <c r="Z40" s="66"/>
      <c r="AA40" s="66"/>
      <c r="AB40" s="66"/>
      <c r="AC40" s="66"/>
      <c r="AD40" s="66"/>
      <c r="AE40" s="66"/>
      <c r="AF40" s="66"/>
      <c r="AG40" s="66"/>
      <c r="AH40" s="66"/>
      <c r="AI40" s="66"/>
      <c r="AJ40" s="66"/>
      <c r="AK40" s="66"/>
      <c r="AL40" s="66"/>
      <c r="AM40" s="66">
        <v>0.87</v>
      </c>
      <c r="AN40" s="66"/>
      <c r="AO40" s="66"/>
      <c r="AP40" s="66"/>
      <c r="AQ40" s="66"/>
      <c r="AR40" s="66"/>
      <c r="AS40" s="66">
        <v>0.22</v>
      </c>
      <c r="AT40" s="66"/>
      <c r="AU40" s="66"/>
      <c r="AV40" s="66"/>
      <c r="AW40" s="66"/>
      <c r="AX40" s="66"/>
      <c r="AY40" s="66"/>
      <c r="AZ40" s="66"/>
      <c r="BA40" s="66">
        <v>3.44</v>
      </c>
      <c r="BB40" s="67"/>
      <c r="BC40" s="67"/>
      <c r="BD40" s="63" t="s">
        <v>2217</v>
      </c>
      <c r="BE40" s="68"/>
      <c r="BF40" s="35" t="s">
        <v>3615</v>
      </c>
    </row>
    <row r="41" spans="1:60" s="69" customFormat="1" x14ac:dyDescent="0.2">
      <c r="A41" s="61"/>
      <c r="B41" s="62"/>
      <c r="C41" s="63" t="s">
        <v>1152</v>
      </c>
      <c r="D41" s="65">
        <v>24.570000000000004</v>
      </c>
      <c r="E41" s="66">
        <v>1.32</v>
      </c>
      <c r="F41" s="66"/>
      <c r="G41" s="66"/>
      <c r="H41" s="66">
        <v>4.49</v>
      </c>
      <c r="I41" s="66"/>
      <c r="J41" s="66"/>
      <c r="K41" s="66"/>
      <c r="L41" s="66">
        <v>14.08</v>
      </c>
      <c r="M41" s="66"/>
      <c r="N41" s="66"/>
      <c r="O41" s="66"/>
      <c r="P41" s="66"/>
      <c r="Q41" s="66"/>
      <c r="R41" s="66"/>
      <c r="S41" s="66"/>
      <c r="T41" s="66"/>
      <c r="U41" s="66"/>
      <c r="V41" s="66"/>
      <c r="W41" s="66"/>
      <c r="X41" s="66"/>
      <c r="Y41" s="66">
        <v>0.16</v>
      </c>
      <c r="Z41" s="66"/>
      <c r="AA41" s="66"/>
      <c r="AB41" s="66"/>
      <c r="AC41" s="66"/>
      <c r="AD41" s="66"/>
      <c r="AE41" s="66"/>
      <c r="AF41" s="66"/>
      <c r="AG41" s="66"/>
      <c r="AH41" s="66"/>
      <c r="AI41" s="66"/>
      <c r="AJ41" s="66"/>
      <c r="AK41" s="66"/>
      <c r="AL41" s="66"/>
      <c r="AM41" s="66">
        <v>0.89</v>
      </c>
      <c r="AN41" s="66"/>
      <c r="AO41" s="66"/>
      <c r="AP41" s="66"/>
      <c r="AQ41" s="66"/>
      <c r="AR41" s="66"/>
      <c r="AS41" s="66">
        <v>0.19</v>
      </c>
      <c r="AT41" s="66"/>
      <c r="AU41" s="66"/>
      <c r="AV41" s="66"/>
      <c r="AW41" s="66"/>
      <c r="AX41" s="66"/>
      <c r="AY41" s="66"/>
      <c r="AZ41" s="66"/>
      <c r="BA41" s="66">
        <v>3.44</v>
      </c>
      <c r="BB41" s="67"/>
      <c r="BC41" s="67"/>
      <c r="BD41" s="63" t="s">
        <v>2208</v>
      </c>
      <c r="BE41" s="68"/>
      <c r="BF41" s="35" t="s">
        <v>3615</v>
      </c>
    </row>
    <row r="42" spans="1:60" x14ac:dyDescent="0.2">
      <c r="A42" s="37" t="s">
        <v>2051</v>
      </c>
      <c r="B42" s="38" t="s">
        <v>2239</v>
      </c>
      <c r="C42" s="39" t="s">
        <v>1152</v>
      </c>
      <c r="D42" s="40">
        <v>33.86</v>
      </c>
      <c r="E42" s="41"/>
      <c r="F42" s="41"/>
      <c r="G42" s="41"/>
      <c r="H42" s="41">
        <v>8.5</v>
      </c>
      <c r="I42" s="41">
        <v>8.7799999999999994</v>
      </c>
      <c r="J42" s="41"/>
      <c r="K42" s="41"/>
      <c r="L42" s="41">
        <v>10.58</v>
      </c>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v>6</v>
      </c>
      <c r="BB42" s="42"/>
      <c r="BC42" s="42"/>
      <c r="BD42" s="39" t="s">
        <v>2215</v>
      </c>
      <c r="BE42" s="43"/>
      <c r="BF42" s="35" t="s">
        <v>3615</v>
      </c>
    </row>
    <row r="43" spans="1:60" ht="32" x14ac:dyDescent="0.2">
      <c r="A43" s="37" t="s">
        <v>2058</v>
      </c>
      <c r="B43" s="38" t="s">
        <v>2240</v>
      </c>
      <c r="C43" s="39" t="s">
        <v>1152</v>
      </c>
      <c r="D43" s="40">
        <v>12.5</v>
      </c>
      <c r="E43" s="41"/>
      <c r="F43" s="41"/>
      <c r="G43" s="41"/>
      <c r="H43" s="41"/>
      <c r="I43" s="41"/>
      <c r="J43" s="41"/>
      <c r="K43" s="41"/>
      <c r="L43" s="41">
        <v>12.5</v>
      </c>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2"/>
      <c r="BC43" s="42"/>
      <c r="BD43" s="39" t="s">
        <v>2215</v>
      </c>
      <c r="BE43" s="43"/>
      <c r="BF43" s="35" t="s">
        <v>3615</v>
      </c>
    </row>
    <row r="44" spans="1:60" ht="32" x14ac:dyDescent="0.2">
      <c r="A44" s="37" t="s">
        <v>2066</v>
      </c>
      <c r="B44" s="38" t="s">
        <v>2241</v>
      </c>
      <c r="C44" s="39" t="s">
        <v>1152</v>
      </c>
      <c r="D44" s="40">
        <v>15</v>
      </c>
      <c r="E44" s="41"/>
      <c r="F44" s="41"/>
      <c r="G44" s="41"/>
      <c r="H44" s="41"/>
      <c r="I44" s="41"/>
      <c r="J44" s="41">
        <v>15</v>
      </c>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2"/>
      <c r="BC44" s="42"/>
      <c r="BD44" s="39" t="s">
        <v>2215</v>
      </c>
      <c r="BE44" s="43"/>
      <c r="BF44" s="35" t="s">
        <v>3615</v>
      </c>
    </row>
    <row r="45" spans="1:60" s="79" customFormat="1" ht="18" x14ac:dyDescent="0.2">
      <c r="A45" s="37" t="s">
        <v>2071</v>
      </c>
      <c r="B45" s="71" t="s">
        <v>1224</v>
      </c>
      <c r="C45" s="72"/>
      <c r="D45" s="67">
        <v>40</v>
      </c>
      <c r="E45" s="73"/>
      <c r="F45" s="73"/>
      <c r="G45" s="73"/>
      <c r="H45" s="74">
        <v>2.08</v>
      </c>
      <c r="I45" s="74">
        <v>9.1999999999999993</v>
      </c>
      <c r="J45" s="73"/>
      <c r="K45" s="73"/>
      <c r="L45" s="75">
        <v>15.15</v>
      </c>
      <c r="M45" s="73">
        <v>5.07</v>
      </c>
      <c r="N45" s="73"/>
      <c r="O45" s="73"/>
      <c r="P45" s="73"/>
      <c r="Q45" s="73"/>
      <c r="R45" s="73"/>
      <c r="S45" s="73"/>
      <c r="T45" s="73"/>
      <c r="U45" s="73"/>
      <c r="V45" s="73"/>
      <c r="W45" s="73"/>
      <c r="X45" s="76"/>
      <c r="Y45" s="74"/>
      <c r="Z45" s="73"/>
      <c r="AA45" s="73"/>
      <c r="AB45" s="73"/>
      <c r="AC45" s="73"/>
      <c r="AD45" s="73"/>
      <c r="AE45" s="73"/>
      <c r="AF45" s="73"/>
      <c r="AG45" s="73"/>
      <c r="AH45" s="73"/>
      <c r="AI45" s="73"/>
      <c r="AJ45" s="73"/>
      <c r="AK45" s="73"/>
      <c r="AL45" s="73"/>
      <c r="AM45" s="73"/>
      <c r="AN45" s="73"/>
      <c r="AO45" s="73"/>
      <c r="AP45" s="73"/>
      <c r="AQ45" s="73"/>
      <c r="AR45" s="73"/>
      <c r="AS45" s="73">
        <v>0.2</v>
      </c>
      <c r="AT45" s="73"/>
      <c r="AU45" s="73"/>
      <c r="AV45" s="73"/>
      <c r="AW45" s="73"/>
      <c r="AX45" s="73"/>
      <c r="AY45" s="73"/>
      <c r="AZ45" s="73"/>
      <c r="BA45" s="77">
        <v>8.3000000000000007</v>
      </c>
      <c r="BB45" s="73"/>
      <c r="BC45" s="73"/>
      <c r="BD45" s="72" t="s">
        <v>1311</v>
      </c>
      <c r="BE45" s="78"/>
      <c r="BF45" s="35" t="s">
        <v>3614</v>
      </c>
    </row>
    <row r="46" spans="1:60" s="87" customFormat="1" ht="18" x14ac:dyDescent="0.2">
      <c r="A46" s="61"/>
      <c r="B46" s="80"/>
      <c r="C46" s="63" t="s">
        <v>1152</v>
      </c>
      <c r="D46" s="67">
        <v>4.8499999999999996</v>
      </c>
      <c r="E46" s="82"/>
      <c r="F46" s="82"/>
      <c r="G46" s="82"/>
      <c r="H46" s="83">
        <v>2.08</v>
      </c>
      <c r="I46" s="83"/>
      <c r="J46" s="82"/>
      <c r="K46" s="82"/>
      <c r="L46" s="84"/>
      <c r="M46" s="82"/>
      <c r="N46" s="82"/>
      <c r="O46" s="82"/>
      <c r="P46" s="82"/>
      <c r="Q46" s="82"/>
      <c r="R46" s="82"/>
      <c r="S46" s="82"/>
      <c r="T46" s="82"/>
      <c r="U46" s="82"/>
      <c r="V46" s="82"/>
      <c r="W46" s="82"/>
      <c r="X46" s="85"/>
      <c r="Y46" s="83"/>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v>2.77</v>
      </c>
      <c r="BB46" s="82"/>
      <c r="BC46" s="82"/>
      <c r="BD46" s="81" t="s">
        <v>2211</v>
      </c>
      <c r="BE46" s="86"/>
      <c r="BF46" s="35" t="s">
        <v>3615</v>
      </c>
    </row>
    <row r="47" spans="1:60" s="87" customFormat="1" ht="18" x14ac:dyDescent="0.2">
      <c r="A47" s="61"/>
      <c r="B47" s="80"/>
      <c r="C47" s="63" t="s">
        <v>1152</v>
      </c>
      <c r="D47" s="67">
        <v>7.94</v>
      </c>
      <c r="E47" s="82"/>
      <c r="F47" s="82"/>
      <c r="G47" s="82"/>
      <c r="H47" s="83"/>
      <c r="J47" s="82"/>
      <c r="K47" s="82"/>
      <c r="L47" s="84"/>
      <c r="M47" s="82">
        <v>5.07</v>
      </c>
      <c r="N47" s="82"/>
      <c r="O47" s="82"/>
      <c r="P47" s="82"/>
      <c r="Q47" s="82"/>
      <c r="R47" s="82"/>
      <c r="S47" s="82"/>
      <c r="T47" s="82"/>
      <c r="U47" s="82"/>
      <c r="V47" s="82"/>
      <c r="W47" s="82"/>
      <c r="X47" s="85"/>
      <c r="Y47" s="83"/>
      <c r="Z47" s="82"/>
      <c r="AA47" s="82"/>
      <c r="AB47" s="82"/>
      <c r="AC47" s="82"/>
      <c r="AD47" s="82"/>
      <c r="AE47" s="82"/>
      <c r="AF47" s="82"/>
      <c r="AG47" s="82"/>
      <c r="AH47" s="82"/>
      <c r="AI47" s="82"/>
      <c r="AJ47" s="82"/>
      <c r="AK47" s="82"/>
      <c r="AL47" s="82"/>
      <c r="AM47" s="82"/>
      <c r="AN47" s="82"/>
      <c r="AO47" s="82"/>
      <c r="AP47" s="82"/>
      <c r="AQ47" s="82"/>
      <c r="AR47" s="82"/>
      <c r="AS47" s="82">
        <v>0.1</v>
      </c>
      <c r="AT47" s="82"/>
      <c r="AU47" s="82"/>
      <c r="AV47" s="82"/>
      <c r="AW47" s="82"/>
      <c r="AX47" s="82"/>
      <c r="AY47" s="82"/>
      <c r="AZ47" s="82"/>
      <c r="BA47" s="82">
        <v>2.77</v>
      </c>
      <c r="BB47" s="82"/>
      <c r="BC47" s="82"/>
      <c r="BD47" s="81" t="s">
        <v>2224</v>
      </c>
      <c r="BE47" s="86"/>
      <c r="BF47" s="35" t="s">
        <v>3615</v>
      </c>
    </row>
    <row r="48" spans="1:60" s="87" customFormat="1" ht="18" x14ac:dyDescent="0.2">
      <c r="A48" s="61"/>
      <c r="B48" s="80"/>
      <c r="C48" s="63" t="s">
        <v>1152</v>
      </c>
      <c r="D48" s="67">
        <v>27.21</v>
      </c>
      <c r="E48" s="82"/>
      <c r="F48" s="82"/>
      <c r="G48" s="82"/>
      <c r="H48" s="83"/>
      <c r="I48" s="83">
        <v>9.1999999999999993</v>
      </c>
      <c r="J48" s="82"/>
      <c r="K48" s="82"/>
      <c r="L48" s="84">
        <v>15.15</v>
      </c>
      <c r="M48" s="82"/>
      <c r="N48" s="82"/>
      <c r="O48" s="82"/>
      <c r="P48" s="82"/>
      <c r="Q48" s="82"/>
      <c r="R48" s="82"/>
      <c r="S48" s="82"/>
      <c r="T48" s="82"/>
      <c r="U48" s="82"/>
      <c r="V48" s="82"/>
      <c r="W48" s="82"/>
      <c r="X48" s="85"/>
      <c r="Y48" s="83"/>
      <c r="Z48" s="82"/>
      <c r="AA48" s="82"/>
      <c r="AB48" s="82"/>
      <c r="AC48" s="82"/>
      <c r="AD48" s="82"/>
      <c r="AE48" s="82"/>
      <c r="AF48" s="82"/>
      <c r="AG48" s="82"/>
      <c r="AH48" s="82"/>
      <c r="AI48" s="82"/>
      <c r="AJ48" s="82"/>
      <c r="AK48" s="82"/>
      <c r="AL48" s="82"/>
      <c r="AM48" s="82"/>
      <c r="AN48" s="82"/>
      <c r="AO48" s="82"/>
      <c r="AP48" s="82"/>
      <c r="AQ48" s="82"/>
      <c r="AR48" s="82"/>
      <c r="AS48" s="82">
        <v>0.1</v>
      </c>
      <c r="AT48" s="82"/>
      <c r="AU48" s="82"/>
      <c r="AV48" s="82"/>
      <c r="AW48" s="82"/>
      <c r="AX48" s="82"/>
      <c r="AY48" s="82"/>
      <c r="AZ48" s="82"/>
      <c r="BA48" s="82">
        <v>2.76</v>
      </c>
      <c r="BB48" s="82"/>
      <c r="BC48" s="82"/>
      <c r="BD48" s="81" t="s">
        <v>2206</v>
      </c>
      <c r="BE48" s="86"/>
      <c r="BF48" s="35" t="s">
        <v>3615</v>
      </c>
    </row>
    <row r="49" spans="1:60" s="88" customFormat="1" x14ac:dyDescent="0.2">
      <c r="A49" s="29" t="s">
        <v>2116</v>
      </c>
      <c r="B49" s="30" t="s">
        <v>1309</v>
      </c>
      <c r="C49" s="31"/>
      <c r="D49" s="32">
        <v>70.34</v>
      </c>
      <c r="E49" s="32">
        <v>5</v>
      </c>
      <c r="F49" s="32">
        <v>0</v>
      </c>
      <c r="G49" s="32">
        <v>0.6</v>
      </c>
      <c r="H49" s="32">
        <v>14</v>
      </c>
      <c r="I49" s="32">
        <v>4.5</v>
      </c>
      <c r="J49" s="32">
        <v>1</v>
      </c>
      <c r="K49" s="32">
        <v>0</v>
      </c>
      <c r="L49" s="32">
        <v>38.840000000000018</v>
      </c>
      <c r="M49" s="32">
        <v>0.04</v>
      </c>
      <c r="N49" s="32">
        <v>0</v>
      </c>
      <c r="O49" s="32">
        <v>0</v>
      </c>
      <c r="P49" s="32">
        <v>0</v>
      </c>
      <c r="Q49" s="32">
        <v>0</v>
      </c>
      <c r="R49" s="32">
        <v>0</v>
      </c>
      <c r="S49" s="32">
        <v>0</v>
      </c>
      <c r="T49" s="32">
        <v>0</v>
      </c>
      <c r="U49" s="32">
        <v>0</v>
      </c>
      <c r="V49" s="32">
        <v>0</v>
      </c>
      <c r="W49" s="32">
        <v>0</v>
      </c>
      <c r="X49" s="32">
        <v>0</v>
      </c>
      <c r="Y49" s="32">
        <v>2.0800000000000005</v>
      </c>
      <c r="Z49" s="32">
        <v>0.52</v>
      </c>
      <c r="AA49" s="32">
        <v>0</v>
      </c>
      <c r="AB49" s="32">
        <v>0</v>
      </c>
      <c r="AC49" s="32">
        <v>0</v>
      </c>
      <c r="AD49" s="32">
        <v>0</v>
      </c>
      <c r="AE49" s="32">
        <v>0</v>
      </c>
      <c r="AF49" s="32">
        <v>0</v>
      </c>
      <c r="AG49" s="32">
        <v>0</v>
      </c>
      <c r="AH49" s="32">
        <v>0</v>
      </c>
      <c r="AI49" s="32">
        <v>0</v>
      </c>
      <c r="AJ49" s="32">
        <v>0</v>
      </c>
      <c r="AK49" s="32">
        <v>0</v>
      </c>
      <c r="AL49" s="32">
        <v>0</v>
      </c>
      <c r="AM49" s="32">
        <v>2</v>
      </c>
      <c r="AN49" s="32">
        <v>0</v>
      </c>
      <c r="AO49" s="32">
        <v>0</v>
      </c>
      <c r="AP49" s="32">
        <v>0</v>
      </c>
      <c r="AQ49" s="32">
        <v>0</v>
      </c>
      <c r="AR49" s="32">
        <v>0</v>
      </c>
      <c r="AS49" s="32">
        <v>0.76</v>
      </c>
      <c r="AT49" s="32">
        <v>0</v>
      </c>
      <c r="AU49" s="32">
        <v>0</v>
      </c>
      <c r="AV49" s="32">
        <v>0</v>
      </c>
      <c r="AW49" s="32">
        <v>0</v>
      </c>
      <c r="AX49" s="32">
        <v>1</v>
      </c>
      <c r="AY49" s="32">
        <v>0</v>
      </c>
      <c r="AZ49" s="32">
        <v>0</v>
      </c>
      <c r="BA49" s="32">
        <v>0</v>
      </c>
      <c r="BB49" s="33"/>
      <c r="BC49" s="33"/>
      <c r="BD49" s="31"/>
      <c r="BE49" s="34"/>
      <c r="BF49" s="35" t="s">
        <v>3614</v>
      </c>
      <c r="BG49" s="36"/>
      <c r="BH49" s="36"/>
    </row>
    <row r="50" spans="1:60" x14ac:dyDescent="0.2">
      <c r="A50" s="50" t="s">
        <v>2118</v>
      </c>
      <c r="B50" s="51" t="s">
        <v>2242</v>
      </c>
      <c r="C50" s="52" t="s">
        <v>1154</v>
      </c>
      <c r="D50" s="40">
        <v>1.8</v>
      </c>
      <c r="E50" s="40"/>
      <c r="F50" s="40"/>
      <c r="G50" s="40"/>
      <c r="H50" s="40"/>
      <c r="I50" s="40"/>
      <c r="J50" s="40"/>
      <c r="K50" s="40"/>
      <c r="L50" s="40">
        <v>1.8</v>
      </c>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53"/>
      <c r="BC50" s="53"/>
      <c r="BD50" s="52" t="s">
        <v>2215</v>
      </c>
      <c r="BE50" s="54"/>
      <c r="BF50" s="35" t="s">
        <v>3615</v>
      </c>
    </row>
    <row r="51" spans="1:60" s="89" customFormat="1" ht="32" x14ac:dyDescent="0.2">
      <c r="A51" s="37" t="s">
        <v>2120</v>
      </c>
      <c r="B51" s="38" t="s">
        <v>2243</v>
      </c>
      <c r="C51" s="39" t="s">
        <v>1154</v>
      </c>
      <c r="D51" s="40">
        <v>24.000000000000004</v>
      </c>
      <c r="E51" s="41"/>
      <c r="F51" s="41"/>
      <c r="G51" s="41">
        <v>0.6</v>
      </c>
      <c r="H51" s="41">
        <v>6</v>
      </c>
      <c r="I51" s="41">
        <v>1</v>
      </c>
      <c r="J51" s="41">
        <v>1</v>
      </c>
      <c r="K51" s="41"/>
      <c r="L51" s="41">
        <v>10</v>
      </c>
      <c r="M51" s="41">
        <v>0.04</v>
      </c>
      <c r="N51" s="41"/>
      <c r="O51" s="41"/>
      <c r="P51" s="41"/>
      <c r="Q51" s="41"/>
      <c r="R51" s="41"/>
      <c r="S51" s="41"/>
      <c r="T51" s="41"/>
      <c r="U51" s="41"/>
      <c r="V51" s="41"/>
      <c r="W51" s="41"/>
      <c r="X51" s="41"/>
      <c r="Y51" s="41">
        <v>1.6</v>
      </c>
      <c r="Z51" s="41"/>
      <c r="AA51" s="41"/>
      <c r="AB51" s="41"/>
      <c r="AC51" s="41"/>
      <c r="AD51" s="41"/>
      <c r="AE51" s="41"/>
      <c r="AF51" s="41"/>
      <c r="AG51" s="41"/>
      <c r="AH51" s="41"/>
      <c r="AI51" s="41"/>
      <c r="AJ51" s="41"/>
      <c r="AK51" s="41"/>
      <c r="AL51" s="41"/>
      <c r="AM51" s="41">
        <v>2</v>
      </c>
      <c r="AN51" s="41"/>
      <c r="AO51" s="41"/>
      <c r="AP51" s="41"/>
      <c r="AQ51" s="41"/>
      <c r="AR51" s="41"/>
      <c r="AS51" s="41">
        <v>0.76</v>
      </c>
      <c r="AT51" s="41"/>
      <c r="AU51" s="41"/>
      <c r="AV51" s="41"/>
      <c r="AW51" s="41"/>
      <c r="AX51" s="41">
        <v>1</v>
      </c>
      <c r="AY51" s="41"/>
      <c r="AZ51" s="41"/>
      <c r="BA51" s="41"/>
      <c r="BB51" s="42"/>
      <c r="BC51" s="42"/>
      <c r="BD51" s="39" t="s">
        <v>2215</v>
      </c>
      <c r="BE51" s="43"/>
      <c r="BF51" s="35" t="s">
        <v>3615</v>
      </c>
      <c r="BG51" s="22"/>
      <c r="BH51" s="22"/>
    </row>
    <row r="52" spans="1:60" s="89" customFormat="1" ht="64" x14ac:dyDescent="0.2">
      <c r="A52" s="50" t="s">
        <v>1071</v>
      </c>
      <c r="B52" s="38" t="s">
        <v>2244</v>
      </c>
      <c r="C52" s="39" t="s">
        <v>1154</v>
      </c>
      <c r="D52" s="40">
        <v>25</v>
      </c>
      <c r="E52" s="41"/>
      <c r="F52" s="41"/>
      <c r="G52" s="41"/>
      <c r="H52" s="41"/>
      <c r="I52" s="41"/>
      <c r="J52" s="41"/>
      <c r="K52" s="41"/>
      <c r="L52" s="41">
        <v>25</v>
      </c>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2"/>
      <c r="BC52" s="42"/>
      <c r="BD52" s="39" t="s">
        <v>2215</v>
      </c>
      <c r="BE52" s="43"/>
      <c r="BF52" s="35" t="s">
        <v>3615</v>
      </c>
      <c r="BG52" s="22"/>
      <c r="BH52" s="22"/>
    </row>
    <row r="53" spans="1:60" s="89" customFormat="1" x14ac:dyDescent="0.2">
      <c r="A53" s="37" t="s">
        <v>1098</v>
      </c>
      <c r="B53" s="38" t="s">
        <v>2245</v>
      </c>
      <c r="C53" s="39" t="s">
        <v>1154</v>
      </c>
      <c r="D53" s="40">
        <v>4.5</v>
      </c>
      <c r="E53" s="41"/>
      <c r="F53" s="41"/>
      <c r="G53" s="41"/>
      <c r="H53" s="41">
        <v>4.5</v>
      </c>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2"/>
      <c r="BC53" s="42"/>
      <c r="BD53" s="39" t="s">
        <v>2215</v>
      </c>
      <c r="BE53" s="43"/>
      <c r="BF53" s="35" t="s">
        <v>3615</v>
      </c>
      <c r="BG53" s="22"/>
      <c r="BH53" s="22"/>
    </row>
    <row r="54" spans="1:60" s="89" customFormat="1" ht="80" x14ac:dyDescent="0.2">
      <c r="A54" s="50" t="s">
        <v>1107</v>
      </c>
      <c r="B54" s="38" t="s">
        <v>2246</v>
      </c>
      <c r="C54" s="39"/>
      <c r="D54" s="40">
        <v>15.04</v>
      </c>
      <c r="E54" s="41">
        <v>5</v>
      </c>
      <c r="F54" s="41">
        <v>0</v>
      </c>
      <c r="G54" s="41">
        <v>0</v>
      </c>
      <c r="H54" s="41">
        <v>3.5000000000000004</v>
      </c>
      <c r="I54" s="41">
        <v>3.5</v>
      </c>
      <c r="J54" s="41">
        <v>0</v>
      </c>
      <c r="K54" s="41">
        <v>0</v>
      </c>
      <c r="L54" s="41">
        <v>2.04</v>
      </c>
      <c r="M54" s="41">
        <v>0</v>
      </c>
      <c r="N54" s="41">
        <v>0</v>
      </c>
      <c r="O54" s="41">
        <v>0</v>
      </c>
      <c r="P54" s="41">
        <v>0</v>
      </c>
      <c r="Q54" s="41">
        <v>0</v>
      </c>
      <c r="R54" s="41">
        <v>0</v>
      </c>
      <c r="S54" s="41">
        <v>0</v>
      </c>
      <c r="T54" s="41">
        <v>0</v>
      </c>
      <c r="U54" s="41">
        <v>0</v>
      </c>
      <c r="V54" s="41">
        <v>0</v>
      </c>
      <c r="W54" s="41">
        <v>0</v>
      </c>
      <c r="X54" s="41">
        <v>0</v>
      </c>
      <c r="Y54" s="41">
        <v>0.48000000000000004</v>
      </c>
      <c r="Z54" s="41">
        <v>0.52</v>
      </c>
      <c r="AA54" s="41">
        <v>0</v>
      </c>
      <c r="AB54" s="41">
        <v>0</v>
      </c>
      <c r="AC54" s="41">
        <v>0</v>
      </c>
      <c r="AD54" s="41">
        <v>0</v>
      </c>
      <c r="AE54" s="41">
        <v>0</v>
      </c>
      <c r="AF54" s="41">
        <v>0</v>
      </c>
      <c r="AG54" s="41">
        <v>0</v>
      </c>
      <c r="AH54" s="41">
        <v>0</v>
      </c>
      <c r="AI54" s="41">
        <v>0</v>
      </c>
      <c r="AJ54" s="41">
        <v>0</v>
      </c>
      <c r="AK54" s="41">
        <v>0</v>
      </c>
      <c r="AL54" s="41">
        <v>0</v>
      </c>
      <c r="AM54" s="41">
        <v>0</v>
      </c>
      <c r="AN54" s="41">
        <v>0</v>
      </c>
      <c r="AO54" s="41">
        <v>0</v>
      </c>
      <c r="AP54" s="41">
        <v>0</v>
      </c>
      <c r="AQ54" s="41">
        <v>0</v>
      </c>
      <c r="AR54" s="41">
        <v>0</v>
      </c>
      <c r="AS54" s="41">
        <v>0</v>
      </c>
      <c r="AT54" s="41">
        <v>0</v>
      </c>
      <c r="AU54" s="41">
        <v>0</v>
      </c>
      <c r="AV54" s="41">
        <v>0</v>
      </c>
      <c r="AW54" s="41">
        <v>0</v>
      </c>
      <c r="AX54" s="41">
        <v>0</v>
      </c>
      <c r="AY54" s="41">
        <v>0</v>
      </c>
      <c r="AZ54" s="41">
        <v>0</v>
      </c>
      <c r="BA54" s="41">
        <v>0</v>
      </c>
      <c r="BB54" s="42">
        <v>0</v>
      </c>
      <c r="BC54" s="42">
        <v>0</v>
      </c>
      <c r="BD54" s="60" t="s">
        <v>2247</v>
      </c>
      <c r="BE54" s="43"/>
      <c r="BF54" s="35" t="s">
        <v>3614</v>
      </c>
      <c r="BG54" s="22"/>
      <c r="BH54" s="22"/>
    </row>
    <row r="55" spans="1:60" s="89" customFormat="1" x14ac:dyDescent="0.2">
      <c r="A55" s="37" t="s">
        <v>2248</v>
      </c>
      <c r="B55" s="90"/>
      <c r="C55" s="91" t="s">
        <v>1154</v>
      </c>
      <c r="D55" s="92">
        <v>2.5099999999999998</v>
      </c>
      <c r="E55" s="93">
        <v>0.75</v>
      </c>
      <c r="F55" s="93"/>
      <c r="G55" s="93"/>
      <c r="H55" s="93">
        <v>0.55000000000000004</v>
      </c>
      <c r="I55" s="93">
        <v>0.7</v>
      </c>
      <c r="J55" s="93"/>
      <c r="K55" s="93"/>
      <c r="L55" s="93">
        <v>0.34</v>
      </c>
      <c r="M55" s="93"/>
      <c r="N55" s="93"/>
      <c r="O55" s="93"/>
      <c r="P55" s="93"/>
      <c r="Q55" s="93"/>
      <c r="R55" s="93"/>
      <c r="S55" s="93"/>
      <c r="T55" s="93"/>
      <c r="U55" s="93"/>
      <c r="V55" s="93"/>
      <c r="W55" s="93"/>
      <c r="X55" s="93"/>
      <c r="Y55" s="93">
        <v>0.08</v>
      </c>
      <c r="Z55" s="93">
        <v>0.09</v>
      </c>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4"/>
      <c r="BC55" s="94"/>
      <c r="BD55" s="91" t="s">
        <v>2215</v>
      </c>
      <c r="BE55" s="95"/>
      <c r="BF55" s="35" t="s">
        <v>3615</v>
      </c>
    </row>
    <row r="56" spans="1:60" s="89" customFormat="1" x14ac:dyDescent="0.2">
      <c r="A56" s="50" t="s">
        <v>2249</v>
      </c>
      <c r="B56" s="90"/>
      <c r="C56" s="91" t="s">
        <v>1154</v>
      </c>
      <c r="D56" s="92">
        <v>2.6099999999999994</v>
      </c>
      <c r="E56" s="93">
        <v>0.85</v>
      </c>
      <c r="F56" s="93"/>
      <c r="G56" s="93"/>
      <c r="H56" s="93">
        <v>0.55000000000000004</v>
      </c>
      <c r="I56" s="93">
        <v>0.7</v>
      </c>
      <c r="J56" s="93"/>
      <c r="K56" s="93"/>
      <c r="L56" s="93">
        <v>0.34</v>
      </c>
      <c r="M56" s="93"/>
      <c r="N56" s="93"/>
      <c r="O56" s="93"/>
      <c r="P56" s="93"/>
      <c r="Q56" s="93"/>
      <c r="R56" s="93"/>
      <c r="S56" s="93"/>
      <c r="T56" s="93"/>
      <c r="U56" s="93"/>
      <c r="V56" s="93"/>
      <c r="W56" s="93"/>
      <c r="X56" s="93"/>
      <c r="Y56" s="93">
        <v>0.08</v>
      </c>
      <c r="Z56" s="93">
        <v>0.09</v>
      </c>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4"/>
      <c r="BC56" s="94"/>
      <c r="BD56" s="91" t="s">
        <v>2206</v>
      </c>
      <c r="BE56" s="95"/>
      <c r="BF56" s="35" t="s">
        <v>3615</v>
      </c>
    </row>
    <row r="57" spans="1:60" s="89" customFormat="1" x14ac:dyDescent="0.2">
      <c r="A57" s="37" t="s">
        <v>2250</v>
      </c>
      <c r="B57" s="90"/>
      <c r="C57" s="91" t="s">
        <v>1154</v>
      </c>
      <c r="D57" s="92">
        <v>2.6599999999999997</v>
      </c>
      <c r="E57" s="93">
        <v>0.85</v>
      </c>
      <c r="F57" s="93"/>
      <c r="G57" s="93"/>
      <c r="H57" s="93">
        <v>0.6</v>
      </c>
      <c r="I57" s="93">
        <v>0.7</v>
      </c>
      <c r="J57" s="93"/>
      <c r="K57" s="93"/>
      <c r="L57" s="93">
        <v>0.34</v>
      </c>
      <c r="M57" s="93"/>
      <c r="N57" s="93"/>
      <c r="O57" s="93"/>
      <c r="P57" s="93"/>
      <c r="Q57" s="93"/>
      <c r="R57" s="93"/>
      <c r="S57" s="93"/>
      <c r="T57" s="93"/>
      <c r="U57" s="93"/>
      <c r="V57" s="93"/>
      <c r="W57" s="93"/>
      <c r="X57" s="93"/>
      <c r="Y57" s="93">
        <v>0.08</v>
      </c>
      <c r="Z57" s="93">
        <v>0.09</v>
      </c>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4"/>
      <c r="BC57" s="94"/>
      <c r="BD57" s="91" t="s">
        <v>2223</v>
      </c>
      <c r="BE57" s="95"/>
      <c r="BF57" s="35" t="s">
        <v>3615</v>
      </c>
    </row>
    <row r="58" spans="1:60" s="89" customFormat="1" x14ac:dyDescent="0.2">
      <c r="A58" s="50" t="s">
        <v>2251</v>
      </c>
      <c r="B58" s="90"/>
      <c r="C58" s="91" t="s">
        <v>1154</v>
      </c>
      <c r="D58" s="92">
        <v>1.9600000000000002</v>
      </c>
      <c r="E58" s="93">
        <v>0.85</v>
      </c>
      <c r="F58" s="93"/>
      <c r="G58" s="93"/>
      <c r="H58" s="93">
        <v>0.6</v>
      </c>
      <c r="I58" s="93"/>
      <c r="J58" s="93"/>
      <c r="K58" s="93"/>
      <c r="L58" s="93">
        <v>0.34</v>
      </c>
      <c r="M58" s="93"/>
      <c r="N58" s="93"/>
      <c r="O58" s="93"/>
      <c r="P58" s="93"/>
      <c r="Q58" s="93"/>
      <c r="R58" s="93"/>
      <c r="S58" s="93"/>
      <c r="T58" s="93"/>
      <c r="U58" s="93"/>
      <c r="V58" s="93"/>
      <c r="W58" s="93"/>
      <c r="X58" s="93"/>
      <c r="Y58" s="93">
        <v>0.08</v>
      </c>
      <c r="Z58" s="93">
        <v>0.09</v>
      </c>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4"/>
      <c r="BC58" s="94"/>
      <c r="BD58" s="91" t="s">
        <v>2224</v>
      </c>
      <c r="BE58" s="95"/>
      <c r="BF58" s="35" t="s">
        <v>3615</v>
      </c>
    </row>
    <row r="59" spans="1:60" s="89" customFormat="1" x14ac:dyDescent="0.2">
      <c r="A59" s="37" t="s">
        <v>2252</v>
      </c>
      <c r="B59" s="90"/>
      <c r="C59" s="91" t="s">
        <v>1154</v>
      </c>
      <c r="D59" s="92">
        <v>2.65</v>
      </c>
      <c r="E59" s="93">
        <v>0.85</v>
      </c>
      <c r="F59" s="93"/>
      <c r="G59" s="93"/>
      <c r="H59" s="93">
        <v>0.6</v>
      </c>
      <c r="I59" s="93">
        <v>0.7</v>
      </c>
      <c r="J59" s="93"/>
      <c r="K59" s="93"/>
      <c r="L59" s="93">
        <v>0.34</v>
      </c>
      <c r="M59" s="93"/>
      <c r="N59" s="93"/>
      <c r="O59" s="93"/>
      <c r="P59" s="93"/>
      <c r="Q59" s="93"/>
      <c r="R59" s="93"/>
      <c r="S59" s="93"/>
      <c r="T59" s="93"/>
      <c r="U59" s="93"/>
      <c r="V59" s="93"/>
      <c r="W59" s="93"/>
      <c r="X59" s="93"/>
      <c r="Y59" s="93">
        <v>0.08</v>
      </c>
      <c r="Z59" s="93">
        <v>0.08</v>
      </c>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4"/>
      <c r="BC59" s="94"/>
      <c r="BD59" s="91" t="s">
        <v>2237</v>
      </c>
      <c r="BE59" s="95"/>
      <c r="BF59" s="35" t="s">
        <v>3615</v>
      </c>
    </row>
    <row r="60" spans="1:60" s="101" customFormat="1" x14ac:dyDescent="0.2">
      <c r="A60" s="50" t="s">
        <v>2253</v>
      </c>
      <c r="B60" s="96"/>
      <c r="C60" s="97" t="s">
        <v>1154</v>
      </c>
      <c r="D60" s="98">
        <v>2.65</v>
      </c>
      <c r="E60" s="98">
        <v>0.85</v>
      </c>
      <c r="F60" s="98"/>
      <c r="G60" s="98"/>
      <c r="H60" s="98">
        <v>0.6</v>
      </c>
      <c r="I60" s="98">
        <v>0.7</v>
      </c>
      <c r="J60" s="98"/>
      <c r="K60" s="98"/>
      <c r="L60" s="98">
        <v>0.34</v>
      </c>
      <c r="M60" s="98"/>
      <c r="N60" s="98"/>
      <c r="O60" s="98"/>
      <c r="P60" s="98"/>
      <c r="Q60" s="98"/>
      <c r="R60" s="98"/>
      <c r="S60" s="98"/>
      <c r="T60" s="98"/>
      <c r="U60" s="98"/>
      <c r="V60" s="98"/>
      <c r="W60" s="98"/>
      <c r="X60" s="98"/>
      <c r="Y60" s="98">
        <v>0.08</v>
      </c>
      <c r="Z60" s="98">
        <v>0.08</v>
      </c>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9"/>
      <c r="BC60" s="99"/>
      <c r="BD60" s="97" t="s">
        <v>2202</v>
      </c>
      <c r="BE60" s="100"/>
      <c r="BF60" s="35" t="s">
        <v>3615</v>
      </c>
    </row>
    <row r="61" spans="1:60" s="36" customFormat="1" x14ac:dyDescent="0.2">
      <c r="A61" s="29" t="s">
        <v>774</v>
      </c>
      <c r="B61" s="30" t="s">
        <v>2254</v>
      </c>
      <c r="C61" s="31"/>
      <c r="D61" s="32">
        <v>38.21</v>
      </c>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3"/>
      <c r="BC61" s="33"/>
      <c r="BD61" s="31"/>
      <c r="BE61" s="34"/>
      <c r="BF61" s="35" t="s">
        <v>3614</v>
      </c>
    </row>
    <row r="62" spans="1:60" x14ac:dyDescent="0.2">
      <c r="A62" s="50" t="s">
        <v>775</v>
      </c>
      <c r="B62" s="51" t="s">
        <v>2255</v>
      </c>
      <c r="C62" s="52" t="s">
        <v>303</v>
      </c>
      <c r="D62" s="40">
        <v>38</v>
      </c>
      <c r="E62" s="40"/>
      <c r="F62" s="40"/>
      <c r="G62" s="40"/>
      <c r="H62" s="40"/>
      <c r="I62" s="40"/>
      <c r="J62" s="40"/>
      <c r="K62" s="40"/>
      <c r="L62" s="40">
        <v>38</v>
      </c>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53"/>
      <c r="BC62" s="53"/>
      <c r="BD62" s="52" t="s">
        <v>2215</v>
      </c>
      <c r="BE62" s="43"/>
      <c r="BF62" s="35" t="s">
        <v>3615</v>
      </c>
    </row>
    <row r="63" spans="1:60" x14ac:dyDescent="0.2">
      <c r="A63" s="50" t="s">
        <v>778</v>
      </c>
      <c r="B63" s="51" t="s">
        <v>2256</v>
      </c>
      <c r="C63" s="52" t="s">
        <v>303</v>
      </c>
      <c r="D63" s="40">
        <v>0.02</v>
      </c>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v>0.02</v>
      </c>
      <c r="AT63" s="40"/>
      <c r="AU63" s="40"/>
      <c r="AV63" s="40"/>
      <c r="AW63" s="40"/>
      <c r="AX63" s="40"/>
      <c r="AY63" s="40"/>
      <c r="AZ63" s="40"/>
      <c r="BA63" s="40"/>
      <c r="BB63" s="53"/>
      <c r="BC63" s="53"/>
      <c r="BD63" s="52"/>
      <c r="BE63" s="43"/>
      <c r="BF63" s="35" t="s">
        <v>3615</v>
      </c>
    </row>
    <row r="64" spans="1:60" ht="32" x14ac:dyDescent="0.2">
      <c r="A64" s="50" t="s">
        <v>781</v>
      </c>
      <c r="B64" s="51" t="s">
        <v>2257</v>
      </c>
      <c r="C64" s="52" t="s">
        <v>303</v>
      </c>
      <c r="D64" s="40">
        <v>0.14000000000000001</v>
      </c>
      <c r="E64" s="40"/>
      <c r="F64" s="40"/>
      <c r="G64" s="40"/>
      <c r="H64" s="40"/>
      <c r="I64" s="40"/>
      <c r="J64" s="40"/>
      <c r="K64" s="40"/>
      <c r="L64" s="40">
        <v>0.14000000000000001</v>
      </c>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53"/>
      <c r="BC64" s="53"/>
      <c r="BD64" s="52"/>
      <c r="BE64" s="43"/>
      <c r="BF64" s="35" t="s">
        <v>3615</v>
      </c>
    </row>
    <row r="65" spans="1:60" ht="48" x14ac:dyDescent="0.2">
      <c r="A65" s="50" t="s">
        <v>783</v>
      </c>
      <c r="B65" s="51" t="s">
        <v>2258</v>
      </c>
      <c r="C65" s="52" t="s">
        <v>303</v>
      </c>
      <c r="D65" s="40">
        <v>0.05</v>
      </c>
      <c r="E65" s="40"/>
      <c r="F65" s="40"/>
      <c r="G65" s="40"/>
      <c r="H65" s="40"/>
      <c r="I65" s="40"/>
      <c r="J65" s="40"/>
      <c r="K65" s="40"/>
      <c r="L65" s="40">
        <v>0.05</v>
      </c>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53"/>
      <c r="BC65" s="53"/>
      <c r="BD65" s="52"/>
      <c r="BE65" s="43"/>
      <c r="BF65" s="35" t="s">
        <v>3615</v>
      </c>
    </row>
    <row r="66" spans="1:60" s="36" customFormat="1" ht="48" x14ac:dyDescent="0.2">
      <c r="A66" s="29">
        <v>3</v>
      </c>
      <c r="B66" s="30" t="s">
        <v>1262</v>
      </c>
      <c r="C66" s="31"/>
      <c r="D66" s="32">
        <v>371.38</v>
      </c>
      <c r="E66" s="32">
        <v>16.55</v>
      </c>
      <c r="F66" s="32">
        <v>0</v>
      </c>
      <c r="G66" s="32">
        <v>0.88000000000000012</v>
      </c>
      <c r="H66" s="32">
        <v>57.259999999999984</v>
      </c>
      <c r="I66" s="32">
        <v>11.679999999999996</v>
      </c>
      <c r="J66" s="32">
        <v>1.1300000000000001</v>
      </c>
      <c r="K66" s="32">
        <v>0</v>
      </c>
      <c r="L66" s="32">
        <v>162.24999999999994</v>
      </c>
      <c r="M66" s="32">
        <v>1.1599999999999999</v>
      </c>
      <c r="N66" s="32">
        <v>3.39</v>
      </c>
      <c r="O66" s="32">
        <v>0</v>
      </c>
      <c r="P66" s="32">
        <v>0</v>
      </c>
      <c r="Q66" s="32">
        <v>0</v>
      </c>
      <c r="R66" s="32">
        <v>0.88</v>
      </c>
      <c r="S66" s="32">
        <v>0</v>
      </c>
      <c r="T66" s="32">
        <v>0</v>
      </c>
      <c r="U66" s="32">
        <v>0</v>
      </c>
      <c r="V66" s="32">
        <v>5</v>
      </c>
      <c r="W66" s="32">
        <v>0</v>
      </c>
      <c r="X66" s="32">
        <v>0</v>
      </c>
      <c r="Y66" s="32">
        <v>8.58</v>
      </c>
      <c r="Z66" s="32">
        <v>1.03</v>
      </c>
      <c r="AA66" s="32">
        <v>0</v>
      </c>
      <c r="AB66" s="32">
        <v>0</v>
      </c>
      <c r="AC66" s="32">
        <v>0</v>
      </c>
      <c r="AD66" s="32">
        <v>0.24000000000000002</v>
      </c>
      <c r="AE66" s="32">
        <v>0.3</v>
      </c>
      <c r="AF66" s="32">
        <v>1.47</v>
      </c>
      <c r="AG66" s="32">
        <v>0</v>
      </c>
      <c r="AH66" s="32">
        <v>0</v>
      </c>
      <c r="AI66" s="32">
        <v>0</v>
      </c>
      <c r="AJ66" s="32">
        <v>0</v>
      </c>
      <c r="AK66" s="32">
        <v>0</v>
      </c>
      <c r="AL66" s="32">
        <v>0</v>
      </c>
      <c r="AM66" s="32">
        <v>1.2199999999999998</v>
      </c>
      <c r="AN66" s="32">
        <v>0</v>
      </c>
      <c r="AO66" s="32">
        <v>0.01</v>
      </c>
      <c r="AP66" s="32">
        <v>0</v>
      </c>
      <c r="AQ66" s="32">
        <v>0</v>
      </c>
      <c r="AR66" s="32">
        <v>0</v>
      </c>
      <c r="AS66" s="32">
        <v>3.66</v>
      </c>
      <c r="AT66" s="32">
        <v>0</v>
      </c>
      <c r="AU66" s="32">
        <v>0</v>
      </c>
      <c r="AV66" s="32">
        <v>0</v>
      </c>
      <c r="AW66" s="32">
        <v>0</v>
      </c>
      <c r="AX66" s="32">
        <v>6.78</v>
      </c>
      <c r="AY66" s="32">
        <v>1.08</v>
      </c>
      <c r="AZ66" s="32">
        <v>0</v>
      </c>
      <c r="BA66" s="32">
        <v>116.07999999999998</v>
      </c>
      <c r="BB66" s="33"/>
      <c r="BC66" s="33"/>
      <c r="BD66" s="31"/>
      <c r="BE66" s="34"/>
      <c r="BF66" s="35" t="s">
        <v>3614</v>
      </c>
    </row>
    <row r="67" spans="1:60" s="36" customFormat="1" x14ac:dyDescent="0.2">
      <c r="A67" s="29" t="s">
        <v>2259</v>
      </c>
      <c r="B67" s="30" t="s">
        <v>1150</v>
      </c>
      <c r="C67" s="31"/>
      <c r="D67" s="32">
        <v>17.5</v>
      </c>
      <c r="E67" s="32">
        <v>0.06</v>
      </c>
      <c r="F67" s="32">
        <v>0</v>
      </c>
      <c r="G67" s="32">
        <v>0</v>
      </c>
      <c r="H67" s="32">
        <v>7.0500000000000007</v>
      </c>
      <c r="I67" s="32">
        <v>1.62</v>
      </c>
      <c r="J67" s="32">
        <v>0.06</v>
      </c>
      <c r="K67" s="32">
        <v>0</v>
      </c>
      <c r="L67" s="32">
        <v>2.94</v>
      </c>
      <c r="M67" s="32">
        <v>0.03</v>
      </c>
      <c r="N67" s="32">
        <v>3.39</v>
      </c>
      <c r="O67" s="32">
        <v>0</v>
      </c>
      <c r="P67" s="32">
        <v>0</v>
      </c>
      <c r="Q67" s="32">
        <v>0</v>
      </c>
      <c r="R67" s="32">
        <v>0.88</v>
      </c>
      <c r="S67" s="32">
        <v>0</v>
      </c>
      <c r="T67" s="32">
        <v>0</v>
      </c>
      <c r="U67" s="32">
        <v>0</v>
      </c>
      <c r="V67" s="32">
        <v>0</v>
      </c>
      <c r="W67" s="32">
        <v>0</v>
      </c>
      <c r="X67" s="32">
        <v>0</v>
      </c>
      <c r="Y67" s="32">
        <v>0.59</v>
      </c>
      <c r="Z67" s="32">
        <v>0</v>
      </c>
      <c r="AA67" s="32">
        <v>0</v>
      </c>
      <c r="AB67" s="32">
        <v>0</v>
      </c>
      <c r="AC67" s="32">
        <v>0</v>
      </c>
      <c r="AD67" s="32">
        <v>0</v>
      </c>
      <c r="AE67" s="32">
        <v>0</v>
      </c>
      <c r="AF67" s="32">
        <v>0</v>
      </c>
      <c r="AG67" s="32">
        <v>0</v>
      </c>
      <c r="AH67" s="32">
        <v>0</v>
      </c>
      <c r="AI67" s="32">
        <v>0</v>
      </c>
      <c r="AJ67" s="32">
        <v>0</v>
      </c>
      <c r="AK67" s="32">
        <v>0</v>
      </c>
      <c r="AL67" s="32">
        <v>0</v>
      </c>
      <c r="AM67" s="32">
        <v>0.28999999999999998</v>
      </c>
      <c r="AN67" s="32">
        <v>0</v>
      </c>
      <c r="AO67" s="32">
        <v>0</v>
      </c>
      <c r="AP67" s="32">
        <v>0</v>
      </c>
      <c r="AQ67" s="32">
        <v>0</v>
      </c>
      <c r="AR67" s="32">
        <v>0</v>
      </c>
      <c r="AS67" s="32">
        <v>0</v>
      </c>
      <c r="AT67" s="32">
        <v>0</v>
      </c>
      <c r="AU67" s="32">
        <v>0</v>
      </c>
      <c r="AV67" s="32">
        <v>0</v>
      </c>
      <c r="AW67" s="32">
        <v>0</v>
      </c>
      <c r="AX67" s="32">
        <v>0</v>
      </c>
      <c r="AY67" s="32">
        <v>0</v>
      </c>
      <c r="AZ67" s="32">
        <v>0</v>
      </c>
      <c r="BA67" s="32">
        <v>0.59</v>
      </c>
      <c r="BB67" s="32">
        <v>0</v>
      </c>
      <c r="BC67" s="32">
        <v>0</v>
      </c>
      <c r="BD67" s="31"/>
      <c r="BE67" s="102"/>
      <c r="BF67" s="35" t="s">
        <v>3614</v>
      </c>
    </row>
    <row r="68" spans="1:60" ht="32" x14ac:dyDescent="0.2">
      <c r="A68" s="50" t="s">
        <v>2260</v>
      </c>
      <c r="B68" s="51" t="s">
        <v>2261</v>
      </c>
      <c r="C68" s="52" t="s">
        <v>1216</v>
      </c>
      <c r="D68" s="40">
        <v>9.9999999999999982</v>
      </c>
      <c r="E68" s="40">
        <v>0.06</v>
      </c>
      <c r="F68" s="40"/>
      <c r="G68" s="40"/>
      <c r="H68" s="40">
        <v>2.94</v>
      </c>
      <c r="I68" s="40">
        <v>1.62</v>
      </c>
      <c r="J68" s="40">
        <v>0.06</v>
      </c>
      <c r="K68" s="40"/>
      <c r="L68" s="40">
        <v>2.94</v>
      </c>
      <c r="M68" s="40">
        <v>0.03</v>
      </c>
      <c r="N68" s="40"/>
      <c r="O68" s="40"/>
      <c r="P68" s="40"/>
      <c r="Q68" s="40"/>
      <c r="R68" s="40">
        <v>0.88</v>
      </c>
      <c r="S68" s="40"/>
      <c r="T68" s="40"/>
      <c r="U68" s="40"/>
      <c r="V68" s="40"/>
      <c r="W68" s="40"/>
      <c r="X68" s="40"/>
      <c r="Y68" s="40">
        <v>0.59</v>
      </c>
      <c r="Z68" s="40"/>
      <c r="AA68" s="40"/>
      <c r="AB68" s="40"/>
      <c r="AC68" s="40"/>
      <c r="AD68" s="40"/>
      <c r="AE68" s="40"/>
      <c r="AF68" s="40"/>
      <c r="AG68" s="40"/>
      <c r="AH68" s="40"/>
      <c r="AI68" s="40"/>
      <c r="AJ68" s="40"/>
      <c r="AK68" s="40"/>
      <c r="AL68" s="40"/>
      <c r="AM68" s="40">
        <v>0.28999999999999998</v>
      </c>
      <c r="AN68" s="40"/>
      <c r="AO68" s="40"/>
      <c r="AP68" s="40"/>
      <c r="AQ68" s="40"/>
      <c r="AR68" s="40"/>
      <c r="AS68" s="40"/>
      <c r="AT68" s="40"/>
      <c r="AU68" s="40"/>
      <c r="AV68" s="40"/>
      <c r="AW68" s="40"/>
      <c r="AX68" s="40"/>
      <c r="AY68" s="40"/>
      <c r="AZ68" s="40"/>
      <c r="BA68" s="40">
        <v>0.59</v>
      </c>
      <c r="BB68" s="53"/>
      <c r="BC68" s="53"/>
      <c r="BD68" s="52" t="s">
        <v>2215</v>
      </c>
      <c r="BE68" s="43"/>
      <c r="BF68" s="35" t="s">
        <v>3615</v>
      </c>
    </row>
    <row r="69" spans="1:60" ht="32" x14ac:dyDescent="0.2">
      <c r="A69" s="50" t="s">
        <v>2262</v>
      </c>
      <c r="B69" s="38" t="s">
        <v>2263</v>
      </c>
      <c r="C69" s="39" t="s">
        <v>1216</v>
      </c>
      <c r="D69" s="40">
        <v>7.5</v>
      </c>
      <c r="E69" s="41"/>
      <c r="F69" s="41"/>
      <c r="G69" s="41"/>
      <c r="H69" s="41">
        <v>4.1100000000000003</v>
      </c>
      <c r="I69" s="41"/>
      <c r="J69" s="41"/>
      <c r="K69" s="41"/>
      <c r="L69" s="41"/>
      <c r="M69" s="41"/>
      <c r="N69" s="41">
        <v>3.39</v>
      </c>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2"/>
      <c r="BC69" s="42"/>
      <c r="BD69" s="39" t="s">
        <v>2206</v>
      </c>
      <c r="BE69" s="43"/>
      <c r="BF69" s="35" t="s">
        <v>3615</v>
      </c>
    </row>
    <row r="70" spans="1:60" s="36" customFormat="1" x14ac:dyDescent="0.2">
      <c r="A70" s="29" t="s">
        <v>2264</v>
      </c>
      <c r="B70" s="30" t="s">
        <v>338</v>
      </c>
      <c r="C70" s="31"/>
      <c r="D70" s="32">
        <v>10</v>
      </c>
      <c r="E70" s="32">
        <v>0</v>
      </c>
      <c r="F70" s="32">
        <v>0</v>
      </c>
      <c r="G70" s="32">
        <v>0</v>
      </c>
      <c r="H70" s="32">
        <v>0</v>
      </c>
      <c r="I70" s="32">
        <v>0</v>
      </c>
      <c r="J70" s="32">
        <v>0</v>
      </c>
      <c r="K70" s="32">
        <v>0</v>
      </c>
      <c r="L70" s="32">
        <v>4</v>
      </c>
      <c r="M70" s="32">
        <v>0</v>
      </c>
      <c r="N70" s="32">
        <v>0</v>
      </c>
      <c r="O70" s="32">
        <v>0</v>
      </c>
      <c r="P70" s="32">
        <v>0</v>
      </c>
      <c r="Q70" s="32">
        <v>0</v>
      </c>
      <c r="R70" s="32">
        <v>0</v>
      </c>
      <c r="S70" s="32">
        <v>0</v>
      </c>
      <c r="T70" s="32">
        <v>0</v>
      </c>
      <c r="U70" s="32">
        <v>0</v>
      </c>
      <c r="V70" s="32">
        <v>0</v>
      </c>
      <c r="W70" s="32">
        <v>0</v>
      </c>
      <c r="X70" s="32">
        <v>0</v>
      </c>
      <c r="Y70" s="32">
        <v>0</v>
      </c>
      <c r="Z70" s="32">
        <v>0</v>
      </c>
      <c r="AA70" s="32">
        <v>0</v>
      </c>
      <c r="AB70" s="32">
        <v>0</v>
      </c>
      <c r="AC70" s="32">
        <v>0</v>
      </c>
      <c r="AD70" s="32">
        <v>0</v>
      </c>
      <c r="AE70" s="32">
        <v>0</v>
      </c>
      <c r="AF70" s="32">
        <v>0</v>
      </c>
      <c r="AG70" s="32">
        <v>0</v>
      </c>
      <c r="AH70" s="32">
        <v>0</v>
      </c>
      <c r="AI70" s="32">
        <v>0</v>
      </c>
      <c r="AJ70" s="32">
        <v>0</v>
      </c>
      <c r="AK70" s="32">
        <v>0</v>
      </c>
      <c r="AL70" s="32">
        <v>0</v>
      </c>
      <c r="AM70" s="32">
        <v>0</v>
      </c>
      <c r="AN70" s="32">
        <v>0</v>
      </c>
      <c r="AO70" s="32">
        <v>0</v>
      </c>
      <c r="AP70" s="32">
        <v>0</v>
      </c>
      <c r="AQ70" s="32">
        <v>0</v>
      </c>
      <c r="AR70" s="32">
        <v>0</v>
      </c>
      <c r="AS70" s="32">
        <v>0</v>
      </c>
      <c r="AT70" s="32">
        <v>0</v>
      </c>
      <c r="AU70" s="32">
        <v>0</v>
      </c>
      <c r="AV70" s="32">
        <v>0</v>
      </c>
      <c r="AW70" s="32">
        <v>0</v>
      </c>
      <c r="AX70" s="32">
        <v>0</v>
      </c>
      <c r="AY70" s="32">
        <v>0</v>
      </c>
      <c r="AZ70" s="32">
        <v>0</v>
      </c>
      <c r="BA70" s="32">
        <v>6</v>
      </c>
      <c r="BB70" s="33"/>
      <c r="BC70" s="33"/>
      <c r="BD70" s="31"/>
      <c r="BE70" s="102"/>
      <c r="BF70" s="35" t="s">
        <v>3614</v>
      </c>
    </row>
    <row r="71" spans="1:60" x14ac:dyDescent="0.2">
      <c r="A71" s="37" t="s">
        <v>2265</v>
      </c>
      <c r="B71" s="38" t="s">
        <v>2266</v>
      </c>
      <c r="C71" s="39" t="s">
        <v>1232</v>
      </c>
      <c r="D71" s="40">
        <v>6</v>
      </c>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v>6</v>
      </c>
      <c r="BB71" s="42"/>
      <c r="BC71" s="42"/>
      <c r="BD71" s="39" t="s">
        <v>2219</v>
      </c>
      <c r="BE71" s="43"/>
      <c r="BF71" s="35" t="s">
        <v>3615</v>
      </c>
    </row>
    <row r="72" spans="1:60" x14ac:dyDescent="0.2">
      <c r="A72" s="37" t="s">
        <v>2267</v>
      </c>
      <c r="B72" s="38" t="s">
        <v>2268</v>
      </c>
      <c r="C72" s="39" t="s">
        <v>1232</v>
      </c>
      <c r="D72" s="40">
        <v>4</v>
      </c>
      <c r="E72" s="41"/>
      <c r="F72" s="41"/>
      <c r="G72" s="41"/>
      <c r="H72" s="41"/>
      <c r="I72" s="41"/>
      <c r="J72" s="41"/>
      <c r="K72" s="41"/>
      <c r="L72" s="41">
        <v>4</v>
      </c>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2"/>
      <c r="BC72" s="42"/>
      <c r="BD72" s="39" t="s">
        <v>2208</v>
      </c>
      <c r="BE72" s="43"/>
      <c r="BF72" s="35" t="s">
        <v>3615</v>
      </c>
    </row>
    <row r="73" spans="1:60" s="36" customFormat="1" x14ac:dyDescent="0.2">
      <c r="A73" s="29" t="s">
        <v>2269</v>
      </c>
      <c r="B73" s="30" t="s">
        <v>892</v>
      </c>
      <c r="C73" s="31"/>
      <c r="D73" s="32">
        <v>25.25</v>
      </c>
      <c r="E73" s="32">
        <v>1</v>
      </c>
      <c r="F73" s="32">
        <v>0</v>
      </c>
      <c r="G73" s="32">
        <v>0</v>
      </c>
      <c r="H73" s="32">
        <v>2.0700000000000003</v>
      </c>
      <c r="I73" s="32">
        <v>2</v>
      </c>
      <c r="J73" s="32">
        <v>0</v>
      </c>
      <c r="K73" s="32">
        <v>0</v>
      </c>
      <c r="L73" s="32">
        <v>16</v>
      </c>
      <c r="M73" s="32">
        <v>0.5</v>
      </c>
      <c r="N73" s="32">
        <v>0</v>
      </c>
      <c r="O73" s="32">
        <v>0</v>
      </c>
      <c r="P73" s="32">
        <v>0</v>
      </c>
      <c r="Q73" s="32">
        <v>0</v>
      </c>
      <c r="R73" s="32">
        <v>0</v>
      </c>
      <c r="S73" s="32">
        <v>0</v>
      </c>
      <c r="T73" s="32">
        <v>0</v>
      </c>
      <c r="U73" s="32">
        <v>0</v>
      </c>
      <c r="V73" s="32">
        <v>0</v>
      </c>
      <c r="W73" s="32">
        <v>0</v>
      </c>
      <c r="X73" s="32">
        <v>0</v>
      </c>
      <c r="Y73" s="32">
        <v>0</v>
      </c>
      <c r="Z73" s="32">
        <v>0</v>
      </c>
      <c r="AA73" s="32">
        <v>0</v>
      </c>
      <c r="AB73" s="32">
        <v>0</v>
      </c>
      <c r="AC73" s="32">
        <v>0</v>
      </c>
      <c r="AD73" s="32">
        <v>0</v>
      </c>
      <c r="AE73" s="32">
        <v>0</v>
      </c>
      <c r="AF73" s="32">
        <v>0</v>
      </c>
      <c r="AG73" s="32">
        <v>0</v>
      </c>
      <c r="AH73" s="32">
        <v>0</v>
      </c>
      <c r="AI73" s="32">
        <v>0</v>
      </c>
      <c r="AJ73" s="32">
        <v>0</v>
      </c>
      <c r="AK73" s="32">
        <v>0</v>
      </c>
      <c r="AL73" s="32">
        <v>0</v>
      </c>
      <c r="AM73" s="32">
        <v>0</v>
      </c>
      <c r="AN73" s="32">
        <v>0</v>
      </c>
      <c r="AO73" s="32">
        <v>0</v>
      </c>
      <c r="AP73" s="32">
        <v>0</v>
      </c>
      <c r="AQ73" s="32">
        <v>0</v>
      </c>
      <c r="AR73" s="32">
        <v>0</v>
      </c>
      <c r="AS73" s="32">
        <v>0</v>
      </c>
      <c r="AT73" s="32">
        <v>0</v>
      </c>
      <c r="AU73" s="32">
        <v>0</v>
      </c>
      <c r="AV73" s="32">
        <v>0</v>
      </c>
      <c r="AW73" s="32">
        <v>0</v>
      </c>
      <c r="AX73" s="32">
        <v>0</v>
      </c>
      <c r="AY73" s="32">
        <v>0</v>
      </c>
      <c r="AZ73" s="32">
        <v>0</v>
      </c>
      <c r="BA73" s="32">
        <v>3.68</v>
      </c>
      <c r="BB73" s="33"/>
      <c r="BC73" s="33"/>
      <c r="BD73" s="31"/>
      <c r="BE73" s="102"/>
      <c r="BF73" s="35" t="s">
        <v>3614</v>
      </c>
    </row>
    <row r="74" spans="1:60" x14ac:dyDescent="0.2">
      <c r="A74" s="37" t="s">
        <v>2270</v>
      </c>
      <c r="B74" s="38" t="s">
        <v>2245</v>
      </c>
      <c r="C74" s="39" t="s">
        <v>1154</v>
      </c>
      <c r="D74" s="40">
        <v>13.5</v>
      </c>
      <c r="E74" s="41"/>
      <c r="F74" s="41"/>
      <c r="G74" s="41"/>
      <c r="H74" s="41"/>
      <c r="I74" s="41"/>
      <c r="J74" s="41"/>
      <c r="K74" s="41"/>
      <c r="L74" s="41">
        <v>13</v>
      </c>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v>0.5</v>
      </c>
      <c r="BB74" s="42"/>
      <c r="BC74" s="42"/>
      <c r="BD74" s="39" t="s">
        <v>2215</v>
      </c>
      <c r="BE74" s="43"/>
      <c r="BF74" s="35" t="s">
        <v>3615</v>
      </c>
    </row>
    <row r="75" spans="1:60" x14ac:dyDescent="0.2">
      <c r="A75" s="37" t="s">
        <v>2271</v>
      </c>
      <c r="B75" s="38" t="s">
        <v>2272</v>
      </c>
      <c r="C75" s="39" t="s">
        <v>1154</v>
      </c>
      <c r="D75" s="40">
        <v>0.23</v>
      </c>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v>0.23</v>
      </c>
      <c r="BB75" s="42"/>
      <c r="BC75" s="42"/>
      <c r="BD75" s="39" t="s">
        <v>2217</v>
      </c>
      <c r="BE75" s="43"/>
      <c r="BF75" s="35" t="s">
        <v>3615</v>
      </c>
    </row>
    <row r="76" spans="1:60" ht="48" x14ac:dyDescent="0.2">
      <c r="A76" s="37" t="s">
        <v>2273</v>
      </c>
      <c r="B76" s="38" t="s">
        <v>2274</v>
      </c>
      <c r="C76" s="39" t="s">
        <v>1154</v>
      </c>
      <c r="D76" s="40">
        <v>0.55000000000000004</v>
      </c>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v>0.55000000000000004</v>
      </c>
      <c r="BB76" s="42"/>
      <c r="BC76" s="42"/>
      <c r="BD76" s="39" t="s">
        <v>2217</v>
      </c>
      <c r="BE76" s="43"/>
      <c r="BF76" s="35" t="s">
        <v>3615</v>
      </c>
    </row>
    <row r="77" spans="1:60" ht="32" x14ac:dyDescent="0.2">
      <c r="A77" s="37" t="s">
        <v>2275</v>
      </c>
      <c r="B77" s="38" t="s">
        <v>2276</v>
      </c>
      <c r="C77" s="39" t="s">
        <v>1154</v>
      </c>
      <c r="D77" s="40">
        <v>0.5</v>
      </c>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v>0.5</v>
      </c>
      <c r="BB77" s="42"/>
      <c r="BC77" s="42"/>
      <c r="BD77" s="39" t="s">
        <v>2217</v>
      </c>
      <c r="BE77" s="43"/>
      <c r="BF77" s="35" t="s">
        <v>3615</v>
      </c>
    </row>
    <row r="78" spans="1:60" s="89" customFormat="1" ht="32" x14ac:dyDescent="0.2">
      <c r="A78" s="37" t="s">
        <v>2277</v>
      </c>
      <c r="B78" s="38" t="s">
        <v>2278</v>
      </c>
      <c r="C78" s="39" t="s">
        <v>1154</v>
      </c>
      <c r="D78" s="40">
        <v>0.4</v>
      </c>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v>0.4</v>
      </c>
      <c r="BB78" s="42"/>
      <c r="BC78" s="42"/>
      <c r="BD78" s="39" t="s">
        <v>2217</v>
      </c>
      <c r="BE78" s="43"/>
      <c r="BF78" s="35" t="s">
        <v>3615</v>
      </c>
      <c r="BG78" s="22"/>
      <c r="BH78" s="22"/>
    </row>
    <row r="79" spans="1:60" s="89" customFormat="1" ht="64" x14ac:dyDescent="0.2">
      <c r="A79" s="37" t="s">
        <v>2279</v>
      </c>
      <c r="B79" s="38" t="s">
        <v>2280</v>
      </c>
      <c r="C79" s="39" t="s">
        <v>1154</v>
      </c>
      <c r="D79" s="40">
        <v>4</v>
      </c>
      <c r="E79" s="41"/>
      <c r="F79" s="41"/>
      <c r="G79" s="41"/>
      <c r="H79" s="41">
        <v>1</v>
      </c>
      <c r="I79" s="41">
        <v>1</v>
      </c>
      <c r="J79" s="41"/>
      <c r="K79" s="41"/>
      <c r="L79" s="41">
        <v>2</v>
      </c>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2"/>
      <c r="BC79" s="42"/>
      <c r="BD79" s="39" t="s">
        <v>2206</v>
      </c>
      <c r="BE79" s="43"/>
      <c r="BF79" s="35" t="s">
        <v>3615</v>
      </c>
      <c r="BG79" s="22"/>
      <c r="BH79" s="22"/>
    </row>
    <row r="80" spans="1:60" s="89" customFormat="1" ht="48" x14ac:dyDescent="0.2">
      <c r="A80" s="37" t="s">
        <v>2281</v>
      </c>
      <c r="B80" s="38" t="s">
        <v>2282</v>
      </c>
      <c r="C80" s="39"/>
      <c r="D80" s="40">
        <v>1.07</v>
      </c>
      <c r="E80" s="41">
        <v>0.5</v>
      </c>
      <c r="F80" s="41"/>
      <c r="G80" s="41"/>
      <c r="H80" s="41">
        <v>7.0000000000000007E-2</v>
      </c>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v>0.5</v>
      </c>
      <c r="BB80" s="42"/>
      <c r="BC80" s="42"/>
      <c r="BD80" s="60" t="s">
        <v>2283</v>
      </c>
      <c r="BE80" s="43"/>
      <c r="BF80" s="35" t="s">
        <v>3614</v>
      </c>
      <c r="BG80" s="22"/>
      <c r="BH80" s="22"/>
    </row>
    <row r="81" spans="1:60" s="89" customFormat="1" x14ac:dyDescent="0.2">
      <c r="A81" s="37" t="s">
        <v>2284</v>
      </c>
      <c r="B81" s="103"/>
      <c r="C81" s="104" t="s">
        <v>1154</v>
      </c>
      <c r="D81" s="65">
        <v>0.5</v>
      </c>
      <c r="E81" s="105">
        <v>0.5</v>
      </c>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6"/>
      <c r="BC81" s="106"/>
      <c r="BD81" s="104" t="s">
        <v>2215</v>
      </c>
      <c r="BE81" s="107"/>
      <c r="BF81" s="35" t="s">
        <v>3615</v>
      </c>
      <c r="BG81" s="69"/>
      <c r="BH81" s="69"/>
    </row>
    <row r="82" spans="1:60" s="89" customFormat="1" x14ac:dyDescent="0.2">
      <c r="A82" s="37" t="s">
        <v>2285</v>
      </c>
      <c r="B82" s="103"/>
      <c r="C82" s="104" t="s">
        <v>1154</v>
      </c>
      <c r="D82" s="65">
        <v>0.5</v>
      </c>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v>0.5</v>
      </c>
      <c r="BB82" s="106"/>
      <c r="BC82" s="106"/>
      <c r="BD82" s="104" t="s">
        <v>2224</v>
      </c>
      <c r="BE82" s="107"/>
      <c r="BF82" s="35" t="s">
        <v>3615</v>
      </c>
      <c r="BG82" s="69"/>
      <c r="BH82" s="69"/>
    </row>
    <row r="83" spans="1:60" s="89" customFormat="1" x14ac:dyDescent="0.2">
      <c r="A83" s="37" t="s">
        <v>2286</v>
      </c>
      <c r="B83" s="103"/>
      <c r="C83" s="104" t="s">
        <v>1154</v>
      </c>
      <c r="D83" s="65">
        <v>7.0000000000000007E-2</v>
      </c>
      <c r="E83" s="105"/>
      <c r="F83" s="105"/>
      <c r="G83" s="105"/>
      <c r="H83" s="105">
        <v>7.0000000000000007E-2</v>
      </c>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6"/>
      <c r="BC83" s="106"/>
      <c r="BD83" s="104" t="s">
        <v>2206</v>
      </c>
      <c r="BE83" s="107"/>
      <c r="BF83" s="35" t="s">
        <v>3615</v>
      </c>
      <c r="BG83" s="69"/>
      <c r="BH83" s="69"/>
    </row>
    <row r="84" spans="1:60" s="115" customFormat="1" ht="32" x14ac:dyDescent="0.2">
      <c r="A84" s="37" t="s">
        <v>2284</v>
      </c>
      <c r="B84" s="108" t="s">
        <v>2287</v>
      </c>
      <c r="C84" s="109" t="s">
        <v>1154</v>
      </c>
      <c r="D84" s="111">
        <v>5</v>
      </c>
      <c r="E84" s="112">
        <v>0.5</v>
      </c>
      <c r="F84" s="112"/>
      <c r="G84" s="112"/>
      <c r="H84" s="112">
        <v>1</v>
      </c>
      <c r="I84" s="112">
        <v>1</v>
      </c>
      <c r="J84" s="112"/>
      <c r="K84" s="112"/>
      <c r="L84" s="112">
        <v>1</v>
      </c>
      <c r="M84" s="112">
        <v>0.5</v>
      </c>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v>1</v>
      </c>
      <c r="BB84" s="113"/>
      <c r="BC84" s="113"/>
      <c r="BD84" s="110" t="s">
        <v>412</v>
      </c>
      <c r="BE84" s="114"/>
      <c r="BF84" s="35" t="s">
        <v>3615</v>
      </c>
    </row>
    <row r="85" spans="1:60" s="70" customFormat="1" x14ac:dyDescent="0.2">
      <c r="A85" s="29" t="s">
        <v>2288</v>
      </c>
      <c r="B85" s="30" t="s">
        <v>76</v>
      </c>
      <c r="C85" s="31"/>
      <c r="D85" s="32">
        <v>6.2</v>
      </c>
      <c r="E85" s="32">
        <v>0.08</v>
      </c>
      <c r="F85" s="32">
        <v>0</v>
      </c>
      <c r="G85" s="32">
        <v>0</v>
      </c>
      <c r="H85" s="32">
        <v>0.39</v>
      </c>
      <c r="I85" s="32">
        <v>0</v>
      </c>
      <c r="J85" s="32">
        <v>0</v>
      </c>
      <c r="K85" s="32">
        <v>0</v>
      </c>
      <c r="L85" s="32">
        <v>2.12</v>
      </c>
      <c r="M85" s="32">
        <v>0</v>
      </c>
      <c r="N85" s="32">
        <v>0</v>
      </c>
      <c r="O85" s="32">
        <v>0</v>
      </c>
      <c r="P85" s="32">
        <v>0</v>
      </c>
      <c r="Q85" s="32">
        <v>0</v>
      </c>
      <c r="R85" s="32">
        <v>0</v>
      </c>
      <c r="S85" s="32">
        <v>0</v>
      </c>
      <c r="T85" s="32">
        <v>0</v>
      </c>
      <c r="U85" s="32">
        <v>0</v>
      </c>
      <c r="V85" s="32">
        <v>0</v>
      </c>
      <c r="W85" s="32">
        <v>0</v>
      </c>
      <c r="X85" s="32">
        <v>0</v>
      </c>
      <c r="Y85" s="32">
        <v>0</v>
      </c>
      <c r="Z85" s="32">
        <v>0</v>
      </c>
      <c r="AA85" s="32">
        <v>0</v>
      </c>
      <c r="AB85" s="32">
        <v>0</v>
      </c>
      <c r="AC85" s="32">
        <v>0</v>
      </c>
      <c r="AD85" s="32">
        <v>0</v>
      </c>
      <c r="AE85" s="32">
        <v>0</v>
      </c>
      <c r="AF85" s="32">
        <v>0.2</v>
      </c>
      <c r="AG85" s="32">
        <v>0</v>
      </c>
      <c r="AH85" s="32">
        <v>0</v>
      </c>
      <c r="AI85" s="32">
        <v>0</v>
      </c>
      <c r="AJ85" s="32">
        <v>0</v>
      </c>
      <c r="AK85" s="32">
        <v>0</v>
      </c>
      <c r="AL85" s="32">
        <v>0</v>
      </c>
      <c r="AM85" s="32">
        <v>0</v>
      </c>
      <c r="AN85" s="32">
        <v>0</v>
      </c>
      <c r="AO85" s="32">
        <v>0</v>
      </c>
      <c r="AP85" s="32">
        <v>0</v>
      </c>
      <c r="AQ85" s="32">
        <v>0</v>
      </c>
      <c r="AR85" s="32">
        <v>0</v>
      </c>
      <c r="AS85" s="32">
        <v>0</v>
      </c>
      <c r="AT85" s="32">
        <v>0</v>
      </c>
      <c r="AU85" s="32">
        <v>0</v>
      </c>
      <c r="AV85" s="32">
        <v>0</v>
      </c>
      <c r="AW85" s="32">
        <v>0</v>
      </c>
      <c r="AX85" s="32">
        <v>0</v>
      </c>
      <c r="AY85" s="32">
        <v>0</v>
      </c>
      <c r="AZ85" s="32">
        <v>0</v>
      </c>
      <c r="BA85" s="32">
        <v>3.41</v>
      </c>
      <c r="BB85" s="33"/>
      <c r="BC85" s="33"/>
      <c r="BD85" s="31"/>
      <c r="BE85" s="34"/>
      <c r="BF85" s="35" t="s">
        <v>3614</v>
      </c>
      <c r="BG85" s="36"/>
      <c r="BH85" s="36"/>
    </row>
    <row r="86" spans="1:60" x14ac:dyDescent="0.2">
      <c r="A86" s="37" t="s">
        <v>2289</v>
      </c>
      <c r="B86" s="38" t="s">
        <v>2290</v>
      </c>
      <c r="C86" s="39" t="s">
        <v>77</v>
      </c>
      <c r="D86" s="40">
        <v>0.08</v>
      </c>
      <c r="E86" s="41">
        <v>0.08</v>
      </c>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2"/>
      <c r="BC86" s="42"/>
      <c r="BD86" s="39" t="s">
        <v>2219</v>
      </c>
      <c r="BE86" s="43"/>
      <c r="BF86" s="35" t="s">
        <v>3615</v>
      </c>
    </row>
    <row r="87" spans="1:60" ht="32" x14ac:dyDescent="0.2">
      <c r="A87" s="37" t="s">
        <v>2291</v>
      </c>
      <c r="B87" s="38" t="s">
        <v>2292</v>
      </c>
      <c r="C87" s="39" t="s">
        <v>77</v>
      </c>
      <c r="D87" s="40">
        <v>0.4</v>
      </c>
      <c r="E87" s="41"/>
      <c r="F87" s="41"/>
      <c r="G87" s="41"/>
      <c r="H87" s="41"/>
      <c r="I87" s="41"/>
      <c r="J87" s="41"/>
      <c r="K87" s="41"/>
      <c r="L87" s="41">
        <v>0.4</v>
      </c>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2"/>
      <c r="BC87" s="42"/>
      <c r="BD87" s="39" t="s">
        <v>2204</v>
      </c>
      <c r="BE87" s="43"/>
      <c r="BF87" s="35" t="s">
        <v>3615</v>
      </c>
    </row>
    <row r="88" spans="1:60" ht="32" x14ac:dyDescent="0.2">
      <c r="A88" s="37" t="s">
        <v>2293</v>
      </c>
      <c r="B88" s="38" t="s">
        <v>2294</v>
      </c>
      <c r="C88" s="39" t="s">
        <v>77</v>
      </c>
      <c r="D88" s="40">
        <v>2.7199999999999998</v>
      </c>
      <c r="E88" s="41"/>
      <c r="F88" s="41"/>
      <c r="G88" s="41"/>
      <c r="H88" s="41">
        <v>0.39</v>
      </c>
      <c r="I88" s="41"/>
      <c r="J88" s="41"/>
      <c r="K88" s="41"/>
      <c r="L88" s="41">
        <v>0.72</v>
      </c>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v>1.61</v>
      </c>
      <c r="BB88" s="42"/>
      <c r="BC88" s="42"/>
      <c r="BD88" s="39" t="s">
        <v>2217</v>
      </c>
      <c r="BE88" s="43"/>
      <c r="BF88" s="35" t="s">
        <v>3615</v>
      </c>
    </row>
    <row r="89" spans="1:60" x14ac:dyDescent="0.2">
      <c r="A89" s="37" t="s">
        <v>2295</v>
      </c>
      <c r="B89" s="38" t="s">
        <v>2296</v>
      </c>
      <c r="C89" s="39" t="s">
        <v>77</v>
      </c>
      <c r="D89" s="40">
        <v>1.07</v>
      </c>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v>1.07</v>
      </c>
      <c r="BB89" s="42"/>
      <c r="BC89" s="42"/>
      <c r="BD89" s="39" t="s">
        <v>2217</v>
      </c>
      <c r="BE89" s="43"/>
      <c r="BF89" s="35" t="s">
        <v>3615</v>
      </c>
    </row>
    <row r="90" spans="1:60" x14ac:dyDescent="0.2">
      <c r="A90" s="37" t="s">
        <v>2297</v>
      </c>
      <c r="B90" s="38" t="s">
        <v>2298</v>
      </c>
      <c r="C90" s="39" t="s">
        <v>77</v>
      </c>
      <c r="D90" s="40">
        <v>0.73</v>
      </c>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v>0.73</v>
      </c>
      <c r="BB90" s="42"/>
      <c r="BC90" s="42"/>
      <c r="BD90" s="39" t="s">
        <v>2217</v>
      </c>
      <c r="BE90" s="43"/>
      <c r="BF90" s="35" t="s">
        <v>3615</v>
      </c>
    </row>
    <row r="91" spans="1:60" x14ac:dyDescent="0.2">
      <c r="A91" s="37" t="s">
        <v>2299</v>
      </c>
      <c r="B91" s="51" t="s">
        <v>2300</v>
      </c>
      <c r="C91" s="52" t="s">
        <v>77</v>
      </c>
      <c r="D91" s="40">
        <v>0.2</v>
      </c>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v>0.2</v>
      </c>
      <c r="AG91" s="40"/>
      <c r="AH91" s="40"/>
      <c r="AI91" s="40"/>
      <c r="AJ91" s="40"/>
      <c r="AK91" s="40"/>
      <c r="AL91" s="40"/>
      <c r="AM91" s="40"/>
      <c r="AN91" s="40"/>
      <c r="AO91" s="40"/>
      <c r="AP91" s="40"/>
      <c r="AQ91" s="40"/>
      <c r="AR91" s="40"/>
      <c r="AS91" s="40"/>
      <c r="AT91" s="40"/>
      <c r="AU91" s="40"/>
      <c r="AV91" s="40"/>
      <c r="AW91" s="40"/>
      <c r="AX91" s="40"/>
      <c r="AY91" s="40"/>
      <c r="AZ91" s="40"/>
      <c r="BA91" s="40"/>
      <c r="BB91" s="53"/>
      <c r="BC91" s="53"/>
      <c r="BD91" s="52" t="s">
        <v>2238</v>
      </c>
      <c r="BE91" s="54" t="s">
        <v>2301</v>
      </c>
      <c r="BF91" s="35" t="s">
        <v>3615</v>
      </c>
    </row>
    <row r="92" spans="1:60" x14ac:dyDescent="0.2">
      <c r="A92" s="37" t="s">
        <v>2302</v>
      </c>
      <c r="B92" s="55" t="s">
        <v>76</v>
      </c>
      <c r="C92" s="52"/>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8"/>
      <c r="BC92" s="58"/>
      <c r="BD92" s="56" t="s">
        <v>412</v>
      </c>
      <c r="BE92" s="59"/>
      <c r="BF92" s="35" t="s">
        <v>3614</v>
      </c>
    </row>
    <row r="93" spans="1:60" s="69" customFormat="1" x14ac:dyDescent="0.2">
      <c r="A93" s="37" t="s">
        <v>2303</v>
      </c>
      <c r="B93" s="103"/>
      <c r="C93" s="104" t="s">
        <v>77</v>
      </c>
      <c r="D93" s="65">
        <v>1</v>
      </c>
      <c r="E93" s="105"/>
      <c r="F93" s="105"/>
      <c r="G93" s="105"/>
      <c r="H93" s="105"/>
      <c r="I93" s="105"/>
      <c r="J93" s="105"/>
      <c r="K93" s="105"/>
      <c r="L93" s="105">
        <v>1</v>
      </c>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6"/>
      <c r="BC93" s="106"/>
      <c r="BD93" s="104" t="s">
        <v>2204</v>
      </c>
      <c r="BE93" s="107"/>
      <c r="BF93" s="35" t="s">
        <v>3615</v>
      </c>
    </row>
    <row r="94" spans="1:60" s="36" customFormat="1" ht="32" x14ac:dyDescent="0.2">
      <c r="A94" s="29" t="s">
        <v>2304</v>
      </c>
      <c r="B94" s="30" t="s">
        <v>359</v>
      </c>
      <c r="C94" s="31"/>
      <c r="D94" s="32">
        <v>2.7800000000000002</v>
      </c>
      <c r="E94" s="32">
        <v>0</v>
      </c>
      <c r="F94" s="32">
        <v>0</v>
      </c>
      <c r="G94" s="32">
        <v>0</v>
      </c>
      <c r="H94" s="32">
        <v>0.45</v>
      </c>
      <c r="I94" s="32">
        <v>0.2</v>
      </c>
      <c r="J94" s="32">
        <v>0</v>
      </c>
      <c r="K94" s="32">
        <v>0</v>
      </c>
      <c r="L94" s="32">
        <v>0</v>
      </c>
      <c r="M94" s="32">
        <v>0</v>
      </c>
      <c r="N94" s="32">
        <v>0</v>
      </c>
      <c r="O94" s="32">
        <v>0</v>
      </c>
      <c r="P94" s="32">
        <v>0</v>
      </c>
      <c r="Q94" s="32">
        <v>0</v>
      </c>
      <c r="R94" s="32">
        <v>0</v>
      </c>
      <c r="S94" s="32">
        <v>0</v>
      </c>
      <c r="T94" s="32">
        <v>0</v>
      </c>
      <c r="U94" s="32">
        <v>0</v>
      </c>
      <c r="V94" s="32">
        <v>0</v>
      </c>
      <c r="W94" s="32">
        <v>0</v>
      </c>
      <c r="X94" s="32">
        <v>0</v>
      </c>
      <c r="Y94" s="32">
        <v>0</v>
      </c>
      <c r="Z94" s="32">
        <v>0</v>
      </c>
      <c r="AA94" s="32">
        <v>0</v>
      </c>
      <c r="AB94" s="32">
        <v>0</v>
      </c>
      <c r="AC94" s="32">
        <v>0</v>
      </c>
      <c r="AD94" s="32">
        <v>0</v>
      </c>
      <c r="AE94" s="32">
        <v>0</v>
      </c>
      <c r="AF94" s="32">
        <v>0</v>
      </c>
      <c r="AG94" s="32">
        <v>0</v>
      </c>
      <c r="AH94" s="32">
        <v>0</v>
      </c>
      <c r="AI94" s="32">
        <v>0</v>
      </c>
      <c r="AJ94" s="32">
        <v>0</v>
      </c>
      <c r="AK94" s="32">
        <v>0</v>
      </c>
      <c r="AL94" s="32">
        <v>0</v>
      </c>
      <c r="AM94" s="32">
        <v>0.05</v>
      </c>
      <c r="AN94" s="32">
        <v>0</v>
      </c>
      <c r="AO94" s="32">
        <v>0</v>
      </c>
      <c r="AP94" s="32">
        <v>0</v>
      </c>
      <c r="AQ94" s="32">
        <v>0</v>
      </c>
      <c r="AR94" s="32">
        <v>0</v>
      </c>
      <c r="AS94" s="32">
        <v>0</v>
      </c>
      <c r="AT94" s="32">
        <v>0</v>
      </c>
      <c r="AU94" s="32">
        <v>0</v>
      </c>
      <c r="AV94" s="32">
        <v>0</v>
      </c>
      <c r="AW94" s="32">
        <v>0</v>
      </c>
      <c r="AX94" s="32">
        <v>0</v>
      </c>
      <c r="AY94" s="32">
        <v>0</v>
      </c>
      <c r="AZ94" s="32">
        <v>0</v>
      </c>
      <c r="BA94" s="32">
        <v>2.08</v>
      </c>
      <c r="BB94" s="33"/>
      <c r="BC94" s="33"/>
      <c r="BD94" s="31"/>
      <c r="BE94" s="34"/>
      <c r="BF94" s="35" t="s">
        <v>3614</v>
      </c>
    </row>
    <row r="95" spans="1:60" x14ac:dyDescent="0.2">
      <c r="A95" s="37" t="s">
        <v>2305</v>
      </c>
      <c r="B95" s="38" t="s">
        <v>2306</v>
      </c>
      <c r="C95" s="39" t="s">
        <v>97</v>
      </c>
      <c r="D95" s="40">
        <v>0.14000000000000001</v>
      </c>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v>0.14000000000000001</v>
      </c>
      <c r="BB95" s="42"/>
      <c r="BC95" s="42"/>
      <c r="BD95" s="39" t="s">
        <v>2217</v>
      </c>
      <c r="BE95" s="43"/>
      <c r="BF95" s="35" t="s">
        <v>3615</v>
      </c>
    </row>
    <row r="96" spans="1:60" ht="48" x14ac:dyDescent="0.2">
      <c r="A96" s="37" t="s">
        <v>2307</v>
      </c>
      <c r="B96" s="38" t="s">
        <v>2308</v>
      </c>
      <c r="C96" s="39" t="s">
        <v>97</v>
      </c>
      <c r="D96" s="40">
        <v>0.5</v>
      </c>
      <c r="E96" s="41"/>
      <c r="F96" s="41"/>
      <c r="G96" s="41"/>
      <c r="H96" s="41">
        <v>0.45</v>
      </c>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v>0.05</v>
      </c>
      <c r="AN96" s="41"/>
      <c r="AO96" s="41"/>
      <c r="AP96" s="41"/>
      <c r="AQ96" s="41"/>
      <c r="AR96" s="41"/>
      <c r="AS96" s="41"/>
      <c r="AT96" s="41"/>
      <c r="AU96" s="41"/>
      <c r="AV96" s="41"/>
      <c r="AW96" s="41"/>
      <c r="AX96" s="41"/>
      <c r="AY96" s="41"/>
      <c r="AZ96" s="41"/>
      <c r="BA96" s="41"/>
      <c r="BB96" s="42"/>
      <c r="BC96" s="42"/>
      <c r="BD96" s="39" t="s">
        <v>2215</v>
      </c>
      <c r="BE96" s="43"/>
      <c r="BF96" s="35" t="s">
        <v>3615</v>
      </c>
    </row>
    <row r="97" spans="1:58" ht="48" x14ac:dyDescent="0.2">
      <c r="A97" s="37" t="s">
        <v>2309</v>
      </c>
      <c r="B97" s="38" t="s">
        <v>2310</v>
      </c>
      <c r="C97" s="39" t="s">
        <v>97</v>
      </c>
      <c r="D97" s="40">
        <v>0.35</v>
      </c>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v>0.35</v>
      </c>
      <c r="BB97" s="42"/>
      <c r="BC97" s="42"/>
      <c r="BD97" s="39" t="s">
        <v>2215</v>
      </c>
      <c r="BE97" s="43"/>
      <c r="BF97" s="35" t="s">
        <v>3615</v>
      </c>
    </row>
    <row r="98" spans="1:58" ht="32" x14ac:dyDescent="0.2">
      <c r="A98" s="37" t="s">
        <v>2311</v>
      </c>
      <c r="B98" s="38" t="s">
        <v>2312</v>
      </c>
      <c r="C98" s="39" t="s">
        <v>97</v>
      </c>
      <c r="D98" s="40">
        <v>0.3</v>
      </c>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v>0.3</v>
      </c>
      <c r="BB98" s="42"/>
      <c r="BC98" s="42"/>
      <c r="BD98" s="39" t="s">
        <v>2217</v>
      </c>
      <c r="BE98" s="43"/>
      <c r="BF98" s="35" t="s">
        <v>3615</v>
      </c>
    </row>
    <row r="99" spans="1:58" x14ac:dyDescent="0.2">
      <c r="A99" s="37" t="s">
        <v>2313</v>
      </c>
      <c r="B99" s="38" t="s">
        <v>2314</v>
      </c>
      <c r="C99" s="39" t="s">
        <v>97</v>
      </c>
      <c r="D99" s="40">
        <v>0.2</v>
      </c>
      <c r="E99" s="41"/>
      <c r="F99" s="41"/>
      <c r="G99" s="41"/>
      <c r="H99" s="41"/>
      <c r="I99" s="41">
        <v>0.2</v>
      </c>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2"/>
      <c r="BC99" s="42"/>
      <c r="BD99" s="39" t="s">
        <v>2206</v>
      </c>
      <c r="BE99" s="43"/>
      <c r="BF99" s="35" t="s">
        <v>3615</v>
      </c>
    </row>
    <row r="100" spans="1:58" x14ac:dyDescent="0.2">
      <c r="A100" s="37" t="s">
        <v>2315</v>
      </c>
      <c r="B100" s="38" t="s">
        <v>2316</v>
      </c>
      <c r="C100" s="39" t="s">
        <v>97</v>
      </c>
      <c r="D100" s="40">
        <v>0.5</v>
      </c>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v>0.5</v>
      </c>
      <c r="BB100" s="42"/>
      <c r="BC100" s="42"/>
      <c r="BD100" s="39" t="s">
        <v>2217</v>
      </c>
      <c r="BE100" s="43"/>
      <c r="BF100" s="35" t="s">
        <v>3615</v>
      </c>
    </row>
    <row r="101" spans="1:58" s="69" customFormat="1" x14ac:dyDescent="0.2">
      <c r="A101" s="37" t="s">
        <v>2317</v>
      </c>
      <c r="B101" s="62" t="s">
        <v>2318</v>
      </c>
      <c r="C101" s="63" t="s">
        <v>97</v>
      </c>
      <c r="D101" s="65">
        <v>0.51</v>
      </c>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v>0.51</v>
      </c>
      <c r="BB101" s="67"/>
      <c r="BC101" s="67"/>
      <c r="BD101" s="63" t="s">
        <v>2217</v>
      </c>
      <c r="BE101" s="68"/>
      <c r="BF101" s="35" t="s">
        <v>3615</v>
      </c>
    </row>
    <row r="102" spans="1:58" x14ac:dyDescent="0.2">
      <c r="A102" s="37" t="s">
        <v>2319</v>
      </c>
      <c r="B102" s="38" t="s">
        <v>2320</v>
      </c>
      <c r="C102" s="39" t="s">
        <v>97</v>
      </c>
      <c r="D102" s="40">
        <v>0.28000000000000003</v>
      </c>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v>0.28000000000000003</v>
      </c>
      <c r="BB102" s="42"/>
      <c r="BC102" s="42"/>
      <c r="BD102" s="39" t="s">
        <v>2217</v>
      </c>
      <c r="BE102" s="43"/>
      <c r="BF102" s="35" t="s">
        <v>3615</v>
      </c>
    </row>
    <row r="103" spans="1:58" s="36" customFormat="1" x14ac:dyDescent="0.2">
      <c r="A103" s="29" t="s">
        <v>2321</v>
      </c>
      <c r="B103" s="30" t="s">
        <v>421</v>
      </c>
      <c r="C103" s="31"/>
      <c r="D103" s="32">
        <v>165.82</v>
      </c>
      <c r="E103" s="32">
        <v>6.42</v>
      </c>
      <c r="F103" s="32">
        <v>0</v>
      </c>
      <c r="G103" s="32">
        <v>0</v>
      </c>
      <c r="H103" s="32">
        <v>32.059999999999988</v>
      </c>
      <c r="I103" s="32">
        <v>2.7399999999999998</v>
      </c>
      <c r="J103" s="32">
        <v>0.25</v>
      </c>
      <c r="K103" s="32">
        <v>0</v>
      </c>
      <c r="L103" s="32">
        <v>64.540000000000006</v>
      </c>
      <c r="M103" s="32">
        <v>0.46</v>
      </c>
      <c r="N103" s="32">
        <v>0</v>
      </c>
      <c r="O103" s="32">
        <v>0</v>
      </c>
      <c r="P103" s="32">
        <v>0</v>
      </c>
      <c r="Q103" s="32">
        <v>0</v>
      </c>
      <c r="R103" s="32">
        <v>0</v>
      </c>
      <c r="S103" s="32">
        <v>0</v>
      </c>
      <c r="T103" s="32">
        <v>0</v>
      </c>
      <c r="U103" s="32">
        <v>0</v>
      </c>
      <c r="V103" s="32">
        <v>2.5</v>
      </c>
      <c r="W103" s="32">
        <v>0</v>
      </c>
      <c r="X103" s="32">
        <v>0</v>
      </c>
      <c r="Y103" s="32">
        <v>7.26</v>
      </c>
      <c r="Z103" s="32">
        <v>1</v>
      </c>
      <c r="AA103" s="32">
        <v>0</v>
      </c>
      <c r="AB103" s="32">
        <v>0</v>
      </c>
      <c r="AC103" s="32">
        <v>0</v>
      </c>
      <c r="AD103" s="32">
        <v>0.2</v>
      </c>
      <c r="AE103" s="32">
        <v>0.05</v>
      </c>
      <c r="AF103" s="32">
        <v>0.01</v>
      </c>
      <c r="AG103" s="32">
        <v>0</v>
      </c>
      <c r="AH103" s="32">
        <v>0</v>
      </c>
      <c r="AI103" s="32">
        <v>0</v>
      </c>
      <c r="AJ103" s="32">
        <v>0</v>
      </c>
      <c r="AK103" s="32">
        <v>0</v>
      </c>
      <c r="AL103" s="32">
        <v>0</v>
      </c>
      <c r="AM103" s="32">
        <v>0.73</v>
      </c>
      <c r="AN103" s="32">
        <v>0</v>
      </c>
      <c r="AO103" s="32">
        <v>0.01</v>
      </c>
      <c r="AP103" s="32">
        <v>0</v>
      </c>
      <c r="AQ103" s="32">
        <v>0</v>
      </c>
      <c r="AR103" s="32">
        <v>0</v>
      </c>
      <c r="AS103" s="32">
        <v>3</v>
      </c>
      <c r="AT103" s="32">
        <v>0</v>
      </c>
      <c r="AU103" s="32">
        <v>0</v>
      </c>
      <c r="AV103" s="32">
        <v>0</v>
      </c>
      <c r="AW103" s="32">
        <v>0</v>
      </c>
      <c r="AX103" s="32">
        <v>6.78</v>
      </c>
      <c r="AY103" s="32">
        <v>1.01</v>
      </c>
      <c r="AZ103" s="32">
        <v>0</v>
      </c>
      <c r="BA103" s="32">
        <v>66.049999999999983</v>
      </c>
      <c r="BB103" s="33"/>
      <c r="BC103" s="33"/>
      <c r="BD103" s="31"/>
      <c r="BE103" s="34"/>
      <c r="BF103" s="35" t="s">
        <v>3614</v>
      </c>
    </row>
    <row r="104" spans="1:58" s="36" customFormat="1" x14ac:dyDescent="0.2">
      <c r="A104" s="29" t="s">
        <v>2322</v>
      </c>
      <c r="B104" s="30" t="s">
        <v>1265</v>
      </c>
      <c r="C104" s="31"/>
      <c r="D104" s="32">
        <v>102.26999999999998</v>
      </c>
      <c r="E104" s="32">
        <v>2.1800000000000002</v>
      </c>
      <c r="F104" s="32">
        <v>0</v>
      </c>
      <c r="G104" s="32">
        <v>0</v>
      </c>
      <c r="H104" s="32">
        <v>15.549999999999986</v>
      </c>
      <c r="I104" s="32">
        <v>2.15</v>
      </c>
      <c r="J104" s="32">
        <v>0.2</v>
      </c>
      <c r="K104" s="32">
        <v>0</v>
      </c>
      <c r="L104" s="32">
        <v>50.96</v>
      </c>
      <c r="M104" s="32">
        <v>0.26</v>
      </c>
      <c r="N104" s="32">
        <v>0</v>
      </c>
      <c r="O104" s="32">
        <v>0</v>
      </c>
      <c r="P104" s="32">
        <v>0</v>
      </c>
      <c r="Q104" s="32">
        <v>0</v>
      </c>
      <c r="R104" s="32">
        <v>0</v>
      </c>
      <c r="S104" s="32">
        <v>0</v>
      </c>
      <c r="T104" s="32">
        <v>0</v>
      </c>
      <c r="U104" s="32">
        <v>0</v>
      </c>
      <c r="V104" s="32">
        <v>2.5</v>
      </c>
      <c r="W104" s="32">
        <v>0</v>
      </c>
      <c r="X104" s="32">
        <v>0</v>
      </c>
      <c r="Y104" s="32">
        <v>5.96</v>
      </c>
      <c r="Z104" s="32">
        <v>1</v>
      </c>
      <c r="AA104" s="32">
        <v>0</v>
      </c>
      <c r="AB104" s="32">
        <v>0</v>
      </c>
      <c r="AC104" s="32">
        <v>0</v>
      </c>
      <c r="AD104" s="32">
        <v>0</v>
      </c>
      <c r="AE104" s="32">
        <v>0.05</v>
      </c>
      <c r="AF104" s="32">
        <v>0.01</v>
      </c>
      <c r="AG104" s="32">
        <v>0</v>
      </c>
      <c r="AH104" s="32">
        <v>0</v>
      </c>
      <c r="AI104" s="32">
        <v>0</v>
      </c>
      <c r="AJ104" s="32">
        <v>0</v>
      </c>
      <c r="AK104" s="32">
        <v>0</v>
      </c>
      <c r="AL104" s="32">
        <v>0</v>
      </c>
      <c r="AM104" s="32">
        <v>0.44999999999999996</v>
      </c>
      <c r="AN104" s="32">
        <v>0</v>
      </c>
      <c r="AO104" s="32">
        <v>0.01</v>
      </c>
      <c r="AP104" s="32">
        <v>0</v>
      </c>
      <c r="AQ104" s="32">
        <v>0</v>
      </c>
      <c r="AR104" s="32">
        <v>0</v>
      </c>
      <c r="AS104" s="32">
        <v>2</v>
      </c>
      <c r="AT104" s="32">
        <v>0</v>
      </c>
      <c r="AU104" s="32">
        <v>0</v>
      </c>
      <c r="AV104" s="32">
        <v>0</v>
      </c>
      <c r="AW104" s="32">
        <v>0</v>
      </c>
      <c r="AX104" s="32">
        <v>5.15</v>
      </c>
      <c r="AY104" s="32">
        <v>1.01</v>
      </c>
      <c r="AZ104" s="32">
        <v>0</v>
      </c>
      <c r="BA104" s="32">
        <v>42.08</v>
      </c>
      <c r="BB104" s="32">
        <v>0</v>
      </c>
      <c r="BC104" s="32">
        <v>0</v>
      </c>
      <c r="BD104" s="31"/>
      <c r="BE104" s="34"/>
      <c r="BF104" s="35" t="s">
        <v>3614</v>
      </c>
    </row>
    <row r="105" spans="1:58" ht="80" x14ac:dyDescent="0.2">
      <c r="A105" s="50" t="s">
        <v>2323</v>
      </c>
      <c r="B105" s="51" t="s">
        <v>2324</v>
      </c>
      <c r="C105" s="52"/>
      <c r="D105" s="40">
        <v>29.25</v>
      </c>
      <c r="E105" s="40">
        <v>0.25</v>
      </c>
      <c r="F105" s="40"/>
      <c r="G105" s="40"/>
      <c r="H105" s="40">
        <v>7.5</v>
      </c>
      <c r="I105" s="40"/>
      <c r="K105" s="40"/>
      <c r="L105" s="40">
        <v>19.489999999999998</v>
      </c>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v>0.15</v>
      </c>
      <c r="AY105" s="40">
        <v>0.01</v>
      </c>
      <c r="AZ105" s="40"/>
      <c r="BA105" s="40">
        <v>1.85</v>
      </c>
      <c r="BB105" s="53"/>
      <c r="BC105" s="53"/>
      <c r="BD105" s="21" t="s">
        <v>2325</v>
      </c>
      <c r="BE105" s="54"/>
      <c r="BF105" s="35" t="s">
        <v>3614</v>
      </c>
    </row>
    <row r="106" spans="1:58" s="69" customFormat="1" x14ac:dyDescent="0.2">
      <c r="A106" s="116"/>
      <c r="B106" s="103"/>
      <c r="C106" s="117" t="s">
        <v>1152</v>
      </c>
      <c r="D106" s="65"/>
      <c r="E106" s="65">
        <v>0.05</v>
      </c>
      <c r="F106" s="65"/>
      <c r="G106" s="65"/>
      <c r="H106" s="65">
        <v>1.5</v>
      </c>
      <c r="I106" s="65"/>
      <c r="K106" s="65"/>
      <c r="L106" s="65">
        <v>3.38</v>
      </c>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v>0.37</v>
      </c>
      <c r="BB106" s="119"/>
      <c r="BC106" s="119"/>
      <c r="BD106" s="118" t="s">
        <v>2224</v>
      </c>
      <c r="BE106" s="120"/>
      <c r="BF106" s="35" t="s">
        <v>3615</v>
      </c>
    </row>
    <row r="107" spans="1:58" s="69" customFormat="1" x14ac:dyDescent="0.2">
      <c r="A107" s="116"/>
      <c r="B107" s="103"/>
      <c r="C107" s="117" t="s">
        <v>1152</v>
      </c>
      <c r="D107" s="65"/>
      <c r="E107" s="65">
        <v>0.05</v>
      </c>
      <c r="F107" s="65"/>
      <c r="G107" s="65"/>
      <c r="H107" s="65">
        <v>1.5</v>
      </c>
      <c r="I107" s="65"/>
      <c r="K107" s="65"/>
      <c r="L107" s="65">
        <v>5.97</v>
      </c>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v>0.15</v>
      </c>
      <c r="AY107" s="65"/>
      <c r="AZ107" s="65"/>
      <c r="BA107" s="65">
        <v>0.37</v>
      </c>
      <c r="BB107" s="119"/>
      <c r="BC107" s="119"/>
      <c r="BD107" s="118" t="s">
        <v>2204</v>
      </c>
      <c r="BE107" s="120"/>
      <c r="BF107" s="35" t="s">
        <v>3615</v>
      </c>
    </row>
    <row r="108" spans="1:58" s="69" customFormat="1" x14ac:dyDescent="0.2">
      <c r="A108" s="116"/>
      <c r="B108" s="103"/>
      <c r="C108" s="117" t="s">
        <v>1152</v>
      </c>
      <c r="D108" s="65"/>
      <c r="E108" s="65">
        <v>0.05</v>
      </c>
      <c r="F108" s="65"/>
      <c r="G108" s="65"/>
      <c r="H108" s="65">
        <v>1.5</v>
      </c>
      <c r="I108" s="65"/>
      <c r="K108" s="65"/>
      <c r="L108" s="65">
        <v>3.38</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v>0.01</v>
      </c>
      <c r="AZ108" s="65"/>
      <c r="BA108" s="65">
        <v>0.37</v>
      </c>
      <c r="BB108" s="119"/>
      <c r="BC108" s="119"/>
      <c r="BD108" s="118" t="s">
        <v>2223</v>
      </c>
      <c r="BE108" s="120"/>
      <c r="BF108" s="35" t="s">
        <v>3615</v>
      </c>
    </row>
    <row r="109" spans="1:58" s="69" customFormat="1" x14ac:dyDescent="0.2">
      <c r="A109" s="116"/>
      <c r="B109" s="103"/>
      <c r="C109" s="117" t="s">
        <v>1152</v>
      </c>
      <c r="D109" s="65"/>
      <c r="E109" s="65">
        <v>0.05</v>
      </c>
      <c r="F109" s="65"/>
      <c r="G109" s="65"/>
      <c r="H109" s="65">
        <v>1.5</v>
      </c>
      <c r="I109" s="65"/>
      <c r="K109" s="65"/>
      <c r="L109" s="65">
        <v>3.38</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v>0.37</v>
      </c>
      <c r="BB109" s="119"/>
      <c r="BC109" s="119"/>
      <c r="BD109" s="118" t="s">
        <v>2237</v>
      </c>
      <c r="BE109" s="120"/>
      <c r="BF109" s="35" t="s">
        <v>3615</v>
      </c>
    </row>
    <row r="110" spans="1:58" s="69" customFormat="1" x14ac:dyDescent="0.2">
      <c r="A110" s="116"/>
      <c r="B110" s="103"/>
      <c r="C110" s="117" t="s">
        <v>1152</v>
      </c>
      <c r="D110" s="65"/>
      <c r="E110" s="65">
        <v>0.05</v>
      </c>
      <c r="F110" s="65"/>
      <c r="G110" s="65"/>
      <c r="H110" s="65">
        <v>1.5</v>
      </c>
      <c r="I110" s="65"/>
      <c r="K110" s="65"/>
      <c r="L110" s="65">
        <v>3.38</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v>0.37</v>
      </c>
      <c r="BB110" s="119"/>
      <c r="BC110" s="119"/>
      <c r="BD110" s="118" t="s">
        <v>2238</v>
      </c>
      <c r="BE110" s="120"/>
      <c r="BF110" s="35" t="s">
        <v>3615</v>
      </c>
    </row>
    <row r="111" spans="1:58" ht="48" x14ac:dyDescent="0.2">
      <c r="A111" s="50" t="s">
        <v>2326</v>
      </c>
      <c r="B111" s="21" t="s">
        <v>2327</v>
      </c>
      <c r="C111" s="52"/>
      <c r="D111" s="40">
        <v>12</v>
      </c>
      <c r="E111" s="40"/>
      <c r="F111" s="40"/>
      <c r="G111" s="40"/>
      <c r="H111" s="40"/>
      <c r="I111" s="40"/>
      <c r="J111" s="40"/>
      <c r="K111" s="40"/>
      <c r="L111" s="40">
        <v>5</v>
      </c>
      <c r="M111" s="40"/>
      <c r="N111" s="40"/>
      <c r="O111" s="40"/>
      <c r="P111" s="40"/>
      <c r="Q111" s="40"/>
      <c r="R111" s="40"/>
      <c r="S111" s="40"/>
      <c r="T111" s="40"/>
      <c r="U111" s="40"/>
      <c r="V111" s="40"/>
      <c r="W111" s="40"/>
      <c r="X111" s="40"/>
      <c r="Y111" s="40">
        <v>4</v>
      </c>
      <c r="Z111" s="40">
        <v>1</v>
      </c>
      <c r="AA111" s="40"/>
      <c r="AB111" s="40"/>
      <c r="AC111" s="40"/>
      <c r="AD111" s="40"/>
      <c r="AE111" s="40"/>
      <c r="AF111" s="40"/>
      <c r="AG111" s="40"/>
      <c r="AH111" s="40"/>
      <c r="AI111" s="40"/>
      <c r="AJ111" s="40"/>
      <c r="AK111" s="40"/>
      <c r="AL111" s="40"/>
      <c r="AM111" s="40"/>
      <c r="AN111" s="40"/>
      <c r="AO111" s="40"/>
      <c r="AP111" s="40"/>
      <c r="AQ111" s="40"/>
      <c r="AR111" s="40"/>
      <c r="AS111" s="40">
        <v>1</v>
      </c>
      <c r="AT111" s="40"/>
      <c r="AU111" s="40"/>
      <c r="AV111" s="40"/>
      <c r="AW111" s="40"/>
      <c r="AX111" s="40"/>
      <c r="AY111" s="40">
        <v>1</v>
      </c>
      <c r="AZ111" s="40"/>
      <c r="BA111" s="40"/>
      <c r="BB111" s="53"/>
      <c r="BC111" s="53"/>
      <c r="BD111" s="121" t="s">
        <v>412</v>
      </c>
      <c r="BE111" s="54"/>
      <c r="BF111" s="35" t="s">
        <v>3614</v>
      </c>
    </row>
    <row r="112" spans="1:58" s="69" customFormat="1" x14ac:dyDescent="0.2">
      <c r="A112" s="116"/>
      <c r="B112" s="118"/>
      <c r="C112" s="117" t="s">
        <v>1152</v>
      </c>
      <c r="D112" s="65">
        <v>12</v>
      </c>
      <c r="E112" s="65"/>
      <c r="F112" s="65"/>
      <c r="G112" s="65"/>
      <c r="H112" s="65"/>
      <c r="I112" s="65"/>
      <c r="J112" s="65"/>
      <c r="K112" s="65"/>
      <c r="L112" s="65">
        <v>5</v>
      </c>
      <c r="M112" s="65"/>
      <c r="N112" s="65"/>
      <c r="O112" s="65"/>
      <c r="P112" s="65"/>
      <c r="Q112" s="65"/>
      <c r="R112" s="65"/>
      <c r="S112" s="65"/>
      <c r="T112" s="65"/>
      <c r="U112" s="65"/>
      <c r="V112" s="65"/>
      <c r="W112" s="65"/>
      <c r="X112" s="65"/>
      <c r="Y112" s="65">
        <v>4</v>
      </c>
      <c r="Z112" s="65">
        <v>1</v>
      </c>
      <c r="AA112" s="65"/>
      <c r="AB112" s="65"/>
      <c r="AC112" s="65"/>
      <c r="AD112" s="65"/>
      <c r="AE112" s="65"/>
      <c r="AF112" s="65"/>
      <c r="AG112" s="65"/>
      <c r="AH112" s="65"/>
      <c r="AI112" s="65"/>
      <c r="AJ112" s="65"/>
      <c r="AK112" s="65"/>
      <c r="AL112" s="65"/>
      <c r="AM112" s="65"/>
      <c r="AN112" s="65"/>
      <c r="AO112" s="65"/>
      <c r="AP112" s="65"/>
      <c r="AQ112" s="65"/>
      <c r="AR112" s="65"/>
      <c r="AS112" s="65">
        <v>1</v>
      </c>
      <c r="AT112" s="65"/>
      <c r="AU112" s="65"/>
      <c r="AV112" s="65"/>
      <c r="AW112" s="65"/>
      <c r="AX112" s="65"/>
      <c r="AY112" s="65">
        <v>1</v>
      </c>
      <c r="AZ112" s="65"/>
      <c r="BA112" s="65"/>
      <c r="BB112" s="119"/>
      <c r="BC112" s="119"/>
      <c r="BD112" s="118" t="s">
        <v>2208</v>
      </c>
      <c r="BE112" s="120"/>
      <c r="BF112" s="35" t="s">
        <v>3615</v>
      </c>
    </row>
    <row r="113" spans="1:60" ht="32" x14ac:dyDescent="0.2">
      <c r="A113" s="50" t="s">
        <v>2328</v>
      </c>
      <c r="B113" s="121" t="s">
        <v>2329</v>
      </c>
      <c r="C113" s="52"/>
      <c r="D113" s="40">
        <v>18</v>
      </c>
      <c r="E113" s="40">
        <v>0.4</v>
      </c>
      <c r="F113" s="40"/>
      <c r="G113" s="40"/>
      <c r="H113" s="40">
        <v>1.6</v>
      </c>
      <c r="I113" s="40"/>
      <c r="J113" s="40">
        <v>2</v>
      </c>
      <c r="K113" s="40"/>
      <c r="L113" s="40">
        <v>8.6999999999999993</v>
      </c>
      <c r="M113" s="40">
        <v>0.94</v>
      </c>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v>1.36</v>
      </c>
      <c r="AT113" s="40"/>
      <c r="AU113" s="40"/>
      <c r="AV113" s="40"/>
      <c r="AW113" s="40"/>
      <c r="AX113" s="40">
        <v>1</v>
      </c>
      <c r="AY113" s="40"/>
      <c r="AZ113" s="40"/>
      <c r="BA113" s="40">
        <v>2</v>
      </c>
      <c r="BB113" s="53"/>
      <c r="BC113" s="53"/>
      <c r="BD113" s="121" t="s">
        <v>2330</v>
      </c>
      <c r="BE113" s="54"/>
      <c r="BF113" s="35" t="s">
        <v>3614</v>
      </c>
    </row>
    <row r="114" spans="1:60" ht="32" x14ac:dyDescent="0.2">
      <c r="A114" s="50" t="s">
        <v>2331</v>
      </c>
      <c r="B114" s="121" t="s">
        <v>2332</v>
      </c>
      <c r="C114" s="52"/>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53"/>
      <c r="BC114" s="53"/>
      <c r="BD114" s="121" t="s">
        <v>2333</v>
      </c>
      <c r="BE114" s="54"/>
      <c r="BF114" s="35" t="s">
        <v>3614</v>
      </c>
    </row>
    <row r="115" spans="1:60" ht="32" x14ac:dyDescent="0.2">
      <c r="A115" s="50" t="s">
        <v>2334</v>
      </c>
      <c r="B115" s="51" t="s">
        <v>2335</v>
      </c>
      <c r="C115" s="52" t="s">
        <v>1152</v>
      </c>
      <c r="D115" s="40">
        <v>1</v>
      </c>
      <c r="E115" s="40">
        <v>0.11</v>
      </c>
      <c r="F115" s="40"/>
      <c r="G115" s="40"/>
      <c r="H115" s="40">
        <v>0.05</v>
      </c>
      <c r="I115" s="40"/>
      <c r="J115" s="40"/>
      <c r="K115" s="40"/>
      <c r="L115" s="40"/>
      <c r="M115" s="40"/>
      <c r="N115" s="40"/>
      <c r="O115" s="40"/>
      <c r="P115" s="40"/>
      <c r="Q115" s="40"/>
      <c r="R115" s="40"/>
      <c r="S115" s="40"/>
      <c r="T115" s="40"/>
      <c r="U115" s="40"/>
      <c r="V115" s="40"/>
      <c r="W115" s="40"/>
      <c r="X115" s="40"/>
      <c r="Y115" s="40">
        <v>0.84</v>
      </c>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53"/>
      <c r="BC115" s="53"/>
      <c r="BD115" s="52" t="s">
        <v>2217</v>
      </c>
      <c r="BE115" s="54"/>
      <c r="BF115" s="35" t="s">
        <v>3615</v>
      </c>
    </row>
    <row r="116" spans="1:60" x14ac:dyDescent="0.2">
      <c r="A116" s="50" t="s">
        <v>2336</v>
      </c>
      <c r="B116" s="38" t="s">
        <v>2337</v>
      </c>
      <c r="C116" s="39" t="s">
        <v>1152</v>
      </c>
      <c r="D116" s="40">
        <v>3.5</v>
      </c>
      <c r="E116" s="41"/>
      <c r="F116" s="41"/>
      <c r="G116" s="41"/>
      <c r="H116" s="41">
        <v>1.5</v>
      </c>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v>2</v>
      </c>
      <c r="BB116" s="42"/>
      <c r="BC116" s="42"/>
      <c r="BD116" s="39" t="s">
        <v>2338</v>
      </c>
      <c r="BE116" s="43"/>
      <c r="BF116" s="35" t="s">
        <v>3615</v>
      </c>
    </row>
    <row r="117" spans="1:60" x14ac:dyDescent="0.2">
      <c r="A117" s="50" t="s">
        <v>2339</v>
      </c>
      <c r="B117" s="38" t="s">
        <v>2340</v>
      </c>
      <c r="C117" s="39" t="s">
        <v>1152</v>
      </c>
      <c r="D117" s="40">
        <v>3</v>
      </c>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v>3</v>
      </c>
      <c r="AY117" s="41"/>
      <c r="AZ117" s="41"/>
      <c r="BA117" s="41"/>
      <c r="BB117" s="42"/>
      <c r="BC117" s="42"/>
      <c r="BD117" s="39" t="s">
        <v>2211</v>
      </c>
      <c r="BE117" s="43" t="s">
        <v>2341</v>
      </c>
      <c r="BF117" s="35" t="s">
        <v>3615</v>
      </c>
    </row>
    <row r="118" spans="1:60" ht="64" x14ac:dyDescent="0.2">
      <c r="A118" s="50" t="s">
        <v>2342</v>
      </c>
      <c r="B118" s="38" t="s">
        <v>2343</v>
      </c>
      <c r="C118" s="39" t="s">
        <v>1152</v>
      </c>
      <c r="D118" s="40">
        <v>1.07</v>
      </c>
      <c r="E118" s="41"/>
      <c r="F118" s="41"/>
      <c r="G118" s="41"/>
      <c r="H118" s="41"/>
      <c r="I118" s="41"/>
      <c r="J118" s="41"/>
      <c r="K118" s="41"/>
      <c r="L118" s="41">
        <v>1.07</v>
      </c>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2"/>
      <c r="BC118" s="42"/>
      <c r="BD118" s="39" t="s">
        <v>2217</v>
      </c>
      <c r="BE118" s="43"/>
      <c r="BF118" s="35" t="s">
        <v>3615</v>
      </c>
    </row>
    <row r="119" spans="1:60" ht="64" x14ac:dyDescent="0.2">
      <c r="A119" s="50" t="s">
        <v>2344</v>
      </c>
      <c r="B119" s="38" t="s">
        <v>2345</v>
      </c>
      <c r="C119" s="39" t="s">
        <v>1152</v>
      </c>
      <c r="D119" s="40">
        <v>12.73</v>
      </c>
      <c r="E119" s="41"/>
      <c r="F119" s="41"/>
      <c r="G119" s="41"/>
      <c r="H119" s="41"/>
      <c r="I119" s="41"/>
      <c r="J119" s="41"/>
      <c r="K119" s="41"/>
      <c r="L119" s="41">
        <v>12.73</v>
      </c>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2"/>
      <c r="BC119" s="42"/>
      <c r="BD119" s="39" t="s">
        <v>2217</v>
      </c>
      <c r="BE119" s="43"/>
      <c r="BF119" s="35" t="s">
        <v>3615</v>
      </c>
    </row>
    <row r="120" spans="1:60" x14ac:dyDescent="0.2">
      <c r="A120" s="50" t="s">
        <v>2346</v>
      </c>
      <c r="B120" s="38" t="s">
        <v>2347</v>
      </c>
      <c r="C120" s="39" t="s">
        <v>1152</v>
      </c>
      <c r="D120" s="40">
        <v>2.75</v>
      </c>
      <c r="E120" s="41"/>
      <c r="F120" s="41"/>
      <c r="G120" s="41"/>
      <c r="H120" s="41"/>
      <c r="I120" s="41"/>
      <c r="J120" s="41"/>
      <c r="K120" s="41"/>
      <c r="L120" s="41">
        <v>1.04</v>
      </c>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v>1</v>
      </c>
      <c r="AT120" s="41"/>
      <c r="AU120" s="41"/>
      <c r="AV120" s="41"/>
      <c r="AW120" s="41"/>
      <c r="AX120" s="41"/>
      <c r="AY120" s="41"/>
      <c r="AZ120" s="41"/>
      <c r="BA120" s="41">
        <v>0.71</v>
      </c>
      <c r="BB120" s="42"/>
      <c r="BC120" s="42"/>
      <c r="BD120" s="39" t="s">
        <v>2217</v>
      </c>
      <c r="BE120" s="43"/>
      <c r="BF120" s="35" t="s">
        <v>3615</v>
      </c>
    </row>
    <row r="121" spans="1:60" x14ac:dyDescent="0.2">
      <c r="A121" s="50" t="s">
        <v>2348</v>
      </c>
      <c r="B121" s="38" t="s">
        <v>2349</v>
      </c>
      <c r="C121" s="39" t="s">
        <v>1152</v>
      </c>
      <c r="D121" s="40">
        <v>14.26</v>
      </c>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v>14.26</v>
      </c>
      <c r="BB121" s="42"/>
      <c r="BC121" s="42"/>
      <c r="BD121" s="39" t="s">
        <v>2217</v>
      </c>
      <c r="BE121" s="43"/>
      <c r="BF121" s="35" t="s">
        <v>3615</v>
      </c>
    </row>
    <row r="122" spans="1:60" ht="48" x14ac:dyDescent="0.2">
      <c r="A122" s="50" t="s">
        <v>2350</v>
      </c>
      <c r="B122" s="38" t="s">
        <v>2351</v>
      </c>
      <c r="C122" s="39"/>
      <c r="D122" s="40">
        <v>2.9699999999999998</v>
      </c>
      <c r="E122" s="41">
        <v>0.42</v>
      </c>
      <c r="F122" s="41">
        <v>0</v>
      </c>
      <c r="G122" s="41">
        <v>0</v>
      </c>
      <c r="H122" s="41">
        <v>0.91</v>
      </c>
      <c r="I122" s="41">
        <v>0</v>
      </c>
      <c r="J122" s="41">
        <v>0</v>
      </c>
      <c r="K122" s="41">
        <v>0</v>
      </c>
      <c r="L122" s="41">
        <v>0.75</v>
      </c>
      <c r="M122" s="41">
        <v>0.21</v>
      </c>
      <c r="N122" s="41">
        <v>0</v>
      </c>
      <c r="O122" s="41">
        <v>0</v>
      </c>
      <c r="P122" s="41">
        <v>0</v>
      </c>
      <c r="Q122" s="41">
        <v>0</v>
      </c>
      <c r="R122" s="41">
        <v>0</v>
      </c>
      <c r="S122" s="41">
        <v>0</v>
      </c>
      <c r="T122" s="41">
        <v>0</v>
      </c>
      <c r="U122" s="41">
        <v>0</v>
      </c>
      <c r="V122" s="41">
        <v>0</v>
      </c>
      <c r="W122" s="41">
        <v>0</v>
      </c>
      <c r="X122" s="41">
        <v>0</v>
      </c>
      <c r="Y122" s="41">
        <v>0</v>
      </c>
      <c r="Z122" s="41">
        <v>0</v>
      </c>
      <c r="AA122" s="41">
        <v>0</v>
      </c>
      <c r="AB122" s="41">
        <v>0</v>
      </c>
      <c r="AC122" s="41">
        <v>0</v>
      </c>
      <c r="AD122" s="41">
        <v>0</v>
      </c>
      <c r="AE122" s="41">
        <v>0.05</v>
      </c>
      <c r="AF122" s="41">
        <v>0.01</v>
      </c>
      <c r="AG122" s="41">
        <v>0</v>
      </c>
      <c r="AH122" s="41">
        <v>0</v>
      </c>
      <c r="AI122" s="41">
        <v>0</v>
      </c>
      <c r="AJ122" s="41">
        <v>0</v>
      </c>
      <c r="AK122" s="41">
        <v>0</v>
      </c>
      <c r="AL122" s="41">
        <v>0</v>
      </c>
      <c r="AM122" s="41">
        <v>0.35</v>
      </c>
      <c r="AN122" s="41">
        <v>0</v>
      </c>
      <c r="AO122" s="41">
        <v>0.01</v>
      </c>
      <c r="AP122" s="41">
        <v>0</v>
      </c>
      <c r="AQ122" s="41">
        <v>0</v>
      </c>
      <c r="AR122" s="41">
        <v>0</v>
      </c>
      <c r="AS122" s="41">
        <v>0</v>
      </c>
      <c r="AT122" s="41">
        <v>0</v>
      </c>
      <c r="AU122" s="41">
        <v>0</v>
      </c>
      <c r="AV122" s="41">
        <v>0</v>
      </c>
      <c r="AW122" s="41">
        <v>0</v>
      </c>
      <c r="AX122" s="41">
        <v>0</v>
      </c>
      <c r="AY122" s="41">
        <v>0</v>
      </c>
      <c r="AZ122" s="41">
        <v>0</v>
      </c>
      <c r="BA122" s="41">
        <v>0.26</v>
      </c>
      <c r="BB122" s="42">
        <v>0</v>
      </c>
      <c r="BC122" s="42">
        <v>0</v>
      </c>
      <c r="BD122" s="60" t="s">
        <v>2352</v>
      </c>
      <c r="BE122" s="43"/>
      <c r="BF122" s="35" t="s">
        <v>3614</v>
      </c>
    </row>
    <row r="123" spans="1:60" x14ac:dyDescent="0.2">
      <c r="A123" s="50" t="s">
        <v>2353</v>
      </c>
      <c r="B123" s="90"/>
      <c r="C123" s="91" t="s">
        <v>1152</v>
      </c>
      <c r="D123" s="92">
        <v>0.75000000000000011</v>
      </c>
      <c r="E123" s="93">
        <v>0.12</v>
      </c>
      <c r="F123" s="93"/>
      <c r="G123" s="93"/>
      <c r="H123" s="93">
        <v>0.33</v>
      </c>
      <c r="I123" s="93"/>
      <c r="J123" s="93"/>
      <c r="K123" s="93"/>
      <c r="L123" s="93">
        <v>0.14000000000000001</v>
      </c>
      <c r="M123" s="93">
        <v>0.03</v>
      </c>
      <c r="N123" s="93"/>
      <c r="O123" s="93"/>
      <c r="P123" s="93"/>
      <c r="Q123" s="93"/>
      <c r="R123" s="93"/>
      <c r="S123" s="93"/>
      <c r="T123" s="93"/>
      <c r="U123" s="93"/>
      <c r="V123" s="93"/>
      <c r="W123" s="93"/>
      <c r="X123" s="93"/>
      <c r="Y123" s="93"/>
      <c r="Z123" s="93"/>
      <c r="AA123" s="93"/>
      <c r="AB123" s="93"/>
      <c r="AC123" s="93"/>
      <c r="AD123" s="93"/>
      <c r="AE123" s="93">
        <v>0.01</v>
      </c>
      <c r="AF123" s="93"/>
      <c r="AG123" s="93"/>
      <c r="AH123" s="93"/>
      <c r="AI123" s="93"/>
      <c r="AJ123" s="93"/>
      <c r="AK123" s="93"/>
      <c r="AL123" s="93"/>
      <c r="AM123" s="93">
        <v>0.1</v>
      </c>
      <c r="AN123" s="93"/>
      <c r="AO123" s="93"/>
      <c r="AP123" s="93"/>
      <c r="AQ123" s="93"/>
      <c r="AR123" s="93"/>
      <c r="AS123" s="93"/>
      <c r="AT123" s="93"/>
      <c r="AU123" s="93"/>
      <c r="AV123" s="93"/>
      <c r="AW123" s="93"/>
      <c r="AX123" s="93"/>
      <c r="AY123" s="93"/>
      <c r="AZ123" s="93"/>
      <c r="BA123" s="93">
        <v>0.02</v>
      </c>
      <c r="BB123" s="94"/>
      <c r="BC123" s="94"/>
      <c r="BD123" s="91" t="s">
        <v>2204</v>
      </c>
      <c r="BE123" s="95"/>
      <c r="BF123" s="35" t="s">
        <v>3615</v>
      </c>
      <c r="BG123" s="89"/>
      <c r="BH123" s="89"/>
    </row>
    <row r="124" spans="1:60" x14ac:dyDescent="0.2">
      <c r="A124" s="50" t="s">
        <v>2354</v>
      </c>
      <c r="B124" s="90"/>
      <c r="C124" s="91" t="s">
        <v>1152</v>
      </c>
      <c r="D124" s="92">
        <v>1.7699999999999998</v>
      </c>
      <c r="E124" s="93">
        <v>0.3</v>
      </c>
      <c r="F124" s="93"/>
      <c r="G124" s="93"/>
      <c r="H124" s="93">
        <v>0.41</v>
      </c>
      <c r="I124" s="93"/>
      <c r="J124" s="93"/>
      <c r="K124" s="93"/>
      <c r="L124" s="93">
        <v>0.61</v>
      </c>
      <c r="M124" s="93"/>
      <c r="N124" s="93"/>
      <c r="O124" s="93"/>
      <c r="P124" s="93"/>
      <c r="Q124" s="93"/>
      <c r="R124" s="93"/>
      <c r="S124" s="93"/>
      <c r="T124" s="93"/>
      <c r="U124" s="93"/>
      <c r="V124" s="93"/>
      <c r="W124" s="93"/>
      <c r="X124" s="93"/>
      <c r="Y124" s="93"/>
      <c r="Z124" s="93"/>
      <c r="AA124" s="93"/>
      <c r="AB124" s="93"/>
      <c r="AC124" s="93"/>
      <c r="AD124" s="93"/>
      <c r="AE124" s="93">
        <v>0.03</v>
      </c>
      <c r="AF124" s="93">
        <v>0.01</v>
      </c>
      <c r="AG124" s="93"/>
      <c r="AH124" s="93"/>
      <c r="AI124" s="93"/>
      <c r="AJ124" s="93"/>
      <c r="AK124" s="93"/>
      <c r="AL124" s="93"/>
      <c r="AM124" s="93">
        <v>0.16</v>
      </c>
      <c r="AN124" s="93"/>
      <c r="AO124" s="93">
        <v>0.01</v>
      </c>
      <c r="AP124" s="93"/>
      <c r="AQ124" s="93"/>
      <c r="AR124" s="93"/>
      <c r="AS124" s="93"/>
      <c r="AT124" s="93"/>
      <c r="AU124" s="93"/>
      <c r="AV124" s="93"/>
      <c r="AW124" s="93"/>
      <c r="AX124" s="93"/>
      <c r="AY124" s="93"/>
      <c r="AZ124" s="93"/>
      <c r="BA124" s="93">
        <v>0.24</v>
      </c>
      <c r="BB124" s="94"/>
      <c r="BC124" s="94"/>
      <c r="BD124" s="91" t="s">
        <v>2236</v>
      </c>
      <c r="BE124" s="95"/>
      <c r="BF124" s="35" t="s">
        <v>3615</v>
      </c>
      <c r="BG124" s="89"/>
      <c r="BH124" s="89"/>
    </row>
    <row r="125" spans="1:60" x14ac:dyDescent="0.2">
      <c r="A125" s="50" t="s">
        <v>2355</v>
      </c>
      <c r="B125" s="90"/>
      <c r="C125" s="91" t="s">
        <v>1152</v>
      </c>
      <c r="D125" s="92">
        <v>0.44999999999999996</v>
      </c>
      <c r="E125" s="93"/>
      <c r="F125" s="93"/>
      <c r="G125" s="93"/>
      <c r="H125" s="93">
        <v>0.17</v>
      </c>
      <c r="I125" s="93"/>
      <c r="J125" s="93"/>
      <c r="K125" s="93"/>
      <c r="L125" s="93"/>
      <c r="M125" s="93">
        <v>0.18</v>
      </c>
      <c r="N125" s="93"/>
      <c r="O125" s="93"/>
      <c r="P125" s="93"/>
      <c r="Q125" s="93"/>
      <c r="R125" s="93"/>
      <c r="S125" s="93"/>
      <c r="T125" s="93"/>
      <c r="U125" s="93"/>
      <c r="V125" s="93"/>
      <c r="W125" s="93"/>
      <c r="X125" s="93"/>
      <c r="Y125" s="93"/>
      <c r="Z125" s="93"/>
      <c r="AA125" s="93"/>
      <c r="AB125" s="93"/>
      <c r="AC125" s="93"/>
      <c r="AD125" s="93"/>
      <c r="AE125" s="93">
        <v>0.01</v>
      </c>
      <c r="AF125" s="93"/>
      <c r="AG125" s="93"/>
      <c r="AH125" s="93"/>
      <c r="AI125" s="93"/>
      <c r="AJ125" s="93"/>
      <c r="AK125" s="93"/>
      <c r="AL125" s="93"/>
      <c r="AM125" s="93">
        <v>0.09</v>
      </c>
      <c r="AN125" s="93"/>
      <c r="AO125" s="93"/>
      <c r="AP125" s="93"/>
      <c r="AQ125" s="93"/>
      <c r="AR125" s="93"/>
      <c r="AS125" s="93"/>
      <c r="AT125" s="93"/>
      <c r="AU125" s="93"/>
      <c r="AV125" s="93"/>
      <c r="AW125" s="93"/>
      <c r="AX125" s="93"/>
      <c r="AY125" s="93"/>
      <c r="AZ125" s="93"/>
      <c r="BA125" s="93"/>
      <c r="BB125" s="94"/>
      <c r="BC125" s="94"/>
      <c r="BD125" s="91" t="s">
        <v>2224</v>
      </c>
      <c r="BE125" s="95"/>
      <c r="BF125" s="35" t="s">
        <v>3615</v>
      </c>
      <c r="BG125" s="89"/>
      <c r="BH125" s="89"/>
    </row>
    <row r="126" spans="1:60" x14ac:dyDescent="0.2">
      <c r="A126" s="50" t="s">
        <v>2356</v>
      </c>
      <c r="B126" s="38" t="s">
        <v>2357</v>
      </c>
      <c r="C126" s="39" t="s">
        <v>1152</v>
      </c>
      <c r="D126" s="40">
        <v>0.2</v>
      </c>
      <c r="E126" s="41"/>
      <c r="F126" s="41"/>
      <c r="G126" s="41"/>
      <c r="H126" s="41">
        <v>0.2</v>
      </c>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2"/>
      <c r="BC126" s="42"/>
      <c r="BD126" s="39" t="s">
        <v>2237</v>
      </c>
      <c r="BE126" s="43"/>
      <c r="BF126" s="35" t="s">
        <v>3615</v>
      </c>
    </row>
    <row r="127" spans="1:60" x14ac:dyDescent="0.2">
      <c r="A127" s="50" t="s">
        <v>2358</v>
      </c>
      <c r="B127" s="38" t="s">
        <v>2359</v>
      </c>
      <c r="C127" s="39" t="s">
        <v>1152</v>
      </c>
      <c r="D127" s="40">
        <v>0.71</v>
      </c>
      <c r="E127" s="41"/>
      <c r="F127" s="41"/>
      <c r="G127" s="41"/>
      <c r="H127" s="41"/>
      <c r="I127" s="41"/>
      <c r="J127" s="41"/>
      <c r="K127" s="41"/>
      <c r="L127" s="41">
        <v>0.71</v>
      </c>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2"/>
      <c r="BC127" s="42"/>
      <c r="BD127" s="39" t="s">
        <v>2217</v>
      </c>
      <c r="BE127" s="43"/>
      <c r="BF127" s="35" t="s">
        <v>3615</v>
      </c>
    </row>
    <row r="128" spans="1:60" ht="48" x14ac:dyDescent="0.2">
      <c r="A128" s="50" t="s">
        <v>2360</v>
      </c>
      <c r="B128" s="38" t="s">
        <v>2361</v>
      </c>
      <c r="C128" s="39" t="s">
        <v>1152</v>
      </c>
      <c r="D128" s="40">
        <v>2.36</v>
      </c>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v>2.36</v>
      </c>
      <c r="BB128" s="42"/>
      <c r="BC128" s="42"/>
      <c r="BD128" s="39" t="s">
        <v>2217</v>
      </c>
      <c r="BE128" s="43"/>
      <c r="BF128" s="35" t="s">
        <v>3615</v>
      </c>
    </row>
    <row r="129" spans="1:60" ht="48" x14ac:dyDescent="0.2">
      <c r="A129" s="50" t="s">
        <v>2362</v>
      </c>
      <c r="B129" s="38" t="s">
        <v>2363</v>
      </c>
      <c r="C129" s="39" t="s">
        <v>1152</v>
      </c>
      <c r="D129" s="40">
        <v>3.89</v>
      </c>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v>3.89</v>
      </c>
      <c r="BB129" s="42"/>
      <c r="BC129" s="42"/>
      <c r="BD129" s="39" t="s">
        <v>2217</v>
      </c>
      <c r="BE129" s="43"/>
      <c r="BF129" s="35" t="s">
        <v>3615</v>
      </c>
    </row>
    <row r="130" spans="1:60" ht="32" x14ac:dyDescent="0.2">
      <c r="A130" s="50" t="s">
        <v>2364</v>
      </c>
      <c r="B130" s="38" t="s">
        <v>2365</v>
      </c>
      <c r="C130" s="39" t="s">
        <v>1152</v>
      </c>
      <c r="D130" s="40">
        <v>7.86</v>
      </c>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v>7.86</v>
      </c>
      <c r="BB130" s="42"/>
      <c r="BC130" s="42"/>
      <c r="BD130" s="39" t="s">
        <v>2217</v>
      </c>
      <c r="BE130" s="43"/>
      <c r="BF130" s="35" t="s">
        <v>3615</v>
      </c>
    </row>
    <row r="131" spans="1:60" ht="32" x14ac:dyDescent="0.2">
      <c r="A131" s="50" t="s">
        <v>2366</v>
      </c>
      <c r="B131" s="38" t="s">
        <v>2367</v>
      </c>
      <c r="C131" s="39" t="s">
        <v>1152</v>
      </c>
      <c r="D131" s="40">
        <v>7</v>
      </c>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v>7</v>
      </c>
      <c r="BB131" s="42"/>
      <c r="BC131" s="42"/>
      <c r="BD131" s="39" t="s">
        <v>2217</v>
      </c>
      <c r="BE131" s="43"/>
      <c r="BF131" s="35" t="s">
        <v>3615</v>
      </c>
    </row>
    <row r="132" spans="1:60" x14ac:dyDescent="0.2">
      <c r="A132" s="50" t="s">
        <v>2368</v>
      </c>
      <c r="B132" s="38" t="s">
        <v>2369</v>
      </c>
      <c r="C132" s="39" t="s">
        <v>1152</v>
      </c>
      <c r="D132" s="40">
        <v>1.67</v>
      </c>
      <c r="E132" s="41"/>
      <c r="F132" s="41"/>
      <c r="G132" s="41"/>
      <c r="H132" s="41"/>
      <c r="I132" s="41"/>
      <c r="J132" s="41"/>
      <c r="K132" s="41"/>
      <c r="L132" s="41">
        <v>1.67</v>
      </c>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2"/>
      <c r="BC132" s="42"/>
      <c r="BD132" s="39" t="s">
        <v>2204</v>
      </c>
      <c r="BE132" s="43"/>
      <c r="BF132" s="35" t="s">
        <v>3615</v>
      </c>
    </row>
    <row r="133" spans="1:60" ht="48" x14ac:dyDescent="0.2">
      <c r="A133" s="50" t="s">
        <v>2370</v>
      </c>
      <c r="B133" s="38" t="s">
        <v>2371</v>
      </c>
      <c r="C133" s="39"/>
      <c r="D133" s="40">
        <v>2.5</v>
      </c>
      <c r="E133" s="41"/>
      <c r="F133" s="41"/>
      <c r="G133" s="41"/>
      <c r="H133" s="41"/>
      <c r="I133" s="41"/>
      <c r="J133" s="41"/>
      <c r="K133" s="41"/>
      <c r="L133" s="41">
        <v>2.5</v>
      </c>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2"/>
      <c r="BC133" s="42"/>
      <c r="BD133" s="60" t="s">
        <v>2372</v>
      </c>
      <c r="BE133" s="43"/>
      <c r="BF133" s="35" t="s">
        <v>3614</v>
      </c>
    </row>
    <row r="134" spans="1:60" s="69" customFormat="1" x14ac:dyDescent="0.2">
      <c r="A134" s="50" t="s">
        <v>2373</v>
      </c>
      <c r="B134" s="62"/>
      <c r="C134" s="63" t="s">
        <v>1152</v>
      </c>
      <c r="D134" s="65">
        <v>1</v>
      </c>
      <c r="E134" s="66"/>
      <c r="F134" s="66"/>
      <c r="G134" s="66"/>
      <c r="H134" s="66"/>
      <c r="I134" s="66"/>
      <c r="J134" s="66"/>
      <c r="K134" s="66"/>
      <c r="L134" s="66">
        <v>1</v>
      </c>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7"/>
      <c r="BC134" s="67"/>
      <c r="BD134" s="64" t="s">
        <v>2238</v>
      </c>
      <c r="BE134" s="68"/>
      <c r="BF134" s="35" t="s">
        <v>3615</v>
      </c>
    </row>
    <row r="135" spans="1:60" s="69" customFormat="1" x14ac:dyDescent="0.2">
      <c r="A135" s="50" t="s">
        <v>2374</v>
      </c>
      <c r="B135" s="62"/>
      <c r="C135" s="63" t="s">
        <v>1152</v>
      </c>
      <c r="D135" s="65">
        <v>0.75</v>
      </c>
      <c r="E135" s="66"/>
      <c r="F135" s="66"/>
      <c r="G135" s="66"/>
      <c r="H135" s="66"/>
      <c r="I135" s="66"/>
      <c r="J135" s="66"/>
      <c r="K135" s="66"/>
      <c r="L135" s="66">
        <v>0.75</v>
      </c>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7"/>
      <c r="BC135" s="67"/>
      <c r="BD135" s="64" t="s">
        <v>2237</v>
      </c>
      <c r="BE135" s="68"/>
      <c r="BF135" s="35" t="s">
        <v>3615</v>
      </c>
    </row>
    <row r="136" spans="1:60" s="69" customFormat="1" x14ac:dyDescent="0.2">
      <c r="A136" s="50" t="s">
        <v>2375</v>
      </c>
      <c r="B136" s="62"/>
      <c r="C136" s="63" t="s">
        <v>1152</v>
      </c>
      <c r="D136" s="65">
        <v>0.75</v>
      </c>
      <c r="E136" s="66"/>
      <c r="F136" s="66"/>
      <c r="G136" s="66"/>
      <c r="H136" s="66"/>
      <c r="I136" s="66"/>
      <c r="J136" s="66"/>
      <c r="K136" s="66"/>
      <c r="L136" s="66">
        <v>0.75</v>
      </c>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7"/>
      <c r="BC136" s="67"/>
      <c r="BD136" s="63" t="s">
        <v>2204</v>
      </c>
      <c r="BE136" s="68"/>
      <c r="BF136" s="35" t="s">
        <v>3615</v>
      </c>
    </row>
    <row r="137" spans="1:60" ht="32" x14ac:dyDescent="0.2">
      <c r="A137" s="50" t="s">
        <v>2373</v>
      </c>
      <c r="B137" s="38" t="s">
        <v>2376</v>
      </c>
      <c r="C137" s="39" t="s">
        <v>1152</v>
      </c>
      <c r="D137" s="40">
        <v>2</v>
      </c>
      <c r="E137" s="41"/>
      <c r="F137" s="41"/>
      <c r="G137" s="41"/>
      <c r="H137" s="41"/>
      <c r="I137" s="41"/>
      <c r="J137" s="41"/>
      <c r="K137" s="41"/>
      <c r="L137" s="41"/>
      <c r="M137" s="41"/>
      <c r="N137" s="41"/>
      <c r="O137" s="41"/>
      <c r="P137" s="41"/>
      <c r="Q137" s="41"/>
      <c r="R137" s="41"/>
      <c r="S137" s="41"/>
      <c r="T137" s="41"/>
      <c r="U137" s="41"/>
      <c r="V137" s="41">
        <v>2</v>
      </c>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2"/>
      <c r="BC137" s="42"/>
      <c r="BD137" s="39" t="s">
        <v>2202</v>
      </c>
      <c r="BE137" s="43"/>
      <c r="BF137" s="35" t="s">
        <v>3615</v>
      </c>
    </row>
    <row r="138" spans="1:60" x14ac:dyDescent="0.2">
      <c r="A138" s="50" t="s">
        <v>2374</v>
      </c>
      <c r="B138" s="38" t="s">
        <v>2377</v>
      </c>
      <c r="C138" s="39" t="s">
        <v>1152</v>
      </c>
      <c r="D138" s="40">
        <v>14.5</v>
      </c>
      <c r="E138" s="41">
        <v>0.5</v>
      </c>
      <c r="F138" s="41"/>
      <c r="G138" s="41"/>
      <c r="H138" s="41">
        <v>3</v>
      </c>
      <c r="I138" s="41">
        <v>0.5</v>
      </c>
      <c r="J138" s="41">
        <v>0.2</v>
      </c>
      <c r="K138" s="41"/>
      <c r="L138" s="41">
        <v>6</v>
      </c>
      <c r="M138" s="41">
        <v>0.05</v>
      </c>
      <c r="N138" s="41"/>
      <c r="O138" s="41"/>
      <c r="P138" s="41"/>
      <c r="Q138" s="41"/>
      <c r="R138" s="41"/>
      <c r="S138" s="41"/>
      <c r="T138" s="41"/>
      <c r="U138" s="41"/>
      <c r="V138" s="41">
        <v>0.5</v>
      </c>
      <c r="W138" s="41"/>
      <c r="X138" s="41"/>
      <c r="Y138" s="41"/>
      <c r="Z138" s="41"/>
      <c r="AA138" s="41"/>
      <c r="AB138" s="41"/>
      <c r="AC138" s="41"/>
      <c r="AD138" s="41"/>
      <c r="AE138" s="41"/>
      <c r="AF138" s="41"/>
      <c r="AG138" s="41"/>
      <c r="AH138" s="41"/>
      <c r="AI138" s="41"/>
      <c r="AJ138" s="41"/>
      <c r="AK138" s="41"/>
      <c r="AL138" s="41"/>
      <c r="AM138" s="41">
        <v>0.1</v>
      </c>
      <c r="AN138" s="41"/>
      <c r="AO138" s="41"/>
      <c r="AP138" s="41"/>
      <c r="AQ138" s="41"/>
      <c r="AR138" s="41"/>
      <c r="AS138" s="41"/>
      <c r="AT138" s="41"/>
      <c r="AU138" s="41"/>
      <c r="AV138" s="41"/>
      <c r="AW138" s="41"/>
      <c r="AX138" s="41">
        <v>2</v>
      </c>
      <c r="AY138" s="41"/>
      <c r="AZ138" s="41"/>
      <c r="BA138" s="41">
        <v>1.65</v>
      </c>
      <c r="BB138" s="42"/>
      <c r="BC138" s="42"/>
      <c r="BD138" s="39" t="s">
        <v>2206</v>
      </c>
      <c r="BE138" s="43"/>
      <c r="BF138" s="35" t="s">
        <v>3615</v>
      </c>
    </row>
    <row r="139" spans="1:60" s="122" customFormat="1" x14ac:dyDescent="0.2">
      <c r="A139" s="50" t="s">
        <v>2375</v>
      </c>
      <c r="B139" s="38" t="s">
        <v>3728</v>
      </c>
      <c r="C139" s="39" t="s">
        <v>1152</v>
      </c>
      <c r="D139" s="40">
        <v>1.35</v>
      </c>
      <c r="E139" s="41"/>
      <c r="F139" s="41"/>
      <c r="G139" s="41"/>
      <c r="H139" s="41">
        <v>0.23</v>
      </c>
      <c r="I139" s="41"/>
      <c r="J139" s="41"/>
      <c r="K139" s="41"/>
      <c r="L139" s="41"/>
      <c r="M139" s="41"/>
      <c r="N139" s="41"/>
      <c r="O139" s="41"/>
      <c r="P139" s="41"/>
      <c r="Q139" s="41"/>
      <c r="R139" s="41"/>
      <c r="S139" s="41"/>
      <c r="T139" s="41"/>
      <c r="U139" s="41"/>
      <c r="V139" s="41"/>
      <c r="W139" s="41"/>
      <c r="X139" s="41"/>
      <c r="Y139" s="41">
        <v>1.1200000000000001</v>
      </c>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2"/>
      <c r="BC139" s="42"/>
      <c r="BD139" s="39" t="s">
        <v>2378</v>
      </c>
      <c r="BE139" s="43"/>
      <c r="BF139" s="35" t="s">
        <v>3615</v>
      </c>
      <c r="BG139" s="22"/>
      <c r="BH139" s="22"/>
    </row>
    <row r="140" spans="1:60" x14ac:dyDescent="0.2">
      <c r="A140" s="50" t="s">
        <v>2379</v>
      </c>
      <c r="B140" s="38" t="s">
        <v>3728</v>
      </c>
      <c r="C140" s="39" t="s">
        <v>1152</v>
      </c>
      <c r="D140" s="40">
        <v>0.24</v>
      </c>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v>0.24</v>
      </c>
      <c r="BB140" s="42"/>
      <c r="BC140" s="42"/>
      <c r="BD140" s="39" t="s">
        <v>2223</v>
      </c>
      <c r="BE140" s="43"/>
      <c r="BF140" s="35" t="s">
        <v>3615</v>
      </c>
    </row>
    <row r="141" spans="1:60" ht="32" x14ac:dyDescent="0.2">
      <c r="A141" s="50" t="s">
        <v>2380</v>
      </c>
      <c r="B141" s="38" t="s">
        <v>2381</v>
      </c>
      <c r="C141" s="39"/>
      <c r="D141" s="40">
        <v>4.7100000000000017</v>
      </c>
      <c r="E141" s="41">
        <v>0.90000000000000024</v>
      </c>
      <c r="F141" s="41">
        <v>0</v>
      </c>
      <c r="G141" s="41">
        <v>0</v>
      </c>
      <c r="H141" s="41">
        <v>2.160000000000001</v>
      </c>
      <c r="I141" s="41">
        <v>1.6500000000000004</v>
      </c>
      <c r="J141" s="41">
        <v>0</v>
      </c>
      <c r="K141" s="41">
        <v>0</v>
      </c>
      <c r="L141" s="41">
        <v>0</v>
      </c>
      <c r="M141" s="41">
        <v>0</v>
      </c>
      <c r="N141" s="41">
        <v>0</v>
      </c>
      <c r="O141" s="41">
        <v>0</v>
      </c>
      <c r="P141" s="41">
        <v>0</v>
      </c>
      <c r="Q141" s="41">
        <v>0</v>
      </c>
      <c r="R141" s="41">
        <v>0</v>
      </c>
      <c r="S141" s="41">
        <v>0</v>
      </c>
      <c r="T141" s="41">
        <v>0</v>
      </c>
      <c r="U141" s="41">
        <v>0</v>
      </c>
      <c r="V141" s="41">
        <v>0</v>
      </c>
      <c r="W141" s="41">
        <v>0</v>
      </c>
      <c r="X141" s="41">
        <v>0</v>
      </c>
      <c r="Y141" s="41">
        <v>0</v>
      </c>
      <c r="Z141" s="41">
        <v>0</v>
      </c>
      <c r="AA141" s="41">
        <v>0</v>
      </c>
      <c r="AB141" s="41">
        <v>0</v>
      </c>
      <c r="AC141" s="41">
        <v>0</v>
      </c>
      <c r="AD141" s="41">
        <v>0</v>
      </c>
      <c r="AE141" s="41">
        <v>0</v>
      </c>
      <c r="AF141" s="41">
        <v>0</v>
      </c>
      <c r="AG141" s="41">
        <v>0</v>
      </c>
      <c r="AH141" s="41">
        <v>0</v>
      </c>
      <c r="AI141" s="41">
        <v>0</v>
      </c>
      <c r="AJ141" s="41">
        <v>0</v>
      </c>
      <c r="AK141" s="41">
        <v>0</v>
      </c>
      <c r="AL141" s="41">
        <v>0</v>
      </c>
      <c r="AM141" s="41">
        <v>0</v>
      </c>
      <c r="AN141" s="41">
        <v>0</v>
      </c>
      <c r="AO141" s="41">
        <v>0</v>
      </c>
      <c r="AP141" s="41">
        <v>0</v>
      </c>
      <c r="AQ141" s="41">
        <v>0</v>
      </c>
      <c r="AR141" s="41">
        <v>0</v>
      </c>
      <c r="AS141" s="41">
        <v>0</v>
      </c>
      <c r="AT141" s="41">
        <v>0</v>
      </c>
      <c r="AU141" s="41">
        <v>0</v>
      </c>
      <c r="AV141" s="41">
        <v>0</v>
      </c>
      <c r="AW141" s="41">
        <v>0</v>
      </c>
      <c r="AX141" s="41">
        <v>0</v>
      </c>
      <c r="AY141" s="41">
        <v>0</v>
      </c>
      <c r="AZ141" s="41">
        <v>0</v>
      </c>
      <c r="BA141" s="41">
        <v>0</v>
      </c>
      <c r="BB141" s="42">
        <v>0</v>
      </c>
      <c r="BC141" s="42">
        <v>0</v>
      </c>
      <c r="BD141" s="60" t="s">
        <v>412</v>
      </c>
      <c r="BE141" s="43"/>
      <c r="BF141" s="35" t="s">
        <v>3614</v>
      </c>
    </row>
    <row r="142" spans="1:60" x14ac:dyDescent="0.2">
      <c r="A142" s="50" t="s">
        <v>2382</v>
      </c>
      <c r="B142" s="38">
        <v>1</v>
      </c>
      <c r="C142" s="39" t="s">
        <v>1152</v>
      </c>
      <c r="D142" s="40">
        <v>0.12</v>
      </c>
      <c r="E142" s="41"/>
      <c r="F142" s="41"/>
      <c r="G142" s="41"/>
      <c r="H142" s="41">
        <v>0.12</v>
      </c>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2"/>
      <c r="BC142" s="42"/>
      <c r="BD142" s="91" t="s">
        <v>2211</v>
      </c>
      <c r="BE142" s="43"/>
      <c r="BF142" s="35" t="s">
        <v>3615</v>
      </c>
    </row>
    <row r="143" spans="1:60" x14ac:dyDescent="0.2">
      <c r="A143" s="50" t="s">
        <v>2383</v>
      </c>
      <c r="B143" s="38">
        <v>2</v>
      </c>
      <c r="C143" s="39" t="s">
        <v>1152</v>
      </c>
      <c r="D143" s="40">
        <v>0.32</v>
      </c>
      <c r="E143" s="41">
        <v>0.1</v>
      </c>
      <c r="F143" s="41"/>
      <c r="G143" s="41"/>
      <c r="H143" s="41">
        <v>0.12</v>
      </c>
      <c r="I143" s="41">
        <v>0.1</v>
      </c>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2"/>
      <c r="BC143" s="42"/>
      <c r="BD143" s="91" t="s">
        <v>2202</v>
      </c>
      <c r="BE143" s="43"/>
      <c r="BF143" s="35" t="s">
        <v>3615</v>
      </c>
    </row>
    <row r="144" spans="1:60" x14ac:dyDescent="0.2">
      <c r="A144" s="50" t="s">
        <v>2384</v>
      </c>
      <c r="B144" s="38">
        <v>3</v>
      </c>
      <c r="C144" s="39" t="s">
        <v>1152</v>
      </c>
      <c r="D144" s="40">
        <v>0.21999999999999997</v>
      </c>
      <c r="E144" s="41">
        <v>0.05</v>
      </c>
      <c r="F144" s="41"/>
      <c r="G144" s="41"/>
      <c r="H144" s="41">
        <v>0.12</v>
      </c>
      <c r="I144" s="41">
        <v>0.05</v>
      </c>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2"/>
      <c r="BC144" s="42"/>
      <c r="BD144" s="91" t="s">
        <v>2338</v>
      </c>
      <c r="BE144" s="43"/>
      <c r="BF144" s="35" t="s">
        <v>3615</v>
      </c>
    </row>
    <row r="145" spans="1:58" x14ac:dyDescent="0.2">
      <c r="A145" s="50" t="s">
        <v>2385</v>
      </c>
      <c r="B145" s="38">
        <v>4</v>
      </c>
      <c r="C145" s="39" t="s">
        <v>1152</v>
      </c>
      <c r="D145" s="40">
        <v>0.21999999999999997</v>
      </c>
      <c r="E145" s="41">
        <v>0.05</v>
      </c>
      <c r="F145" s="41"/>
      <c r="G145" s="41"/>
      <c r="H145" s="41">
        <v>0.12</v>
      </c>
      <c r="I145" s="41">
        <v>0.05</v>
      </c>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2"/>
      <c r="BC145" s="42"/>
      <c r="BD145" s="91" t="s">
        <v>2204</v>
      </c>
      <c r="BE145" s="43"/>
      <c r="BF145" s="35" t="s">
        <v>3615</v>
      </c>
    </row>
    <row r="146" spans="1:58" x14ac:dyDescent="0.2">
      <c r="A146" s="50" t="s">
        <v>2386</v>
      </c>
      <c r="B146" s="38">
        <v>5</v>
      </c>
      <c r="C146" s="39" t="s">
        <v>1152</v>
      </c>
      <c r="D146" s="40">
        <v>0.21999999999999997</v>
      </c>
      <c r="E146" s="41">
        <v>0.05</v>
      </c>
      <c r="F146" s="41"/>
      <c r="G146" s="41"/>
      <c r="H146" s="41">
        <v>0.12</v>
      </c>
      <c r="I146" s="41">
        <v>0.05</v>
      </c>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2"/>
      <c r="BC146" s="42"/>
      <c r="BD146" s="91" t="s">
        <v>2215</v>
      </c>
      <c r="BE146" s="43"/>
      <c r="BF146" s="35" t="s">
        <v>3615</v>
      </c>
    </row>
    <row r="147" spans="1:58" x14ac:dyDescent="0.2">
      <c r="A147" s="50" t="s">
        <v>2387</v>
      </c>
      <c r="B147" s="38">
        <v>6</v>
      </c>
      <c r="C147" s="39" t="s">
        <v>1152</v>
      </c>
      <c r="D147" s="40">
        <v>0.21999999999999997</v>
      </c>
      <c r="E147" s="41">
        <v>0.05</v>
      </c>
      <c r="F147" s="41"/>
      <c r="G147" s="41"/>
      <c r="H147" s="41">
        <v>0.12</v>
      </c>
      <c r="I147" s="41">
        <v>0.05</v>
      </c>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2"/>
      <c r="BC147" s="42"/>
      <c r="BD147" s="91" t="s">
        <v>2236</v>
      </c>
      <c r="BE147" s="43"/>
      <c r="BF147" s="35" t="s">
        <v>3615</v>
      </c>
    </row>
    <row r="148" spans="1:58" x14ac:dyDescent="0.2">
      <c r="A148" s="50" t="s">
        <v>2388</v>
      </c>
      <c r="B148" s="38">
        <v>7</v>
      </c>
      <c r="C148" s="39" t="s">
        <v>1152</v>
      </c>
      <c r="D148" s="40">
        <v>0.21999999999999997</v>
      </c>
      <c r="E148" s="41">
        <v>0.05</v>
      </c>
      <c r="F148" s="41"/>
      <c r="G148" s="41"/>
      <c r="H148" s="41">
        <v>0.12</v>
      </c>
      <c r="I148" s="41">
        <v>0.05</v>
      </c>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2"/>
      <c r="BC148" s="42"/>
      <c r="BD148" s="91" t="s">
        <v>2219</v>
      </c>
      <c r="BE148" s="43"/>
      <c r="BF148" s="35" t="s">
        <v>3615</v>
      </c>
    </row>
    <row r="149" spans="1:58" x14ac:dyDescent="0.2">
      <c r="A149" s="50" t="s">
        <v>2389</v>
      </c>
      <c r="B149" s="38">
        <v>8</v>
      </c>
      <c r="C149" s="39" t="s">
        <v>1152</v>
      </c>
      <c r="D149" s="40">
        <v>0.16999999999999998</v>
      </c>
      <c r="E149" s="41">
        <v>0.05</v>
      </c>
      <c r="F149" s="41"/>
      <c r="G149" s="41"/>
      <c r="H149" s="41">
        <v>0.12</v>
      </c>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2"/>
      <c r="BC149" s="42"/>
      <c r="BD149" s="91" t="s">
        <v>2378</v>
      </c>
      <c r="BE149" s="43"/>
      <c r="BF149" s="35" t="s">
        <v>3615</v>
      </c>
    </row>
    <row r="150" spans="1:58" x14ac:dyDescent="0.2">
      <c r="A150" s="50" t="s">
        <v>2390</v>
      </c>
      <c r="B150" s="38">
        <v>9</v>
      </c>
      <c r="C150" s="39" t="s">
        <v>1152</v>
      </c>
      <c r="D150" s="40">
        <v>0.27</v>
      </c>
      <c r="E150" s="41">
        <v>0.05</v>
      </c>
      <c r="F150" s="41"/>
      <c r="G150" s="41"/>
      <c r="H150" s="41">
        <v>0.12</v>
      </c>
      <c r="I150" s="41">
        <v>0.1</v>
      </c>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2"/>
      <c r="BC150" s="42"/>
      <c r="BD150" s="91" t="s">
        <v>2391</v>
      </c>
      <c r="BE150" s="43"/>
      <c r="BF150" s="35" t="s">
        <v>3615</v>
      </c>
    </row>
    <row r="151" spans="1:58" x14ac:dyDescent="0.2">
      <c r="A151" s="50" t="s">
        <v>2392</v>
      </c>
      <c r="B151" s="38">
        <v>10</v>
      </c>
      <c r="C151" s="39" t="s">
        <v>1152</v>
      </c>
      <c r="D151" s="40">
        <v>0.97</v>
      </c>
      <c r="E151" s="41">
        <v>0.05</v>
      </c>
      <c r="F151" s="41"/>
      <c r="G151" s="41"/>
      <c r="H151" s="41">
        <v>0.12</v>
      </c>
      <c r="I151" s="41">
        <v>0.8</v>
      </c>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2"/>
      <c r="BC151" s="42"/>
      <c r="BD151" s="91" t="s">
        <v>2238</v>
      </c>
      <c r="BE151" s="43"/>
      <c r="BF151" s="35" t="s">
        <v>3615</v>
      </c>
    </row>
    <row r="152" spans="1:58" x14ac:dyDescent="0.2">
      <c r="A152" s="50" t="s">
        <v>2393</v>
      </c>
      <c r="B152" s="38">
        <v>11</v>
      </c>
      <c r="C152" s="39" t="s">
        <v>1152</v>
      </c>
      <c r="D152" s="40">
        <v>0.21999999999999997</v>
      </c>
      <c r="E152" s="41">
        <v>0.05</v>
      </c>
      <c r="F152" s="41"/>
      <c r="G152" s="41"/>
      <c r="H152" s="41">
        <v>0.12</v>
      </c>
      <c r="I152" s="41">
        <v>0.05</v>
      </c>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2"/>
      <c r="BC152" s="42"/>
      <c r="BD152" s="91" t="s">
        <v>2206</v>
      </c>
      <c r="BE152" s="43"/>
      <c r="BF152" s="35" t="s">
        <v>3615</v>
      </c>
    </row>
    <row r="153" spans="1:58" x14ac:dyDescent="0.2">
      <c r="A153" s="50" t="s">
        <v>2394</v>
      </c>
      <c r="B153" s="38">
        <v>12</v>
      </c>
      <c r="C153" s="39" t="s">
        <v>1152</v>
      </c>
      <c r="D153" s="40">
        <v>0.21999999999999997</v>
      </c>
      <c r="E153" s="41">
        <v>0.05</v>
      </c>
      <c r="F153" s="41"/>
      <c r="G153" s="41"/>
      <c r="H153" s="41">
        <v>0.12</v>
      </c>
      <c r="I153" s="41">
        <v>0.05</v>
      </c>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2"/>
      <c r="BC153" s="42"/>
      <c r="BD153" s="91" t="s">
        <v>2217</v>
      </c>
      <c r="BE153" s="43"/>
      <c r="BF153" s="35" t="s">
        <v>3615</v>
      </c>
    </row>
    <row r="154" spans="1:58" x14ac:dyDescent="0.2">
      <c r="A154" s="50" t="s">
        <v>2395</v>
      </c>
      <c r="B154" s="38">
        <v>13</v>
      </c>
      <c r="C154" s="39" t="s">
        <v>1152</v>
      </c>
      <c r="D154" s="40">
        <v>0.21999999999999997</v>
      </c>
      <c r="E154" s="41">
        <v>0.05</v>
      </c>
      <c r="F154" s="41"/>
      <c r="G154" s="41"/>
      <c r="H154" s="41">
        <v>0.12</v>
      </c>
      <c r="I154" s="41">
        <v>0.05</v>
      </c>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2"/>
      <c r="BC154" s="42"/>
      <c r="BD154" s="91" t="s">
        <v>2237</v>
      </c>
      <c r="BE154" s="43"/>
      <c r="BF154" s="35" t="s">
        <v>3615</v>
      </c>
    </row>
    <row r="155" spans="1:58" x14ac:dyDescent="0.2">
      <c r="A155" s="50" t="s">
        <v>2396</v>
      </c>
      <c r="B155" s="38">
        <v>14</v>
      </c>
      <c r="C155" s="39" t="s">
        <v>1152</v>
      </c>
      <c r="D155" s="40">
        <v>0.21999999999999997</v>
      </c>
      <c r="E155" s="41">
        <v>0.05</v>
      </c>
      <c r="F155" s="41"/>
      <c r="G155" s="41"/>
      <c r="H155" s="41">
        <v>0.12</v>
      </c>
      <c r="I155" s="41">
        <v>0.05</v>
      </c>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2"/>
      <c r="BC155" s="42"/>
      <c r="BD155" s="91" t="s">
        <v>2397</v>
      </c>
      <c r="BE155" s="43"/>
      <c r="BF155" s="35" t="s">
        <v>3615</v>
      </c>
    </row>
    <row r="156" spans="1:58" x14ac:dyDescent="0.2">
      <c r="A156" s="50" t="s">
        <v>2398</v>
      </c>
      <c r="B156" s="38">
        <v>15</v>
      </c>
      <c r="C156" s="39" t="s">
        <v>1152</v>
      </c>
      <c r="D156" s="40">
        <v>0.21999999999999997</v>
      </c>
      <c r="E156" s="41">
        <v>0.05</v>
      </c>
      <c r="F156" s="41"/>
      <c r="G156" s="41"/>
      <c r="H156" s="41">
        <v>0.12</v>
      </c>
      <c r="I156" s="41">
        <v>0.05</v>
      </c>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2"/>
      <c r="BC156" s="42"/>
      <c r="BD156" s="91" t="s">
        <v>2223</v>
      </c>
      <c r="BE156" s="43"/>
      <c r="BF156" s="35" t="s">
        <v>3615</v>
      </c>
    </row>
    <row r="157" spans="1:58" x14ac:dyDescent="0.2">
      <c r="A157" s="50" t="s">
        <v>2399</v>
      </c>
      <c r="B157" s="38">
        <v>16</v>
      </c>
      <c r="C157" s="39" t="s">
        <v>1152</v>
      </c>
      <c r="D157" s="40">
        <v>0.21999999999999997</v>
      </c>
      <c r="E157" s="41">
        <v>0.05</v>
      </c>
      <c r="F157" s="41"/>
      <c r="G157" s="41"/>
      <c r="H157" s="41">
        <v>0.12</v>
      </c>
      <c r="I157" s="41">
        <v>0.05</v>
      </c>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2"/>
      <c r="BC157" s="42"/>
      <c r="BD157" s="91" t="s">
        <v>2208</v>
      </c>
      <c r="BE157" s="43"/>
      <c r="BF157" s="35" t="s">
        <v>3615</v>
      </c>
    </row>
    <row r="158" spans="1:58" x14ac:dyDescent="0.2">
      <c r="A158" s="50" t="s">
        <v>2400</v>
      </c>
      <c r="B158" s="38">
        <v>17</v>
      </c>
      <c r="C158" s="39" t="s">
        <v>1152</v>
      </c>
      <c r="D158" s="40">
        <v>0.21999999999999997</v>
      </c>
      <c r="E158" s="41">
        <v>0.05</v>
      </c>
      <c r="F158" s="41"/>
      <c r="G158" s="41"/>
      <c r="H158" s="41">
        <v>0.12</v>
      </c>
      <c r="I158" s="41">
        <v>0.05</v>
      </c>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2"/>
      <c r="BC158" s="42"/>
      <c r="BD158" s="91" t="s">
        <v>2224</v>
      </c>
      <c r="BE158" s="43"/>
      <c r="BF158" s="35" t="s">
        <v>3615</v>
      </c>
    </row>
    <row r="159" spans="1:58" x14ac:dyDescent="0.2">
      <c r="A159" s="50" t="s">
        <v>2401</v>
      </c>
      <c r="B159" s="45">
        <v>18</v>
      </c>
      <c r="C159" s="46" t="s">
        <v>1152</v>
      </c>
      <c r="D159" s="57">
        <v>0.21999999999999997</v>
      </c>
      <c r="E159" s="47">
        <v>0.05</v>
      </c>
      <c r="F159" s="47"/>
      <c r="G159" s="47"/>
      <c r="H159" s="47">
        <v>0.12</v>
      </c>
      <c r="I159" s="47">
        <v>0.05</v>
      </c>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8"/>
      <c r="BC159" s="48"/>
      <c r="BD159" s="123" t="s">
        <v>2226</v>
      </c>
      <c r="BE159" s="49"/>
      <c r="BF159" s="35" t="s">
        <v>3615</v>
      </c>
    </row>
    <row r="160" spans="1:58" s="36" customFormat="1" x14ac:dyDescent="0.2">
      <c r="A160" s="29" t="s">
        <v>2402</v>
      </c>
      <c r="B160" s="30" t="s">
        <v>1305</v>
      </c>
      <c r="C160" s="31"/>
      <c r="D160" s="32">
        <v>26.38</v>
      </c>
      <c r="E160" s="32">
        <v>0.45</v>
      </c>
      <c r="F160" s="32">
        <v>0</v>
      </c>
      <c r="G160" s="32">
        <v>0</v>
      </c>
      <c r="H160" s="32">
        <v>6.97</v>
      </c>
      <c r="I160" s="32">
        <v>0</v>
      </c>
      <c r="J160" s="32">
        <v>0</v>
      </c>
      <c r="K160" s="32">
        <v>0</v>
      </c>
      <c r="L160" s="32">
        <v>10.050000000000001</v>
      </c>
      <c r="M160" s="32">
        <v>0</v>
      </c>
      <c r="N160" s="32">
        <v>0</v>
      </c>
      <c r="O160" s="32">
        <v>0</v>
      </c>
      <c r="P160" s="32">
        <v>0</v>
      </c>
      <c r="Q160" s="32">
        <v>0</v>
      </c>
      <c r="R160" s="32">
        <v>0</v>
      </c>
      <c r="S160" s="32">
        <v>0</v>
      </c>
      <c r="T160" s="32">
        <v>0</v>
      </c>
      <c r="U160" s="32">
        <v>0</v>
      </c>
      <c r="V160" s="32">
        <v>0</v>
      </c>
      <c r="W160" s="32">
        <v>0</v>
      </c>
      <c r="X160" s="32">
        <v>0</v>
      </c>
      <c r="Y160" s="32">
        <v>0</v>
      </c>
      <c r="Z160" s="32">
        <v>0</v>
      </c>
      <c r="AA160" s="32">
        <v>0</v>
      </c>
      <c r="AB160" s="32">
        <v>0</v>
      </c>
      <c r="AC160" s="32">
        <v>0</v>
      </c>
      <c r="AD160" s="32">
        <v>0</v>
      </c>
      <c r="AE160" s="32">
        <v>0</v>
      </c>
      <c r="AF160" s="32">
        <v>0</v>
      </c>
      <c r="AG160" s="32">
        <v>0</v>
      </c>
      <c r="AH160" s="32">
        <v>0</v>
      </c>
      <c r="AI160" s="32">
        <v>0</v>
      </c>
      <c r="AJ160" s="32">
        <v>0</v>
      </c>
      <c r="AK160" s="32">
        <v>0</v>
      </c>
      <c r="AL160" s="32">
        <v>0</v>
      </c>
      <c r="AM160" s="32">
        <v>0</v>
      </c>
      <c r="AN160" s="32">
        <v>0</v>
      </c>
      <c r="AO160" s="32">
        <v>0</v>
      </c>
      <c r="AP160" s="32">
        <v>0</v>
      </c>
      <c r="AQ160" s="32">
        <v>0</v>
      </c>
      <c r="AR160" s="32">
        <v>0</v>
      </c>
      <c r="AS160" s="32">
        <v>0</v>
      </c>
      <c r="AT160" s="32">
        <v>0</v>
      </c>
      <c r="AU160" s="32">
        <v>0</v>
      </c>
      <c r="AV160" s="32">
        <v>0</v>
      </c>
      <c r="AW160" s="32">
        <v>0</v>
      </c>
      <c r="AX160" s="32">
        <v>0</v>
      </c>
      <c r="AY160" s="32">
        <v>0</v>
      </c>
      <c r="AZ160" s="32">
        <v>0</v>
      </c>
      <c r="BA160" s="32">
        <v>8.91</v>
      </c>
      <c r="BB160" s="32">
        <v>0</v>
      </c>
      <c r="BC160" s="32">
        <v>0</v>
      </c>
      <c r="BD160" s="31"/>
      <c r="BE160" s="34"/>
      <c r="BF160" s="35" t="s">
        <v>3614</v>
      </c>
    </row>
    <row r="161" spans="1:58" x14ac:dyDescent="0.2">
      <c r="A161" s="50" t="s">
        <v>2403</v>
      </c>
      <c r="B161" s="51" t="s">
        <v>2404</v>
      </c>
      <c r="C161" s="52" t="s">
        <v>1153</v>
      </c>
      <c r="D161" s="40">
        <v>0.05</v>
      </c>
      <c r="E161" s="40"/>
      <c r="F161" s="40"/>
      <c r="G161" s="40"/>
      <c r="H161" s="40"/>
      <c r="I161" s="40"/>
      <c r="J161" s="40"/>
      <c r="K161" s="40"/>
      <c r="L161" s="40">
        <v>0.05</v>
      </c>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53"/>
      <c r="BC161" s="53"/>
      <c r="BD161" s="52" t="s">
        <v>2236</v>
      </c>
      <c r="BE161" s="54" t="s">
        <v>2405</v>
      </c>
      <c r="BF161" s="35" t="s">
        <v>3615</v>
      </c>
    </row>
    <row r="162" spans="1:58" x14ac:dyDescent="0.2">
      <c r="A162" s="50" t="s">
        <v>2406</v>
      </c>
      <c r="B162" s="38" t="s">
        <v>2407</v>
      </c>
      <c r="C162" s="39" t="s">
        <v>1153</v>
      </c>
      <c r="D162" s="40">
        <v>0.25</v>
      </c>
      <c r="E162" s="41">
        <v>0.25</v>
      </c>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2"/>
      <c r="BC162" s="42"/>
      <c r="BD162" s="39" t="s">
        <v>2238</v>
      </c>
      <c r="BE162" s="43" t="s">
        <v>2408</v>
      </c>
      <c r="BF162" s="35" t="s">
        <v>3615</v>
      </c>
    </row>
    <row r="163" spans="1:58" x14ac:dyDescent="0.2">
      <c r="A163" s="50" t="s">
        <v>2409</v>
      </c>
      <c r="B163" s="38" t="s">
        <v>2410</v>
      </c>
      <c r="C163" s="39" t="s">
        <v>1153</v>
      </c>
      <c r="D163" s="40">
        <v>0.2</v>
      </c>
      <c r="E163" s="41">
        <v>0.2</v>
      </c>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2"/>
      <c r="BC163" s="42"/>
      <c r="BD163" s="39" t="s">
        <v>2391</v>
      </c>
      <c r="BE163" s="43"/>
      <c r="BF163" s="35" t="s">
        <v>3615</v>
      </c>
    </row>
    <row r="164" spans="1:58" x14ac:dyDescent="0.2">
      <c r="A164" s="50" t="s">
        <v>2411</v>
      </c>
      <c r="B164" s="38" t="s">
        <v>2412</v>
      </c>
      <c r="C164" s="39" t="s">
        <v>1153</v>
      </c>
      <c r="D164" s="40">
        <v>10</v>
      </c>
      <c r="E164" s="41"/>
      <c r="F164" s="41"/>
      <c r="G164" s="41"/>
      <c r="H164" s="41"/>
      <c r="I164" s="41"/>
      <c r="J164" s="41"/>
      <c r="K164" s="41"/>
      <c r="L164" s="41">
        <v>10</v>
      </c>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2"/>
      <c r="BC164" s="42"/>
      <c r="BD164" s="39" t="s">
        <v>2223</v>
      </c>
      <c r="BE164" s="43"/>
      <c r="BF164" s="35" t="s">
        <v>3615</v>
      </c>
    </row>
    <row r="165" spans="1:58" ht="32" x14ac:dyDescent="0.2">
      <c r="A165" s="50" t="s">
        <v>2413</v>
      </c>
      <c r="B165" s="38" t="s">
        <v>2414</v>
      </c>
      <c r="C165" s="39" t="s">
        <v>1153</v>
      </c>
      <c r="D165" s="40">
        <v>0.42</v>
      </c>
      <c r="E165" s="41"/>
      <c r="F165" s="41"/>
      <c r="G165" s="41"/>
      <c r="H165" s="41">
        <v>0.42</v>
      </c>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2"/>
      <c r="BC165" s="42"/>
      <c r="BD165" s="39" t="s">
        <v>2238</v>
      </c>
      <c r="BE165" s="43"/>
      <c r="BF165" s="35" t="s">
        <v>3615</v>
      </c>
    </row>
    <row r="166" spans="1:58" x14ac:dyDescent="0.2">
      <c r="A166" s="50" t="s">
        <v>2415</v>
      </c>
      <c r="B166" s="38" t="s">
        <v>2416</v>
      </c>
      <c r="C166" s="39" t="s">
        <v>1153</v>
      </c>
      <c r="D166" s="40">
        <v>1.53</v>
      </c>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v>1.53</v>
      </c>
      <c r="BB166" s="42"/>
      <c r="BC166" s="42"/>
      <c r="BD166" s="39" t="s">
        <v>2211</v>
      </c>
      <c r="BE166" s="43"/>
      <c r="BF166" s="35" t="s">
        <v>3615</v>
      </c>
    </row>
    <row r="167" spans="1:58" x14ac:dyDescent="0.2">
      <c r="A167" s="50" t="s">
        <v>2417</v>
      </c>
      <c r="B167" s="38" t="s">
        <v>2418</v>
      </c>
      <c r="C167" s="39" t="s">
        <v>1153</v>
      </c>
      <c r="D167" s="40">
        <v>1.19</v>
      </c>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v>1.19</v>
      </c>
      <c r="BB167" s="42"/>
      <c r="BC167" s="42"/>
      <c r="BD167" s="39" t="s">
        <v>2338</v>
      </c>
      <c r="BE167" s="43"/>
      <c r="BF167" s="35" t="s">
        <v>3615</v>
      </c>
    </row>
    <row r="168" spans="1:58" x14ac:dyDescent="0.2">
      <c r="A168" s="50" t="s">
        <v>2419</v>
      </c>
      <c r="B168" s="38" t="s">
        <v>2420</v>
      </c>
      <c r="C168" s="39" t="s">
        <v>1153</v>
      </c>
      <c r="D168" s="40">
        <v>0.05</v>
      </c>
      <c r="E168" s="41"/>
      <c r="F168" s="41"/>
      <c r="G168" s="41"/>
      <c r="H168" s="41">
        <v>0.05</v>
      </c>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2"/>
      <c r="BC168" s="42"/>
      <c r="BD168" s="39" t="s">
        <v>2378</v>
      </c>
      <c r="BE168" s="43"/>
      <c r="BF168" s="35" t="s">
        <v>3615</v>
      </c>
    </row>
    <row r="169" spans="1:58" ht="32" x14ac:dyDescent="0.2">
      <c r="A169" s="50" t="s">
        <v>2421</v>
      </c>
      <c r="B169" s="38" t="s">
        <v>2422</v>
      </c>
      <c r="C169" s="39" t="s">
        <v>1153</v>
      </c>
      <c r="D169" s="40">
        <v>12.64</v>
      </c>
      <c r="E169" s="41"/>
      <c r="F169" s="41"/>
      <c r="G169" s="41"/>
      <c r="H169" s="41">
        <v>6.45</v>
      </c>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v>6.19</v>
      </c>
      <c r="BB169" s="42"/>
      <c r="BC169" s="42"/>
      <c r="BD169" s="39" t="s">
        <v>2217</v>
      </c>
      <c r="BE169" s="43"/>
      <c r="BF169" s="35" t="s">
        <v>3615</v>
      </c>
    </row>
    <row r="170" spans="1:58" ht="32" x14ac:dyDescent="0.2">
      <c r="A170" s="50" t="s">
        <v>2423</v>
      </c>
      <c r="B170" s="45" t="s">
        <v>2424</v>
      </c>
      <c r="C170" s="46" t="s">
        <v>1153</v>
      </c>
      <c r="D170" s="57">
        <v>0.05</v>
      </c>
      <c r="E170" s="47"/>
      <c r="F170" s="47"/>
      <c r="G170" s="47"/>
      <c r="H170" s="47">
        <v>0.05</v>
      </c>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8"/>
      <c r="BC170" s="48"/>
      <c r="BD170" s="46" t="s">
        <v>2378</v>
      </c>
      <c r="BE170" s="49"/>
      <c r="BF170" s="35" t="s">
        <v>3615</v>
      </c>
    </row>
    <row r="171" spans="1:58" s="36" customFormat="1" ht="32" x14ac:dyDescent="0.2">
      <c r="A171" s="29" t="s">
        <v>2425</v>
      </c>
      <c r="B171" s="30" t="s">
        <v>2052</v>
      </c>
      <c r="C171" s="31"/>
      <c r="D171" s="32">
        <v>0.7400000000000001</v>
      </c>
      <c r="E171" s="32">
        <v>0</v>
      </c>
      <c r="F171" s="32">
        <v>0</v>
      </c>
      <c r="G171" s="32">
        <v>0</v>
      </c>
      <c r="H171" s="32">
        <v>0</v>
      </c>
      <c r="I171" s="32">
        <v>0</v>
      </c>
      <c r="J171" s="32">
        <v>0</v>
      </c>
      <c r="K171" s="32">
        <v>0</v>
      </c>
      <c r="L171" s="32">
        <v>0.03</v>
      </c>
      <c r="M171" s="32">
        <v>0</v>
      </c>
      <c r="N171" s="32">
        <v>0</v>
      </c>
      <c r="O171" s="32">
        <v>0</v>
      </c>
      <c r="P171" s="32">
        <v>0</v>
      </c>
      <c r="Q171" s="32">
        <v>0</v>
      </c>
      <c r="R171" s="32">
        <v>0</v>
      </c>
      <c r="S171" s="32">
        <v>0</v>
      </c>
      <c r="T171" s="32">
        <v>0</v>
      </c>
      <c r="U171" s="32">
        <v>0</v>
      </c>
      <c r="V171" s="32">
        <v>0</v>
      </c>
      <c r="W171" s="32">
        <v>0</v>
      </c>
      <c r="X171" s="32">
        <v>0</v>
      </c>
      <c r="Y171" s="32">
        <v>0</v>
      </c>
      <c r="Z171" s="32">
        <v>0</v>
      </c>
      <c r="AA171" s="32">
        <v>0</v>
      </c>
      <c r="AB171" s="32">
        <v>0</v>
      </c>
      <c r="AC171" s="32">
        <v>0</v>
      </c>
      <c r="AD171" s="32">
        <v>0</v>
      </c>
      <c r="AE171" s="32">
        <v>0</v>
      </c>
      <c r="AF171" s="32">
        <v>0</v>
      </c>
      <c r="AG171" s="32">
        <v>0</v>
      </c>
      <c r="AH171" s="32">
        <v>0</v>
      </c>
      <c r="AI171" s="32">
        <v>0</v>
      </c>
      <c r="AJ171" s="32">
        <v>0</v>
      </c>
      <c r="AK171" s="32">
        <v>0</v>
      </c>
      <c r="AL171" s="32">
        <v>0</v>
      </c>
      <c r="AM171" s="32">
        <v>0.05</v>
      </c>
      <c r="AN171" s="32">
        <v>0</v>
      </c>
      <c r="AO171" s="32">
        <v>0</v>
      </c>
      <c r="AP171" s="32">
        <v>0</v>
      </c>
      <c r="AQ171" s="32">
        <v>0</v>
      </c>
      <c r="AR171" s="32">
        <v>0</v>
      </c>
      <c r="AS171" s="32">
        <v>0</v>
      </c>
      <c r="AT171" s="32">
        <v>0</v>
      </c>
      <c r="AU171" s="32">
        <v>0</v>
      </c>
      <c r="AV171" s="32">
        <v>0</v>
      </c>
      <c r="AW171" s="32">
        <v>0</v>
      </c>
      <c r="AX171" s="32">
        <v>0</v>
      </c>
      <c r="AY171" s="32">
        <v>0</v>
      </c>
      <c r="AZ171" s="32">
        <v>0</v>
      </c>
      <c r="BA171" s="32">
        <v>0.66</v>
      </c>
      <c r="BB171" s="32">
        <v>0</v>
      </c>
      <c r="BC171" s="32">
        <v>0</v>
      </c>
      <c r="BD171" s="31"/>
      <c r="BE171" s="34"/>
      <c r="BF171" s="35" t="s">
        <v>3614</v>
      </c>
    </row>
    <row r="172" spans="1:58" ht="32" x14ac:dyDescent="0.2">
      <c r="A172" s="50" t="s">
        <v>2426</v>
      </c>
      <c r="B172" s="51" t="s">
        <v>2427</v>
      </c>
      <c r="C172" s="52" t="s">
        <v>302</v>
      </c>
      <c r="D172" s="40">
        <v>0.69000000000000006</v>
      </c>
      <c r="E172" s="40"/>
      <c r="F172" s="40"/>
      <c r="G172" s="40"/>
      <c r="H172" s="40"/>
      <c r="I172" s="40"/>
      <c r="J172" s="40"/>
      <c r="K172" s="40"/>
      <c r="L172" s="40">
        <v>0.03</v>
      </c>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v>0.66</v>
      </c>
      <c r="BB172" s="53"/>
      <c r="BC172" s="53"/>
      <c r="BD172" s="52" t="s">
        <v>2217</v>
      </c>
      <c r="BE172" s="54"/>
      <c r="BF172" s="35" t="s">
        <v>3615</v>
      </c>
    </row>
    <row r="173" spans="1:58" x14ac:dyDescent="0.2">
      <c r="A173" s="50" t="s">
        <v>2428</v>
      </c>
      <c r="B173" s="51" t="s">
        <v>2429</v>
      </c>
      <c r="C173" s="52" t="s">
        <v>302</v>
      </c>
      <c r="D173" s="40">
        <v>0.05</v>
      </c>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v>0.05</v>
      </c>
      <c r="AN173" s="40"/>
      <c r="AO173" s="40"/>
      <c r="AP173" s="40"/>
      <c r="AQ173" s="40"/>
      <c r="AR173" s="40"/>
      <c r="AS173" s="40"/>
      <c r="AT173" s="40"/>
      <c r="AU173" s="40"/>
      <c r="AV173" s="40"/>
      <c r="AW173" s="40"/>
      <c r="AX173" s="40"/>
      <c r="AY173" s="40"/>
      <c r="AZ173" s="40"/>
      <c r="BA173" s="40"/>
      <c r="BB173" s="53"/>
      <c r="BC173" s="53"/>
      <c r="BD173" s="52" t="s">
        <v>2217</v>
      </c>
      <c r="BE173" s="54"/>
      <c r="BF173" s="35" t="s">
        <v>3615</v>
      </c>
    </row>
    <row r="174" spans="1:58" s="36" customFormat="1" x14ac:dyDescent="0.2">
      <c r="A174" s="29" t="s">
        <v>2430</v>
      </c>
      <c r="B174" s="30" t="s">
        <v>474</v>
      </c>
      <c r="C174" s="31"/>
      <c r="D174" s="32">
        <v>2.33</v>
      </c>
      <c r="E174" s="32">
        <v>0</v>
      </c>
      <c r="F174" s="32">
        <v>0</v>
      </c>
      <c r="G174" s="32">
        <v>0</v>
      </c>
      <c r="H174" s="32">
        <v>0</v>
      </c>
      <c r="I174" s="32">
        <v>0</v>
      </c>
      <c r="J174" s="32">
        <v>0</v>
      </c>
      <c r="K174" s="32">
        <v>0</v>
      </c>
      <c r="L174" s="32">
        <v>0</v>
      </c>
      <c r="M174" s="32">
        <v>0</v>
      </c>
      <c r="N174" s="32">
        <v>0</v>
      </c>
      <c r="O174" s="32">
        <v>0</v>
      </c>
      <c r="P174" s="32">
        <v>0</v>
      </c>
      <c r="Q174" s="32">
        <v>0</v>
      </c>
      <c r="R174" s="32">
        <v>0</v>
      </c>
      <c r="S174" s="32">
        <v>0</v>
      </c>
      <c r="T174" s="32">
        <v>0</v>
      </c>
      <c r="U174" s="32">
        <v>0</v>
      </c>
      <c r="V174" s="32">
        <v>0</v>
      </c>
      <c r="W174" s="32">
        <v>0</v>
      </c>
      <c r="X174" s="32">
        <v>0</v>
      </c>
      <c r="Y174" s="32">
        <v>0</v>
      </c>
      <c r="Z174" s="32">
        <v>0</v>
      </c>
      <c r="AA174" s="32">
        <v>0</v>
      </c>
      <c r="AB174" s="32">
        <v>0</v>
      </c>
      <c r="AC174" s="32">
        <v>0</v>
      </c>
      <c r="AD174" s="32">
        <v>0</v>
      </c>
      <c r="AE174" s="32">
        <v>0</v>
      </c>
      <c r="AF174" s="32">
        <v>0</v>
      </c>
      <c r="AG174" s="32">
        <v>0</v>
      </c>
      <c r="AH174" s="32">
        <v>0</v>
      </c>
      <c r="AI174" s="32">
        <v>0</v>
      </c>
      <c r="AJ174" s="32">
        <v>0</v>
      </c>
      <c r="AK174" s="32">
        <v>0</v>
      </c>
      <c r="AL174" s="32">
        <v>0</v>
      </c>
      <c r="AM174" s="32">
        <v>0</v>
      </c>
      <c r="AN174" s="32">
        <v>0</v>
      </c>
      <c r="AO174" s="32">
        <v>0</v>
      </c>
      <c r="AP174" s="32">
        <v>0</v>
      </c>
      <c r="AQ174" s="32">
        <v>0</v>
      </c>
      <c r="AR174" s="32">
        <v>0</v>
      </c>
      <c r="AS174" s="32">
        <v>0</v>
      </c>
      <c r="AT174" s="32">
        <v>0</v>
      </c>
      <c r="AU174" s="32">
        <v>0</v>
      </c>
      <c r="AV174" s="32">
        <v>0</v>
      </c>
      <c r="AW174" s="32">
        <v>0</v>
      </c>
      <c r="AX174" s="32">
        <v>0</v>
      </c>
      <c r="AY174" s="32">
        <v>0</v>
      </c>
      <c r="AZ174" s="32">
        <v>0</v>
      </c>
      <c r="BA174" s="32">
        <v>2.33</v>
      </c>
      <c r="BB174" s="33"/>
      <c r="BC174" s="33"/>
      <c r="BD174" s="31"/>
      <c r="BE174" s="34"/>
      <c r="BF174" s="35" t="s">
        <v>3614</v>
      </c>
    </row>
    <row r="175" spans="1:58" ht="32" x14ac:dyDescent="0.2">
      <c r="A175" s="50" t="s">
        <v>2431</v>
      </c>
      <c r="B175" s="38" t="s">
        <v>2432</v>
      </c>
      <c r="C175" s="39" t="s">
        <v>1157</v>
      </c>
      <c r="D175" s="40">
        <v>1.62</v>
      </c>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v>1.62</v>
      </c>
      <c r="BB175" s="42"/>
      <c r="BC175" s="42"/>
      <c r="BD175" s="39" t="s">
        <v>2217</v>
      </c>
      <c r="BE175" s="43"/>
      <c r="BF175" s="35" t="s">
        <v>3615</v>
      </c>
    </row>
    <row r="176" spans="1:58" x14ac:dyDescent="0.2">
      <c r="A176" s="50" t="s">
        <v>2433</v>
      </c>
      <c r="B176" s="38" t="s">
        <v>2434</v>
      </c>
      <c r="C176" s="39" t="s">
        <v>1157</v>
      </c>
      <c r="D176" s="40">
        <v>0.71</v>
      </c>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v>0.71</v>
      </c>
      <c r="BB176" s="42"/>
      <c r="BC176" s="42"/>
      <c r="BD176" s="39" t="s">
        <v>2217</v>
      </c>
      <c r="BE176" s="43"/>
      <c r="BF176" s="35" t="s">
        <v>3615</v>
      </c>
    </row>
    <row r="177" spans="1:60" s="36" customFormat="1" x14ac:dyDescent="0.2">
      <c r="A177" s="29" t="s">
        <v>2435</v>
      </c>
      <c r="B177" s="30" t="s">
        <v>2436</v>
      </c>
      <c r="C177" s="31"/>
      <c r="D177" s="32">
        <v>19.95</v>
      </c>
      <c r="E177" s="32">
        <v>0.05</v>
      </c>
      <c r="F177" s="32">
        <v>0</v>
      </c>
      <c r="G177" s="32">
        <v>0</v>
      </c>
      <c r="H177" s="32">
        <v>3.3</v>
      </c>
      <c r="I177" s="32">
        <v>0.2</v>
      </c>
      <c r="J177" s="32">
        <v>0.05</v>
      </c>
      <c r="K177" s="32">
        <v>0</v>
      </c>
      <c r="L177" s="32">
        <v>3.5</v>
      </c>
      <c r="M177" s="32">
        <v>0.2</v>
      </c>
      <c r="N177" s="32">
        <v>0</v>
      </c>
      <c r="O177" s="32">
        <v>0</v>
      </c>
      <c r="P177" s="32">
        <v>0</v>
      </c>
      <c r="Q177" s="32">
        <v>0</v>
      </c>
      <c r="R177" s="32">
        <v>0</v>
      </c>
      <c r="S177" s="32">
        <v>0</v>
      </c>
      <c r="T177" s="32">
        <v>0</v>
      </c>
      <c r="U177" s="32">
        <v>0</v>
      </c>
      <c r="V177" s="32">
        <v>0</v>
      </c>
      <c r="W177" s="32">
        <v>0</v>
      </c>
      <c r="X177" s="32">
        <v>0</v>
      </c>
      <c r="Y177" s="32">
        <v>1</v>
      </c>
      <c r="Z177" s="32">
        <v>0</v>
      </c>
      <c r="AA177" s="32">
        <v>0</v>
      </c>
      <c r="AB177" s="32">
        <v>0</v>
      </c>
      <c r="AC177" s="32">
        <v>0</v>
      </c>
      <c r="AD177" s="32">
        <v>0.2</v>
      </c>
      <c r="AE177" s="32">
        <v>0</v>
      </c>
      <c r="AF177" s="32">
        <v>0</v>
      </c>
      <c r="AG177" s="32">
        <v>0</v>
      </c>
      <c r="AH177" s="32">
        <v>0</v>
      </c>
      <c r="AI177" s="32">
        <v>0</v>
      </c>
      <c r="AJ177" s="32">
        <v>0</v>
      </c>
      <c r="AK177" s="32">
        <v>0</v>
      </c>
      <c r="AL177" s="32">
        <v>0</v>
      </c>
      <c r="AM177" s="32">
        <v>0.05</v>
      </c>
      <c r="AN177" s="32">
        <v>0</v>
      </c>
      <c r="AO177" s="32">
        <v>0</v>
      </c>
      <c r="AP177" s="32">
        <v>0</v>
      </c>
      <c r="AQ177" s="32">
        <v>0</v>
      </c>
      <c r="AR177" s="32">
        <v>0</v>
      </c>
      <c r="AS177" s="32">
        <v>1</v>
      </c>
      <c r="AT177" s="32">
        <v>0</v>
      </c>
      <c r="AU177" s="32">
        <v>0</v>
      </c>
      <c r="AV177" s="32">
        <v>0</v>
      </c>
      <c r="AW177" s="32">
        <v>0</v>
      </c>
      <c r="AX177" s="32">
        <v>1.63</v>
      </c>
      <c r="AY177" s="32">
        <v>0</v>
      </c>
      <c r="AZ177" s="32">
        <v>0</v>
      </c>
      <c r="BA177" s="32">
        <v>8.77</v>
      </c>
      <c r="BB177" s="32">
        <v>0</v>
      </c>
      <c r="BC177" s="32">
        <v>0</v>
      </c>
      <c r="BD177" s="31"/>
      <c r="BE177" s="34"/>
      <c r="BF177" s="35" t="s">
        <v>3614</v>
      </c>
    </row>
    <row r="178" spans="1:60" ht="32" x14ac:dyDescent="0.2">
      <c r="A178" s="44" t="s">
        <v>2437</v>
      </c>
      <c r="B178" s="51" t="s">
        <v>2438</v>
      </c>
      <c r="C178" s="46" t="s">
        <v>1156</v>
      </c>
      <c r="D178" s="40">
        <v>0.3</v>
      </c>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v>0.3</v>
      </c>
      <c r="BB178" s="53"/>
      <c r="BC178" s="53"/>
      <c r="BD178" s="56" t="s">
        <v>2217</v>
      </c>
      <c r="BE178" s="54"/>
      <c r="BF178" s="35" t="s">
        <v>3615</v>
      </c>
    </row>
    <row r="179" spans="1:60" ht="32" x14ac:dyDescent="0.2">
      <c r="A179" s="44" t="s">
        <v>2439</v>
      </c>
      <c r="B179" s="51" t="s">
        <v>2440</v>
      </c>
      <c r="C179" s="52" t="s">
        <v>1156</v>
      </c>
      <c r="D179" s="40">
        <v>0.2</v>
      </c>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v>0.2</v>
      </c>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53"/>
      <c r="BC179" s="53"/>
      <c r="BD179" s="52" t="s">
        <v>2236</v>
      </c>
      <c r="BE179" s="54"/>
      <c r="BF179" s="35" t="s">
        <v>3615</v>
      </c>
    </row>
    <row r="180" spans="1:60" x14ac:dyDescent="0.2">
      <c r="A180" s="44" t="s">
        <v>2441</v>
      </c>
      <c r="B180" s="51" t="s">
        <v>2442</v>
      </c>
      <c r="C180" s="52" t="s">
        <v>1156</v>
      </c>
      <c r="D180" s="40">
        <v>12.18</v>
      </c>
      <c r="E180" s="40">
        <v>0.05</v>
      </c>
      <c r="F180" s="40"/>
      <c r="G180" s="40"/>
      <c r="H180" s="40">
        <v>3</v>
      </c>
      <c r="I180" s="40">
        <v>0.2</v>
      </c>
      <c r="J180" s="40">
        <v>0.05</v>
      </c>
      <c r="K180" s="40"/>
      <c r="L180" s="40">
        <v>3</v>
      </c>
      <c r="M180" s="40">
        <v>0.2</v>
      </c>
      <c r="N180" s="40"/>
      <c r="O180" s="40"/>
      <c r="P180" s="40"/>
      <c r="Q180" s="40"/>
      <c r="R180" s="40"/>
      <c r="S180" s="40"/>
      <c r="T180" s="40"/>
      <c r="U180" s="40"/>
      <c r="V180" s="40"/>
      <c r="W180" s="40"/>
      <c r="X180" s="40"/>
      <c r="Y180" s="40">
        <v>1</v>
      </c>
      <c r="Z180" s="40"/>
      <c r="AA180" s="40"/>
      <c r="AB180" s="40"/>
      <c r="AC180" s="40"/>
      <c r="AD180" s="40"/>
      <c r="AE180" s="40"/>
      <c r="AF180" s="40"/>
      <c r="AG180" s="40"/>
      <c r="AH180" s="40"/>
      <c r="AI180" s="40"/>
      <c r="AJ180" s="40"/>
      <c r="AK180" s="40"/>
      <c r="AL180" s="40"/>
      <c r="AM180" s="40">
        <v>0.05</v>
      </c>
      <c r="AN180" s="40"/>
      <c r="AO180" s="40"/>
      <c r="AP180" s="40"/>
      <c r="AQ180" s="40"/>
      <c r="AR180" s="40"/>
      <c r="AS180" s="40">
        <v>1</v>
      </c>
      <c r="AT180" s="40"/>
      <c r="AU180" s="40"/>
      <c r="AV180" s="40"/>
      <c r="AW180" s="40"/>
      <c r="AX180" s="40">
        <v>1.63</v>
      </c>
      <c r="AY180" s="40"/>
      <c r="AZ180" s="40"/>
      <c r="BA180" s="40">
        <v>2</v>
      </c>
      <c r="BB180" s="53"/>
      <c r="BC180" s="53"/>
      <c r="BD180" s="52" t="s">
        <v>2215</v>
      </c>
      <c r="BE180" s="54"/>
      <c r="BF180" s="35" t="s">
        <v>3615</v>
      </c>
    </row>
    <row r="181" spans="1:60" ht="32" x14ac:dyDescent="0.2">
      <c r="A181" s="44" t="s">
        <v>2443</v>
      </c>
      <c r="B181" s="51" t="s">
        <v>2444</v>
      </c>
      <c r="C181" s="52" t="s">
        <v>1156</v>
      </c>
      <c r="D181" s="40">
        <v>3</v>
      </c>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v>3</v>
      </c>
      <c r="BB181" s="53"/>
      <c r="BC181" s="53"/>
      <c r="BD181" s="52" t="s">
        <v>2217</v>
      </c>
      <c r="BE181" s="54"/>
      <c r="BF181" s="35" t="s">
        <v>3615</v>
      </c>
    </row>
    <row r="182" spans="1:60" ht="32" x14ac:dyDescent="0.2">
      <c r="A182" s="44" t="s">
        <v>2445</v>
      </c>
      <c r="B182" s="51" t="s">
        <v>2446</v>
      </c>
      <c r="C182" s="52" t="s">
        <v>1156</v>
      </c>
      <c r="D182" s="40">
        <v>2</v>
      </c>
      <c r="E182" s="40"/>
      <c r="F182" s="40"/>
      <c r="G182" s="40"/>
      <c r="H182" s="40"/>
      <c r="I182" s="40"/>
      <c r="J182" s="40"/>
      <c r="K182" s="40"/>
      <c r="L182" s="40">
        <v>0.5</v>
      </c>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v>1.5</v>
      </c>
      <c r="BB182" s="53"/>
      <c r="BC182" s="53"/>
      <c r="BD182" s="52" t="s">
        <v>2217</v>
      </c>
      <c r="BE182" s="54"/>
      <c r="BF182" s="35" t="s">
        <v>3615</v>
      </c>
    </row>
    <row r="183" spans="1:60" ht="32" x14ac:dyDescent="0.2">
      <c r="A183" s="44" t="s">
        <v>2447</v>
      </c>
      <c r="B183" s="51" t="s">
        <v>2448</v>
      </c>
      <c r="C183" s="52" t="s">
        <v>1156</v>
      </c>
      <c r="D183" s="40">
        <v>0.3</v>
      </c>
      <c r="E183" s="40"/>
      <c r="F183" s="40"/>
      <c r="G183" s="40"/>
      <c r="H183" s="40">
        <v>0.3</v>
      </c>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53"/>
      <c r="BC183" s="53"/>
      <c r="BD183" s="52" t="s">
        <v>2215</v>
      </c>
      <c r="BE183" s="54" t="s">
        <v>2449</v>
      </c>
      <c r="BF183" s="35" t="s">
        <v>3615</v>
      </c>
    </row>
    <row r="184" spans="1:60" s="122" customFormat="1" ht="32" x14ac:dyDescent="0.2">
      <c r="A184" s="44" t="s">
        <v>2450</v>
      </c>
      <c r="B184" s="45" t="s">
        <v>2451</v>
      </c>
      <c r="C184" s="46" t="s">
        <v>1156</v>
      </c>
      <c r="D184" s="57">
        <v>1.97</v>
      </c>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v>1.97</v>
      </c>
      <c r="BB184" s="48"/>
      <c r="BC184" s="48"/>
      <c r="BD184" s="56" t="s">
        <v>2217</v>
      </c>
      <c r="BE184" s="49"/>
      <c r="BF184" s="35" t="s">
        <v>3615</v>
      </c>
      <c r="BG184" s="22"/>
      <c r="BH184" s="22"/>
    </row>
    <row r="185" spans="1:60" s="36" customFormat="1" x14ac:dyDescent="0.2">
      <c r="A185" s="29" t="s">
        <v>2452</v>
      </c>
      <c r="B185" s="30" t="s">
        <v>478</v>
      </c>
      <c r="C185" s="31"/>
      <c r="D185" s="32">
        <v>7.16</v>
      </c>
      <c r="E185" s="32">
        <v>2.56</v>
      </c>
      <c r="F185" s="32">
        <v>0</v>
      </c>
      <c r="G185" s="32">
        <v>0</v>
      </c>
      <c r="H185" s="32">
        <v>2.8200000000000003</v>
      </c>
      <c r="I185" s="32">
        <v>0.3</v>
      </c>
      <c r="J185" s="32">
        <v>0</v>
      </c>
      <c r="K185" s="32">
        <v>0</v>
      </c>
      <c r="L185" s="32">
        <v>0</v>
      </c>
      <c r="M185" s="32">
        <v>0</v>
      </c>
      <c r="N185" s="32">
        <v>0</v>
      </c>
      <c r="O185" s="32">
        <v>0</v>
      </c>
      <c r="P185" s="32">
        <v>0</v>
      </c>
      <c r="Q185" s="32">
        <v>0</v>
      </c>
      <c r="R185" s="32">
        <v>0</v>
      </c>
      <c r="S185" s="32">
        <v>0</v>
      </c>
      <c r="T185" s="32">
        <v>0</v>
      </c>
      <c r="U185" s="32">
        <v>0</v>
      </c>
      <c r="V185" s="32">
        <v>0</v>
      </c>
      <c r="W185" s="32">
        <v>0</v>
      </c>
      <c r="X185" s="32">
        <v>0</v>
      </c>
      <c r="Y185" s="32">
        <v>0.3</v>
      </c>
      <c r="Z185" s="32">
        <v>0</v>
      </c>
      <c r="AA185" s="32">
        <v>0</v>
      </c>
      <c r="AB185" s="32">
        <v>0</v>
      </c>
      <c r="AC185" s="32">
        <v>0</v>
      </c>
      <c r="AD185" s="32">
        <v>0</v>
      </c>
      <c r="AE185" s="32">
        <v>0</v>
      </c>
      <c r="AF185" s="32">
        <v>0</v>
      </c>
      <c r="AG185" s="32">
        <v>0</v>
      </c>
      <c r="AH185" s="32">
        <v>0</v>
      </c>
      <c r="AI185" s="32">
        <v>0</v>
      </c>
      <c r="AJ185" s="32">
        <v>0</v>
      </c>
      <c r="AK185" s="32">
        <v>0</v>
      </c>
      <c r="AL185" s="32">
        <v>0</v>
      </c>
      <c r="AM185" s="32">
        <v>0.18</v>
      </c>
      <c r="AN185" s="32">
        <v>0</v>
      </c>
      <c r="AO185" s="32">
        <v>0</v>
      </c>
      <c r="AP185" s="32">
        <v>0</v>
      </c>
      <c r="AQ185" s="32">
        <v>0</v>
      </c>
      <c r="AR185" s="32">
        <v>0</v>
      </c>
      <c r="AS185" s="32">
        <v>0</v>
      </c>
      <c r="AT185" s="32">
        <v>0</v>
      </c>
      <c r="AU185" s="32">
        <v>0</v>
      </c>
      <c r="AV185" s="32">
        <v>0</v>
      </c>
      <c r="AW185" s="32">
        <v>0</v>
      </c>
      <c r="AX185" s="32">
        <v>0</v>
      </c>
      <c r="AY185" s="32">
        <v>0</v>
      </c>
      <c r="AZ185" s="32">
        <v>0</v>
      </c>
      <c r="BA185" s="32">
        <v>1</v>
      </c>
      <c r="BB185" s="32">
        <v>0</v>
      </c>
      <c r="BC185" s="32">
        <v>0</v>
      </c>
      <c r="BD185" s="31"/>
      <c r="BE185" s="34"/>
      <c r="BF185" s="35" t="s">
        <v>3614</v>
      </c>
    </row>
    <row r="186" spans="1:60" x14ac:dyDescent="0.2">
      <c r="A186" s="44" t="s">
        <v>2453</v>
      </c>
      <c r="B186" s="51" t="s">
        <v>2454</v>
      </c>
      <c r="C186" s="52" t="s">
        <v>1155</v>
      </c>
      <c r="D186" s="40">
        <v>2</v>
      </c>
      <c r="E186" s="40">
        <v>1.2</v>
      </c>
      <c r="F186" s="40"/>
      <c r="G186" s="40"/>
      <c r="H186" s="40">
        <v>0.5</v>
      </c>
      <c r="I186" s="40">
        <v>0.3</v>
      </c>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53"/>
      <c r="BC186" s="53"/>
      <c r="BD186" s="52" t="s">
        <v>2215</v>
      </c>
      <c r="BE186" s="54"/>
      <c r="BF186" s="35" t="s">
        <v>3615</v>
      </c>
    </row>
    <row r="187" spans="1:60" x14ac:dyDescent="0.2">
      <c r="A187" s="44" t="s">
        <v>2455</v>
      </c>
      <c r="B187" s="51" t="s">
        <v>2456</v>
      </c>
      <c r="C187" s="52" t="s">
        <v>1155</v>
      </c>
      <c r="D187" s="40">
        <v>1</v>
      </c>
      <c r="E187" s="40"/>
      <c r="F187" s="40"/>
      <c r="G187" s="40"/>
      <c r="H187" s="40">
        <v>1</v>
      </c>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53"/>
      <c r="BC187" s="53"/>
      <c r="BD187" s="52" t="s">
        <v>2226</v>
      </c>
      <c r="BE187" s="54"/>
      <c r="BF187" s="35" t="s">
        <v>3615</v>
      </c>
    </row>
    <row r="188" spans="1:60" x14ac:dyDescent="0.2">
      <c r="A188" s="44" t="s">
        <v>2457</v>
      </c>
      <c r="B188" s="51" t="s">
        <v>2458</v>
      </c>
      <c r="C188" s="52" t="s">
        <v>1155</v>
      </c>
      <c r="D188" s="40">
        <v>0.2</v>
      </c>
      <c r="E188" s="40"/>
      <c r="F188" s="40"/>
      <c r="G188" s="40"/>
      <c r="H188" s="40">
        <v>0.2</v>
      </c>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53"/>
      <c r="BC188" s="53"/>
      <c r="BD188" s="52" t="s">
        <v>2204</v>
      </c>
      <c r="BE188" s="54"/>
      <c r="BF188" s="35" t="s">
        <v>3615</v>
      </c>
    </row>
    <row r="189" spans="1:60" ht="48" x14ac:dyDescent="0.2">
      <c r="A189" s="44" t="s">
        <v>2459</v>
      </c>
      <c r="B189" s="51" t="s">
        <v>2460</v>
      </c>
      <c r="C189" s="52" t="s">
        <v>1155</v>
      </c>
      <c r="D189" s="40">
        <v>3.9600000000000004</v>
      </c>
      <c r="E189" s="40">
        <v>1.36</v>
      </c>
      <c r="F189" s="40"/>
      <c r="G189" s="40"/>
      <c r="H189" s="40">
        <v>1.1200000000000001</v>
      </c>
      <c r="I189" s="40"/>
      <c r="J189" s="40"/>
      <c r="K189" s="40"/>
      <c r="L189" s="40"/>
      <c r="M189" s="40"/>
      <c r="N189" s="40"/>
      <c r="O189" s="40"/>
      <c r="P189" s="40"/>
      <c r="Q189" s="40"/>
      <c r="R189" s="40"/>
      <c r="S189" s="40"/>
      <c r="T189" s="40"/>
      <c r="U189" s="40"/>
      <c r="V189" s="40"/>
      <c r="W189" s="40"/>
      <c r="X189" s="40"/>
      <c r="Y189" s="40">
        <v>0.3</v>
      </c>
      <c r="Z189" s="40"/>
      <c r="AA189" s="40"/>
      <c r="AB189" s="40"/>
      <c r="AC189" s="40"/>
      <c r="AD189" s="40"/>
      <c r="AE189" s="40"/>
      <c r="AF189" s="40"/>
      <c r="AG189" s="40"/>
      <c r="AH189" s="40"/>
      <c r="AI189" s="40"/>
      <c r="AJ189" s="40"/>
      <c r="AK189" s="40"/>
      <c r="AL189" s="40"/>
      <c r="AM189" s="40">
        <v>0.18</v>
      </c>
      <c r="AN189" s="40"/>
      <c r="AO189" s="40"/>
      <c r="AP189" s="40"/>
      <c r="AQ189" s="40"/>
      <c r="AR189" s="40"/>
      <c r="AS189" s="40"/>
      <c r="AT189" s="40"/>
      <c r="AU189" s="40"/>
      <c r="AV189" s="40"/>
      <c r="AW189" s="40"/>
      <c r="AX189" s="40"/>
      <c r="AY189" s="40"/>
      <c r="AZ189" s="40"/>
      <c r="BA189" s="40">
        <v>1</v>
      </c>
      <c r="BB189" s="53"/>
      <c r="BC189" s="53"/>
      <c r="BD189" s="52" t="s">
        <v>2217</v>
      </c>
      <c r="BE189" s="54"/>
      <c r="BF189" s="35" t="s">
        <v>3615</v>
      </c>
    </row>
    <row r="190" spans="1:60" s="36" customFormat="1" x14ac:dyDescent="0.2">
      <c r="A190" s="29" t="s">
        <v>2461</v>
      </c>
      <c r="B190" s="30" t="s">
        <v>2462</v>
      </c>
      <c r="C190" s="31"/>
      <c r="D190" s="32">
        <v>2.58</v>
      </c>
      <c r="E190" s="32">
        <v>1.1800000000000002</v>
      </c>
      <c r="F190" s="32">
        <v>0</v>
      </c>
      <c r="G190" s="32">
        <v>0</v>
      </c>
      <c r="H190" s="32">
        <v>1.4</v>
      </c>
      <c r="I190" s="32">
        <v>0</v>
      </c>
      <c r="J190" s="32">
        <v>0</v>
      </c>
      <c r="K190" s="32">
        <v>0</v>
      </c>
      <c r="L190" s="32">
        <v>0</v>
      </c>
      <c r="M190" s="32">
        <v>0</v>
      </c>
      <c r="N190" s="32">
        <v>0</v>
      </c>
      <c r="O190" s="32">
        <v>0</v>
      </c>
      <c r="P190" s="32">
        <v>0</v>
      </c>
      <c r="Q190" s="32">
        <v>0</v>
      </c>
      <c r="R190" s="32">
        <v>0</v>
      </c>
      <c r="S190" s="32">
        <v>0</v>
      </c>
      <c r="T190" s="32">
        <v>0</v>
      </c>
      <c r="U190" s="32">
        <v>0</v>
      </c>
      <c r="V190" s="32">
        <v>0</v>
      </c>
      <c r="W190" s="32">
        <v>0</v>
      </c>
      <c r="X190" s="32">
        <v>0</v>
      </c>
      <c r="Y190" s="32">
        <v>0</v>
      </c>
      <c r="Z190" s="32">
        <v>0</v>
      </c>
      <c r="AA190" s="32">
        <v>0</v>
      </c>
      <c r="AB190" s="32">
        <v>0</v>
      </c>
      <c r="AC190" s="32">
        <v>0</v>
      </c>
      <c r="AD190" s="32">
        <v>0</v>
      </c>
      <c r="AE190" s="32">
        <v>0</v>
      </c>
      <c r="AF190" s="32">
        <v>0</v>
      </c>
      <c r="AG190" s="32">
        <v>0</v>
      </c>
      <c r="AH190" s="32">
        <v>0</v>
      </c>
      <c r="AI190" s="32">
        <v>0</v>
      </c>
      <c r="AJ190" s="32">
        <v>0</v>
      </c>
      <c r="AK190" s="32">
        <v>0</v>
      </c>
      <c r="AL190" s="32">
        <v>0</v>
      </c>
      <c r="AM190" s="32">
        <v>0</v>
      </c>
      <c r="AN190" s="32">
        <v>0</v>
      </c>
      <c r="AO190" s="32">
        <v>0</v>
      </c>
      <c r="AP190" s="32">
        <v>0</v>
      </c>
      <c r="AQ190" s="32">
        <v>0</v>
      </c>
      <c r="AR190" s="32">
        <v>0</v>
      </c>
      <c r="AS190" s="32">
        <v>0</v>
      </c>
      <c r="AT190" s="32">
        <v>0</v>
      </c>
      <c r="AU190" s="32">
        <v>0</v>
      </c>
      <c r="AV190" s="32">
        <v>0</v>
      </c>
      <c r="AW190" s="32">
        <v>0</v>
      </c>
      <c r="AX190" s="32">
        <v>0</v>
      </c>
      <c r="AY190" s="32">
        <v>0</v>
      </c>
      <c r="AZ190" s="32">
        <v>0</v>
      </c>
      <c r="BA190" s="32">
        <v>0</v>
      </c>
      <c r="BB190" s="33"/>
      <c r="BC190" s="33"/>
      <c r="BD190" s="31"/>
      <c r="BE190" s="34"/>
      <c r="BF190" s="35" t="s">
        <v>3614</v>
      </c>
    </row>
    <row r="191" spans="1:60" x14ac:dyDescent="0.2">
      <c r="A191" s="50" t="s">
        <v>2463</v>
      </c>
      <c r="B191" s="51" t="s">
        <v>2464</v>
      </c>
      <c r="C191" s="52" t="s">
        <v>1158</v>
      </c>
      <c r="D191" s="40">
        <v>0.9</v>
      </c>
      <c r="E191" s="40">
        <v>0.9</v>
      </c>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53"/>
      <c r="BC191" s="53"/>
      <c r="BD191" s="52" t="s">
        <v>2378</v>
      </c>
      <c r="BE191" s="54" t="s">
        <v>2465</v>
      </c>
      <c r="BF191" s="35" t="s">
        <v>3615</v>
      </c>
    </row>
    <row r="192" spans="1:60" x14ac:dyDescent="0.2">
      <c r="A192" s="50" t="s">
        <v>2466</v>
      </c>
      <c r="B192" s="51" t="s">
        <v>2467</v>
      </c>
      <c r="C192" s="52" t="s">
        <v>1158</v>
      </c>
      <c r="D192" s="40">
        <v>0.5</v>
      </c>
      <c r="E192" s="40"/>
      <c r="F192" s="40"/>
      <c r="G192" s="40"/>
      <c r="H192" s="40">
        <v>0.5</v>
      </c>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53"/>
      <c r="BC192" s="53"/>
      <c r="BD192" s="52" t="s">
        <v>2206</v>
      </c>
      <c r="BE192" s="54"/>
      <c r="BF192" s="35" t="s">
        <v>3615</v>
      </c>
    </row>
    <row r="193" spans="1:60" x14ac:dyDescent="0.2">
      <c r="A193" s="50" t="s">
        <v>2468</v>
      </c>
      <c r="B193" s="38" t="s">
        <v>2469</v>
      </c>
      <c r="C193" s="39" t="s">
        <v>1158</v>
      </c>
      <c r="D193" s="40">
        <v>0.28000000000000003</v>
      </c>
      <c r="E193" s="41">
        <v>0.28000000000000003</v>
      </c>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2"/>
      <c r="BC193" s="42"/>
      <c r="BD193" s="39" t="s">
        <v>2397</v>
      </c>
      <c r="BE193" s="43" t="s">
        <v>2470</v>
      </c>
      <c r="BF193" s="35" t="s">
        <v>3615</v>
      </c>
    </row>
    <row r="194" spans="1:60" x14ac:dyDescent="0.2">
      <c r="A194" s="50" t="s">
        <v>2471</v>
      </c>
      <c r="B194" s="45" t="s">
        <v>2472</v>
      </c>
      <c r="C194" s="46" t="s">
        <v>1158</v>
      </c>
      <c r="D194" s="57">
        <v>0.9</v>
      </c>
      <c r="E194" s="47"/>
      <c r="F194" s="47"/>
      <c r="G194" s="47"/>
      <c r="H194" s="47">
        <v>0.9</v>
      </c>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8"/>
      <c r="BC194" s="48"/>
      <c r="BD194" s="46" t="s">
        <v>2202</v>
      </c>
      <c r="BE194" s="49" t="s">
        <v>2473</v>
      </c>
      <c r="BF194" s="35" t="s">
        <v>3615</v>
      </c>
    </row>
    <row r="195" spans="1:60" s="36" customFormat="1" x14ac:dyDescent="0.2">
      <c r="A195" s="29" t="s">
        <v>2474</v>
      </c>
      <c r="B195" s="30" t="s">
        <v>1376</v>
      </c>
      <c r="C195" s="31"/>
      <c r="D195" s="32">
        <v>4.41</v>
      </c>
      <c r="E195" s="32">
        <v>0</v>
      </c>
      <c r="F195" s="32">
        <v>0</v>
      </c>
      <c r="G195" s="32">
        <v>0</v>
      </c>
      <c r="H195" s="32">
        <v>2.02</v>
      </c>
      <c r="I195" s="32">
        <v>0.09</v>
      </c>
      <c r="J195" s="32">
        <v>0</v>
      </c>
      <c r="K195" s="32">
        <v>0</v>
      </c>
      <c r="L195" s="32">
        <v>0</v>
      </c>
      <c r="M195" s="32">
        <v>0</v>
      </c>
      <c r="N195" s="32">
        <v>0</v>
      </c>
      <c r="O195" s="32">
        <v>0</v>
      </c>
      <c r="P195" s="32">
        <v>0</v>
      </c>
      <c r="Q195" s="32">
        <v>0</v>
      </c>
      <c r="R195" s="32">
        <v>0</v>
      </c>
      <c r="S195" s="32">
        <v>0</v>
      </c>
      <c r="T195" s="32">
        <v>0</v>
      </c>
      <c r="U195" s="32">
        <v>0</v>
      </c>
      <c r="V195" s="32">
        <v>0</v>
      </c>
      <c r="W195" s="32">
        <v>0</v>
      </c>
      <c r="X195" s="32">
        <v>0</v>
      </c>
      <c r="Y195" s="32">
        <v>0</v>
      </c>
      <c r="Z195" s="32">
        <v>0</v>
      </c>
      <c r="AA195" s="32">
        <v>0</v>
      </c>
      <c r="AB195" s="32">
        <v>0</v>
      </c>
      <c r="AC195" s="32">
        <v>0</v>
      </c>
      <c r="AD195" s="32">
        <v>0</v>
      </c>
      <c r="AE195" s="32">
        <v>0</v>
      </c>
      <c r="AF195" s="32">
        <v>0</v>
      </c>
      <c r="AG195" s="32">
        <v>0</v>
      </c>
      <c r="AH195" s="32">
        <v>0</v>
      </c>
      <c r="AI195" s="32">
        <v>0</v>
      </c>
      <c r="AJ195" s="32">
        <v>0</v>
      </c>
      <c r="AK195" s="32">
        <v>0</v>
      </c>
      <c r="AL195" s="32">
        <v>0</v>
      </c>
      <c r="AM195" s="32">
        <v>0</v>
      </c>
      <c r="AN195" s="32">
        <v>0</v>
      </c>
      <c r="AO195" s="32">
        <v>0</v>
      </c>
      <c r="AP195" s="32">
        <v>0</v>
      </c>
      <c r="AQ195" s="32">
        <v>0</v>
      </c>
      <c r="AR195" s="32">
        <v>0</v>
      </c>
      <c r="AS195" s="32">
        <v>0</v>
      </c>
      <c r="AT195" s="32">
        <v>0</v>
      </c>
      <c r="AU195" s="32">
        <v>0</v>
      </c>
      <c r="AV195" s="32">
        <v>0</v>
      </c>
      <c r="AW195" s="32">
        <v>0</v>
      </c>
      <c r="AX195" s="32">
        <v>0</v>
      </c>
      <c r="AY195" s="32">
        <v>0</v>
      </c>
      <c r="AZ195" s="32">
        <v>0</v>
      </c>
      <c r="BA195" s="32">
        <v>2.2999999999999998</v>
      </c>
      <c r="BB195" s="33"/>
      <c r="BC195" s="33"/>
      <c r="BD195" s="31"/>
      <c r="BE195" s="34"/>
      <c r="BF195" s="35" t="s">
        <v>3614</v>
      </c>
    </row>
    <row r="196" spans="1:60" x14ac:dyDescent="0.2">
      <c r="A196" s="50" t="s">
        <v>2475</v>
      </c>
      <c r="B196" s="51" t="s">
        <v>2476</v>
      </c>
      <c r="C196" s="52" t="s">
        <v>1159</v>
      </c>
      <c r="D196" s="40">
        <v>2.0299999999999998</v>
      </c>
      <c r="E196" s="40"/>
      <c r="F196" s="40"/>
      <c r="G196" s="40"/>
      <c r="H196" s="40">
        <v>1.96</v>
      </c>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v>7.0000000000000007E-2</v>
      </c>
      <c r="BB196" s="53"/>
      <c r="BC196" s="53"/>
      <c r="BD196" s="52" t="s">
        <v>2215</v>
      </c>
      <c r="BE196" s="54"/>
      <c r="BF196" s="35" t="s">
        <v>3615</v>
      </c>
    </row>
    <row r="197" spans="1:60" x14ac:dyDescent="0.2">
      <c r="A197" s="50" t="s">
        <v>2477</v>
      </c>
      <c r="B197" s="51" t="s">
        <v>2478</v>
      </c>
      <c r="C197" s="52" t="s">
        <v>1159</v>
      </c>
      <c r="D197" s="40">
        <v>0.06</v>
      </c>
      <c r="E197" s="40"/>
      <c r="F197" s="40"/>
      <c r="G197" s="40"/>
      <c r="H197" s="40">
        <v>0.06</v>
      </c>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53"/>
      <c r="BC197" s="53"/>
      <c r="BD197" s="52" t="s">
        <v>2237</v>
      </c>
      <c r="BE197" s="54"/>
      <c r="BF197" s="35" t="s">
        <v>3615</v>
      </c>
    </row>
    <row r="198" spans="1:60" s="122" customFormat="1" x14ac:dyDescent="0.2">
      <c r="A198" s="50" t="s">
        <v>2479</v>
      </c>
      <c r="B198" s="51" t="s">
        <v>2480</v>
      </c>
      <c r="C198" s="52" t="s">
        <v>1159</v>
      </c>
      <c r="D198" s="40">
        <v>2.23</v>
      </c>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v>2.23</v>
      </c>
      <c r="BB198" s="53"/>
      <c r="BC198" s="53"/>
      <c r="BD198" s="52" t="s">
        <v>2219</v>
      </c>
      <c r="BE198" s="54" t="s">
        <v>2481</v>
      </c>
      <c r="BF198" s="35" t="s">
        <v>3615</v>
      </c>
      <c r="BG198" s="22"/>
      <c r="BH198" s="22"/>
    </row>
    <row r="199" spans="1:60" x14ac:dyDescent="0.2">
      <c r="A199" s="50" t="s">
        <v>2482</v>
      </c>
      <c r="B199" s="45" t="s">
        <v>2483</v>
      </c>
      <c r="C199" s="46" t="s">
        <v>1159</v>
      </c>
      <c r="D199" s="57">
        <v>0.09</v>
      </c>
      <c r="E199" s="47"/>
      <c r="F199" s="47"/>
      <c r="G199" s="47"/>
      <c r="H199" s="47"/>
      <c r="I199" s="47">
        <v>0.09</v>
      </c>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8"/>
      <c r="BC199" s="48"/>
      <c r="BD199" s="56" t="s">
        <v>2236</v>
      </c>
      <c r="BE199" s="49"/>
      <c r="BF199" s="35" t="s">
        <v>3615</v>
      </c>
    </row>
    <row r="200" spans="1:60" s="36" customFormat="1" x14ac:dyDescent="0.2">
      <c r="A200" s="29" t="s">
        <v>2484</v>
      </c>
      <c r="B200" s="30" t="s">
        <v>658</v>
      </c>
      <c r="C200" s="31"/>
      <c r="D200" s="32">
        <v>1.67</v>
      </c>
      <c r="E200" s="32">
        <v>0</v>
      </c>
      <c r="F200" s="32">
        <v>0</v>
      </c>
      <c r="G200" s="32">
        <v>0</v>
      </c>
      <c r="H200" s="32">
        <v>0.65</v>
      </c>
      <c r="I200" s="32">
        <v>0</v>
      </c>
      <c r="J200" s="32">
        <v>0</v>
      </c>
      <c r="K200" s="32">
        <v>0</v>
      </c>
      <c r="L200" s="32">
        <v>0.85</v>
      </c>
      <c r="M200" s="32">
        <v>0.17</v>
      </c>
      <c r="N200" s="32">
        <v>0</v>
      </c>
      <c r="O200" s="32">
        <v>0</v>
      </c>
      <c r="P200" s="32">
        <v>0</v>
      </c>
      <c r="Q200" s="32">
        <v>0</v>
      </c>
      <c r="R200" s="32">
        <v>0</v>
      </c>
      <c r="S200" s="32">
        <v>0</v>
      </c>
      <c r="T200" s="32">
        <v>0</v>
      </c>
      <c r="U200" s="32">
        <v>0</v>
      </c>
      <c r="V200" s="32">
        <v>0</v>
      </c>
      <c r="W200" s="32">
        <v>0</v>
      </c>
      <c r="X200" s="32">
        <v>0</v>
      </c>
      <c r="Y200" s="32">
        <v>0</v>
      </c>
      <c r="Z200" s="32">
        <v>0</v>
      </c>
      <c r="AA200" s="32">
        <v>0</v>
      </c>
      <c r="AB200" s="32">
        <v>0</v>
      </c>
      <c r="AC200" s="32">
        <v>0</v>
      </c>
      <c r="AD200" s="32">
        <v>0</v>
      </c>
      <c r="AE200" s="32">
        <v>0</v>
      </c>
      <c r="AF200" s="32">
        <v>0</v>
      </c>
      <c r="AG200" s="32">
        <v>0</v>
      </c>
      <c r="AH200" s="32">
        <v>0</v>
      </c>
      <c r="AI200" s="32">
        <v>0</v>
      </c>
      <c r="AJ200" s="32">
        <v>0</v>
      </c>
      <c r="AK200" s="32">
        <v>0</v>
      </c>
      <c r="AL200" s="32">
        <v>0</v>
      </c>
      <c r="AM200" s="32">
        <v>0</v>
      </c>
      <c r="AN200" s="32">
        <v>0</v>
      </c>
      <c r="AO200" s="32">
        <v>0</v>
      </c>
      <c r="AP200" s="32">
        <v>0</v>
      </c>
      <c r="AQ200" s="32">
        <v>0</v>
      </c>
      <c r="AR200" s="32">
        <v>0</v>
      </c>
      <c r="AS200" s="32">
        <v>0</v>
      </c>
      <c r="AT200" s="32">
        <v>0</v>
      </c>
      <c r="AU200" s="32">
        <v>0</v>
      </c>
      <c r="AV200" s="32">
        <v>0</v>
      </c>
      <c r="AW200" s="32">
        <v>0</v>
      </c>
      <c r="AX200" s="32">
        <v>0</v>
      </c>
      <c r="AY200" s="32">
        <v>0</v>
      </c>
      <c r="AZ200" s="32">
        <v>0</v>
      </c>
      <c r="BA200" s="32">
        <v>0</v>
      </c>
      <c r="BB200" s="33"/>
      <c r="BC200" s="33"/>
      <c r="BD200" s="31"/>
      <c r="BE200" s="34"/>
      <c r="BF200" s="35" t="s">
        <v>3614</v>
      </c>
    </row>
    <row r="201" spans="1:60" x14ac:dyDescent="0.2">
      <c r="A201" s="50" t="s">
        <v>2485</v>
      </c>
      <c r="B201" s="51" t="s">
        <v>2486</v>
      </c>
      <c r="C201" s="52" t="s">
        <v>130</v>
      </c>
      <c r="D201" s="40">
        <v>0.17</v>
      </c>
      <c r="E201" s="40"/>
      <c r="F201" s="40"/>
      <c r="G201" s="40"/>
      <c r="H201" s="40"/>
      <c r="I201" s="40"/>
      <c r="J201" s="40"/>
      <c r="K201" s="40"/>
      <c r="L201" s="40"/>
      <c r="M201" s="40">
        <v>0.17</v>
      </c>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53"/>
      <c r="BC201" s="53"/>
      <c r="BD201" s="52" t="s">
        <v>2206</v>
      </c>
      <c r="BE201" s="54" t="s">
        <v>2487</v>
      </c>
      <c r="BF201" s="35" t="s">
        <v>3615</v>
      </c>
    </row>
    <row r="202" spans="1:60" x14ac:dyDescent="0.2">
      <c r="A202" s="50" t="s">
        <v>2488</v>
      </c>
      <c r="B202" s="45" t="s">
        <v>2489</v>
      </c>
      <c r="C202" s="46" t="s">
        <v>130</v>
      </c>
      <c r="D202" s="57">
        <v>1.5</v>
      </c>
      <c r="E202" s="47"/>
      <c r="F202" s="47"/>
      <c r="G202" s="47"/>
      <c r="H202" s="47">
        <v>0.65</v>
      </c>
      <c r="I202" s="47"/>
      <c r="J202" s="47"/>
      <c r="K202" s="47"/>
      <c r="L202" s="47">
        <v>0.85</v>
      </c>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8"/>
      <c r="BC202" s="48"/>
      <c r="BD202" s="46" t="s">
        <v>2202</v>
      </c>
      <c r="BE202" s="49" t="s">
        <v>2490</v>
      </c>
      <c r="BF202" s="35" t="s">
        <v>3615</v>
      </c>
    </row>
    <row r="203" spans="1:60" s="36" customFormat="1" x14ac:dyDescent="0.2">
      <c r="A203" s="29" t="s">
        <v>2491</v>
      </c>
      <c r="B203" s="30" t="s">
        <v>134</v>
      </c>
      <c r="C203" s="31"/>
      <c r="D203" s="32">
        <v>1.1000000000000001</v>
      </c>
      <c r="E203" s="32">
        <v>0.2</v>
      </c>
      <c r="F203" s="32">
        <v>0</v>
      </c>
      <c r="G203" s="32">
        <v>0</v>
      </c>
      <c r="H203" s="32">
        <v>0</v>
      </c>
      <c r="I203" s="32">
        <v>0</v>
      </c>
      <c r="J203" s="32">
        <v>0</v>
      </c>
      <c r="K203" s="32">
        <v>0</v>
      </c>
      <c r="L203" s="32">
        <v>0.5</v>
      </c>
      <c r="M203" s="32">
        <v>0</v>
      </c>
      <c r="N203" s="32">
        <v>0</v>
      </c>
      <c r="O203" s="32">
        <v>0</v>
      </c>
      <c r="P203" s="32">
        <v>0</v>
      </c>
      <c r="Q203" s="32">
        <v>0</v>
      </c>
      <c r="R203" s="32">
        <v>0</v>
      </c>
      <c r="S203" s="32">
        <v>0</v>
      </c>
      <c r="T203" s="32">
        <v>0</v>
      </c>
      <c r="U203" s="32">
        <v>0</v>
      </c>
      <c r="V203" s="32">
        <v>0</v>
      </c>
      <c r="W203" s="32">
        <v>0</v>
      </c>
      <c r="X203" s="32">
        <v>0</v>
      </c>
      <c r="Y203" s="32">
        <v>0</v>
      </c>
      <c r="Z203" s="32">
        <v>0</v>
      </c>
      <c r="AA203" s="32">
        <v>0</v>
      </c>
      <c r="AB203" s="32">
        <v>0</v>
      </c>
      <c r="AC203" s="32">
        <v>0</v>
      </c>
      <c r="AD203" s="32">
        <v>0</v>
      </c>
      <c r="AE203" s="32">
        <v>0.25</v>
      </c>
      <c r="AF203" s="32">
        <v>0</v>
      </c>
      <c r="AG203" s="32">
        <v>0</v>
      </c>
      <c r="AH203" s="32">
        <v>0</v>
      </c>
      <c r="AI203" s="32">
        <v>0</v>
      </c>
      <c r="AJ203" s="32">
        <v>0</v>
      </c>
      <c r="AK203" s="32">
        <v>0</v>
      </c>
      <c r="AL203" s="32">
        <v>0</v>
      </c>
      <c r="AM203" s="32">
        <v>0.15</v>
      </c>
      <c r="AN203" s="32">
        <v>0</v>
      </c>
      <c r="AO203" s="32">
        <v>0</v>
      </c>
      <c r="AP203" s="32">
        <v>0</v>
      </c>
      <c r="AQ203" s="32">
        <v>0</v>
      </c>
      <c r="AR203" s="32">
        <v>0</v>
      </c>
      <c r="AS203" s="32">
        <v>0</v>
      </c>
      <c r="AT203" s="32">
        <v>0</v>
      </c>
      <c r="AU203" s="32">
        <v>0</v>
      </c>
      <c r="AV203" s="32">
        <v>0</v>
      </c>
      <c r="AW203" s="32">
        <v>0</v>
      </c>
      <c r="AX203" s="32">
        <v>0</v>
      </c>
      <c r="AY203" s="32">
        <v>0</v>
      </c>
      <c r="AZ203" s="32">
        <v>0</v>
      </c>
      <c r="BA203" s="32">
        <v>0</v>
      </c>
      <c r="BB203" s="33"/>
      <c r="BC203" s="33"/>
      <c r="BD203" s="31"/>
      <c r="BE203" s="34"/>
      <c r="BF203" s="35" t="s">
        <v>3614</v>
      </c>
    </row>
    <row r="204" spans="1:60" x14ac:dyDescent="0.2">
      <c r="A204" s="50" t="s">
        <v>2492</v>
      </c>
      <c r="B204" s="51" t="s">
        <v>2493</v>
      </c>
      <c r="C204" s="52" t="s">
        <v>135</v>
      </c>
      <c r="D204" s="40">
        <v>0.15</v>
      </c>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v>0.15</v>
      </c>
      <c r="AN204" s="40"/>
      <c r="AO204" s="40"/>
      <c r="AP204" s="40"/>
      <c r="AQ204" s="40"/>
      <c r="AR204" s="40"/>
      <c r="AS204" s="40"/>
      <c r="AT204" s="40"/>
      <c r="AU204" s="40"/>
      <c r="AV204" s="40"/>
      <c r="AW204" s="40"/>
      <c r="AX204" s="40"/>
      <c r="AY204" s="40"/>
      <c r="AZ204" s="40"/>
      <c r="BA204" s="40"/>
      <c r="BB204" s="53"/>
      <c r="BC204" s="53"/>
      <c r="BD204" s="52" t="s">
        <v>2206</v>
      </c>
      <c r="BE204" s="54" t="s">
        <v>2494</v>
      </c>
      <c r="BF204" s="35" t="s">
        <v>3615</v>
      </c>
    </row>
    <row r="205" spans="1:60" ht="32" x14ac:dyDescent="0.2">
      <c r="A205" s="50" t="s">
        <v>2495</v>
      </c>
      <c r="B205" s="51" t="s">
        <v>2496</v>
      </c>
      <c r="C205" s="52" t="s">
        <v>135</v>
      </c>
      <c r="D205" s="40">
        <v>0.45</v>
      </c>
      <c r="E205" s="40">
        <v>0.2</v>
      </c>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v>0.25</v>
      </c>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53"/>
      <c r="BC205" s="53"/>
      <c r="BD205" s="52" t="s">
        <v>2226</v>
      </c>
      <c r="BE205" s="54"/>
      <c r="BF205" s="35" t="s">
        <v>3615</v>
      </c>
    </row>
    <row r="206" spans="1:60" x14ac:dyDescent="0.2">
      <c r="A206" s="50" t="s">
        <v>2497</v>
      </c>
      <c r="B206" s="45" t="s">
        <v>2498</v>
      </c>
      <c r="C206" s="46" t="s">
        <v>135</v>
      </c>
      <c r="D206" s="57">
        <v>0.5</v>
      </c>
      <c r="E206" s="47"/>
      <c r="F206" s="47"/>
      <c r="G206" s="47"/>
      <c r="H206" s="47"/>
      <c r="I206" s="47"/>
      <c r="J206" s="47"/>
      <c r="K206" s="47"/>
      <c r="L206" s="47">
        <v>0.5</v>
      </c>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8"/>
      <c r="BC206" s="48"/>
      <c r="BD206" s="46" t="s">
        <v>2202</v>
      </c>
      <c r="BE206" s="49" t="s">
        <v>2499</v>
      </c>
      <c r="BF206" s="35" t="s">
        <v>3615</v>
      </c>
    </row>
    <row r="207" spans="1:60" s="36" customFormat="1" x14ac:dyDescent="0.2">
      <c r="A207" s="29" t="s">
        <v>2500</v>
      </c>
      <c r="B207" s="30" t="s">
        <v>1123</v>
      </c>
      <c r="C207" s="31"/>
      <c r="D207" s="32">
        <v>22</v>
      </c>
      <c r="E207" s="32">
        <v>0</v>
      </c>
      <c r="F207" s="32">
        <v>0</v>
      </c>
      <c r="G207" s="32">
        <v>0</v>
      </c>
      <c r="H207" s="32">
        <v>0</v>
      </c>
      <c r="I207" s="32">
        <v>0</v>
      </c>
      <c r="J207" s="32">
        <v>0</v>
      </c>
      <c r="K207" s="32">
        <v>0</v>
      </c>
      <c r="L207" s="32">
        <v>22</v>
      </c>
      <c r="M207" s="32">
        <v>0</v>
      </c>
      <c r="N207" s="32">
        <v>0</v>
      </c>
      <c r="O207" s="32">
        <v>0</v>
      </c>
      <c r="P207" s="32">
        <v>0</v>
      </c>
      <c r="Q207" s="32">
        <v>0</v>
      </c>
      <c r="R207" s="32">
        <v>0</v>
      </c>
      <c r="S207" s="32">
        <v>0</v>
      </c>
      <c r="T207" s="32">
        <v>0</v>
      </c>
      <c r="U207" s="32">
        <v>0</v>
      </c>
      <c r="V207" s="32">
        <v>0</v>
      </c>
      <c r="W207" s="32">
        <v>0</v>
      </c>
      <c r="X207" s="32">
        <v>0</v>
      </c>
      <c r="Y207" s="32">
        <v>0</v>
      </c>
      <c r="Z207" s="32">
        <v>0</v>
      </c>
      <c r="AA207" s="32">
        <v>0</v>
      </c>
      <c r="AB207" s="32">
        <v>0</v>
      </c>
      <c r="AC207" s="32">
        <v>0</v>
      </c>
      <c r="AD207" s="32">
        <v>0</v>
      </c>
      <c r="AE207" s="32">
        <v>0</v>
      </c>
      <c r="AF207" s="32">
        <v>0</v>
      </c>
      <c r="AG207" s="32">
        <v>0</v>
      </c>
      <c r="AH207" s="32">
        <v>0</v>
      </c>
      <c r="AI207" s="32">
        <v>0</v>
      </c>
      <c r="AJ207" s="32">
        <v>0</v>
      </c>
      <c r="AK207" s="32">
        <v>0</v>
      </c>
      <c r="AL207" s="32">
        <v>0</v>
      </c>
      <c r="AM207" s="32">
        <v>0</v>
      </c>
      <c r="AN207" s="32">
        <v>0</v>
      </c>
      <c r="AO207" s="32">
        <v>0</v>
      </c>
      <c r="AP207" s="32">
        <v>0</v>
      </c>
      <c r="AQ207" s="32">
        <v>0</v>
      </c>
      <c r="AR207" s="32">
        <v>0</v>
      </c>
      <c r="AS207" s="32">
        <v>0</v>
      </c>
      <c r="AT207" s="32">
        <v>0</v>
      </c>
      <c r="AU207" s="32">
        <v>0</v>
      </c>
      <c r="AV207" s="32">
        <v>0</v>
      </c>
      <c r="AW207" s="32">
        <v>0</v>
      </c>
      <c r="AX207" s="32">
        <v>0</v>
      </c>
      <c r="AY207" s="32">
        <v>0</v>
      </c>
      <c r="AZ207" s="32">
        <v>0</v>
      </c>
      <c r="BA207" s="32">
        <v>0</v>
      </c>
      <c r="BB207" s="32">
        <v>0</v>
      </c>
      <c r="BC207" s="32">
        <v>0</v>
      </c>
      <c r="BD207" s="31"/>
      <c r="BE207" s="34"/>
      <c r="BF207" s="35" t="s">
        <v>3614</v>
      </c>
    </row>
    <row r="208" spans="1:60" ht="32" x14ac:dyDescent="0.2">
      <c r="A208" s="50" t="s">
        <v>2501</v>
      </c>
      <c r="B208" s="51" t="s">
        <v>2502</v>
      </c>
      <c r="C208" s="52"/>
      <c r="D208" s="40">
        <v>15</v>
      </c>
      <c r="E208" s="40">
        <v>0</v>
      </c>
      <c r="F208" s="40">
        <v>0</v>
      </c>
      <c r="G208" s="40">
        <v>0</v>
      </c>
      <c r="H208" s="40">
        <v>0</v>
      </c>
      <c r="I208" s="40">
        <v>0</v>
      </c>
      <c r="J208" s="40">
        <v>0</v>
      </c>
      <c r="K208" s="40">
        <v>0</v>
      </c>
      <c r="L208" s="40">
        <v>15</v>
      </c>
      <c r="M208" s="40">
        <v>0</v>
      </c>
      <c r="N208" s="40">
        <v>0</v>
      </c>
      <c r="O208" s="40">
        <v>0</v>
      </c>
      <c r="P208" s="40">
        <v>0</v>
      </c>
      <c r="Q208" s="40">
        <v>0</v>
      </c>
      <c r="R208" s="40">
        <v>0</v>
      </c>
      <c r="S208" s="40">
        <v>0</v>
      </c>
      <c r="T208" s="40">
        <v>0</v>
      </c>
      <c r="U208" s="40">
        <v>0</v>
      </c>
      <c r="V208" s="40">
        <v>0</v>
      </c>
      <c r="W208" s="40">
        <v>0</v>
      </c>
      <c r="X208" s="40">
        <v>0</v>
      </c>
      <c r="Y208" s="40">
        <v>0</v>
      </c>
      <c r="Z208" s="40">
        <v>0</v>
      </c>
      <c r="AA208" s="40">
        <v>0</v>
      </c>
      <c r="AB208" s="40">
        <v>0</v>
      </c>
      <c r="AC208" s="40">
        <v>0</v>
      </c>
      <c r="AD208" s="40">
        <v>0</v>
      </c>
      <c r="AE208" s="40">
        <v>0</v>
      </c>
      <c r="AF208" s="40">
        <v>0</v>
      </c>
      <c r="AG208" s="40">
        <v>0</v>
      </c>
      <c r="AH208" s="40">
        <v>0</v>
      </c>
      <c r="AI208" s="40">
        <v>0</v>
      </c>
      <c r="AJ208" s="40">
        <v>0</v>
      </c>
      <c r="AK208" s="40">
        <v>0</v>
      </c>
      <c r="AL208" s="40">
        <v>0</v>
      </c>
      <c r="AM208" s="40">
        <v>0</v>
      </c>
      <c r="AN208" s="40">
        <v>0</v>
      </c>
      <c r="AO208" s="40">
        <v>0</v>
      </c>
      <c r="AP208" s="40">
        <v>0</v>
      </c>
      <c r="AQ208" s="40">
        <v>0</v>
      </c>
      <c r="AR208" s="40">
        <v>0</v>
      </c>
      <c r="AS208" s="40">
        <v>0</v>
      </c>
      <c r="AT208" s="40">
        <v>0</v>
      </c>
      <c r="AU208" s="40">
        <v>0</v>
      </c>
      <c r="AV208" s="40">
        <v>0</v>
      </c>
      <c r="AW208" s="40">
        <v>0</v>
      </c>
      <c r="AX208" s="40">
        <v>0</v>
      </c>
      <c r="AY208" s="40">
        <v>0</v>
      </c>
      <c r="AZ208" s="40">
        <v>0</v>
      </c>
      <c r="BA208" s="40">
        <v>0</v>
      </c>
      <c r="BB208" s="53"/>
      <c r="BC208" s="53"/>
      <c r="BD208" s="52" t="s">
        <v>2333</v>
      </c>
      <c r="BE208" s="54"/>
      <c r="BF208" s="35" t="s">
        <v>3614</v>
      </c>
    </row>
    <row r="209" spans="1:60" s="69" customFormat="1" x14ac:dyDescent="0.2">
      <c r="A209" s="124"/>
      <c r="B209" s="103"/>
      <c r="C209" s="104" t="s">
        <v>139</v>
      </c>
      <c r="D209" s="105">
        <v>15</v>
      </c>
      <c r="E209" s="105"/>
      <c r="F209" s="105"/>
      <c r="G209" s="105"/>
      <c r="H209" s="105"/>
      <c r="I209" s="105"/>
      <c r="J209" s="105"/>
      <c r="K209" s="105"/>
      <c r="L209" s="105">
        <v>15</v>
      </c>
      <c r="M209" s="105"/>
      <c r="N209" s="105"/>
      <c r="O209" s="105"/>
      <c r="P209" s="105"/>
      <c r="Q209" s="105"/>
      <c r="R209" s="105"/>
      <c r="S209" s="105"/>
      <c r="T209" s="105"/>
      <c r="U209" s="105"/>
      <c r="V209" s="105"/>
      <c r="W209" s="105"/>
      <c r="X209" s="105"/>
      <c r="Y209" s="105"/>
      <c r="Z209" s="105"/>
      <c r="AA209" s="105"/>
      <c r="AB209" s="105"/>
      <c r="AC209" s="105"/>
      <c r="AD209" s="105"/>
      <c r="AE209" s="105"/>
      <c r="AF209" s="105"/>
      <c r="AG209" s="105"/>
      <c r="AH209" s="105"/>
      <c r="AI209" s="105"/>
      <c r="AJ209" s="105"/>
      <c r="AK209" s="105"/>
      <c r="AL209" s="105"/>
      <c r="AM209" s="105"/>
      <c r="AN209" s="105"/>
      <c r="AO209" s="105"/>
      <c r="AP209" s="105"/>
      <c r="AQ209" s="105"/>
      <c r="AR209" s="105"/>
      <c r="AS209" s="105"/>
      <c r="AT209" s="105"/>
      <c r="AU209" s="105"/>
      <c r="AV209" s="105"/>
      <c r="AW209" s="105"/>
      <c r="AX209" s="105"/>
      <c r="AY209" s="105"/>
      <c r="AZ209" s="105"/>
      <c r="BA209" s="105"/>
      <c r="BB209" s="106"/>
      <c r="BC209" s="106"/>
      <c r="BD209" s="104" t="s">
        <v>2215</v>
      </c>
      <c r="BE209" s="107"/>
      <c r="BF209" s="35" t="s">
        <v>3615</v>
      </c>
    </row>
    <row r="210" spans="1:60" ht="32" x14ac:dyDescent="0.2">
      <c r="A210" s="125" t="s">
        <v>2503</v>
      </c>
      <c r="B210" s="55" t="s">
        <v>2504</v>
      </c>
      <c r="C210" s="56"/>
      <c r="D210" s="57">
        <v>7</v>
      </c>
      <c r="E210" s="57">
        <v>0</v>
      </c>
      <c r="F210" s="57">
        <v>0</v>
      </c>
      <c r="G210" s="57">
        <v>0</v>
      </c>
      <c r="H210" s="57">
        <v>0</v>
      </c>
      <c r="I210" s="57">
        <v>0</v>
      </c>
      <c r="J210" s="57">
        <v>0</v>
      </c>
      <c r="K210" s="57">
        <v>0</v>
      </c>
      <c r="L210" s="57">
        <v>7</v>
      </c>
      <c r="M210" s="57">
        <v>0</v>
      </c>
      <c r="N210" s="57">
        <v>0</v>
      </c>
      <c r="O210" s="57">
        <v>0</v>
      </c>
      <c r="P210" s="57">
        <v>0</v>
      </c>
      <c r="Q210" s="57">
        <v>0</v>
      </c>
      <c r="R210" s="57">
        <v>0</v>
      </c>
      <c r="S210" s="57">
        <v>0</v>
      </c>
      <c r="T210" s="57">
        <v>0</v>
      </c>
      <c r="U210" s="57">
        <v>0</v>
      </c>
      <c r="V210" s="57">
        <v>0</v>
      </c>
      <c r="W210" s="57">
        <v>0</v>
      </c>
      <c r="X210" s="57">
        <v>0</v>
      </c>
      <c r="Y210" s="57">
        <v>0</v>
      </c>
      <c r="Z210" s="57">
        <v>0</v>
      </c>
      <c r="AA210" s="57">
        <v>0</v>
      </c>
      <c r="AB210" s="57">
        <v>0</v>
      </c>
      <c r="AC210" s="57">
        <v>0</v>
      </c>
      <c r="AD210" s="57">
        <v>0</v>
      </c>
      <c r="AE210" s="57">
        <v>0</v>
      </c>
      <c r="AF210" s="57">
        <v>0</v>
      </c>
      <c r="AG210" s="57">
        <v>0</v>
      </c>
      <c r="AH210" s="57">
        <v>0</v>
      </c>
      <c r="AI210" s="57">
        <v>0</v>
      </c>
      <c r="AJ210" s="57">
        <v>0</v>
      </c>
      <c r="AK210" s="57">
        <v>0</v>
      </c>
      <c r="AL210" s="57">
        <v>0</v>
      </c>
      <c r="AM210" s="57">
        <v>0</v>
      </c>
      <c r="AN210" s="57">
        <v>0</v>
      </c>
      <c r="AO210" s="57">
        <v>0</v>
      </c>
      <c r="AP210" s="57">
        <v>0</v>
      </c>
      <c r="AQ210" s="57">
        <v>0</v>
      </c>
      <c r="AR210" s="57">
        <v>0</v>
      </c>
      <c r="AS210" s="57">
        <v>0</v>
      </c>
      <c r="AT210" s="57">
        <v>0</v>
      </c>
      <c r="AU210" s="57">
        <v>0</v>
      </c>
      <c r="AV210" s="57">
        <v>0</v>
      </c>
      <c r="AW210" s="57">
        <v>0</v>
      </c>
      <c r="AX210" s="57">
        <v>0</v>
      </c>
      <c r="AY210" s="57">
        <v>0</v>
      </c>
      <c r="AZ210" s="57">
        <v>0</v>
      </c>
      <c r="BA210" s="57">
        <v>0</v>
      </c>
      <c r="BB210" s="57">
        <v>0</v>
      </c>
      <c r="BC210" s="57">
        <v>0</v>
      </c>
      <c r="BD210" s="56" t="s">
        <v>412</v>
      </c>
      <c r="BE210" s="59"/>
      <c r="BF210" s="35" t="s">
        <v>3614</v>
      </c>
    </row>
    <row r="211" spans="1:60" s="69" customFormat="1" x14ac:dyDescent="0.2">
      <c r="A211" s="124"/>
      <c r="B211" s="103"/>
      <c r="C211" s="104" t="s">
        <v>139</v>
      </c>
      <c r="D211" s="105">
        <v>7</v>
      </c>
      <c r="E211" s="105"/>
      <c r="F211" s="105"/>
      <c r="G211" s="105"/>
      <c r="H211" s="105"/>
      <c r="I211" s="105"/>
      <c r="J211" s="105"/>
      <c r="K211" s="105"/>
      <c r="L211" s="105">
        <v>7</v>
      </c>
      <c r="M211" s="105"/>
      <c r="N211" s="105"/>
      <c r="O211" s="105"/>
      <c r="P211" s="105"/>
      <c r="Q211" s="105"/>
      <c r="R211" s="105"/>
      <c r="S211" s="105"/>
      <c r="T211" s="105"/>
      <c r="U211" s="105"/>
      <c r="V211" s="105"/>
      <c r="W211" s="105"/>
      <c r="X211" s="105"/>
      <c r="Y211" s="105"/>
      <c r="Z211" s="105"/>
      <c r="AA211" s="105"/>
      <c r="AB211" s="105"/>
      <c r="AC211" s="105"/>
      <c r="AD211" s="105"/>
      <c r="AE211" s="105"/>
      <c r="AF211" s="105"/>
      <c r="AG211" s="105"/>
      <c r="AH211" s="105"/>
      <c r="AI211" s="105"/>
      <c r="AJ211" s="105"/>
      <c r="AK211" s="105"/>
      <c r="AL211" s="105"/>
      <c r="AM211" s="105"/>
      <c r="AN211" s="105"/>
      <c r="AO211" s="105"/>
      <c r="AP211" s="105"/>
      <c r="AQ211" s="105"/>
      <c r="AR211" s="105"/>
      <c r="AS211" s="105"/>
      <c r="AT211" s="105"/>
      <c r="AU211" s="105"/>
      <c r="AV211" s="105"/>
      <c r="AW211" s="105"/>
      <c r="AX211" s="105"/>
      <c r="AY211" s="105"/>
      <c r="AZ211" s="105"/>
      <c r="BA211" s="105"/>
      <c r="BB211" s="106"/>
      <c r="BC211" s="106"/>
      <c r="BD211" s="104" t="s">
        <v>2224</v>
      </c>
      <c r="BE211" s="107"/>
      <c r="BF211" s="35" t="s">
        <v>3615</v>
      </c>
    </row>
    <row r="212" spans="1:60" s="36" customFormat="1" x14ac:dyDescent="0.2">
      <c r="A212" s="29" t="s">
        <v>2505</v>
      </c>
      <c r="B212" s="30" t="s">
        <v>150</v>
      </c>
      <c r="C212" s="31"/>
      <c r="D212" s="32">
        <v>2.8</v>
      </c>
      <c r="E212" s="32">
        <v>0</v>
      </c>
      <c r="F212" s="32">
        <v>0</v>
      </c>
      <c r="G212" s="32">
        <v>0</v>
      </c>
      <c r="H212" s="32">
        <v>0.2</v>
      </c>
      <c r="I212" s="32">
        <v>0</v>
      </c>
      <c r="J212" s="32">
        <v>0</v>
      </c>
      <c r="K212" s="32">
        <v>0</v>
      </c>
      <c r="L212" s="32">
        <v>0</v>
      </c>
      <c r="M212" s="32">
        <v>0</v>
      </c>
      <c r="N212" s="32">
        <v>0</v>
      </c>
      <c r="O212" s="32">
        <v>0</v>
      </c>
      <c r="P212" s="32">
        <v>0</v>
      </c>
      <c r="Q212" s="32">
        <v>0</v>
      </c>
      <c r="R212" s="32">
        <v>0</v>
      </c>
      <c r="S212" s="32">
        <v>0</v>
      </c>
      <c r="T212" s="32">
        <v>0</v>
      </c>
      <c r="U212" s="32">
        <v>0</v>
      </c>
      <c r="V212" s="32">
        <v>0</v>
      </c>
      <c r="W212" s="32">
        <v>0</v>
      </c>
      <c r="X212" s="32">
        <v>0</v>
      </c>
      <c r="Y212" s="32">
        <v>0.43</v>
      </c>
      <c r="Z212" s="32">
        <v>0</v>
      </c>
      <c r="AA212" s="32">
        <v>0</v>
      </c>
      <c r="AB212" s="32">
        <v>0</v>
      </c>
      <c r="AC212" s="32">
        <v>0</v>
      </c>
      <c r="AD212" s="32">
        <v>0</v>
      </c>
      <c r="AE212" s="32">
        <v>0</v>
      </c>
      <c r="AF212" s="32">
        <v>0.3</v>
      </c>
      <c r="AG212" s="32">
        <v>0</v>
      </c>
      <c r="AH212" s="32">
        <v>0</v>
      </c>
      <c r="AI212" s="32">
        <v>0</v>
      </c>
      <c r="AJ212" s="32">
        <v>0</v>
      </c>
      <c r="AK212" s="32">
        <v>0</v>
      </c>
      <c r="AL212" s="32">
        <v>0</v>
      </c>
      <c r="AM212" s="32">
        <v>0</v>
      </c>
      <c r="AN212" s="32">
        <v>0</v>
      </c>
      <c r="AO212" s="32">
        <v>0</v>
      </c>
      <c r="AP212" s="32">
        <v>0</v>
      </c>
      <c r="AQ212" s="32">
        <v>0</v>
      </c>
      <c r="AR212" s="32">
        <v>0</v>
      </c>
      <c r="AS212" s="32">
        <v>0</v>
      </c>
      <c r="AT212" s="32">
        <v>0</v>
      </c>
      <c r="AU212" s="32">
        <v>0</v>
      </c>
      <c r="AV212" s="32">
        <v>0</v>
      </c>
      <c r="AW212" s="32">
        <v>0</v>
      </c>
      <c r="AX212" s="32">
        <v>0</v>
      </c>
      <c r="AY212" s="32">
        <v>0</v>
      </c>
      <c r="AZ212" s="32">
        <v>0</v>
      </c>
      <c r="BA212" s="32">
        <v>1.87</v>
      </c>
      <c r="BB212" s="32">
        <v>0</v>
      </c>
      <c r="BC212" s="32">
        <v>0</v>
      </c>
      <c r="BD212" s="31"/>
      <c r="BE212" s="34"/>
      <c r="BF212" s="35" t="s">
        <v>3614</v>
      </c>
    </row>
    <row r="213" spans="1:60" x14ac:dyDescent="0.2">
      <c r="A213" s="50" t="s">
        <v>2506</v>
      </c>
      <c r="B213" s="51" t="s">
        <v>2507</v>
      </c>
      <c r="C213" s="52" t="s">
        <v>151</v>
      </c>
      <c r="D213" s="40">
        <v>0.97</v>
      </c>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v>0.97</v>
      </c>
      <c r="BB213" s="53"/>
      <c r="BC213" s="53"/>
      <c r="BD213" s="52" t="s">
        <v>2378</v>
      </c>
      <c r="BE213" s="54" t="s">
        <v>2508</v>
      </c>
      <c r="BF213" s="35" t="s">
        <v>3615</v>
      </c>
      <c r="BH213" s="22" t="s">
        <v>2509</v>
      </c>
    </row>
    <row r="214" spans="1:60" x14ac:dyDescent="0.2">
      <c r="A214" s="50" t="s">
        <v>2510</v>
      </c>
      <c r="B214" s="38" t="s">
        <v>2511</v>
      </c>
      <c r="C214" s="39" t="s">
        <v>151</v>
      </c>
      <c r="D214" s="40">
        <v>0.2</v>
      </c>
      <c r="E214" s="41"/>
      <c r="F214" s="41"/>
      <c r="G214" s="41"/>
      <c r="H214" s="41">
        <v>0.2</v>
      </c>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2"/>
      <c r="BC214" s="42"/>
      <c r="BD214" s="39" t="s">
        <v>2378</v>
      </c>
      <c r="BE214" s="43" t="s">
        <v>2512</v>
      </c>
      <c r="BF214" s="35" t="s">
        <v>3615</v>
      </c>
    </row>
    <row r="215" spans="1:60" x14ac:dyDescent="0.2">
      <c r="A215" s="50" t="s">
        <v>2513</v>
      </c>
      <c r="B215" s="38" t="s">
        <v>2514</v>
      </c>
      <c r="C215" s="39" t="s">
        <v>151</v>
      </c>
      <c r="D215" s="40">
        <v>0.9</v>
      </c>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v>0.9</v>
      </c>
      <c r="BB215" s="42"/>
      <c r="BC215" s="42"/>
      <c r="BD215" s="39" t="s">
        <v>2378</v>
      </c>
      <c r="BE215" s="43" t="s">
        <v>2515</v>
      </c>
      <c r="BF215" s="35" t="s">
        <v>3615</v>
      </c>
    </row>
    <row r="216" spans="1:60" x14ac:dyDescent="0.2">
      <c r="A216" s="50" t="s">
        <v>2516</v>
      </c>
      <c r="B216" s="45" t="s">
        <v>2517</v>
      </c>
      <c r="C216" s="46" t="s">
        <v>151</v>
      </c>
      <c r="D216" s="57">
        <v>0.73</v>
      </c>
      <c r="E216" s="47"/>
      <c r="F216" s="47"/>
      <c r="G216" s="47"/>
      <c r="H216" s="47"/>
      <c r="I216" s="47"/>
      <c r="J216" s="47"/>
      <c r="K216" s="47"/>
      <c r="L216" s="47"/>
      <c r="M216" s="47"/>
      <c r="N216" s="47"/>
      <c r="O216" s="47"/>
      <c r="P216" s="47"/>
      <c r="Q216" s="47"/>
      <c r="R216" s="47"/>
      <c r="S216" s="47"/>
      <c r="T216" s="47"/>
      <c r="U216" s="47"/>
      <c r="V216" s="47"/>
      <c r="W216" s="47"/>
      <c r="X216" s="47"/>
      <c r="Y216" s="47">
        <v>0.43</v>
      </c>
      <c r="Z216" s="47"/>
      <c r="AA216" s="47"/>
      <c r="AB216" s="47"/>
      <c r="AC216" s="47"/>
      <c r="AD216" s="47"/>
      <c r="AE216" s="47"/>
      <c r="AF216" s="47">
        <v>0.3</v>
      </c>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8"/>
      <c r="BC216" s="48"/>
      <c r="BD216" s="46" t="s">
        <v>2378</v>
      </c>
      <c r="BE216" s="49" t="s">
        <v>2518</v>
      </c>
      <c r="BF216" s="35" t="s">
        <v>3615</v>
      </c>
    </row>
    <row r="217" spans="1:60" s="36" customFormat="1" x14ac:dyDescent="0.2">
      <c r="A217" s="29" t="s">
        <v>2519</v>
      </c>
      <c r="B217" s="30" t="s">
        <v>3932</v>
      </c>
      <c r="C217" s="31"/>
      <c r="D217" s="32">
        <v>3</v>
      </c>
      <c r="E217" s="32">
        <v>0</v>
      </c>
      <c r="F217" s="32">
        <v>0</v>
      </c>
      <c r="G217" s="32">
        <v>0</v>
      </c>
      <c r="H217" s="32">
        <v>0.3</v>
      </c>
      <c r="I217" s="32">
        <v>0</v>
      </c>
      <c r="J217" s="32">
        <v>0</v>
      </c>
      <c r="K217" s="32">
        <v>0</v>
      </c>
      <c r="L217" s="32">
        <v>0.06</v>
      </c>
      <c r="M217" s="32">
        <v>0</v>
      </c>
      <c r="N217" s="32">
        <v>0</v>
      </c>
      <c r="O217" s="32">
        <v>0</v>
      </c>
      <c r="P217" s="32">
        <v>0</v>
      </c>
      <c r="Q217" s="32">
        <v>0</v>
      </c>
      <c r="R217" s="32">
        <v>0</v>
      </c>
      <c r="S217" s="32">
        <v>0</v>
      </c>
      <c r="T217" s="32">
        <v>0</v>
      </c>
      <c r="U217" s="32">
        <v>0</v>
      </c>
      <c r="V217" s="32">
        <v>0</v>
      </c>
      <c r="W217" s="32">
        <v>0</v>
      </c>
      <c r="X217" s="32">
        <v>0</v>
      </c>
      <c r="Y217" s="32">
        <v>0</v>
      </c>
      <c r="Z217" s="32">
        <v>0</v>
      </c>
      <c r="AA217" s="32">
        <v>0</v>
      </c>
      <c r="AB217" s="32">
        <v>0</v>
      </c>
      <c r="AC217" s="32">
        <v>0</v>
      </c>
      <c r="AD217" s="32">
        <v>0</v>
      </c>
      <c r="AE217" s="32">
        <v>0</v>
      </c>
      <c r="AF217" s="32">
        <v>0</v>
      </c>
      <c r="AG217" s="32">
        <v>0</v>
      </c>
      <c r="AH217" s="32">
        <v>0</v>
      </c>
      <c r="AI217" s="32">
        <v>0</v>
      </c>
      <c r="AJ217" s="32">
        <v>0</v>
      </c>
      <c r="AK217" s="32">
        <v>0</v>
      </c>
      <c r="AL217" s="32">
        <v>0</v>
      </c>
      <c r="AM217" s="32">
        <v>0</v>
      </c>
      <c r="AN217" s="32">
        <v>0</v>
      </c>
      <c r="AO217" s="32">
        <v>0</v>
      </c>
      <c r="AP217" s="32">
        <v>0</v>
      </c>
      <c r="AQ217" s="32">
        <v>0</v>
      </c>
      <c r="AR217" s="32">
        <v>0</v>
      </c>
      <c r="AS217" s="32">
        <v>0</v>
      </c>
      <c r="AT217" s="32">
        <v>0</v>
      </c>
      <c r="AU217" s="32">
        <v>0</v>
      </c>
      <c r="AV217" s="32">
        <v>0</v>
      </c>
      <c r="AW217" s="32">
        <v>0</v>
      </c>
      <c r="AX217" s="32">
        <v>0</v>
      </c>
      <c r="AY217" s="32">
        <v>0</v>
      </c>
      <c r="AZ217" s="32">
        <v>0</v>
      </c>
      <c r="BA217" s="32">
        <v>2.64</v>
      </c>
      <c r="BB217" s="32">
        <v>0</v>
      </c>
      <c r="BC217" s="32">
        <v>0</v>
      </c>
      <c r="BD217" s="31"/>
      <c r="BE217" s="34"/>
      <c r="BF217" s="35" t="s">
        <v>3614</v>
      </c>
    </row>
    <row r="218" spans="1:60" ht="32" x14ac:dyDescent="0.2">
      <c r="A218" s="37" t="s">
        <v>2520</v>
      </c>
      <c r="B218" s="38" t="s">
        <v>2521</v>
      </c>
      <c r="C218" s="39" t="s">
        <v>186</v>
      </c>
      <c r="D218" s="40">
        <v>2.15</v>
      </c>
      <c r="E218" s="41"/>
      <c r="F218" s="41"/>
      <c r="G218" s="41"/>
      <c r="H218" s="41">
        <v>0.3</v>
      </c>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v>1.85</v>
      </c>
      <c r="BB218" s="42"/>
      <c r="BC218" s="42"/>
      <c r="BD218" s="39" t="s">
        <v>2217</v>
      </c>
      <c r="BE218" s="43"/>
      <c r="BF218" s="35" t="s">
        <v>3615</v>
      </c>
    </row>
    <row r="219" spans="1:60" ht="32" x14ac:dyDescent="0.2">
      <c r="A219" s="37" t="s">
        <v>2522</v>
      </c>
      <c r="B219" s="38" t="s">
        <v>2523</v>
      </c>
      <c r="C219" s="39" t="s">
        <v>186</v>
      </c>
      <c r="D219" s="40">
        <v>0.79</v>
      </c>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v>0.79</v>
      </c>
      <c r="BB219" s="42"/>
      <c r="BC219" s="42"/>
      <c r="BD219" s="39" t="s">
        <v>2217</v>
      </c>
      <c r="BE219" s="43"/>
      <c r="BF219" s="35" t="s">
        <v>3615</v>
      </c>
    </row>
    <row r="220" spans="1:60" x14ac:dyDescent="0.2">
      <c r="A220" s="37" t="s">
        <v>2524</v>
      </c>
      <c r="B220" s="45" t="s">
        <v>2525</v>
      </c>
      <c r="C220" s="46" t="s">
        <v>186</v>
      </c>
      <c r="D220" s="57">
        <v>0.06</v>
      </c>
      <c r="E220" s="47"/>
      <c r="F220" s="47"/>
      <c r="G220" s="47"/>
      <c r="H220" s="47"/>
      <c r="I220" s="47"/>
      <c r="J220" s="47"/>
      <c r="K220" s="47"/>
      <c r="L220" s="47">
        <v>0.06</v>
      </c>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c r="BB220" s="48"/>
      <c r="BC220" s="48"/>
      <c r="BD220" s="46" t="s">
        <v>2204</v>
      </c>
      <c r="BE220" s="49"/>
      <c r="BF220" s="35" t="s">
        <v>3615</v>
      </c>
    </row>
    <row r="221" spans="1:60" s="36" customFormat="1" x14ac:dyDescent="0.2">
      <c r="A221" s="29" t="s">
        <v>2526</v>
      </c>
      <c r="B221" s="30" t="s">
        <v>2527</v>
      </c>
      <c r="C221" s="31"/>
      <c r="D221" s="32">
        <v>5</v>
      </c>
      <c r="E221" s="32">
        <v>0</v>
      </c>
      <c r="F221" s="32">
        <v>0</v>
      </c>
      <c r="G221" s="32">
        <v>0</v>
      </c>
      <c r="H221" s="32">
        <v>0</v>
      </c>
      <c r="I221" s="32">
        <v>0</v>
      </c>
      <c r="J221" s="32">
        <v>0</v>
      </c>
      <c r="K221" s="32">
        <v>0</v>
      </c>
      <c r="L221" s="32">
        <v>5</v>
      </c>
      <c r="M221" s="32">
        <v>0</v>
      </c>
      <c r="N221" s="32">
        <v>0</v>
      </c>
      <c r="O221" s="32">
        <v>0</v>
      </c>
      <c r="P221" s="32">
        <v>0</v>
      </c>
      <c r="Q221" s="32">
        <v>0</v>
      </c>
      <c r="R221" s="32">
        <v>0</v>
      </c>
      <c r="S221" s="32">
        <v>0</v>
      </c>
      <c r="T221" s="32">
        <v>0</v>
      </c>
      <c r="U221" s="32">
        <v>0</v>
      </c>
      <c r="V221" s="32">
        <v>0</v>
      </c>
      <c r="W221" s="32">
        <v>0</v>
      </c>
      <c r="X221" s="32">
        <v>0</v>
      </c>
      <c r="Y221" s="32">
        <v>0</v>
      </c>
      <c r="Z221" s="32">
        <v>0</v>
      </c>
      <c r="AA221" s="32">
        <v>0</v>
      </c>
      <c r="AB221" s="32">
        <v>0</v>
      </c>
      <c r="AC221" s="32">
        <v>0</v>
      </c>
      <c r="AD221" s="32">
        <v>0</v>
      </c>
      <c r="AE221" s="32">
        <v>0</v>
      </c>
      <c r="AF221" s="32">
        <v>0</v>
      </c>
      <c r="AG221" s="32">
        <v>0</v>
      </c>
      <c r="AH221" s="32">
        <v>0</v>
      </c>
      <c r="AI221" s="32">
        <v>0</v>
      </c>
      <c r="AJ221" s="32">
        <v>0</v>
      </c>
      <c r="AK221" s="32">
        <v>0</v>
      </c>
      <c r="AL221" s="32">
        <v>0</v>
      </c>
      <c r="AM221" s="32">
        <v>0</v>
      </c>
      <c r="AN221" s="32">
        <v>0</v>
      </c>
      <c r="AO221" s="32">
        <v>0</v>
      </c>
      <c r="AP221" s="32">
        <v>0</v>
      </c>
      <c r="AQ221" s="32">
        <v>0</v>
      </c>
      <c r="AR221" s="32">
        <v>0</v>
      </c>
      <c r="AS221" s="32">
        <v>0</v>
      </c>
      <c r="AT221" s="32">
        <v>0</v>
      </c>
      <c r="AU221" s="32">
        <v>0</v>
      </c>
      <c r="AV221" s="32">
        <v>0</v>
      </c>
      <c r="AW221" s="32">
        <v>0</v>
      </c>
      <c r="AX221" s="32">
        <v>0</v>
      </c>
      <c r="AY221" s="32">
        <v>0</v>
      </c>
      <c r="AZ221" s="32">
        <v>0</v>
      </c>
      <c r="BA221" s="32">
        <v>0</v>
      </c>
      <c r="BB221" s="32">
        <v>0</v>
      </c>
      <c r="BC221" s="32">
        <v>0</v>
      </c>
      <c r="BD221" s="31"/>
      <c r="BE221" s="34"/>
      <c r="BF221" s="35" t="s">
        <v>3614</v>
      </c>
    </row>
    <row r="222" spans="1:60" x14ac:dyDescent="0.2">
      <c r="A222" s="125" t="s">
        <v>2528</v>
      </c>
      <c r="B222" s="55" t="s">
        <v>2529</v>
      </c>
      <c r="C222" s="56" t="s">
        <v>305</v>
      </c>
      <c r="D222" s="57">
        <v>5</v>
      </c>
      <c r="E222" s="57"/>
      <c r="F222" s="57"/>
      <c r="G222" s="57"/>
      <c r="H222" s="57"/>
      <c r="I222" s="57"/>
      <c r="J222" s="57"/>
      <c r="K222" s="57"/>
      <c r="L222" s="57">
        <v>5</v>
      </c>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8"/>
      <c r="BC222" s="58"/>
      <c r="BD222" s="56" t="s">
        <v>2215</v>
      </c>
      <c r="BE222" s="59"/>
      <c r="BF222" s="35" t="s">
        <v>3615</v>
      </c>
    </row>
    <row r="223" spans="1:60" s="36" customFormat="1" x14ac:dyDescent="0.2">
      <c r="A223" s="29" t="s">
        <v>2530</v>
      </c>
      <c r="B223" s="30" t="s">
        <v>1147</v>
      </c>
      <c r="C223" s="31"/>
      <c r="D223" s="32">
        <v>108.26</v>
      </c>
      <c r="E223" s="32">
        <v>8.7899999999999991</v>
      </c>
      <c r="F223" s="32">
        <v>0</v>
      </c>
      <c r="G223" s="32">
        <v>0.88000000000000012</v>
      </c>
      <c r="H223" s="32">
        <v>14.089999999999998</v>
      </c>
      <c r="I223" s="32">
        <v>5.1199999999999957</v>
      </c>
      <c r="J223" s="32">
        <v>0.82000000000000006</v>
      </c>
      <c r="K223" s="32">
        <v>0</v>
      </c>
      <c r="L223" s="32">
        <v>44.239999999999952</v>
      </c>
      <c r="M223" s="32">
        <v>0</v>
      </c>
      <c r="N223" s="32">
        <v>0</v>
      </c>
      <c r="O223" s="32">
        <v>0</v>
      </c>
      <c r="P223" s="32">
        <v>0</v>
      </c>
      <c r="Q223" s="32">
        <v>0</v>
      </c>
      <c r="R223" s="32">
        <v>0</v>
      </c>
      <c r="S223" s="32">
        <v>0</v>
      </c>
      <c r="T223" s="32">
        <v>0</v>
      </c>
      <c r="U223" s="32">
        <v>0</v>
      </c>
      <c r="V223" s="32">
        <v>2.5</v>
      </c>
      <c r="W223" s="32">
        <v>0</v>
      </c>
      <c r="X223" s="32">
        <v>0</v>
      </c>
      <c r="Y223" s="32">
        <v>0.3</v>
      </c>
      <c r="Z223" s="32">
        <v>0.03</v>
      </c>
      <c r="AA223" s="32">
        <v>0</v>
      </c>
      <c r="AB223" s="32">
        <v>0</v>
      </c>
      <c r="AC223" s="32">
        <v>0</v>
      </c>
      <c r="AD223" s="32">
        <v>0.04</v>
      </c>
      <c r="AE223" s="32">
        <v>0</v>
      </c>
      <c r="AF223" s="32">
        <v>0.96</v>
      </c>
      <c r="AG223" s="32">
        <v>0</v>
      </c>
      <c r="AH223" s="32">
        <v>0</v>
      </c>
      <c r="AI223" s="32">
        <v>0</v>
      </c>
      <c r="AJ223" s="32">
        <v>0</v>
      </c>
      <c r="AK223" s="32">
        <v>0</v>
      </c>
      <c r="AL223" s="32">
        <v>0</v>
      </c>
      <c r="AM223" s="32">
        <v>0</v>
      </c>
      <c r="AN223" s="32">
        <v>0</v>
      </c>
      <c r="AO223" s="32">
        <v>0</v>
      </c>
      <c r="AP223" s="32">
        <v>0</v>
      </c>
      <c r="AQ223" s="32">
        <v>0</v>
      </c>
      <c r="AR223" s="32">
        <v>0</v>
      </c>
      <c r="AS223" s="32">
        <v>0.66</v>
      </c>
      <c r="AT223" s="32">
        <v>0</v>
      </c>
      <c r="AU223" s="32">
        <v>0</v>
      </c>
      <c r="AV223" s="32">
        <v>0</v>
      </c>
      <c r="AW223" s="32">
        <v>0</v>
      </c>
      <c r="AX223" s="32">
        <v>0</v>
      </c>
      <c r="AY223" s="32">
        <v>7.0000000000000007E-2</v>
      </c>
      <c r="AZ223" s="32">
        <v>0</v>
      </c>
      <c r="BA223" s="32">
        <v>29.759999999999994</v>
      </c>
      <c r="BB223" s="33"/>
      <c r="BC223" s="33"/>
      <c r="BD223" s="31"/>
      <c r="BE223" s="34"/>
      <c r="BF223" s="35" t="s">
        <v>3614</v>
      </c>
    </row>
    <row r="224" spans="1:60" ht="32" x14ac:dyDescent="0.2">
      <c r="A224" s="50" t="s">
        <v>2531</v>
      </c>
      <c r="B224" s="51" t="s">
        <v>2532</v>
      </c>
      <c r="C224" s="52" t="s">
        <v>1383</v>
      </c>
      <c r="D224" s="40">
        <v>26.7</v>
      </c>
      <c r="E224" s="40"/>
      <c r="F224" s="40"/>
      <c r="G224" s="40"/>
      <c r="H224" s="40"/>
      <c r="I224" s="40"/>
      <c r="J224" s="40"/>
      <c r="K224" s="40"/>
      <c r="L224" s="40">
        <v>16</v>
      </c>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v>10.7</v>
      </c>
      <c r="BB224" s="53"/>
      <c r="BC224" s="53"/>
      <c r="BD224" s="52" t="s">
        <v>2217</v>
      </c>
      <c r="BE224" s="54"/>
      <c r="BF224" s="35" t="s">
        <v>3615</v>
      </c>
    </row>
    <row r="225" spans="1:58" ht="32" x14ac:dyDescent="0.2">
      <c r="A225" s="50" t="s">
        <v>2533</v>
      </c>
      <c r="B225" s="38" t="s">
        <v>2534</v>
      </c>
      <c r="C225" s="39" t="s">
        <v>1383</v>
      </c>
      <c r="D225" s="40">
        <v>19.7</v>
      </c>
      <c r="E225" s="41"/>
      <c r="F225" s="41"/>
      <c r="G225" s="41"/>
      <c r="H225" s="41"/>
      <c r="I225" s="41"/>
      <c r="J225" s="41"/>
      <c r="K225" s="41"/>
      <c r="L225" s="41">
        <v>19.7</v>
      </c>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2"/>
      <c r="BC225" s="42"/>
      <c r="BD225" s="39" t="s">
        <v>2217</v>
      </c>
      <c r="BE225" s="43"/>
      <c r="BF225" s="35" t="s">
        <v>3615</v>
      </c>
    </row>
    <row r="226" spans="1:58" ht="64" x14ac:dyDescent="0.2">
      <c r="A226" s="50" t="s">
        <v>2535</v>
      </c>
      <c r="B226" s="38" t="s">
        <v>2536</v>
      </c>
      <c r="C226" s="39" t="s">
        <v>1383</v>
      </c>
      <c r="D226" s="40">
        <v>1.5</v>
      </c>
      <c r="E226" s="41"/>
      <c r="F226" s="41"/>
      <c r="G226" s="41"/>
      <c r="H226" s="41"/>
      <c r="I226" s="41"/>
      <c r="J226" s="41"/>
      <c r="K226" s="41"/>
      <c r="L226" s="41">
        <v>1</v>
      </c>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v>0.5</v>
      </c>
      <c r="BB226" s="42"/>
      <c r="BC226" s="42"/>
      <c r="BD226" s="39" t="s">
        <v>2217</v>
      </c>
      <c r="BE226" s="43"/>
      <c r="BF226" s="35" t="s">
        <v>3615</v>
      </c>
    </row>
    <row r="227" spans="1:58" ht="48" x14ac:dyDescent="0.2">
      <c r="A227" s="50" t="s">
        <v>2537</v>
      </c>
      <c r="B227" s="38" t="s">
        <v>2538</v>
      </c>
      <c r="C227" s="39" t="s">
        <v>1383</v>
      </c>
      <c r="D227" s="40">
        <v>1.96</v>
      </c>
      <c r="E227" s="41"/>
      <c r="F227" s="41"/>
      <c r="G227" s="41"/>
      <c r="H227" s="41">
        <v>1</v>
      </c>
      <c r="I227" s="41"/>
      <c r="J227" s="41"/>
      <c r="K227" s="41"/>
      <c r="L227" s="41">
        <v>0.46</v>
      </c>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v>0.5</v>
      </c>
      <c r="BB227" s="42"/>
      <c r="BC227" s="42"/>
      <c r="BD227" s="39" t="s">
        <v>2217</v>
      </c>
      <c r="BE227" s="43"/>
      <c r="BF227" s="35" t="s">
        <v>3615</v>
      </c>
    </row>
    <row r="228" spans="1:58" x14ac:dyDescent="0.2">
      <c r="A228" s="50" t="s">
        <v>2539</v>
      </c>
      <c r="B228" s="38" t="s">
        <v>2540</v>
      </c>
      <c r="C228" s="39" t="s">
        <v>1383</v>
      </c>
      <c r="D228" s="40">
        <v>2.8299999999999996</v>
      </c>
      <c r="E228" s="41">
        <v>0.5</v>
      </c>
      <c r="F228" s="41"/>
      <c r="G228" s="41"/>
      <c r="H228" s="41">
        <v>0.5</v>
      </c>
      <c r="I228" s="41">
        <v>0.5</v>
      </c>
      <c r="J228" s="41">
        <v>0.5</v>
      </c>
      <c r="K228" s="41"/>
      <c r="L228" s="41">
        <v>0.5</v>
      </c>
      <c r="M228" s="41"/>
      <c r="N228" s="41"/>
      <c r="O228" s="41"/>
      <c r="P228" s="41"/>
      <c r="Q228" s="41"/>
      <c r="R228" s="41"/>
      <c r="S228" s="41"/>
      <c r="T228" s="41"/>
      <c r="U228" s="41"/>
      <c r="V228" s="41"/>
      <c r="W228" s="41"/>
      <c r="X228" s="41"/>
      <c r="Y228" s="41">
        <v>0.3</v>
      </c>
      <c r="Z228" s="41">
        <v>0.03</v>
      </c>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2"/>
      <c r="BC228" s="42"/>
      <c r="BD228" s="39" t="s">
        <v>2215</v>
      </c>
      <c r="BE228" s="43"/>
      <c r="BF228" s="35" t="s">
        <v>3615</v>
      </c>
    </row>
    <row r="229" spans="1:58" x14ac:dyDescent="0.2">
      <c r="A229" s="50" t="s">
        <v>2541</v>
      </c>
      <c r="B229" s="38" t="s">
        <v>2542</v>
      </c>
      <c r="C229" s="39" t="s">
        <v>1383</v>
      </c>
      <c r="D229" s="40">
        <v>0.48</v>
      </c>
      <c r="E229" s="41"/>
      <c r="F229" s="41"/>
      <c r="G229" s="41"/>
      <c r="H229" s="41"/>
      <c r="I229" s="41"/>
      <c r="J229" s="41"/>
      <c r="K229" s="41"/>
      <c r="L229" s="41">
        <v>0.48</v>
      </c>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2"/>
      <c r="BC229" s="42"/>
      <c r="BD229" s="39" t="s">
        <v>2378</v>
      </c>
      <c r="BE229" s="43"/>
      <c r="BF229" s="35" t="s">
        <v>3615</v>
      </c>
    </row>
    <row r="230" spans="1:58" x14ac:dyDescent="0.2">
      <c r="A230" s="50" t="s">
        <v>2543</v>
      </c>
      <c r="B230" s="38" t="s">
        <v>2544</v>
      </c>
      <c r="C230" s="39" t="s">
        <v>1383</v>
      </c>
      <c r="D230" s="40">
        <v>0.8</v>
      </c>
      <c r="E230" s="41"/>
      <c r="F230" s="41"/>
      <c r="G230" s="41"/>
      <c r="H230" s="41">
        <v>0.8</v>
      </c>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2"/>
      <c r="BC230" s="42"/>
      <c r="BD230" s="39" t="s">
        <v>2338</v>
      </c>
      <c r="BE230" s="43"/>
      <c r="BF230" s="35" t="s">
        <v>3615</v>
      </c>
    </row>
    <row r="231" spans="1:58" ht="32" x14ac:dyDescent="0.2">
      <c r="A231" s="50" t="s">
        <v>2545</v>
      </c>
      <c r="B231" s="38" t="s">
        <v>2546</v>
      </c>
      <c r="C231" s="39" t="s">
        <v>1383</v>
      </c>
      <c r="D231" s="40">
        <v>0.55000000000000004</v>
      </c>
      <c r="E231" s="41"/>
      <c r="F231" s="41"/>
      <c r="G231" s="41"/>
      <c r="H231" s="41"/>
      <c r="I231" s="41"/>
      <c r="J231" s="41"/>
      <c r="K231" s="41"/>
      <c r="L231" s="41">
        <v>0.55000000000000004</v>
      </c>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2"/>
      <c r="BC231" s="42"/>
      <c r="BD231" s="39" t="s">
        <v>2204</v>
      </c>
      <c r="BE231" s="43"/>
      <c r="BF231" s="35" t="s">
        <v>3615</v>
      </c>
    </row>
    <row r="232" spans="1:58" ht="32" x14ac:dyDescent="0.2">
      <c r="A232" s="50" t="s">
        <v>2547</v>
      </c>
      <c r="B232" s="38" t="s">
        <v>2548</v>
      </c>
      <c r="C232" s="39" t="s">
        <v>1383</v>
      </c>
      <c r="D232" s="40">
        <v>2.5</v>
      </c>
      <c r="E232" s="41"/>
      <c r="F232" s="41"/>
      <c r="G232" s="41"/>
      <c r="H232" s="41"/>
      <c r="I232" s="41"/>
      <c r="J232" s="41"/>
      <c r="K232" s="41"/>
      <c r="L232" s="41"/>
      <c r="M232" s="41"/>
      <c r="N232" s="41"/>
      <c r="O232" s="41"/>
      <c r="P232" s="41"/>
      <c r="Q232" s="41"/>
      <c r="R232" s="41"/>
      <c r="S232" s="41"/>
      <c r="T232" s="41"/>
      <c r="U232" s="41"/>
      <c r="V232" s="41">
        <v>2.5</v>
      </c>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2"/>
      <c r="BC232" s="42"/>
      <c r="BD232" s="39" t="s">
        <v>2202</v>
      </c>
      <c r="BE232" s="43"/>
      <c r="BF232" s="35" t="s">
        <v>3615</v>
      </c>
    </row>
    <row r="233" spans="1:58" x14ac:dyDescent="0.2">
      <c r="A233" s="50" t="s">
        <v>2549</v>
      </c>
      <c r="B233" s="38" t="s">
        <v>2550</v>
      </c>
      <c r="C233" s="39" t="s">
        <v>1383</v>
      </c>
      <c r="D233" s="40">
        <v>0.78</v>
      </c>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v>0.78</v>
      </c>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2"/>
      <c r="BC233" s="42"/>
      <c r="BD233" s="39" t="s">
        <v>2378</v>
      </c>
      <c r="BE233" s="43" t="s">
        <v>2512</v>
      </c>
      <c r="BF233" s="35" t="s">
        <v>3615</v>
      </c>
    </row>
    <row r="234" spans="1:58" x14ac:dyDescent="0.2">
      <c r="A234" s="50" t="s">
        <v>2551</v>
      </c>
      <c r="B234" s="38" t="s">
        <v>2552</v>
      </c>
      <c r="C234" s="39" t="s">
        <v>1383</v>
      </c>
      <c r="D234" s="40">
        <v>0.67</v>
      </c>
      <c r="E234" s="41"/>
      <c r="F234" s="41"/>
      <c r="G234" s="41"/>
      <c r="H234" s="41">
        <v>0.67</v>
      </c>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2"/>
      <c r="BC234" s="42"/>
      <c r="BD234" s="39" t="s">
        <v>2206</v>
      </c>
      <c r="BE234" s="43" t="s">
        <v>2553</v>
      </c>
      <c r="BF234" s="35" t="s">
        <v>3615</v>
      </c>
    </row>
    <row r="235" spans="1:58" x14ac:dyDescent="0.2">
      <c r="A235" s="50" t="s">
        <v>2554</v>
      </c>
      <c r="B235" s="38" t="s">
        <v>2555</v>
      </c>
      <c r="C235" s="39" t="s">
        <v>1383</v>
      </c>
      <c r="D235" s="40">
        <v>0.15</v>
      </c>
      <c r="E235" s="41"/>
      <c r="F235" s="41"/>
      <c r="G235" s="41"/>
      <c r="H235" s="41">
        <v>0.15</v>
      </c>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2"/>
      <c r="BC235" s="42"/>
      <c r="BD235" s="39" t="s">
        <v>2206</v>
      </c>
      <c r="BE235" s="43" t="s">
        <v>2556</v>
      </c>
      <c r="BF235" s="35" t="s">
        <v>3615</v>
      </c>
    </row>
    <row r="236" spans="1:58" ht="32" x14ac:dyDescent="0.2">
      <c r="A236" s="50" t="s">
        <v>2557</v>
      </c>
      <c r="B236" s="38" t="s">
        <v>2558</v>
      </c>
      <c r="C236" s="39" t="s">
        <v>1383</v>
      </c>
      <c r="D236" s="40">
        <v>0.68</v>
      </c>
      <c r="E236" s="41">
        <v>0.68</v>
      </c>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2"/>
      <c r="BC236" s="42"/>
      <c r="BD236" s="39" t="s">
        <v>2206</v>
      </c>
      <c r="BE236" s="43" t="s">
        <v>2559</v>
      </c>
      <c r="BF236" s="35" t="s">
        <v>3615</v>
      </c>
    </row>
    <row r="237" spans="1:58" x14ac:dyDescent="0.2">
      <c r="A237" s="50" t="s">
        <v>2560</v>
      </c>
      <c r="B237" s="38" t="s">
        <v>2561</v>
      </c>
      <c r="C237" s="39" t="s">
        <v>1383</v>
      </c>
      <c r="D237" s="40">
        <v>0.66</v>
      </c>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v>0.66</v>
      </c>
      <c r="AT237" s="41"/>
      <c r="AU237" s="41"/>
      <c r="AV237" s="41"/>
      <c r="AW237" s="41"/>
      <c r="AX237" s="41"/>
      <c r="AY237" s="41"/>
      <c r="AZ237" s="41"/>
      <c r="BA237" s="41"/>
      <c r="BB237" s="42"/>
      <c r="BC237" s="42"/>
      <c r="BD237" s="39" t="s">
        <v>2211</v>
      </c>
      <c r="BE237" s="43" t="s">
        <v>2562</v>
      </c>
      <c r="BF237" s="35" t="s">
        <v>3615</v>
      </c>
    </row>
    <row r="238" spans="1:58" x14ac:dyDescent="0.2">
      <c r="A238" s="50" t="s">
        <v>2563</v>
      </c>
      <c r="B238" s="38" t="s">
        <v>2564</v>
      </c>
      <c r="C238" s="39" t="s">
        <v>1383</v>
      </c>
      <c r="D238" s="40">
        <v>0.62</v>
      </c>
      <c r="E238" s="41"/>
      <c r="F238" s="41"/>
      <c r="G238" s="41"/>
      <c r="H238" s="41">
        <v>0.16</v>
      </c>
      <c r="I238" s="41"/>
      <c r="J238" s="41"/>
      <c r="K238" s="41"/>
      <c r="L238" s="41">
        <v>0.46</v>
      </c>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2"/>
      <c r="BC238" s="42"/>
      <c r="BD238" s="39" t="s">
        <v>2215</v>
      </c>
      <c r="BE238" s="43" t="s">
        <v>2565</v>
      </c>
      <c r="BF238" s="35" t="s">
        <v>3615</v>
      </c>
    </row>
    <row r="239" spans="1:58" x14ac:dyDescent="0.2">
      <c r="A239" s="50" t="s">
        <v>2566</v>
      </c>
      <c r="B239" s="38" t="s">
        <v>2567</v>
      </c>
      <c r="C239" s="39" t="s">
        <v>1383</v>
      </c>
      <c r="D239" s="40">
        <v>0.57999999999999996</v>
      </c>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v>0.57999999999999996</v>
      </c>
      <c r="BB239" s="42"/>
      <c r="BC239" s="42"/>
      <c r="BD239" s="39" t="s">
        <v>2224</v>
      </c>
      <c r="BE239" s="43" t="s">
        <v>2568</v>
      </c>
      <c r="BF239" s="35" t="s">
        <v>3615</v>
      </c>
    </row>
    <row r="240" spans="1:58" ht="32" x14ac:dyDescent="0.2">
      <c r="A240" s="50" t="s">
        <v>2569</v>
      </c>
      <c r="B240" s="38" t="s">
        <v>2570</v>
      </c>
      <c r="C240" s="39" t="s">
        <v>1383</v>
      </c>
      <c r="D240" s="40">
        <v>0.33</v>
      </c>
      <c r="E240" s="41"/>
      <c r="F240" s="41"/>
      <c r="G240" s="41"/>
      <c r="H240" s="41">
        <v>0.33</v>
      </c>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2"/>
      <c r="BC240" s="42"/>
      <c r="BD240" s="39" t="s">
        <v>2224</v>
      </c>
      <c r="BE240" s="43" t="s">
        <v>2571</v>
      </c>
      <c r="BF240" s="35" t="s">
        <v>3615</v>
      </c>
    </row>
    <row r="241" spans="1:60" x14ac:dyDescent="0.2">
      <c r="A241" s="50" t="s">
        <v>2572</v>
      </c>
      <c r="B241" s="38" t="s">
        <v>2573</v>
      </c>
      <c r="C241" s="39" t="s">
        <v>1383</v>
      </c>
      <c r="D241" s="40">
        <v>0.11</v>
      </c>
      <c r="E241" s="41"/>
      <c r="F241" s="41"/>
      <c r="G241" s="41"/>
      <c r="H241" s="41">
        <v>0.11</v>
      </c>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2"/>
      <c r="BC241" s="42"/>
      <c r="BD241" s="39" t="s">
        <v>2224</v>
      </c>
      <c r="BE241" s="43" t="s">
        <v>2574</v>
      </c>
      <c r="BF241" s="35" t="s">
        <v>3615</v>
      </c>
    </row>
    <row r="242" spans="1:60" x14ac:dyDescent="0.2">
      <c r="A242" s="50" t="s">
        <v>2575</v>
      </c>
      <c r="B242" s="38" t="s">
        <v>2576</v>
      </c>
      <c r="C242" s="39" t="s">
        <v>1383</v>
      </c>
      <c r="D242" s="40">
        <v>0.32</v>
      </c>
      <c r="E242" s="41"/>
      <c r="F242" s="41"/>
      <c r="G242" s="41">
        <v>0.32</v>
      </c>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2"/>
      <c r="BC242" s="42"/>
      <c r="BD242" s="39" t="s">
        <v>2236</v>
      </c>
      <c r="BE242" s="43" t="s">
        <v>2577</v>
      </c>
      <c r="BF242" s="35" t="s">
        <v>3615</v>
      </c>
    </row>
    <row r="243" spans="1:60" ht="32" x14ac:dyDescent="0.2">
      <c r="A243" s="50" t="s">
        <v>2578</v>
      </c>
      <c r="B243" s="38" t="s">
        <v>2579</v>
      </c>
      <c r="C243" s="39" t="s">
        <v>1383</v>
      </c>
      <c r="D243" s="40">
        <v>0.49</v>
      </c>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v>0.49</v>
      </c>
      <c r="BB243" s="42"/>
      <c r="BC243" s="42"/>
      <c r="BD243" s="39" t="s">
        <v>2236</v>
      </c>
      <c r="BE243" s="43" t="s">
        <v>2580</v>
      </c>
      <c r="BF243" s="35" t="s">
        <v>3615</v>
      </c>
    </row>
    <row r="244" spans="1:60" x14ac:dyDescent="0.2">
      <c r="A244" s="50" t="s">
        <v>2581</v>
      </c>
      <c r="B244" s="38" t="s">
        <v>2582</v>
      </c>
      <c r="C244" s="39" t="s">
        <v>1383</v>
      </c>
      <c r="D244" s="40">
        <v>0.89999999999999991</v>
      </c>
      <c r="E244" s="41"/>
      <c r="F244" s="41"/>
      <c r="G244" s="41"/>
      <c r="H244" s="41">
        <v>0.42</v>
      </c>
      <c r="I244" s="41">
        <v>0.48</v>
      </c>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2"/>
      <c r="BC244" s="42"/>
      <c r="BD244" s="39" t="s">
        <v>2236</v>
      </c>
      <c r="BE244" s="43" t="s">
        <v>2583</v>
      </c>
      <c r="BF244" s="35" t="s">
        <v>3615</v>
      </c>
    </row>
    <row r="245" spans="1:60" x14ac:dyDescent="0.2">
      <c r="A245" s="50" t="s">
        <v>2584</v>
      </c>
      <c r="B245" s="38" t="s">
        <v>2585</v>
      </c>
      <c r="C245" s="39" t="s">
        <v>1383</v>
      </c>
      <c r="D245" s="40">
        <v>10</v>
      </c>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v>10</v>
      </c>
      <c r="BB245" s="42"/>
      <c r="BC245" s="42"/>
      <c r="BD245" s="39" t="s">
        <v>2219</v>
      </c>
      <c r="BE245" s="43" t="s">
        <v>2586</v>
      </c>
      <c r="BF245" s="35" t="s">
        <v>3615</v>
      </c>
    </row>
    <row r="246" spans="1:60" x14ac:dyDescent="0.2">
      <c r="A246" s="50" t="s">
        <v>2587</v>
      </c>
      <c r="B246" s="38" t="s">
        <v>2588</v>
      </c>
      <c r="C246" s="39" t="s">
        <v>1383</v>
      </c>
      <c r="D246" s="40">
        <v>0.5</v>
      </c>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v>0.5</v>
      </c>
      <c r="BB246" s="42"/>
      <c r="BC246" s="42"/>
      <c r="BD246" s="39" t="s">
        <v>2219</v>
      </c>
      <c r="BE246" s="43" t="s">
        <v>2589</v>
      </c>
      <c r="BF246" s="35" t="s">
        <v>3615</v>
      </c>
    </row>
    <row r="247" spans="1:60" ht="32" x14ac:dyDescent="0.2">
      <c r="A247" s="50" t="s">
        <v>2590</v>
      </c>
      <c r="B247" s="38" t="s">
        <v>2591</v>
      </c>
      <c r="C247" s="39" t="s">
        <v>1383</v>
      </c>
      <c r="D247" s="40">
        <v>0.64</v>
      </c>
      <c r="E247" s="41">
        <v>0.43</v>
      </c>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v>0.21</v>
      </c>
      <c r="BB247" s="42"/>
      <c r="BC247" s="42"/>
      <c r="BD247" s="39" t="s">
        <v>2219</v>
      </c>
      <c r="BE247" s="43" t="s">
        <v>2592</v>
      </c>
      <c r="BF247" s="35" t="s">
        <v>3615</v>
      </c>
    </row>
    <row r="248" spans="1:60" x14ac:dyDescent="0.2">
      <c r="A248" s="50" t="s">
        <v>2593</v>
      </c>
      <c r="B248" s="38" t="s">
        <v>2594</v>
      </c>
      <c r="C248" s="39" t="s">
        <v>1383</v>
      </c>
      <c r="D248" s="40">
        <v>9.9999999999999992E-2</v>
      </c>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v>9.9999999999999992E-2</v>
      </c>
      <c r="BB248" s="42"/>
      <c r="BC248" s="42"/>
      <c r="BD248" s="39" t="s">
        <v>2211</v>
      </c>
      <c r="BE248" s="43" t="s">
        <v>2595</v>
      </c>
      <c r="BF248" s="35" t="s">
        <v>3615</v>
      </c>
    </row>
    <row r="249" spans="1:60" x14ac:dyDescent="0.2">
      <c r="A249" s="50" t="s">
        <v>2596</v>
      </c>
      <c r="B249" s="38" t="s">
        <v>2597</v>
      </c>
      <c r="C249" s="39" t="s">
        <v>1383</v>
      </c>
      <c r="D249" s="40">
        <v>0.59000000000000008</v>
      </c>
      <c r="E249" s="41">
        <v>0.52</v>
      </c>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v>7.0000000000000007E-2</v>
      </c>
      <c r="AZ249" s="41"/>
      <c r="BA249" s="41"/>
      <c r="BB249" s="42"/>
      <c r="BC249" s="42"/>
      <c r="BD249" s="39" t="s">
        <v>2226</v>
      </c>
      <c r="BE249" s="43" t="s">
        <v>2598</v>
      </c>
      <c r="BF249" s="35" t="s">
        <v>3615</v>
      </c>
    </row>
    <row r="250" spans="1:60" x14ac:dyDescent="0.2">
      <c r="A250" s="50" t="s">
        <v>2599</v>
      </c>
      <c r="B250" s="38" t="s">
        <v>2600</v>
      </c>
      <c r="C250" s="39" t="s">
        <v>1383</v>
      </c>
      <c r="D250" s="40">
        <v>0.65</v>
      </c>
      <c r="E250" s="41"/>
      <c r="F250" s="41"/>
      <c r="G250" s="41"/>
      <c r="H250" s="41"/>
      <c r="I250" s="41">
        <v>0.33</v>
      </c>
      <c r="J250" s="41">
        <v>0.32</v>
      </c>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2"/>
      <c r="BC250" s="42"/>
      <c r="BD250" s="39" t="s">
        <v>2226</v>
      </c>
      <c r="BE250" s="43" t="s">
        <v>2601</v>
      </c>
      <c r="BF250" s="35" t="s">
        <v>3615</v>
      </c>
    </row>
    <row r="251" spans="1:60" x14ac:dyDescent="0.2">
      <c r="A251" s="50" t="s">
        <v>2602</v>
      </c>
      <c r="B251" s="38" t="s">
        <v>2603</v>
      </c>
      <c r="C251" s="39" t="s">
        <v>1383</v>
      </c>
      <c r="D251" s="40">
        <v>0.55000000000000004</v>
      </c>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v>0.55000000000000004</v>
      </c>
      <c r="BB251" s="42"/>
      <c r="BC251" s="42"/>
      <c r="BD251" s="39" t="s">
        <v>2226</v>
      </c>
      <c r="BE251" s="43" t="s">
        <v>2604</v>
      </c>
      <c r="BF251" s="35" t="s">
        <v>3615</v>
      </c>
    </row>
    <row r="252" spans="1:60" x14ac:dyDescent="0.2">
      <c r="A252" s="50" t="s">
        <v>2605</v>
      </c>
      <c r="B252" s="38" t="s">
        <v>2606</v>
      </c>
      <c r="C252" s="39" t="s">
        <v>1383</v>
      </c>
      <c r="D252" s="40">
        <v>0.47</v>
      </c>
      <c r="E252" s="41"/>
      <c r="F252" s="41"/>
      <c r="G252" s="41"/>
      <c r="H252" s="41">
        <v>0.47</v>
      </c>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2"/>
      <c r="BC252" s="42"/>
      <c r="BD252" s="39" t="s">
        <v>2208</v>
      </c>
      <c r="BE252" s="43" t="s">
        <v>2607</v>
      </c>
      <c r="BF252" s="35" t="s">
        <v>3615</v>
      </c>
    </row>
    <row r="253" spans="1:60" s="89" customFormat="1" x14ac:dyDescent="0.2">
      <c r="A253" s="50" t="s">
        <v>2608</v>
      </c>
      <c r="B253" s="38" t="s">
        <v>2609</v>
      </c>
      <c r="C253" s="39" t="s">
        <v>1383</v>
      </c>
      <c r="D253" s="40">
        <v>0.25</v>
      </c>
      <c r="E253" s="41"/>
      <c r="F253" s="41"/>
      <c r="G253" s="41"/>
      <c r="H253" s="41"/>
      <c r="I253" s="41"/>
      <c r="J253" s="41"/>
      <c r="K253" s="41"/>
      <c r="L253" s="41">
        <v>0.25</v>
      </c>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2"/>
      <c r="BC253" s="42"/>
      <c r="BD253" s="39" t="s">
        <v>2208</v>
      </c>
      <c r="BE253" s="43" t="s">
        <v>2610</v>
      </c>
      <c r="BF253" s="35" t="s">
        <v>3615</v>
      </c>
      <c r="BG253" s="22"/>
      <c r="BH253" s="22"/>
    </row>
    <row r="254" spans="1:60" s="89" customFormat="1" x14ac:dyDescent="0.2">
      <c r="A254" s="50" t="s">
        <v>2611</v>
      </c>
      <c r="B254" s="38" t="s">
        <v>2612</v>
      </c>
      <c r="C254" s="39" t="s">
        <v>1383</v>
      </c>
      <c r="D254" s="40">
        <v>0.42</v>
      </c>
      <c r="E254" s="41"/>
      <c r="F254" s="41"/>
      <c r="G254" s="41"/>
      <c r="H254" s="41"/>
      <c r="I254" s="41"/>
      <c r="J254" s="41"/>
      <c r="K254" s="41"/>
      <c r="L254" s="41">
        <v>0.42</v>
      </c>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2"/>
      <c r="BC254" s="42"/>
      <c r="BD254" s="39" t="s">
        <v>2391</v>
      </c>
      <c r="BE254" s="43" t="s">
        <v>2613</v>
      </c>
      <c r="BF254" s="35" t="s">
        <v>3615</v>
      </c>
      <c r="BG254" s="22"/>
      <c r="BH254" s="22"/>
    </row>
    <row r="255" spans="1:60" s="89" customFormat="1" x14ac:dyDescent="0.2">
      <c r="A255" s="50" t="s">
        <v>2614</v>
      </c>
      <c r="B255" s="38" t="s">
        <v>2615</v>
      </c>
      <c r="C255" s="39" t="s">
        <v>1383</v>
      </c>
      <c r="D255" s="40">
        <v>0.43</v>
      </c>
      <c r="E255" s="41"/>
      <c r="F255" s="41"/>
      <c r="G255" s="41"/>
      <c r="H255" s="41">
        <v>0.43</v>
      </c>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2"/>
      <c r="BC255" s="42"/>
      <c r="BD255" s="39" t="s">
        <v>2391</v>
      </c>
      <c r="BE255" s="43" t="s">
        <v>2616</v>
      </c>
      <c r="BF255" s="35" t="s">
        <v>3615</v>
      </c>
      <c r="BG255" s="22"/>
      <c r="BH255" s="22"/>
    </row>
    <row r="256" spans="1:60" s="89" customFormat="1" ht="48" x14ac:dyDescent="0.2">
      <c r="A256" s="50" t="s">
        <v>2617</v>
      </c>
      <c r="B256" s="38" t="s">
        <v>2618</v>
      </c>
      <c r="C256" s="39" t="s">
        <v>1383</v>
      </c>
      <c r="D256" s="40">
        <v>0.73</v>
      </c>
      <c r="E256" s="41"/>
      <c r="F256" s="41"/>
      <c r="G256" s="41">
        <v>0.25</v>
      </c>
      <c r="H256" s="41">
        <v>0.25</v>
      </c>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v>0.18</v>
      </c>
      <c r="AG256" s="41"/>
      <c r="AH256" s="41"/>
      <c r="AI256" s="41"/>
      <c r="AJ256" s="41"/>
      <c r="AK256" s="41"/>
      <c r="AL256" s="41"/>
      <c r="AM256" s="41"/>
      <c r="AN256" s="41"/>
      <c r="AO256" s="41"/>
      <c r="AP256" s="41"/>
      <c r="AQ256" s="41"/>
      <c r="AR256" s="41"/>
      <c r="AS256" s="41"/>
      <c r="AT256" s="41"/>
      <c r="AU256" s="41"/>
      <c r="AV256" s="41"/>
      <c r="AW256" s="41"/>
      <c r="AX256" s="41"/>
      <c r="AY256" s="41"/>
      <c r="AZ256" s="41"/>
      <c r="BA256" s="41">
        <v>0.05</v>
      </c>
      <c r="BB256" s="42"/>
      <c r="BC256" s="42"/>
      <c r="BD256" s="39" t="s">
        <v>2238</v>
      </c>
      <c r="BE256" s="43" t="s">
        <v>2619</v>
      </c>
      <c r="BF256" s="35" t="s">
        <v>3615</v>
      </c>
      <c r="BG256" s="22"/>
      <c r="BH256" s="22"/>
    </row>
    <row r="257" spans="1:60" s="89" customFormat="1" x14ac:dyDescent="0.2">
      <c r="A257" s="50" t="s">
        <v>2620</v>
      </c>
      <c r="B257" s="38" t="s">
        <v>2621</v>
      </c>
      <c r="C257" s="39" t="s">
        <v>1383</v>
      </c>
      <c r="D257" s="40">
        <v>0.7</v>
      </c>
      <c r="E257" s="41">
        <v>0.5</v>
      </c>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v>0.2</v>
      </c>
      <c r="BB257" s="42"/>
      <c r="BC257" s="42"/>
      <c r="BD257" s="39" t="s">
        <v>2238</v>
      </c>
      <c r="BE257" s="43" t="s">
        <v>2622</v>
      </c>
      <c r="BF257" s="35" t="s">
        <v>3615</v>
      </c>
      <c r="BG257" s="22"/>
      <c r="BH257" s="22"/>
    </row>
    <row r="258" spans="1:60" s="89" customFormat="1" x14ac:dyDescent="0.2">
      <c r="A258" s="50" t="s">
        <v>2623</v>
      </c>
      <c r="B258" s="38" t="s">
        <v>2624</v>
      </c>
      <c r="C258" s="39" t="s">
        <v>1383</v>
      </c>
      <c r="D258" s="40">
        <v>0.72</v>
      </c>
      <c r="E258" s="41">
        <v>0.72</v>
      </c>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2"/>
      <c r="BC258" s="42"/>
      <c r="BD258" s="39" t="s">
        <v>2397</v>
      </c>
      <c r="BE258" s="43"/>
      <c r="BF258" s="35" t="s">
        <v>3615</v>
      </c>
      <c r="BG258" s="22"/>
      <c r="BH258" s="22"/>
    </row>
    <row r="259" spans="1:60" s="89" customFormat="1" x14ac:dyDescent="0.2">
      <c r="A259" s="50" t="s">
        <v>2625</v>
      </c>
      <c r="B259" s="38" t="s">
        <v>2626</v>
      </c>
      <c r="C259" s="39" t="s">
        <v>1383</v>
      </c>
      <c r="D259" s="40">
        <v>0.56000000000000005</v>
      </c>
      <c r="E259" s="41" t="s">
        <v>2627</v>
      </c>
      <c r="F259" s="41"/>
      <c r="G259" s="41"/>
      <c r="H259" s="41"/>
      <c r="I259" s="41">
        <v>0.56000000000000005</v>
      </c>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2"/>
      <c r="BC259" s="42"/>
      <c r="BD259" s="39" t="s">
        <v>2397</v>
      </c>
      <c r="BE259" s="43" t="s">
        <v>2628</v>
      </c>
      <c r="BF259" s="35" t="s">
        <v>3615</v>
      </c>
      <c r="BG259" s="22"/>
      <c r="BH259" s="22"/>
    </row>
    <row r="260" spans="1:60" s="89" customFormat="1" x14ac:dyDescent="0.2">
      <c r="A260" s="50" t="s">
        <v>2629</v>
      </c>
      <c r="B260" s="38" t="s">
        <v>2630</v>
      </c>
      <c r="C260" s="39" t="s">
        <v>1383</v>
      </c>
      <c r="D260" s="40">
        <v>0.56000000000000005</v>
      </c>
      <c r="E260" s="41"/>
      <c r="F260" s="41"/>
      <c r="G260" s="41"/>
      <c r="H260" s="41">
        <v>0.56000000000000005</v>
      </c>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2"/>
      <c r="BC260" s="42"/>
      <c r="BD260" s="39" t="s">
        <v>2237</v>
      </c>
      <c r="BE260" s="43" t="s">
        <v>2631</v>
      </c>
      <c r="BF260" s="35" t="s">
        <v>3615</v>
      </c>
      <c r="BG260" s="22"/>
      <c r="BH260" s="22"/>
    </row>
    <row r="261" spans="1:60" s="89" customFormat="1" x14ac:dyDescent="0.2">
      <c r="A261" s="50" t="s">
        <v>2632</v>
      </c>
      <c r="B261" s="38" t="s">
        <v>2615</v>
      </c>
      <c r="C261" s="39" t="s">
        <v>1383</v>
      </c>
      <c r="D261" s="40">
        <v>0.1</v>
      </c>
      <c r="E261" s="41"/>
      <c r="F261" s="41"/>
      <c r="G261" s="41"/>
      <c r="H261" s="41"/>
      <c r="I261" s="41">
        <v>0.06</v>
      </c>
      <c r="J261" s="41"/>
      <c r="K261" s="41"/>
      <c r="L261" s="41"/>
      <c r="M261" s="41"/>
      <c r="N261" s="41"/>
      <c r="O261" s="41"/>
      <c r="P261" s="41"/>
      <c r="Q261" s="41"/>
      <c r="R261" s="41"/>
      <c r="S261" s="41"/>
      <c r="T261" s="41"/>
      <c r="U261" s="41"/>
      <c r="V261" s="41"/>
      <c r="W261" s="41"/>
      <c r="X261" s="41"/>
      <c r="Y261" s="41"/>
      <c r="Z261" s="41"/>
      <c r="AA261" s="41"/>
      <c r="AB261" s="41"/>
      <c r="AC261" s="41"/>
      <c r="AD261" s="41">
        <v>0.04</v>
      </c>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2"/>
      <c r="BC261" s="42"/>
      <c r="BD261" s="39" t="s">
        <v>2237</v>
      </c>
      <c r="BE261" s="43" t="s">
        <v>2633</v>
      </c>
      <c r="BF261" s="35" t="s">
        <v>3615</v>
      </c>
      <c r="BG261" s="22"/>
      <c r="BH261" s="22"/>
    </row>
    <row r="262" spans="1:60" s="89" customFormat="1" x14ac:dyDescent="0.2">
      <c r="A262" s="50" t="s">
        <v>2634</v>
      </c>
      <c r="B262" s="38" t="s">
        <v>2635</v>
      </c>
      <c r="C262" s="39" t="s">
        <v>1383</v>
      </c>
      <c r="D262" s="40">
        <v>0.33</v>
      </c>
      <c r="E262" s="41">
        <v>0.03</v>
      </c>
      <c r="F262" s="41"/>
      <c r="G262" s="41"/>
      <c r="H262" s="41">
        <v>0.12</v>
      </c>
      <c r="I262" s="41">
        <v>0.05</v>
      </c>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1"/>
      <c r="AY262" s="41"/>
      <c r="AZ262" s="41"/>
      <c r="BA262" s="41">
        <v>0.13</v>
      </c>
      <c r="BB262" s="42"/>
      <c r="BC262" s="42"/>
      <c r="BD262" s="39" t="s">
        <v>2237</v>
      </c>
      <c r="BE262" s="43" t="s">
        <v>2636</v>
      </c>
      <c r="BF262" s="35" t="s">
        <v>3615</v>
      </c>
      <c r="BG262" s="22"/>
      <c r="BH262" s="22"/>
    </row>
    <row r="263" spans="1:60" s="89" customFormat="1" x14ac:dyDescent="0.2">
      <c r="A263" s="50" t="s">
        <v>2637</v>
      </c>
      <c r="B263" s="38" t="s">
        <v>2638</v>
      </c>
      <c r="C263" s="39" t="s">
        <v>1383</v>
      </c>
      <c r="D263" s="40">
        <v>0.14000000000000001</v>
      </c>
      <c r="E263" s="41"/>
      <c r="F263" s="41"/>
      <c r="G263" s="41"/>
      <c r="H263" s="41"/>
      <c r="I263" s="41">
        <v>0.14000000000000001</v>
      </c>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1"/>
      <c r="AY263" s="41"/>
      <c r="AZ263" s="41"/>
      <c r="BA263" s="41"/>
      <c r="BB263" s="42"/>
      <c r="BC263" s="42"/>
      <c r="BD263" s="39" t="s">
        <v>2237</v>
      </c>
      <c r="BE263" s="43" t="s">
        <v>2639</v>
      </c>
      <c r="BF263" s="35" t="s">
        <v>3615</v>
      </c>
      <c r="BG263" s="22"/>
      <c r="BH263" s="22"/>
    </row>
    <row r="264" spans="1:60" s="89" customFormat="1" x14ac:dyDescent="0.2">
      <c r="A264" s="50" t="s">
        <v>2640</v>
      </c>
      <c r="B264" s="38" t="s">
        <v>2641</v>
      </c>
      <c r="C264" s="39" t="s">
        <v>1383</v>
      </c>
      <c r="D264" s="40">
        <v>0.59</v>
      </c>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1"/>
      <c r="AY264" s="41"/>
      <c r="AZ264" s="41"/>
      <c r="BA264" s="41">
        <v>0.59</v>
      </c>
      <c r="BB264" s="42"/>
      <c r="BC264" s="42"/>
      <c r="BD264" s="39" t="s">
        <v>2223</v>
      </c>
      <c r="BE264" s="43" t="s">
        <v>2642</v>
      </c>
      <c r="BF264" s="35" t="s">
        <v>3615</v>
      </c>
      <c r="BG264" s="22"/>
      <c r="BH264" s="22"/>
    </row>
    <row r="265" spans="1:60" s="89" customFormat="1" x14ac:dyDescent="0.2">
      <c r="A265" s="50" t="s">
        <v>2643</v>
      </c>
      <c r="B265" s="38" t="s">
        <v>1404</v>
      </c>
      <c r="C265" s="39" t="s">
        <v>1383</v>
      </c>
      <c r="D265" s="40">
        <v>0.48</v>
      </c>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1"/>
      <c r="AY265" s="41"/>
      <c r="AZ265" s="41"/>
      <c r="BA265" s="41">
        <v>0.48</v>
      </c>
      <c r="BB265" s="42"/>
      <c r="BC265" s="42"/>
      <c r="BD265" s="39" t="s">
        <v>2223</v>
      </c>
      <c r="BE265" s="43" t="s">
        <v>2644</v>
      </c>
      <c r="BF265" s="35" t="s">
        <v>3615</v>
      </c>
      <c r="BG265" s="22"/>
      <c r="BH265" s="22"/>
    </row>
    <row r="266" spans="1:60" s="89" customFormat="1" x14ac:dyDescent="0.2">
      <c r="A266" s="50" t="s">
        <v>2645</v>
      </c>
      <c r="B266" s="38" t="s">
        <v>2646</v>
      </c>
      <c r="C266" s="39" t="s">
        <v>1383</v>
      </c>
      <c r="D266" s="40">
        <v>0.36</v>
      </c>
      <c r="E266" s="41"/>
      <c r="F266" s="41"/>
      <c r="G266" s="41">
        <v>0.31</v>
      </c>
      <c r="H266" s="41">
        <v>0.04</v>
      </c>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1"/>
      <c r="AY266" s="41"/>
      <c r="AZ266" s="41"/>
      <c r="BA266" s="41">
        <v>0.01</v>
      </c>
      <c r="BB266" s="42"/>
      <c r="BC266" s="42"/>
      <c r="BD266" s="39" t="s">
        <v>2217</v>
      </c>
      <c r="BE266" s="43" t="s">
        <v>2647</v>
      </c>
      <c r="BF266" s="35" t="s">
        <v>3615</v>
      </c>
      <c r="BG266" s="22"/>
      <c r="BH266" s="22"/>
    </row>
    <row r="267" spans="1:60" s="89" customFormat="1" x14ac:dyDescent="0.2">
      <c r="A267" s="50" t="s">
        <v>2648</v>
      </c>
      <c r="B267" s="38" t="s">
        <v>2649</v>
      </c>
      <c r="C267" s="39" t="s">
        <v>1383</v>
      </c>
      <c r="D267" s="40">
        <v>0.67999999999999994</v>
      </c>
      <c r="E267" s="41">
        <v>0.05</v>
      </c>
      <c r="F267" s="41"/>
      <c r="G267" s="41"/>
      <c r="H267" s="41">
        <v>0.42</v>
      </c>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1"/>
      <c r="AY267" s="41"/>
      <c r="AZ267" s="41"/>
      <c r="BA267" s="41">
        <v>0.21</v>
      </c>
      <c r="BB267" s="42"/>
      <c r="BC267" s="42"/>
      <c r="BD267" s="39" t="s">
        <v>2217</v>
      </c>
      <c r="BE267" s="43" t="s">
        <v>2650</v>
      </c>
      <c r="BF267" s="35" t="s">
        <v>3615</v>
      </c>
      <c r="BG267" s="22"/>
      <c r="BH267" s="22"/>
    </row>
    <row r="268" spans="1:60" s="89" customFormat="1" ht="32" x14ac:dyDescent="0.2">
      <c r="A268" s="50" t="s">
        <v>2651</v>
      </c>
      <c r="B268" s="38" t="s">
        <v>2652</v>
      </c>
      <c r="C268" s="39" t="s">
        <v>1383</v>
      </c>
      <c r="D268" s="40">
        <v>0.72</v>
      </c>
      <c r="E268" s="41">
        <v>0.72</v>
      </c>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1"/>
      <c r="AY268" s="41"/>
      <c r="AZ268" s="41"/>
      <c r="BA268" s="41"/>
      <c r="BB268" s="42"/>
      <c r="BC268" s="42"/>
      <c r="BD268" s="39" t="s">
        <v>2217</v>
      </c>
      <c r="BE268" s="43" t="s">
        <v>2653</v>
      </c>
      <c r="BF268" s="35" t="s">
        <v>3615</v>
      </c>
      <c r="BG268" s="22"/>
      <c r="BH268" s="22"/>
    </row>
    <row r="269" spans="1:60" x14ac:dyDescent="0.2">
      <c r="A269" s="50" t="s">
        <v>2654</v>
      </c>
      <c r="B269" s="38" t="s">
        <v>2655</v>
      </c>
      <c r="C269" s="39" t="s">
        <v>1383</v>
      </c>
      <c r="D269" s="40">
        <v>0.3</v>
      </c>
      <c r="E269" s="41">
        <v>0.3</v>
      </c>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1"/>
      <c r="AY269" s="41"/>
      <c r="AZ269" s="41"/>
      <c r="BA269" s="41"/>
      <c r="BB269" s="42"/>
      <c r="BC269" s="42"/>
      <c r="BD269" s="39" t="s">
        <v>2204</v>
      </c>
      <c r="BE269" s="43" t="s">
        <v>2656</v>
      </c>
      <c r="BF269" s="35" t="s">
        <v>3615</v>
      </c>
    </row>
    <row r="270" spans="1:60" x14ac:dyDescent="0.2">
      <c r="A270" s="50" t="s">
        <v>2657</v>
      </c>
      <c r="B270" s="38" t="s">
        <v>2658</v>
      </c>
      <c r="C270" s="39" t="s">
        <v>1383</v>
      </c>
      <c r="D270" s="40">
        <v>0.4</v>
      </c>
      <c r="E270" s="41">
        <v>0.3</v>
      </c>
      <c r="F270" s="41"/>
      <c r="G270" s="41"/>
      <c r="H270" s="41">
        <v>0.1</v>
      </c>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1"/>
      <c r="AY270" s="41"/>
      <c r="AZ270" s="41"/>
      <c r="BA270" s="41"/>
      <c r="BB270" s="42"/>
      <c r="BC270" s="42"/>
      <c r="BD270" s="39" t="s">
        <v>2204</v>
      </c>
      <c r="BE270" s="43" t="s">
        <v>2659</v>
      </c>
      <c r="BF270" s="35" t="s">
        <v>3615</v>
      </c>
    </row>
    <row r="271" spans="1:60" ht="32" x14ac:dyDescent="0.2">
      <c r="A271" s="50" t="s">
        <v>2660</v>
      </c>
      <c r="B271" s="38" t="s">
        <v>2661</v>
      </c>
      <c r="C271" s="39" t="s">
        <v>1383</v>
      </c>
      <c r="D271" s="40">
        <v>0.3</v>
      </c>
      <c r="E271" s="41">
        <v>0.3</v>
      </c>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1"/>
      <c r="AY271" s="41"/>
      <c r="AZ271" s="41"/>
      <c r="BA271" s="41"/>
      <c r="BB271" s="42"/>
      <c r="BC271" s="42"/>
      <c r="BD271" s="39" t="s">
        <v>2204</v>
      </c>
      <c r="BE271" s="43" t="s">
        <v>2662</v>
      </c>
      <c r="BF271" s="35" t="s">
        <v>3615</v>
      </c>
    </row>
    <row r="272" spans="1:60" x14ac:dyDescent="0.2">
      <c r="A272" s="50" t="s">
        <v>2663</v>
      </c>
      <c r="B272" s="38" t="s">
        <v>2664</v>
      </c>
      <c r="C272" s="39" t="s">
        <v>1383</v>
      </c>
      <c r="D272" s="40">
        <v>9.6300000000000026</v>
      </c>
      <c r="E272" s="41">
        <v>1.8700000000000008</v>
      </c>
      <c r="F272" s="41"/>
      <c r="G272" s="41"/>
      <c r="H272" s="41">
        <v>3.0599999999999992</v>
      </c>
      <c r="I272" s="41">
        <v>0.96000000000000041</v>
      </c>
      <c r="J272" s="41"/>
      <c r="K272" s="41"/>
      <c r="L272" s="41">
        <v>1.7600000000000007</v>
      </c>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1"/>
      <c r="AY272" s="41"/>
      <c r="AZ272" s="41"/>
      <c r="BA272" s="41">
        <v>1.9800000000000009</v>
      </c>
      <c r="BB272" s="42"/>
      <c r="BC272" s="42"/>
      <c r="BD272" s="39"/>
      <c r="BE272" s="43"/>
      <c r="BF272" s="35" t="s">
        <v>3615</v>
      </c>
    </row>
    <row r="273" spans="1:58" s="89" customFormat="1" x14ac:dyDescent="0.2">
      <c r="A273" s="50" t="s">
        <v>2665</v>
      </c>
      <c r="B273" s="90">
        <v>1</v>
      </c>
      <c r="C273" s="91" t="s">
        <v>1383</v>
      </c>
      <c r="D273" s="92">
        <v>0.28000000000000003</v>
      </c>
      <c r="E273" s="93"/>
      <c r="F273" s="93"/>
      <c r="G273" s="93"/>
      <c r="H273" s="93">
        <v>0.17</v>
      </c>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93"/>
      <c r="AY273" s="93"/>
      <c r="AZ273" s="93"/>
      <c r="BA273" s="93">
        <v>0.11</v>
      </c>
      <c r="BB273" s="94"/>
      <c r="BC273" s="94"/>
      <c r="BD273" s="91"/>
      <c r="BE273" s="95"/>
      <c r="BF273" s="35" t="s">
        <v>3615</v>
      </c>
    </row>
    <row r="274" spans="1:58" s="89" customFormat="1" x14ac:dyDescent="0.2">
      <c r="A274" s="50" t="s">
        <v>2666</v>
      </c>
      <c r="B274" s="90">
        <v>2</v>
      </c>
      <c r="C274" s="91" t="s">
        <v>1383</v>
      </c>
      <c r="D274" s="92">
        <v>0.56000000000000005</v>
      </c>
      <c r="E274" s="93">
        <v>0.11</v>
      </c>
      <c r="F274" s="93"/>
      <c r="G274" s="93"/>
      <c r="H274" s="93">
        <v>0.17</v>
      </c>
      <c r="I274" s="93">
        <v>0.06</v>
      </c>
      <c r="J274" s="93"/>
      <c r="K274" s="93"/>
      <c r="L274" s="93">
        <v>0.11</v>
      </c>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93"/>
      <c r="AY274" s="93"/>
      <c r="AZ274" s="93"/>
      <c r="BA274" s="93">
        <v>0.11</v>
      </c>
      <c r="BB274" s="94"/>
      <c r="BC274" s="94"/>
      <c r="BD274" s="91"/>
      <c r="BE274" s="95"/>
      <c r="BF274" s="35" t="s">
        <v>3615</v>
      </c>
    </row>
    <row r="275" spans="1:58" s="89" customFormat="1" x14ac:dyDescent="0.2">
      <c r="A275" s="50" t="s">
        <v>2667</v>
      </c>
      <c r="B275" s="90">
        <v>3</v>
      </c>
      <c r="C275" s="91" t="s">
        <v>1383</v>
      </c>
      <c r="D275" s="92">
        <v>0.45</v>
      </c>
      <c r="E275" s="93">
        <v>0.11</v>
      </c>
      <c r="F275" s="93"/>
      <c r="G275" s="93"/>
      <c r="H275" s="93">
        <v>0.17</v>
      </c>
      <c r="I275" s="93">
        <v>0.06</v>
      </c>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93"/>
      <c r="AY275" s="93"/>
      <c r="AZ275" s="93"/>
      <c r="BA275" s="93">
        <v>0.11</v>
      </c>
      <c r="BB275" s="94"/>
      <c r="BC275" s="94"/>
      <c r="BD275" s="91"/>
      <c r="BE275" s="95"/>
      <c r="BF275" s="35" t="s">
        <v>3615</v>
      </c>
    </row>
    <row r="276" spans="1:58" s="89" customFormat="1" x14ac:dyDescent="0.2">
      <c r="A276" s="50" t="s">
        <v>2668</v>
      </c>
      <c r="B276" s="90">
        <v>4</v>
      </c>
      <c r="C276" s="91" t="s">
        <v>1383</v>
      </c>
      <c r="D276" s="92">
        <v>0.56000000000000005</v>
      </c>
      <c r="E276" s="93">
        <v>0.11</v>
      </c>
      <c r="F276" s="93"/>
      <c r="G276" s="93"/>
      <c r="H276" s="93">
        <v>0.17</v>
      </c>
      <c r="I276" s="93">
        <v>0.06</v>
      </c>
      <c r="J276" s="93"/>
      <c r="K276" s="93"/>
      <c r="L276" s="93">
        <v>0.11</v>
      </c>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93"/>
      <c r="AY276" s="93"/>
      <c r="AZ276" s="93"/>
      <c r="BA276" s="93">
        <v>0.11</v>
      </c>
      <c r="BB276" s="94"/>
      <c r="BC276" s="94"/>
      <c r="BD276" s="91"/>
      <c r="BE276" s="95"/>
      <c r="BF276" s="35" t="s">
        <v>3615</v>
      </c>
    </row>
    <row r="277" spans="1:58" s="89" customFormat="1" x14ac:dyDescent="0.2">
      <c r="A277" s="50" t="s">
        <v>2669</v>
      </c>
      <c r="B277" s="90">
        <v>5</v>
      </c>
      <c r="C277" s="91" t="s">
        <v>1383</v>
      </c>
      <c r="D277" s="92">
        <v>0.56000000000000005</v>
      </c>
      <c r="E277" s="93">
        <v>0.11</v>
      </c>
      <c r="F277" s="93"/>
      <c r="G277" s="93"/>
      <c r="H277" s="93">
        <v>0.17</v>
      </c>
      <c r="I277" s="93">
        <v>0.06</v>
      </c>
      <c r="J277" s="93"/>
      <c r="K277" s="93"/>
      <c r="L277" s="93">
        <v>0.11</v>
      </c>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93"/>
      <c r="AY277" s="93"/>
      <c r="AZ277" s="93"/>
      <c r="BA277" s="93">
        <v>0.11</v>
      </c>
      <c r="BB277" s="94"/>
      <c r="BC277" s="94"/>
      <c r="BD277" s="91"/>
      <c r="BE277" s="95"/>
      <c r="BF277" s="35" t="s">
        <v>3615</v>
      </c>
    </row>
    <row r="278" spans="1:58" s="89" customFormat="1" x14ac:dyDescent="0.2">
      <c r="A278" s="50" t="s">
        <v>2670</v>
      </c>
      <c r="B278" s="90">
        <v>6</v>
      </c>
      <c r="C278" s="91" t="s">
        <v>1383</v>
      </c>
      <c r="D278" s="92">
        <v>0.56000000000000005</v>
      </c>
      <c r="E278" s="93">
        <v>0.11</v>
      </c>
      <c r="F278" s="93"/>
      <c r="G278" s="93"/>
      <c r="H278" s="93">
        <v>0.17</v>
      </c>
      <c r="I278" s="93">
        <v>0.06</v>
      </c>
      <c r="J278" s="93"/>
      <c r="K278" s="93"/>
      <c r="L278" s="93">
        <v>0.11</v>
      </c>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v>0.11</v>
      </c>
      <c r="BB278" s="94"/>
      <c r="BC278" s="94"/>
      <c r="BD278" s="91"/>
      <c r="BE278" s="95"/>
      <c r="BF278" s="35" t="s">
        <v>3615</v>
      </c>
    </row>
    <row r="279" spans="1:58" s="89" customFormat="1" x14ac:dyDescent="0.2">
      <c r="A279" s="50" t="s">
        <v>2671</v>
      </c>
      <c r="B279" s="90">
        <v>7</v>
      </c>
      <c r="C279" s="91" t="s">
        <v>1383</v>
      </c>
      <c r="D279" s="92">
        <v>0.56000000000000005</v>
      </c>
      <c r="E279" s="93">
        <v>0.11</v>
      </c>
      <c r="F279" s="93"/>
      <c r="G279" s="93"/>
      <c r="H279" s="93">
        <v>0.17</v>
      </c>
      <c r="I279" s="93">
        <v>0.06</v>
      </c>
      <c r="J279" s="93"/>
      <c r="K279" s="93"/>
      <c r="L279" s="93">
        <v>0.11</v>
      </c>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c r="AM279" s="93"/>
      <c r="AN279" s="93"/>
      <c r="AO279" s="93"/>
      <c r="AP279" s="93"/>
      <c r="AQ279" s="93"/>
      <c r="AR279" s="93"/>
      <c r="AS279" s="93"/>
      <c r="AT279" s="93"/>
      <c r="AU279" s="93"/>
      <c r="AV279" s="93"/>
      <c r="AW279" s="93"/>
      <c r="AX279" s="93"/>
      <c r="AY279" s="93"/>
      <c r="AZ279" s="93"/>
      <c r="BA279" s="93">
        <v>0.11</v>
      </c>
      <c r="BB279" s="94"/>
      <c r="BC279" s="94"/>
      <c r="BD279" s="91"/>
      <c r="BE279" s="95"/>
      <c r="BF279" s="35" t="s">
        <v>3615</v>
      </c>
    </row>
    <row r="280" spans="1:58" s="89" customFormat="1" x14ac:dyDescent="0.2">
      <c r="A280" s="50" t="s">
        <v>2672</v>
      </c>
      <c r="B280" s="90">
        <v>8</v>
      </c>
      <c r="C280" s="91" t="s">
        <v>1383</v>
      </c>
      <c r="D280" s="92">
        <v>0.5</v>
      </c>
      <c r="E280" s="93">
        <v>0.11</v>
      </c>
      <c r="F280" s="93"/>
      <c r="G280" s="93"/>
      <c r="H280" s="93">
        <v>0.17</v>
      </c>
      <c r="I280" s="93"/>
      <c r="J280" s="93"/>
      <c r="K280" s="93"/>
      <c r="L280" s="93">
        <v>0.11</v>
      </c>
      <c r="M280" s="93"/>
      <c r="N280" s="93"/>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c r="AL280" s="93"/>
      <c r="AM280" s="93"/>
      <c r="AN280" s="93"/>
      <c r="AO280" s="93"/>
      <c r="AP280" s="93"/>
      <c r="AQ280" s="93"/>
      <c r="AR280" s="93"/>
      <c r="AS280" s="93"/>
      <c r="AT280" s="93"/>
      <c r="AU280" s="93"/>
      <c r="AV280" s="93"/>
      <c r="AW280" s="93"/>
      <c r="AX280" s="93"/>
      <c r="AY280" s="93"/>
      <c r="AZ280" s="93"/>
      <c r="BA280" s="93">
        <v>0.11</v>
      </c>
      <c r="BB280" s="94"/>
      <c r="BC280" s="94"/>
      <c r="BD280" s="91"/>
      <c r="BE280" s="95"/>
      <c r="BF280" s="35" t="s">
        <v>3615</v>
      </c>
    </row>
    <row r="281" spans="1:58" s="89" customFormat="1" x14ac:dyDescent="0.2">
      <c r="A281" s="50" t="s">
        <v>2673</v>
      </c>
      <c r="B281" s="90">
        <v>9</v>
      </c>
      <c r="C281" s="91" t="s">
        <v>1383</v>
      </c>
      <c r="D281" s="92">
        <v>0.56000000000000005</v>
      </c>
      <c r="E281" s="93">
        <v>0.11</v>
      </c>
      <c r="F281" s="93"/>
      <c r="G281" s="93"/>
      <c r="H281" s="93">
        <v>0.17</v>
      </c>
      <c r="I281" s="93">
        <v>0.06</v>
      </c>
      <c r="J281" s="93"/>
      <c r="K281" s="93"/>
      <c r="L281" s="93">
        <v>0.11</v>
      </c>
      <c r="M281" s="93"/>
      <c r="N281" s="93"/>
      <c r="O281" s="93"/>
      <c r="P281" s="93"/>
      <c r="Q281" s="93"/>
      <c r="R281" s="93"/>
      <c r="S281" s="93"/>
      <c r="T281" s="93"/>
      <c r="U281" s="93"/>
      <c r="V281" s="93"/>
      <c r="W281" s="93"/>
      <c r="X281" s="93"/>
      <c r="Y281" s="93"/>
      <c r="Z281" s="93"/>
      <c r="AA281" s="93"/>
      <c r="AB281" s="93"/>
      <c r="AC281" s="93"/>
      <c r="AD281" s="93"/>
      <c r="AE281" s="93"/>
      <c r="AF281" s="93"/>
      <c r="AG281" s="93"/>
      <c r="AH281" s="93"/>
      <c r="AI281" s="93"/>
      <c r="AJ281" s="93"/>
      <c r="AK281" s="93"/>
      <c r="AL281" s="93"/>
      <c r="AM281" s="93"/>
      <c r="AN281" s="93"/>
      <c r="AO281" s="93"/>
      <c r="AP281" s="93"/>
      <c r="AQ281" s="93"/>
      <c r="AR281" s="93"/>
      <c r="AS281" s="93"/>
      <c r="AT281" s="93"/>
      <c r="AU281" s="93"/>
      <c r="AV281" s="93"/>
      <c r="AW281" s="93"/>
      <c r="AX281" s="93"/>
      <c r="AY281" s="93"/>
      <c r="AZ281" s="93"/>
      <c r="BA281" s="93">
        <v>0.11</v>
      </c>
      <c r="BB281" s="94"/>
      <c r="BC281" s="94"/>
      <c r="BD281" s="91"/>
      <c r="BE281" s="95"/>
      <c r="BF281" s="35" t="s">
        <v>3615</v>
      </c>
    </row>
    <row r="282" spans="1:58" s="89" customFormat="1" x14ac:dyDescent="0.2">
      <c r="A282" s="50" t="s">
        <v>2674</v>
      </c>
      <c r="B282" s="90">
        <v>10</v>
      </c>
      <c r="C282" s="91" t="s">
        <v>1383</v>
      </c>
      <c r="D282" s="92">
        <v>0.56000000000000005</v>
      </c>
      <c r="E282" s="93">
        <v>0.11</v>
      </c>
      <c r="F282" s="93"/>
      <c r="G282" s="93"/>
      <c r="H282" s="93">
        <v>0.17</v>
      </c>
      <c r="I282" s="93">
        <v>0.06</v>
      </c>
      <c r="J282" s="93"/>
      <c r="K282" s="93"/>
      <c r="L282" s="93">
        <v>0.11</v>
      </c>
      <c r="M282" s="93"/>
      <c r="N282" s="93"/>
      <c r="O282" s="93"/>
      <c r="P282" s="93"/>
      <c r="Q282" s="93"/>
      <c r="R282" s="93"/>
      <c r="S282" s="93"/>
      <c r="T282" s="93"/>
      <c r="U282" s="93"/>
      <c r="V282" s="93"/>
      <c r="W282" s="93"/>
      <c r="X282" s="93"/>
      <c r="Y282" s="93"/>
      <c r="Z282" s="93"/>
      <c r="AA282" s="93"/>
      <c r="AB282" s="93"/>
      <c r="AC282" s="93"/>
      <c r="AD282" s="93"/>
      <c r="AE282" s="93"/>
      <c r="AF282" s="93"/>
      <c r="AG282" s="93"/>
      <c r="AH282" s="93"/>
      <c r="AI282" s="93"/>
      <c r="AJ282" s="93"/>
      <c r="AK282" s="93"/>
      <c r="AL282" s="93"/>
      <c r="AM282" s="93"/>
      <c r="AN282" s="93"/>
      <c r="AO282" s="93"/>
      <c r="AP282" s="93"/>
      <c r="AQ282" s="93"/>
      <c r="AR282" s="93"/>
      <c r="AS282" s="93"/>
      <c r="AT282" s="93"/>
      <c r="AU282" s="93"/>
      <c r="AV282" s="93"/>
      <c r="AW282" s="93"/>
      <c r="AX282" s="93"/>
      <c r="AY282" s="93"/>
      <c r="AZ282" s="93"/>
      <c r="BA282" s="93">
        <v>0.11</v>
      </c>
      <c r="BB282" s="94"/>
      <c r="BC282" s="94"/>
      <c r="BD282" s="91"/>
      <c r="BE282" s="95"/>
      <c r="BF282" s="35" t="s">
        <v>3615</v>
      </c>
    </row>
    <row r="283" spans="1:58" s="89" customFormat="1" x14ac:dyDescent="0.2">
      <c r="A283" s="50" t="s">
        <v>2675</v>
      </c>
      <c r="B283" s="90">
        <v>11</v>
      </c>
      <c r="C283" s="91" t="s">
        <v>1383</v>
      </c>
      <c r="D283" s="92">
        <v>0.56000000000000005</v>
      </c>
      <c r="E283" s="93">
        <v>0.11</v>
      </c>
      <c r="F283" s="93"/>
      <c r="G283" s="93"/>
      <c r="H283" s="93">
        <v>0.17</v>
      </c>
      <c r="I283" s="93">
        <v>0.06</v>
      </c>
      <c r="J283" s="93"/>
      <c r="K283" s="93"/>
      <c r="L283" s="93">
        <v>0.11</v>
      </c>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v>0.11</v>
      </c>
      <c r="BB283" s="94"/>
      <c r="BC283" s="94"/>
      <c r="BD283" s="91"/>
      <c r="BE283" s="95"/>
      <c r="BF283" s="35" t="s">
        <v>3615</v>
      </c>
    </row>
    <row r="284" spans="1:58" s="89" customFormat="1" x14ac:dyDescent="0.2">
      <c r="A284" s="50" t="s">
        <v>2676</v>
      </c>
      <c r="B284" s="90">
        <v>12</v>
      </c>
      <c r="C284" s="91" t="s">
        <v>1383</v>
      </c>
      <c r="D284" s="92">
        <v>0.56000000000000005</v>
      </c>
      <c r="E284" s="93">
        <v>0.11</v>
      </c>
      <c r="F284" s="93"/>
      <c r="G284" s="93"/>
      <c r="H284" s="93">
        <v>0.17</v>
      </c>
      <c r="I284" s="93">
        <v>0.06</v>
      </c>
      <c r="J284" s="93"/>
      <c r="K284" s="93"/>
      <c r="L284" s="93">
        <v>0.11</v>
      </c>
      <c r="M284" s="93"/>
      <c r="N284" s="93"/>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v>0.11</v>
      </c>
      <c r="BB284" s="94"/>
      <c r="BC284" s="94"/>
      <c r="BD284" s="91"/>
      <c r="BE284" s="95"/>
      <c r="BF284" s="35" t="s">
        <v>3615</v>
      </c>
    </row>
    <row r="285" spans="1:58" s="89" customFormat="1" x14ac:dyDescent="0.2">
      <c r="A285" s="50" t="s">
        <v>2677</v>
      </c>
      <c r="B285" s="90">
        <v>13</v>
      </c>
      <c r="C285" s="91" t="s">
        <v>1383</v>
      </c>
      <c r="D285" s="92">
        <v>0.56000000000000005</v>
      </c>
      <c r="E285" s="93">
        <v>0.11</v>
      </c>
      <c r="F285" s="93"/>
      <c r="G285" s="93"/>
      <c r="H285" s="93">
        <v>0.17</v>
      </c>
      <c r="I285" s="93">
        <v>0.06</v>
      </c>
      <c r="J285" s="93"/>
      <c r="K285" s="93"/>
      <c r="L285" s="93">
        <v>0.11</v>
      </c>
      <c r="M285" s="93"/>
      <c r="N285" s="93"/>
      <c r="O285" s="93"/>
      <c r="P285" s="93"/>
      <c r="Q285" s="93"/>
      <c r="R285" s="93"/>
      <c r="S285" s="93"/>
      <c r="T285" s="93"/>
      <c r="U285" s="93"/>
      <c r="V285" s="93"/>
      <c r="W285" s="93"/>
      <c r="X285" s="93"/>
      <c r="Y285" s="93"/>
      <c r="Z285" s="93"/>
      <c r="AA285" s="93"/>
      <c r="AB285" s="93"/>
      <c r="AC285" s="93"/>
      <c r="AD285" s="93"/>
      <c r="AE285" s="93"/>
      <c r="AF285" s="93"/>
      <c r="AG285" s="93"/>
      <c r="AH285" s="93"/>
      <c r="AI285" s="93"/>
      <c r="AJ285" s="93"/>
      <c r="AK285" s="93"/>
      <c r="AL285" s="93"/>
      <c r="AM285" s="93"/>
      <c r="AN285" s="93"/>
      <c r="AO285" s="93"/>
      <c r="AP285" s="93"/>
      <c r="AQ285" s="93"/>
      <c r="AR285" s="93"/>
      <c r="AS285" s="93"/>
      <c r="AT285" s="93"/>
      <c r="AU285" s="93"/>
      <c r="AV285" s="93"/>
      <c r="AW285" s="93"/>
      <c r="AX285" s="93"/>
      <c r="AY285" s="93"/>
      <c r="AZ285" s="93"/>
      <c r="BA285" s="93">
        <v>0.11</v>
      </c>
      <c r="BB285" s="94"/>
      <c r="BC285" s="94"/>
      <c r="BD285" s="91"/>
      <c r="BE285" s="95"/>
      <c r="BF285" s="35" t="s">
        <v>3615</v>
      </c>
    </row>
    <row r="286" spans="1:58" s="89" customFormat="1" x14ac:dyDescent="0.2">
      <c r="A286" s="50" t="s">
        <v>2678</v>
      </c>
      <c r="B286" s="90">
        <v>14</v>
      </c>
      <c r="C286" s="91" t="s">
        <v>1383</v>
      </c>
      <c r="D286" s="92">
        <v>0.56000000000000005</v>
      </c>
      <c r="E286" s="93">
        <v>0.11</v>
      </c>
      <c r="F286" s="93"/>
      <c r="G286" s="93"/>
      <c r="H286" s="93">
        <v>0.17</v>
      </c>
      <c r="I286" s="93">
        <v>0.06</v>
      </c>
      <c r="J286" s="93"/>
      <c r="K286" s="93"/>
      <c r="L286" s="93">
        <v>0.11</v>
      </c>
      <c r="M286" s="93"/>
      <c r="N286" s="93"/>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c r="AM286" s="93"/>
      <c r="AN286" s="93"/>
      <c r="AO286" s="93"/>
      <c r="AP286" s="93"/>
      <c r="AQ286" s="93"/>
      <c r="AR286" s="93"/>
      <c r="AS286" s="93"/>
      <c r="AT286" s="93"/>
      <c r="AU286" s="93"/>
      <c r="AV286" s="93"/>
      <c r="AW286" s="93"/>
      <c r="AX286" s="93"/>
      <c r="AY286" s="93"/>
      <c r="AZ286" s="93"/>
      <c r="BA286" s="93">
        <v>0.11</v>
      </c>
      <c r="BB286" s="94"/>
      <c r="BC286" s="94"/>
      <c r="BD286" s="91"/>
      <c r="BE286" s="95"/>
      <c r="BF286" s="35" t="s">
        <v>3615</v>
      </c>
    </row>
    <row r="287" spans="1:58" s="89" customFormat="1" x14ac:dyDescent="0.2">
      <c r="A287" s="50" t="s">
        <v>2679</v>
      </c>
      <c r="B287" s="90">
        <v>15</v>
      </c>
      <c r="C287" s="91" t="s">
        <v>1383</v>
      </c>
      <c r="D287" s="92">
        <v>0.56000000000000005</v>
      </c>
      <c r="E287" s="93">
        <v>0.11</v>
      </c>
      <c r="F287" s="93"/>
      <c r="G287" s="93"/>
      <c r="H287" s="93">
        <v>0.17</v>
      </c>
      <c r="I287" s="93">
        <v>0.06</v>
      </c>
      <c r="J287" s="93"/>
      <c r="K287" s="93"/>
      <c r="L287" s="93">
        <v>0.11</v>
      </c>
      <c r="M287" s="93"/>
      <c r="N287" s="93"/>
      <c r="O287" s="93"/>
      <c r="P287" s="93"/>
      <c r="Q287" s="93"/>
      <c r="R287" s="93"/>
      <c r="S287" s="93"/>
      <c r="T287" s="93"/>
      <c r="U287" s="93"/>
      <c r="V287" s="93"/>
      <c r="W287" s="93"/>
      <c r="X287" s="93"/>
      <c r="Y287" s="93"/>
      <c r="Z287" s="93"/>
      <c r="AA287" s="93"/>
      <c r="AB287" s="93"/>
      <c r="AC287" s="93"/>
      <c r="AD287" s="93"/>
      <c r="AE287" s="93"/>
      <c r="AF287" s="93"/>
      <c r="AG287" s="93"/>
      <c r="AH287" s="93"/>
      <c r="AI287" s="93"/>
      <c r="AJ287" s="93"/>
      <c r="AK287" s="93"/>
      <c r="AL287" s="93"/>
      <c r="AM287" s="93"/>
      <c r="AN287" s="93"/>
      <c r="AO287" s="93"/>
      <c r="AP287" s="93"/>
      <c r="AQ287" s="93"/>
      <c r="AR287" s="93"/>
      <c r="AS287" s="93"/>
      <c r="AT287" s="93"/>
      <c r="AU287" s="93"/>
      <c r="AV287" s="93"/>
      <c r="AW287" s="93"/>
      <c r="AX287" s="93"/>
      <c r="AY287" s="93"/>
      <c r="AZ287" s="93"/>
      <c r="BA287" s="93">
        <v>0.11</v>
      </c>
      <c r="BB287" s="94"/>
      <c r="BC287" s="94"/>
      <c r="BD287" s="91"/>
      <c r="BE287" s="95"/>
      <c r="BF287" s="35" t="s">
        <v>3615</v>
      </c>
    </row>
    <row r="288" spans="1:58" s="89" customFormat="1" x14ac:dyDescent="0.2">
      <c r="A288" s="50" t="s">
        <v>2680</v>
      </c>
      <c r="B288" s="90">
        <v>16</v>
      </c>
      <c r="C288" s="91" t="s">
        <v>1383</v>
      </c>
      <c r="D288" s="92">
        <v>0.56000000000000005</v>
      </c>
      <c r="E288" s="93">
        <v>0.11</v>
      </c>
      <c r="F288" s="93"/>
      <c r="G288" s="93"/>
      <c r="H288" s="93">
        <v>0.17</v>
      </c>
      <c r="I288" s="93">
        <v>0.06</v>
      </c>
      <c r="J288" s="93"/>
      <c r="K288" s="93"/>
      <c r="L288" s="93">
        <v>0.11</v>
      </c>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3"/>
      <c r="AY288" s="93"/>
      <c r="AZ288" s="93"/>
      <c r="BA288" s="93">
        <v>0.11</v>
      </c>
      <c r="BB288" s="94"/>
      <c r="BC288" s="94"/>
      <c r="BD288" s="91"/>
      <c r="BE288" s="95"/>
      <c r="BF288" s="35" t="s">
        <v>3615</v>
      </c>
    </row>
    <row r="289" spans="1:60" s="89" customFormat="1" x14ac:dyDescent="0.2">
      <c r="A289" s="50" t="s">
        <v>2681</v>
      </c>
      <c r="B289" s="90">
        <v>17</v>
      </c>
      <c r="C289" s="91" t="s">
        <v>1383</v>
      </c>
      <c r="D289" s="92">
        <v>0.56000000000000005</v>
      </c>
      <c r="E289" s="93">
        <v>0.11</v>
      </c>
      <c r="F289" s="93"/>
      <c r="G289" s="93"/>
      <c r="H289" s="93">
        <v>0.17</v>
      </c>
      <c r="I289" s="93">
        <v>0.06</v>
      </c>
      <c r="J289" s="93"/>
      <c r="K289" s="93"/>
      <c r="L289" s="93">
        <v>0.11</v>
      </c>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c r="AU289" s="93"/>
      <c r="AV289" s="93"/>
      <c r="AW289" s="93"/>
      <c r="AX289" s="93"/>
      <c r="AY289" s="93"/>
      <c r="AZ289" s="93"/>
      <c r="BA289" s="93">
        <v>0.11</v>
      </c>
      <c r="BB289" s="94"/>
      <c r="BC289" s="94"/>
      <c r="BD289" s="91"/>
      <c r="BE289" s="95"/>
      <c r="BF289" s="35" t="s">
        <v>3615</v>
      </c>
    </row>
    <row r="290" spans="1:60" s="89" customFormat="1" x14ac:dyDescent="0.2">
      <c r="A290" s="50" t="s">
        <v>2682</v>
      </c>
      <c r="B290" s="90">
        <v>18</v>
      </c>
      <c r="C290" s="91" t="s">
        <v>1383</v>
      </c>
      <c r="D290" s="92">
        <v>0.56000000000000005</v>
      </c>
      <c r="E290" s="93">
        <v>0.11</v>
      </c>
      <c r="F290" s="93"/>
      <c r="G290" s="93"/>
      <c r="H290" s="93">
        <v>0.17</v>
      </c>
      <c r="I290" s="93">
        <v>0.06</v>
      </c>
      <c r="J290" s="93"/>
      <c r="K290" s="93"/>
      <c r="L290" s="93">
        <v>0.11</v>
      </c>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93"/>
      <c r="AY290" s="93"/>
      <c r="AZ290" s="93"/>
      <c r="BA290" s="93">
        <v>0.11</v>
      </c>
      <c r="BB290" s="94"/>
      <c r="BC290" s="94"/>
      <c r="BD290" s="91"/>
      <c r="BE290" s="95"/>
      <c r="BF290" s="35" t="s">
        <v>3615</v>
      </c>
    </row>
    <row r="291" spans="1:60" ht="32" x14ac:dyDescent="0.2">
      <c r="A291" s="50" t="s">
        <v>2665</v>
      </c>
      <c r="B291" s="38" t="s">
        <v>2683</v>
      </c>
      <c r="C291" s="39"/>
      <c r="D291" s="40">
        <v>5.0000000000000009</v>
      </c>
      <c r="E291" s="41">
        <v>0</v>
      </c>
      <c r="F291" s="41">
        <v>0</v>
      </c>
      <c r="G291" s="41">
        <v>0</v>
      </c>
      <c r="H291" s="41">
        <v>3.02</v>
      </c>
      <c r="I291" s="41">
        <v>1.0800000000000005</v>
      </c>
      <c r="J291" s="41">
        <v>0</v>
      </c>
      <c r="K291" s="41">
        <v>0</v>
      </c>
      <c r="L291" s="41">
        <v>0.90000000000000024</v>
      </c>
      <c r="M291" s="41">
        <v>0</v>
      </c>
      <c r="N291" s="41">
        <v>0</v>
      </c>
      <c r="O291" s="41">
        <v>0</v>
      </c>
      <c r="P291" s="41">
        <v>0</v>
      </c>
      <c r="Q291" s="41">
        <v>0</v>
      </c>
      <c r="R291" s="41">
        <v>0</v>
      </c>
      <c r="S291" s="41">
        <v>0</v>
      </c>
      <c r="T291" s="41">
        <v>0</v>
      </c>
      <c r="U291" s="41">
        <v>0</v>
      </c>
      <c r="V291" s="41">
        <v>0</v>
      </c>
      <c r="W291" s="41">
        <v>0</v>
      </c>
      <c r="X291" s="41">
        <v>0</v>
      </c>
      <c r="Y291" s="41">
        <v>0</v>
      </c>
      <c r="Z291" s="41">
        <v>0</v>
      </c>
      <c r="AA291" s="41">
        <v>0</v>
      </c>
      <c r="AB291" s="41">
        <v>0</v>
      </c>
      <c r="AC291" s="41">
        <v>0</v>
      </c>
      <c r="AD291" s="41">
        <v>0</v>
      </c>
      <c r="AE291" s="41">
        <v>0</v>
      </c>
      <c r="AF291" s="41">
        <v>0</v>
      </c>
      <c r="AG291" s="41">
        <v>0</v>
      </c>
      <c r="AH291" s="41">
        <v>0</v>
      </c>
      <c r="AI291" s="41">
        <v>0</v>
      </c>
      <c r="AJ291" s="41">
        <v>0</v>
      </c>
      <c r="AK291" s="41">
        <v>0</v>
      </c>
      <c r="AL291" s="41">
        <v>0</v>
      </c>
      <c r="AM291" s="41">
        <v>0</v>
      </c>
      <c r="AN291" s="41">
        <v>0</v>
      </c>
      <c r="AO291" s="41">
        <v>0</v>
      </c>
      <c r="AP291" s="41">
        <v>0</v>
      </c>
      <c r="AQ291" s="41">
        <v>0</v>
      </c>
      <c r="AR291" s="41">
        <v>0</v>
      </c>
      <c r="AS291" s="41">
        <v>0</v>
      </c>
      <c r="AT291" s="41">
        <v>0</v>
      </c>
      <c r="AU291" s="41">
        <v>0</v>
      </c>
      <c r="AV291" s="41">
        <v>0</v>
      </c>
      <c r="AW291" s="41">
        <v>0</v>
      </c>
      <c r="AX291" s="41">
        <v>0</v>
      </c>
      <c r="AY291" s="41">
        <v>0</v>
      </c>
      <c r="AZ291" s="41">
        <v>0</v>
      </c>
      <c r="BA291" s="41">
        <v>0</v>
      </c>
      <c r="BB291" s="42">
        <v>0</v>
      </c>
      <c r="BC291" s="42">
        <v>0</v>
      </c>
      <c r="BD291" s="39" t="s">
        <v>412</v>
      </c>
      <c r="BE291" s="43"/>
      <c r="BF291" s="35" t="s">
        <v>3614</v>
      </c>
    </row>
    <row r="292" spans="1:60" x14ac:dyDescent="0.2">
      <c r="A292" s="50" t="s">
        <v>2684</v>
      </c>
      <c r="B292" s="90">
        <v>1</v>
      </c>
      <c r="C292" s="91" t="s">
        <v>1383</v>
      </c>
      <c r="D292" s="92">
        <v>0.08</v>
      </c>
      <c r="E292" s="93"/>
      <c r="F292" s="93"/>
      <c r="G292" s="93"/>
      <c r="H292" s="93">
        <v>0.08</v>
      </c>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c r="AM292" s="93"/>
      <c r="AN292" s="93"/>
      <c r="AO292" s="93"/>
      <c r="AP292" s="93"/>
      <c r="AQ292" s="93"/>
      <c r="AR292" s="93"/>
      <c r="AS292" s="93"/>
      <c r="AT292" s="93"/>
      <c r="AU292" s="93"/>
      <c r="AV292" s="93"/>
      <c r="AW292" s="93"/>
      <c r="AX292" s="93"/>
      <c r="AY292" s="93"/>
      <c r="AZ292" s="93"/>
      <c r="BA292" s="93"/>
      <c r="BB292" s="94"/>
      <c r="BC292" s="94"/>
      <c r="BD292" s="91" t="s">
        <v>2211</v>
      </c>
      <c r="BE292" s="95"/>
      <c r="BF292" s="35" t="s">
        <v>3615</v>
      </c>
      <c r="BG292" s="89"/>
      <c r="BH292" s="89"/>
    </row>
    <row r="293" spans="1:60" x14ac:dyDescent="0.2">
      <c r="A293" s="50" t="s">
        <v>2685</v>
      </c>
      <c r="B293" s="90">
        <v>2</v>
      </c>
      <c r="C293" s="91" t="s">
        <v>1383</v>
      </c>
      <c r="D293" s="92">
        <v>0.30000000000000004</v>
      </c>
      <c r="E293" s="93"/>
      <c r="F293" s="93"/>
      <c r="G293" s="93"/>
      <c r="H293" s="93">
        <v>0.08</v>
      </c>
      <c r="I293" s="93">
        <v>0.12</v>
      </c>
      <c r="J293" s="93"/>
      <c r="K293" s="93"/>
      <c r="L293" s="93">
        <v>0.1</v>
      </c>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c r="AM293" s="93"/>
      <c r="AN293" s="93"/>
      <c r="AO293" s="93"/>
      <c r="AP293" s="93"/>
      <c r="AQ293" s="93"/>
      <c r="AR293" s="93"/>
      <c r="AS293" s="93"/>
      <c r="AT293" s="93"/>
      <c r="AU293" s="93"/>
      <c r="AV293" s="93"/>
      <c r="AW293" s="93"/>
      <c r="AX293" s="93"/>
      <c r="AY293" s="93"/>
      <c r="AZ293" s="93"/>
      <c r="BA293" s="93"/>
      <c r="BB293" s="94"/>
      <c r="BC293" s="94"/>
      <c r="BD293" s="91" t="s">
        <v>2202</v>
      </c>
      <c r="BE293" s="95"/>
      <c r="BF293" s="35" t="s">
        <v>3615</v>
      </c>
      <c r="BG293" s="89"/>
      <c r="BH293" s="89"/>
    </row>
    <row r="294" spans="1:60" x14ac:dyDescent="0.2">
      <c r="A294" s="50" t="s">
        <v>2686</v>
      </c>
      <c r="B294" s="90">
        <v>3</v>
      </c>
      <c r="C294" s="91" t="s">
        <v>1383</v>
      </c>
      <c r="D294" s="92">
        <v>0.14000000000000001</v>
      </c>
      <c r="E294" s="93"/>
      <c r="F294" s="93"/>
      <c r="G294" s="93"/>
      <c r="H294" s="93">
        <v>0.08</v>
      </c>
      <c r="I294" s="93">
        <v>0.06</v>
      </c>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c r="AG294" s="93"/>
      <c r="AH294" s="93"/>
      <c r="AI294" s="93"/>
      <c r="AJ294" s="93"/>
      <c r="AK294" s="93"/>
      <c r="AL294" s="93"/>
      <c r="AM294" s="93"/>
      <c r="AN294" s="93"/>
      <c r="AO294" s="93"/>
      <c r="AP294" s="93"/>
      <c r="AQ294" s="93"/>
      <c r="AR294" s="93"/>
      <c r="AS294" s="93"/>
      <c r="AT294" s="93"/>
      <c r="AU294" s="93"/>
      <c r="AV294" s="93"/>
      <c r="AW294" s="93"/>
      <c r="AX294" s="93"/>
      <c r="AY294" s="93"/>
      <c r="AZ294" s="93"/>
      <c r="BA294" s="93"/>
      <c r="BB294" s="94"/>
      <c r="BC294" s="94"/>
      <c r="BD294" s="91" t="s">
        <v>2338</v>
      </c>
      <c r="BE294" s="95"/>
      <c r="BF294" s="35" t="s">
        <v>3615</v>
      </c>
      <c r="BG294" s="89"/>
      <c r="BH294" s="89"/>
    </row>
    <row r="295" spans="1:60" x14ac:dyDescent="0.2">
      <c r="A295" s="50" t="s">
        <v>2687</v>
      </c>
      <c r="B295" s="90">
        <v>4</v>
      </c>
      <c r="C295" s="91" t="s">
        <v>1383</v>
      </c>
      <c r="D295" s="92">
        <v>0.24000000000000002</v>
      </c>
      <c r="E295" s="93"/>
      <c r="F295" s="93"/>
      <c r="G295" s="93"/>
      <c r="H295" s="93">
        <v>0.08</v>
      </c>
      <c r="I295" s="93">
        <v>0.06</v>
      </c>
      <c r="J295" s="93"/>
      <c r="K295" s="93"/>
      <c r="L295" s="93">
        <v>0.1</v>
      </c>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c r="AM295" s="93"/>
      <c r="AN295" s="93"/>
      <c r="AO295" s="93"/>
      <c r="AP295" s="93"/>
      <c r="AQ295" s="93"/>
      <c r="AR295" s="93"/>
      <c r="AS295" s="93"/>
      <c r="AT295" s="93"/>
      <c r="AU295" s="93"/>
      <c r="AV295" s="93"/>
      <c r="AW295" s="93"/>
      <c r="AX295" s="93"/>
      <c r="AY295" s="93"/>
      <c r="AZ295" s="93"/>
      <c r="BA295" s="93"/>
      <c r="BB295" s="94"/>
      <c r="BC295" s="94"/>
      <c r="BD295" s="91" t="s">
        <v>2204</v>
      </c>
      <c r="BE295" s="95"/>
      <c r="BF295" s="35" t="s">
        <v>3615</v>
      </c>
      <c r="BG295" s="89"/>
      <c r="BH295" s="89"/>
    </row>
    <row r="296" spans="1:60" x14ac:dyDescent="0.2">
      <c r="A296" s="50" t="s">
        <v>2688</v>
      </c>
      <c r="B296" s="90">
        <v>5</v>
      </c>
      <c r="C296" s="91" t="s">
        <v>1383</v>
      </c>
      <c r="D296" s="92">
        <v>0.19</v>
      </c>
      <c r="E296" s="93"/>
      <c r="F296" s="93"/>
      <c r="G296" s="93"/>
      <c r="H296" s="93">
        <v>0.08</v>
      </c>
      <c r="I296" s="93">
        <v>0.06</v>
      </c>
      <c r="J296" s="93"/>
      <c r="K296" s="93"/>
      <c r="L296" s="93">
        <v>0.05</v>
      </c>
      <c r="M296" s="93"/>
      <c r="N296" s="93"/>
      <c r="O296" s="93"/>
      <c r="P296" s="93"/>
      <c r="Q296" s="93"/>
      <c r="R296" s="93"/>
      <c r="S296" s="93"/>
      <c r="T296" s="93"/>
      <c r="U296" s="93"/>
      <c r="V296" s="93"/>
      <c r="W296" s="93"/>
      <c r="X296" s="93"/>
      <c r="Y296" s="93"/>
      <c r="Z296" s="93"/>
      <c r="AA296" s="93"/>
      <c r="AB296" s="93"/>
      <c r="AC296" s="93"/>
      <c r="AD296" s="93"/>
      <c r="AE296" s="93"/>
      <c r="AF296" s="93"/>
      <c r="AG296" s="93"/>
      <c r="AH296" s="93"/>
      <c r="AI296" s="93"/>
      <c r="AJ296" s="93"/>
      <c r="AK296" s="93"/>
      <c r="AL296" s="93"/>
      <c r="AM296" s="93"/>
      <c r="AN296" s="93"/>
      <c r="AO296" s="93"/>
      <c r="AP296" s="93"/>
      <c r="AQ296" s="93"/>
      <c r="AR296" s="93"/>
      <c r="AS296" s="93"/>
      <c r="AT296" s="93"/>
      <c r="AU296" s="93"/>
      <c r="AV296" s="93"/>
      <c r="AW296" s="93"/>
      <c r="AX296" s="93"/>
      <c r="AY296" s="93"/>
      <c r="AZ296" s="93"/>
      <c r="BA296" s="93"/>
      <c r="BB296" s="94"/>
      <c r="BC296" s="94"/>
      <c r="BD296" s="91" t="s">
        <v>2215</v>
      </c>
      <c r="BE296" s="95"/>
      <c r="BF296" s="35" t="s">
        <v>3615</v>
      </c>
      <c r="BG296" s="89"/>
      <c r="BH296" s="89"/>
    </row>
    <row r="297" spans="1:60" x14ac:dyDescent="0.2">
      <c r="A297" s="50" t="s">
        <v>2689</v>
      </c>
      <c r="B297" s="90">
        <v>6</v>
      </c>
      <c r="C297" s="91" t="s">
        <v>1383</v>
      </c>
      <c r="D297" s="92">
        <v>0.19</v>
      </c>
      <c r="E297" s="93"/>
      <c r="F297" s="93"/>
      <c r="G297" s="93"/>
      <c r="H297" s="93">
        <v>0.08</v>
      </c>
      <c r="I297" s="93">
        <v>0.06</v>
      </c>
      <c r="J297" s="93"/>
      <c r="K297" s="93"/>
      <c r="L297" s="93">
        <v>0.05</v>
      </c>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c r="AN297" s="93"/>
      <c r="AO297" s="93"/>
      <c r="AP297" s="93"/>
      <c r="AQ297" s="93"/>
      <c r="AR297" s="93"/>
      <c r="AS297" s="93"/>
      <c r="AT297" s="93"/>
      <c r="AU297" s="93"/>
      <c r="AV297" s="93"/>
      <c r="AW297" s="93"/>
      <c r="AX297" s="93"/>
      <c r="AY297" s="93"/>
      <c r="AZ297" s="93"/>
      <c r="BA297" s="93"/>
      <c r="BB297" s="94"/>
      <c r="BC297" s="94"/>
      <c r="BD297" s="91" t="s">
        <v>2236</v>
      </c>
      <c r="BE297" s="95"/>
      <c r="BF297" s="35" t="s">
        <v>3615</v>
      </c>
      <c r="BG297" s="89"/>
      <c r="BH297" s="89"/>
    </row>
    <row r="298" spans="1:60" x14ac:dyDescent="0.2">
      <c r="A298" s="50" t="s">
        <v>2690</v>
      </c>
      <c r="B298" s="90">
        <v>7</v>
      </c>
      <c r="C298" s="91" t="s">
        <v>1383</v>
      </c>
      <c r="D298" s="92">
        <v>0.19</v>
      </c>
      <c r="E298" s="93"/>
      <c r="F298" s="93"/>
      <c r="G298" s="93"/>
      <c r="H298" s="93">
        <v>0.08</v>
      </c>
      <c r="I298" s="93">
        <v>0.06</v>
      </c>
      <c r="J298" s="93"/>
      <c r="K298" s="93"/>
      <c r="L298" s="93">
        <v>0.05</v>
      </c>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c r="AM298" s="93"/>
      <c r="AN298" s="93"/>
      <c r="AO298" s="93"/>
      <c r="AP298" s="93"/>
      <c r="AQ298" s="93"/>
      <c r="AR298" s="93"/>
      <c r="AS298" s="93"/>
      <c r="AT298" s="93"/>
      <c r="AU298" s="93"/>
      <c r="AV298" s="93"/>
      <c r="AW298" s="93"/>
      <c r="AX298" s="93"/>
      <c r="AY298" s="93"/>
      <c r="AZ298" s="93"/>
      <c r="BA298" s="93"/>
      <c r="BB298" s="94"/>
      <c r="BC298" s="94"/>
      <c r="BD298" s="91" t="s">
        <v>2219</v>
      </c>
      <c r="BE298" s="95"/>
      <c r="BF298" s="35" t="s">
        <v>3615</v>
      </c>
      <c r="BG298" s="89"/>
      <c r="BH298" s="89"/>
    </row>
    <row r="299" spans="1:60" x14ac:dyDescent="0.2">
      <c r="A299" s="50" t="s">
        <v>2691</v>
      </c>
      <c r="B299" s="90">
        <v>8</v>
      </c>
      <c r="C299" s="91" t="s">
        <v>1383</v>
      </c>
      <c r="D299" s="92">
        <v>0.13</v>
      </c>
      <c r="E299" s="93"/>
      <c r="F299" s="93"/>
      <c r="G299" s="93"/>
      <c r="H299" s="93">
        <v>0.08</v>
      </c>
      <c r="I299" s="93"/>
      <c r="J299" s="93"/>
      <c r="K299" s="93"/>
      <c r="L299" s="93">
        <v>0.05</v>
      </c>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c r="AM299" s="93"/>
      <c r="AN299" s="93"/>
      <c r="AO299" s="93"/>
      <c r="AP299" s="93"/>
      <c r="AQ299" s="93"/>
      <c r="AR299" s="93"/>
      <c r="AS299" s="93"/>
      <c r="AT299" s="93"/>
      <c r="AU299" s="93"/>
      <c r="AV299" s="93"/>
      <c r="AW299" s="93"/>
      <c r="AX299" s="93"/>
      <c r="AY299" s="93"/>
      <c r="AZ299" s="93"/>
      <c r="BA299" s="93"/>
      <c r="BB299" s="94"/>
      <c r="BC299" s="94"/>
      <c r="BD299" s="91" t="s">
        <v>2378</v>
      </c>
      <c r="BE299" s="95"/>
      <c r="BF299" s="35" t="s">
        <v>3615</v>
      </c>
      <c r="BG299" s="89"/>
      <c r="BH299" s="89"/>
    </row>
    <row r="300" spans="1:60" x14ac:dyDescent="0.2">
      <c r="A300" s="50" t="s">
        <v>2692</v>
      </c>
      <c r="B300" s="90">
        <v>9</v>
      </c>
      <c r="C300" s="91" t="s">
        <v>1383</v>
      </c>
      <c r="D300" s="92">
        <v>0.25</v>
      </c>
      <c r="E300" s="93"/>
      <c r="F300" s="93"/>
      <c r="G300" s="93"/>
      <c r="H300" s="93">
        <v>0.08</v>
      </c>
      <c r="I300" s="93">
        <v>0.12</v>
      </c>
      <c r="J300" s="93"/>
      <c r="K300" s="93"/>
      <c r="L300" s="93">
        <v>0.05</v>
      </c>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4"/>
      <c r="BC300" s="94"/>
      <c r="BD300" s="91" t="s">
        <v>2391</v>
      </c>
      <c r="BE300" s="95"/>
      <c r="BF300" s="35" t="s">
        <v>3615</v>
      </c>
      <c r="BG300" s="89"/>
      <c r="BH300" s="89"/>
    </row>
    <row r="301" spans="1:60" x14ac:dyDescent="0.2">
      <c r="A301" s="50" t="s">
        <v>2693</v>
      </c>
      <c r="B301" s="90">
        <v>10</v>
      </c>
      <c r="C301" s="91" t="s">
        <v>1383</v>
      </c>
      <c r="D301" s="92">
        <v>0.19</v>
      </c>
      <c r="E301" s="93"/>
      <c r="F301" s="93"/>
      <c r="G301" s="93"/>
      <c r="H301" s="93">
        <v>0.08</v>
      </c>
      <c r="I301" s="93">
        <v>0.06</v>
      </c>
      <c r="J301" s="93"/>
      <c r="K301" s="93"/>
      <c r="L301" s="93">
        <v>0.05</v>
      </c>
      <c r="M301" s="93"/>
      <c r="N301" s="93"/>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c r="AM301" s="93"/>
      <c r="AN301" s="93"/>
      <c r="AO301" s="93"/>
      <c r="AP301" s="93"/>
      <c r="AQ301" s="93"/>
      <c r="AR301" s="93"/>
      <c r="AS301" s="93"/>
      <c r="AT301" s="93"/>
      <c r="AU301" s="93"/>
      <c r="AV301" s="93"/>
      <c r="AW301" s="93"/>
      <c r="AX301" s="93"/>
      <c r="AY301" s="93"/>
      <c r="AZ301" s="93"/>
      <c r="BA301" s="93"/>
      <c r="BB301" s="94"/>
      <c r="BC301" s="94"/>
      <c r="BD301" s="91" t="s">
        <v>2238</v>
      </c>
      <c r="BE301" s="95"/>
      <c r="BF301" s="35" t="s">
        <v>3615</v>
      </c>
      <c r="BG301" s="89"/>
      <c r="BH301" s="89"/>
    </row>
    <row r="302" spans="1:60" x14ac:dyDescent="0.2">
      <c r="A302" s="50" t="s">
        <v>2694</v>
      </c>
      <c r="B302" s="90">
        <v>11</v>
      </c>
      <c r="C302" s="91" t="s">
        <v>1383</v>
      </c>
      <c r="D302" s="92">
        <v>0.19</v>
      </c>
      <c r="E302" s="93"/>
      <c r="F302" s="93"/>
      <c r="G302" s="93"/>
      <c r="H302" s="93">
        <v>0.08</v>
      </c>
      <c r="I302" s="93">
        <v>0.06</v>
      </c>
      <c r="J302" s="93"/>
      <c r="K302" s="93"/>
      <c r="L302" s="93">
        <v>0.05</v>
      </c>
      <c r="M302" s="93"/>
      <c r="N302" s="93"/>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c r="AM302" s="93"/>
      <c r="AN302" s="93"/>
      <c r="AO302" s="93"/>
      <c r="AP302" s="93"/>
      <c r="AQ302" s="93"/>
      <c r="AR302" s="93"/>
      <c r="AS302" s="93"/>
      <c r="AT302" s="93"/>
      <c r="AU302" s="93"/>
      <c r="AV302" s="93"/>
      <c r="AW302" s="93"/>
      <c r="AX302" s="93"/>
      <c r="AY302" s="93"/>
      <c r="AZ302" s="93"/>
      <c r="BA302" s="93"/>
      <c r="BB302" s="94"/>
      <c r="BC302" s="94"/>
      <c r="BD302" s="91" t="s">
        <v>2206</v>
      </c>
      <c r="BE302" s="95"/>
      <c r="BF302" s="35" t="s">
        <v>3615</v>
      </c>
      <c r="BG302" s="89"/>
      <c r="BH302" s="89"/>
    </row>
    <row r="303" spans="1:60" x14ac:dyDescent="0.2">
      <c r="A303" s="50" t="s">
        <v>2695</v>
      </c>
      <c r="B303" s="90">
        <v>12</v>
      </c>
      <c r="C303" s="91" t="s">
        <v>1383</v>
      </c>
      <c r="D303" s="92">
        <v>0.19</v>
      </c>
      <c r="E303" s="93"/>
      <c r="F303" s="93"/>
      <c r="G303" s="93"/>
      <c r="H303" s="93">
        <v>0.08</v>
      </c>
      <c r="I303" s="93">
        <v>0.06</v>
      </c>
      <c r="J303" s="93"/>
      <c r="K303" s="93"/>
      <c r="L303" s="93">
        <v>0.05</v>
      </c>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c r="AM303" s="93"/>
      <c r="AN303" s="93"/>
      <c r="AO303" s="93"/>
      <c r="AP303" s="93"/>
      <c r="AQ303" s="93"/>
      <c r="AR303" s="93"/>
      <c r="AS303" s="93"/>
      <c r="AT303" s="93"/>
      <c r="AU303" s="93"/>
      <c r="AV303" s="93"/>
      <c r="AW303" s="93"/>
      <c r="AX303" s="93"/>
      <c r="AY303" s="93"/>
      <c r="AZ303" s="93"/>
      <c r="BA303" s="93"/>
      <c r="BB303" s="94"/>
      <c r="BC303" s="94"/>
      <c r="BD303" s="91" t="s">
        <v>2217</v>
      </c>
      <c r="BE303" s="95"/>
      <c r="BF303" s="35" t="s">
        <v>3615</v>
      </c>
      <c r="BG303" s="89"/>
      <c r="BH303" s="89"/>
    </row>
    <row r="304" spans="1:60" x14ac:dyDescent="0.2">
      <c r="A304" s="50" t="s">
        <v>2696</v>
      </c>
      <c r="B304" s="90">
        <v>13</v>
      </c>
      <c r="C304" s="91" t="s">
        <v>1383</v>
      </c>
      <c r="D304" s="92">
        <v>0.19</v>
      </c>
      <c r="E304" s="93"/>
      <c r="F304" s="93"/>
      <c r="G304" s="93"/>
      <c r="H304" s="93">
        <v>0.08</v>
      </c>
      <c r="I304" s="93">
        <v>0.06</v>
      </c>
      <c r="J304" s="93"/>
      <c r="K304" s="93"/>
      <c r="L304" s="93">
        <v>0.05</v>
      </c>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c r="AM304" s="93"/>
      <c r="AN304" s="93"/>
      <c r="AO304" s="93"/>
      <c r="AP304" s="93"/>
      <c r="AQ304" s="93"/>
      <c r="AR304" s="93"/>
      <c r="AS304" s="93"/>
      <c r="AT304" s="93"/>
      <c r="AU304" s="93"/>
      <c r="AV304" s="93"/>
      <c r="AW304" s="93"/>
      <c r="AX304" s="93"/>
      <c r="AY304" s="93"/>
      <c r="AZ304" s="93"/>
      <c r="BA304" s="93"/>
      <c r="BB304" s="94"/>
      <c r="BC304" s="94"/>
      <c r="BD304" s="91" t="s">
        <v>2237</v>
      </c>
      <c r="BE304" s="95"/>
      <c r="BF304" s="35" t="s">
        <v>3615</v>
      </c>
      <c r="BG304" s="89"/>
      <c r="BH304" s="89"/>
    </row>
    <row r="305" spans="1:60" x14ac:dyDescent="0.2">
      <c r="A305" s="50" t="s">
        <v>2697</v>
      </c>
      <c r="B305" s="90">
        <v>14</v>
      </c>
      <c r="C305" s="91" t="s">
        <v>1383</v>
      </c>
      <c r="D305" s="92">
        <v>0.19</v>
      </c>
      <c r="E305" s="93"/>
      <c r="F305" s="93"/>
      <c r="G305" s="93"/>
      <c r="H305" s="93">
        <v>0.08</v>
      </c>
      <c r="I305" s="93">
        <v>0.06</v>
      </c>
      <c r="J305" s="93"/>
      <c r="K305" s="93"/>
      <c r="L305" s="93">
        <v>0.05</v>
      </c>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c r="AM305" s="93"/>
      <c r="AN305" s="93"/>
      <c r="AO305" s="93"/>
      <c r="AP305" s="93"/>
      <c r="AQ305" s="93"/>
      <c r="AR305" s="93"/>
      <c r="AS305" s="93"/>
      <c r="AT305" s="93"/>
      <c r="AU305" s="93"/>
      <c r="AV305" s="93"/>
      <c r="AW305" s="93"/>
      <c r="AX305" s="93"/>
      <c r="AY305" s="93"/>
      <c r="AZ305" s="93"/>
      <c r="BA305" s="93"/>
      <c r="BB305" s="94"/>
      <c r="BC305" s="94"/>
      <c r="BD305" s="91" t="s">
        <v>2397</v>
      </c>
      <c r="BE305" s="95"/>
      <c r="BF305" s="35" t="s">
        <v>3615</v>
      </c>
      <c r="BG305" s="89"/>
      <c r="BH305" s="89"/>
    </row>
    <row r="306" spans="1:60" x14ac:dyDescent="0.2">
      <c r="A306" s="50" t="s">
        <v>2698</v>
      </c>
      <c r="B306" s="90">
        <v>15</v>
      </c>
      <c r="C306" s="91" t="s">
        <v>1383</v>
      </c>
      <c r="D306" s="92">
        <v>0.19</v>
      </c>
      <c r="E306" s="93"/>
      <c r="F306" s="93"/>
      <c r="G306" s="93"/>
      <c r="H306" s="93">
        <v>0.08</v>
      </c>
      <c r="I306" s="93">
        <v>0.06</v>
      </c>
      <c r="J306" s="93"/>
      <c r="K306" s="93"/>
      <c r="L306" s="93">
        <v>0.05</v>
      </c>
      <c r="M306" s="93"/>
      <c r="N306" s="93"/>
      <c r="O306" s="93"/>
      <c r="P306" s="93"/>
      <c r="Q306" s="93"/>
      <c r="R306" s="93"/>
      <c r="S306" s="93"/>
      <c r="T306" s="93"/>
      <c r="U306" s="93"/>
      <c r="V306" s="93"/>
      <c r="W306" s="93"/>
      <c r="X306" s="93"/>
      <c r="Y306" s="93"/>
      <c r="Z306" s="93"/>
      <c r="AA306" s="93"/>
      <c r="AB306" s="93"/>
      <c r="AC306" s="93"/>
      <c r="AD306" s="93"/>
      <c r="AE306" s="93"/>
      <c r="AF306" s="93"/>
      <c r="AG306" s="93"/>
      <c r="AH306" s="93"/>
      <c r="AI306" s="93"/>
      <c r="AJ306" s="93"/>
      <c r="AK306" s="93"/>
      <c r="AL306" s="93"/>
      <c r="AM306" s="93"/>
      <c r="AN306" s="93"/>
      <c r="AO306" s="93"/>
      <c r="AP306" s="93"/>
      <c r="AQ306" s="93"/>
      <c r="AR306" s="93"/>
      <c r="AS306" s="93"/>
      <c r="AT306" s="93"/>
      <c r="AU306" s="93"/>
      <c r="AV306" s="93"/>
      <c r="AW306" s="93"/>
      <c r="AX306" s="93"/>
      <c r="AY306" s="93"/>
      <c r="AZ306" s="93"/>
      <c r="BA306" s="93"/>
      <c r="BB306" s="94"/>
      <c r="BC306" s="94"/>
      <c r="BD306" s="91" t="s">
        <v>2223</v>
      </c>
      <c r="BE306" s="95"/>
      <c r="BF306" s="35" t="s">
        <v>3615</v>
      </c>
      <c r="BG306" s="89"/>
      <c r="BH306" s="89"/>
    </row>
    <row r="307" spans="1:60" x14ac:dyDescent="0.2">
      <c r="A307" s="50" t="s">
        <v>2699</v>
      </c>
      <c r="B307" s="90">
        <v>16</v>
      </c>
      <c r="C307" s="91" t="s">
        <v>1383</v>
      </c>
      <c r="D307" s="92">
        <v>0.19</v>
      </c>
      <c r="E307" s="93"/>
      <c r="F307" s="93"/>
      <c r="G307" s="93"/>
      <c r="H307" s="93">
        <v>0.08</v>
      </c>
      <c r="I307" s="93">
        <v>0.06</v>
      </c>
      <c r="J307" s="93"/>
      <c r="K307" s="93"/>
      <c r="L307" s="93">
        <v>0.05</v>
      </c>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c r="AN307" s="93"/>
      <c r="AO307" s="93"/>
      <c r="AP307" s="93"/>
      <c r="AQ307" s="93"/>
      <c r="AR307" s="93"/>
      <c r="AS307" s="93"/>
      <c r="AT307" s="93"/>
      <c r="AU307" s="93"/>
      <c r="AV307" s="93"/>
      <c r="AW307" s="93"/>
      <c r="AX307" s="93"/>
      <c r="AY307" s="93"/>
      <c r="AZ307" s="93"/>
      <c r="BA307" s="93"/>
      <c r="BB307" s="94"/>
      <c r="BC307" s="94"/>
      <c r="BD307" s="91" t="s">
        <v>2208</v>
      </c>
      <c r="BE307" s="95"/>
      <c r="BF307" s="35" t="s">
        <v>3615</v>
      </c>
      <c r="BG307" s="89"/>
      <c r="BH307" s="89"/>
    </row>
    <row r="308" spans="1:60" x14ac:dyDescent="0.2">
      <c r="A308" s="50" t="s">
        <v>2700</v>
      </c>
      <c r="B308" s="90">
        <v>17</v>
      </c>
      <c r="C308" s="91" t="s">
        <v>1383</v>
      </c>
      <c r="D308" s="92">
        <v>0.19</v>
      </c>
      <c r="E308" s="93"/>
      <c r="F308" s="93"/>
      <c r="G308" s="93"/>
      <c r="H308" s="93">
        <v>0.08</v>
      </c>
      <c r="I308" s="93">
        <v>0.06</v>
      </c>
      <c r="J308" s="93"/>
      <c r="K308" s="93"/>
      <c r="L308" s="93">
        <v>0.05</v>
      </c>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93"/>
      <c r="AY308" s="93"/>
      <c r="AZ308" s="93"/>
      <c r="BA308" s="93"/>
      <c r="BB308" s="94"/>
      <c r="BC308" s="94"/>
      <c r="BD308" s="91" t="s">
        <v>2224</v>
      </c>
      <c r="BE308" s="95"/>
      <c r="BF308" s="35" t="s">
        <v>3615</v>
      </c>
      <c r="BG308" s="89"/>
      <c r="BH308" s="89"/>
    </row>
    <row r="309" spans="1:60" x14ac:dyDescent="0.2">
      <c r="A309" s="50" t="s">
        <v>2701</v>
      </c>
      <c r="B309" s="126">
        <v>18</v>
      </c>
      <c r="C309" s="123" t="s">
        <v>1383</v>
      </c>
      <c r="D309" s="127">
        <v>0.19</v>
      </c>
      <c r="E309" s="128"/>
      <c r="F309" s="128"/>
      <c r="G309" s="128"/>
      <c r="H309" s="128">
        <v>0.08</v>
      </c>
      <c r="I309" s="128">
        <v>0.06</v>
      </c>
      <c r="J309" s="128"/>
      <c r="K309" s="128"/>
      <c r="L309" s="128">
        <v>0.05</v>
      </c>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8"/>
      <c r="AL309" s="128"/>
      <c r="AM309" s="128"/>
      <c r="AN309" s="128"/>
      <c r="AO309" s="128"/>
      <c r="AP309" s="128"/>
      <c r="AQ309" s="128"/>
      <c r="AR309" s="128"/>
      <c r="AS309" s="128"/>
      <c r="AT309" s="128"/>
      <c r="AU309" s="128"/>
      <c r="AV309" s="128"/>
      <c r="AW309" s="128"/>
      <c r="AX309" s="128"/>
      <c r="AY309" s="128"/>
      <c r="AZ309" s="128"/>
      <c r="BA309" s="128"/>
      <c r="BB309" s="129"/>
      <c r="BC309" s="129"/>
      <c r="BD309" s="123" t="s">
        <v>2226</v>
      </c>
      <c r="BE309" s="130"/>
      <c r="BF309" s="35" t="s">
        <v>3615</v>
      </c>
      <c r="BG309" s="89"/>
      <c r="BH309" s="89"/>
    </row>
    <row r="310" spans="1:60" s="36" customFormat="1" ht="32" x14ac:dyDescent="0.2">
      <c r="A310" s="29" t="s">
        <v>685</v>
      </c>
      <c r="B310" s="131" t="s">
        <v>686</v>
      </c>
      <c r="C310" s="31"/>
      <c r="D310" s="32">
        <v>1609.61</v>
      </c>
      <c r="E310" s="32">
        <v>0.74</v>
      </c>
      <c r="F310" s="32">
        <v>0</v>
      </c>
      <c r="G310" s="32">
        <v>0</v>
      </c>
      <c r="H310" s="32">
        <v>17.930000000000007</v>
      </c>
      <c r="I310" s="32">
        <v>17.079999999999998</v>
      </c>
      <c r="J310" s="32">
        <v>0</v>
      </c>
      <c r="K310" s="32">
        <v>0</v>
      </c>
      <c r="L310" s="32">
        <v>1373.31</v>
      </c>
      <c r="M310" s="32">
        <v>12.7</v>
      </c>
      <c r="N310" s="32">
        <v>0</v>
      </c>
      <c r="O310" s="32">
        <v>0</v>
      </c>
      <c r="P310" s="32">
        <v>0</v>
      </c>
      <c r="Q310" s="32">
        <v>0</v>
      </c>
      <c r="R310" s="32">
        <v>0.52</v>
      </c>
      <c r="S310" s="32">
        <v>0</v>
      </c>
      <c r="T310" s="32">
        <v>0</v>
      </c>
      <c r="U310" s="32">
        <v>0</v>
      </c>
      <c r="V310" s="32">
        <v>0.53</v>
      </c>
      <c r="W310" s="32">
        <v>0</v>
      </c>
      <c r="X310" s="32">
        <v>0</v>
      </c>
      <c r="Y310" s="32">
        <v>3.29</v>
      </c>
      <c r="Z310" s="32">
        <v>0</v>
      </c>
      <c r="AA310" s="32">
        <v>0</v>
      </c>
      <c r="AB310" s="32">
        <v>0</v>
      </c>
      <c r="AC310" s="32">
        <v>0</v>
      </c>
      <c r="AD310" s="32">
        <v>0</v>
      </c>
      <c r="AE310" s="32">
        <v>0</v>
      </c>
      <c r="AF310" s="32">
        <v>0</v>
      </c>
      <c r="AG310" s="32">
        <v>0</v>
      </c>
      <c r="AH310" s="32">
        <v>0</v>
      </c>
      <c r="AI310" s="32">
        <v>0.18</v>
      </c>
      <c r="AJ310" s="32">
        <v>0</v>
      </c>
      <c r="AK310" s="32">
        <v>0</v>
      </c>
      <c r="AL310" s="32">
        <v>0</v>
      </c>
      <c r="AM310" s="32">
        <v>0</v>
      </c>
      <c r="AN310" s="32">
        <v>0</v>
      </c>
      <c r="AO310" s="32">
        <v>0</v>
      </c>
      <c r="AP310" s="32">
        <v>0</v>
      </c>
      <c r="AQ310" s="32">
        <v>0</v>
      </c>
      <c r="AR310" s="32">
        <v>0</v>
      </c>
      <c r="AS310" s="32">
        <v>0</v>
      </c>
      <c r="AT310" s="32">
        <v>0</v>
      </c>
      <c r="AU310" s="32">
        <v>0</v>
      </c>
      <c r="AV310" s="32">
        <v>0</v>
      </c>
      <c r="AW310" s="32">
        <v>0</v>
      </c>
      <c r="AX310" s="32">
        <v>34.799999999999997</v>
      </c>
      <c r="AY310" s="32">
        <v>22.75</v>
      </c>
      <c r="AZ310" s="32">
        <v>0</v>
      </c>
      <c r="BA310" s="32">
        <v>126.30000000000003</v>
      </c>
      <c r="BB310" s="33"/>
      <c r="BC310" s="33"/>
      <c r="BD310" s="31"/>
      <c r="BE310" s="34"/>
      <c r="BF310" s="35" t="s">
        <v>3614</v>
      </c>
    </row>
    <row r="311" spans="1:60" ht="48" x14ac:dyDescent="0.2">
      <c r="A311" s="132" t="s">
        <v>864</v>
      </c>
      <c r="B311" s="131" t="s">
        <v>1262</v>
      </c>
      <c r="C311" s="1"/>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133"/>
      <c r="BC311" s="133"/>
      <c r="BD311" s="1"/>
      <c r="BE311" s="26"/>
      <c r="BF311" s="35" t="s">
        <v>3614</v>
      </c>
    </row>
    <row r="312" spans="1:60" s="36" customFormat="1" ht="80" x14ac:dyDescent="0.2">
      <c r="A312" s="29" t="s">
        <v>891</v>
      </c>
      <c r="B312" s="131" t="s">
        <v>197</v>
      </c>
      <c r="C312" s="31"/>
      <c r="D312" s="32">
        <v>1609.61</v>
      </c>
      <c r="E312" s="32">
        <v>0.74</v>
      </c>
      <c r="F312" s="32">
        <v>0</v>
      </c>
      <c r="G312" s="32">
        <v>0</v>
      </c>
      <c r="H312" s="32">
        <v>17.930000000000007</v>
      </c>
      <c r="I312" s="32">
        <v>17.079999999999998</v>
      </c>
      <c r="J312" s="32">
        <v>0</v>
      </c>
      <c r="K312" s="32">
        <v>0</v>
      </c>
      <c r="L312" s="32">
        <v>1373.31</v>
      </c>
      <c r="M312" s="32">
        <v>12.7</v>
      </c>
      <c r="N312" s="32">
        <v>0</v>
      </c>
      <c r="O312" s="32">
        <v>0</v>
      </c>
      <c r="P312" s="32">
        <v>0</v>
      </c>
      <c r="Q312" s="32">
        <v>0</v>
      </c>
      <c r="R312" s="32">
        <v>0.52</v>
      </c>
      <c r="S312" s="32">
        <v>0</v>
      </c>
      <c r="T312" s="32">
        <v>0</v>
      </c>
      <c r="U312" s="32">
        <v>0</v>
      </c>
      <c r="V312" s="32">
        <v>0.53</v>
      </c>
      <c r="W312" s="32">
        <v>0</v>
      </c>
      <c r="X312" s="32">
        <v>0</v>
      </c>
      <c r="Y312" s="32">
        <v>3.29</v>
      </c>
      <c r="Z312" s="32">
        <v>0</v>
      </c>
      <c r="AA312" s="32">
        <v>0</v>
      </c>
      <c r="AB312" s="32">
        <v>0</v>
      </c>
      <c r="AC312" s="32">
        <v>0</v>
      </c>
      <c r="AD312" s="32">
        <v>0</v>
      </c>
      <c r="AE312" s="32">
        <v>0</v>
      </c>
      <c r="AF312" s="32">
        <v>0</v>
      </c>
      <c r="AG312" s="32">
        <v>0</v>
      </c>
      <c r="AH312" s="32">
        <v>0</v>
      </c>
      <c r="AI312" s="32">
        <v>0.18</v>
      </c>
      <c r="AJ312" s="32">
        <v>0</v>
      </c>
      <c r="AK312" s="32">
        <v>0</v>
      </c>
      <c r="AL312" s="32">
        <v>0</v>
      </c>
      <c r="AM312" s="32">
        <v>0</v>
      </c>
      <c r="AN312" s="32">
        <v>0</v>
      </c>
      <c r="AO312" s="32">
        <v>0</v>
      </c>
      <c r="AP312" s="32">
        <v>0</v>
      </c>
      <c r="AQ312" s="32">
        <v>0</v>
      </c>
      <c r="AR312" s="32">
        <v>0</v>
      </c>
      <c r="AS312" s="32">
        <v>0</v>
      </c>
      <c r="AT312" s="32">
        <v>0</v>
      </c>
      <c r="AU312" s="32">
        <v>0</v>
      </c>
      <c r="AV312" s="32">
        <v>0</v>
      </c>
      <c r="AW312" s="32">
        <v>0</v>
      </c>
      <c r="AX312" s="32">
        <v>34.799999999999997</v>
      </c>
      <c r="AY312" s="32">
        <v>22.75</v>
      </c>
      <c r="AZ312" s="32">
        <v>0</v>
      </c>
      <c r="BA312" s="32">
        <v>126.30000000000003</v>
      </c>
      <c r="BB312" s="33"/>
      <c r="BC312" s="33"/>
      <c r="BD312" s="31"/>
      <c r="BE312" s="34"/>
      <c r="BF312" s="35" t="s">
        <v>3614</v>
      </c>
    </row>
    <row r="313" spans="1:60" s="36" customFormat="1" x14ac:dyDescent="0.2">
      <c r="A313" s="29" t="s">
        <v>1261</v>
      </c>
      <c r="B313" s="134" t="s">
        <v>297</v>
      </c>
      <c r="C313" s="31"/>
      <c r="D313" s="32">
        <v>106.79</v>
      </c>
      <c r="E313" s="32">
        <v>0</v>
      </c>
      <c r="F313" s="32">
        <v>0</v>
      </c>
      <c r="G313" s="32">
        <v>0</v>
      </c>
      <c r="H313" s="32">
        <v>6.2000000000000046</v>
      </c>
      <c r="I313" s="32">
        <v>0.21</v>
      </c>
      <c r="J313" s="32">
        <v>0</v>
      </c>
      <c r="K313" s="32">
        <v>0</v>
      </c>
      <c r="L313" s="32">
        <v>53.72</v>
      </c>
      <c r="M313" s="32">
        <v>0</v>
      </c>
      <c r="N313" s="32">
        <v>0</v>
      </c>
      <c r="O313" s="32">
        <v>0</v>
      </c>
      <c r="P313" s="32">
        <v>0</v>
      </c>
      <c r="Q313" s="32">
        <v>0</v>
      </c>
      <c r="R313" s="32">
        <v>0.52</v>
      </c>
      <c r="S313" s="32">
        <v>0</v>
      </c>
      <c r="T313" s="32">
        <v>0</v>
      </c>
      <c r="U313" s="32">
        <v>0</v>
      </c>
      <c r="V313" s="32">
        <v>0.53</v>
      </c>
      <c r="W313" s="32">
        <v>0</v>
      </c>
      <c r="X313" s="32">
        <v>0</v>
      </c>
      <c r="Y313" s="32">
        <v>2.63</v>
      </c>
      <c r="Z313" s="32">
        <v>0</v>
      </c>
      <c r="AA313" s="32">
        <v>0</v>
      </c>
      <c r="AB313" s="32">
        <v>0</v>
      </c>
      <c r="AC313" s="32">
        <v>0</v>
      </c>
      <c r="AD313" s="32">
        <v>0</v>
      </c>
      <c r="AE313" s="32">
        <v>0</v>
      </c>
      <c r="AF313" s="32">
        <v>0</v>
      </c>
      <c r="AG313" s="32">
        <v>0</v>
      </c>
      <c r="AH313" s="32">
        <v>0</v>
      </c>
      <c r="AI313" s="32">
        <v>0.18</v>
      </c>
      <c r="AJ313" s="32">
        <v>0</v>
      </c>
      <c r="AK313" s="32">
        <v>0</v>
      </c>
      <c r="AL313" s="32">
        <v>0</v>
      </c>
      <c r="AM313" s="32">
        <v>0</v>
      </c>
      <c r="AN313" s="32">
        <v>0</v>
      </c>
      <c r="AO313" s="32">
        <v>0</v>
      </c>
      <c r="AP313" s="32">
        <v>0</v>
      </c>
      <c r="AQ313" s="32">
        <v>0</v>
      </c>
      <c r="AR313" s="32">
        <v>0</v>
      </c>
      <c r="AS313" s="32">
        <v>0</v>
      </c>
      <c r="AT313" s="32">
        <v>0</v>
      </c>
      <c r="AU313" s="32">
        <v>0</v>
      </c>
      <c r="AV313" s="32">
        <v>0</v>
      </c>
      <c r="AW313" s="32">
        <v>0</v>
      </c>
      <c r="AX313" s="32">
        <v>0</v>
      </c>
      <c r="AY313" s="32">
        <v>0</v>
      </c>
      <c r="AZ313" s="32">
        <v>0</v>
      </c>
      <c r="BA313" s="32">
        <v>43.320000000000022</v>
      </c>
      <c r="BB313" s="32">
        <v>0</v>
      </c>
      <c r="BC313" s="32">
        <v>0</v>
      </c>
      <c r="BD313" s="31"/>
      <c r="BE313" s="34"/>
      <c r="BF313" s="35" t="s">
        <v>3614</v>
      </c>
    </row>
    <row r="314" spans="1:60" x14ac:dyDescent="0.2">
      <c r="A314" s="50" t="s">
        <v>1263</v>
      </c>
      <c r="B314" s="51" t="s">
        <v>2702</v>
      </c>
      <c r="C314" s="52" t="s">
        <v>200</v>
      </c>
      <c r="D314" s="40">
        <v>10</v>
      </c>
      <c r="E314" s="40"/>
      <c r="F314" s="40"/>
      <c r="G314" s="40"/>
      <c r="H314" s="40"/>
      <c r="I314" s="40"/>
      <c r="J314" s="40"/>
      <c r="K314" s="40"/>
      <c r="L314" s="40">
        <v>10</v>
      </c>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53"/>
      <c r="BC314" s="53"/>
      <c r="BD314" s="52" t="s">
        <v>2378</v>
      </c>
      <c r="BE314" s="54" t="s">
        <v>2703</v>
      </c>
      <c r="BF314" s="35" t="s">
        <v>3615</v>
      </c>
    </row>
    <row r="315" spans="1:60" ht="48" x14ac:dyDescent="0.2">
      <c r="A315" s="50" t="s">
        <v>358</v>
      </c>
      <c r="B315" s="51" t="s">
        <v>2704</v>
      </c>
      <c r="C315" s="52" t="s">
        <v>200</v>
      </c>
      <c r="D315" s="40">
        <v>19</v>
      </c>
      <c r="E315" s="40"/>
      <c r="F315" s="40"/>
      <c r="G315" s="40"/>
      <c r="H315" s="40"/>
      <c r="I315" s="40"/>
      <c r="J315" s="40"/>
      <c r="K315" s="40"/>
      <c r="L315" s="40">
        <v>15</v>
      </c>
      <c r="M315" s="40"/>
      <c r="N315" s="40"/>
      <c r="O315" s="40"/>
      <c r="P315" s="40"/>
      <c r="Q315" s="40"/>
      <c r="R315" s="40"/>
      <c r="S315" s="40"/>
      <c r="T315" s="40"/>
      <c r="U315" s="40"/>
      <c r="V315" s="40"/>
      <c r="W315" s="40"/>
      <c r="X315" s="40"/>
      <c r="Y315" s="40">
        <v>2.5</v>
      </c>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v>1.5</v>
      </c>
      <c r="BB315" s="53"/>
      <c r="BC315" s="53"/>
      <c r="BD315" s="52" t="s">
        <v>2215</v>
      </c>
      <c r="BE315" s="54"/>
      <c r="BF315" s="35" t="s">
        <v>3615</v>
      </c>
    </row>
    <row r="316" spans="1:60" ht="32" x14ac:dyDescent="0.2">
      <c r="A316" s="50" t="s">
        <v>364</v>
      </c>
      <c r="B316" s="51" t="s">
        <v>2705</v>
      </c>
      <c r="C316" s="52" t="s">
        <v>200</v>
      </c>
      <c r="D316" s="40"/>
      <c r="E316" s="40"/>
      <c r="F316" s="40"/>
      <c r="G316" s="40"/>
      <c r="H316" s="40"/>
      <c r="I316" s="40"/>
      <c r="J316" s="40"/>
      <c r="K316" s="40"/>
      <c r="L316" s="40"/>
      <c r="M316" s="40"/>
      <c r="N316" s="40"/>
      <c r="O316" s="40"/>
      <c r="P316" s="40"/>
      <c r="Q316" s="40"/>
      <c r="R316" s="40">
        <v>0.52</v>
      </c>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53"/>
      <c r="BC316" s="53"/>
      <c r="BD316" s="52" t="s">
        <v>2215</v>
      </c>
      <c r="BE316" s="54"/>
      <c r="BF316" s="35" t="s">
        <v>3615</v>
      </c>
    </row>
    <row r="317" spans="1:60" x14ac:dyDescent="0.2">
      <c r="A317" s="50" t="s">
        <v>413</v>
      </c>
      <c r="B317" s="38" t="s">
        <v>2706</v>
      </c>
      <c r="C317" s="39" t="s">
        <v>200</v>
      </c>
      <c r="D317" s="40">
        <v>0.12</v>
      </c>
      <c r="E317" s="41"/>
      <c r="F317" s="41"/>
      <c r="G317" s="41"/>
      <c r="H317" s="41"/>
      <c r="I317" s="41"/>
      <c r="J317" s="41"/>
      <c r="K317" s="41"/>
      <c r="L317" s="41">
        <v>0.12</v>
      </c>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c r="AT317" s="41"/>
      <c r="AU317" s="41"/>
      <c r="AV317" s="41"/>
      <c r="AW317" s="41"/>
      <c r="AX317" s="41"/>
      <c r="AY317" s="41"/>
      <c r="AZ317" s="41"/>
      <c r="BA317" s="41"/>
      <c r="BB317" s="42"/>
      <c r="BC317" s="42"/>
      <c r="BD317" s="39" t="s">
        <v>2236</v>
      </c>
      <c r="BE317" s="43" t="s">
        <v>2707</v>
      </c>
      <c r="BF317" s="35" t="s">
        <v>3615</v>
      </c>
    </row>
    <row r="318" spans="1:60" x14ac:dyDescent="0.2">
      <c r="A318" s="50" t="s">
        <v>420</v>
      </c>
      <c r="B318" s="38" t="s">
        <v>2708</v>
      </c>
      <c r="C318" s="39" t="s">
        <v>200</v>
      </c>
      <c r="D318" s="40">
        <v>0.74</v>
      </c>
      <c r="E318" s="41"/>
      <c r="F318" s="41"/>
      <c r="G318" s="41"/>
      <c r="H318" s="41"/>
      <c r="I318" s="41">
        <v>0.21</v>
      </c>
      <c r="J318" s="41"/>
      <c r="K318" s="41"/>
      <c r="L318" s="41"/>
      <c r="M318" s="41"/>
      <c r="N318" s="41"/>
      <c r="O318" s="41"/>
      <c r="P318" s="41"/>
      <c r="Q318" s="41"/>
      <c r="R318" s="41"/>
      <c r="S318" s="41"/>
      <c r="T318" s="41"/>
      <c r="U318" s="41"/>
      <c r="V318" s="41">
        <v>0.53</v>
      </c>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c r="AT318" s="41"/>
      <c r="AU318" s="41"/>
      <c r="AV318" s="41"/>
      <c r="AW318" s="41"/>
      <c r="AX318" s="41"/>
      <c r="AY318" s="41"/>
      <c r="AZ318" s="41"/>
      <c r="BA318" s="41"/>
      <c r="BB318" s="42"/>
      <c r="BC318" s="42"/>
      <c r="BD318" s="39" t="s">
        <v>2391</v>
      </c>
      <c r="BE318" s="43" t="s">
        <v>2709</v>
      </c>
      <c r="BF318" s="35" t="s">
        <v>3615</v>
      </c>
    </row>
    <row r="319" spans="1:60" x14ac:dyDescent="0.2">
      <c r="A319" s="50" t="s">
        <v>1841</v>
      </c>
      <c r="B319" s="38" t="s">
        <v>2708</v>
      </c>
      <c r="C319" s="39" t="s">
        <v>200</v>
      </c>
      <c r="D319" s="40">
        <v>0.28999999999999998</v>
      </c>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c r="AT319" s="41"/>
      <c r="AU319" s="41"/>
      <c r="AV319" s="41"/>
      <c r="AW319" s="41"/>
      <c r="AX319" s="41"/>
      <c r="AY319" s="41"/>
      <c r="AZ319" s="41"/>
      <c r="BA319" s="41">
        <v>0.28999999999999998</v>
      </c>
      <c r="BB319" s="42"/>
      <c r="BC319" s="42"/>
      <c r="BD319" s="39" t="s">
        <v>2202</v>
      </c>
      <c r="BE319" s="43" t="s">
        <v>2710</v>
      </c>
      <c r="BF319" s="35" t="s">
        <v>3615</v>
      </c>
    </row>
    <row r="320" spans="1:60" ht="48" x14ac:dyDescent="0.2">
      <c r="A320" s="50" t="s">
        <v>1846</v>
      </c>
      <c r="B320" s="38" t="s">
        <v>2711</v>
      </c>
      <c r="C320" s="39" t="s">
        <v>200</v>
      </c>
      <c r="D320" s="40">
        <v>0.42</v>
      </c>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c r="AT320" s="41"/>
      <c r="AU320" s="41"/>
      <c r="AV320" s="41"/>
      <c r="AW320" s="41"/>
      <c r="AX320" s="41"/>
      <c r="AY320" s="41"/>
      <c r="AZ320" s="41"/>
      <c r="BA320" s="41">
        <v>0.42</v>
      </c>
      <c r="BB320" s="42"/>
      <c r="BC320" s="42"/>
      <c r="BD320" s="39" t="s">
        <v>2217</v>
      </c>
      <c r="BE320" s="43"/>
      <c r="BF320" s="35" t="s">
        <v>3615</v>
      </c>
    </row>
    <row r="321" spans="1:58" ht="48" x14ac:dyDescent="0.2">
      <c r="A321" s="50" t="s">
        <v>1382</v>
      </c>
      <c r="B321" s="38" t="s">
        <v>715</v>
      </c>
      <c r="C321" s="39" t="s">
        <v>200</v>
      </c>
      <c r="D321" s="40">
        <v>0.5</v>
      </c>
      <c r="E321" s="41"/>
      <c r="F321" s="41"/>
      <c r="G321" s="41"/>
      <c r="H321" s="41"/>
      <c r="I321" s="41"/>
      <c r="J321" s="41"/>
      <c r="K321" s="41"/>
      <c r="L321" s="41">
        <v>0.5</v>
      </c>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c r="AT321" s="41"/>
      <c r="AU321" s="41"/>
      <c r="AV321" s="41"/>
      <c r="AW321" s="41"/>
      <c r="AX321" s="41"/>
      <c r="AY321" s="41"/>
      <c r="AZ321" s="41"/>
      <c r="BA321" s="41"/>
      <c r="BB321" s="42"/>
      <c r="BC321" s="42"/>
      <c r="BD321" s="39" t="s">
        <v>2219</v>
      </c>
      <c r="BE321" s="43"/>
      <c r="BF321" s="35" t="s">
        <v>3615</v>
      </c>
    </row>
    <row r="322" spans="1:58" x14ac:dyDescent="0.2">
      <c r="A322" s="50" t="s">
        <v>1469</v>
      </c>
      <c r="B322" s="38" t="s">
        <v>2712</v>
      </c>
      <c r="C322" s="39" t="s">
        <v>200</v>
      </c>
      <c r="D322" s="40">
        <v>2.35</v>
      </c>
      <c r="E322" s="41"/>
      <c r="F322" s="41"/>
      <c r="G322" s="41"/>
      <c r="H322" s="41"/>
      <c r="I322" s="41"/>
      <c r="J322" s="41"/>
      <c r="K322" s="41"/>
      <c r="L322" s="41">
        <v>0.09</v>
      </c>
      <c r="M322" s="41"/>
      <c r="N322" s="41"/>
      <c r="O322" s="41"/>
      <c r="P322" s="41"/>
      <c r="Q322" s="41"/>
      <c r="R322" s="41"/>
      <c r="S322" s="41"/>
      <c r="T322" s="41"/>
      <c r="U322" s="41"/>
      <c r="V322" s="41"/>
      <c r="W322" s="41"/>
      <c r="X322" s="41"/>
      <c r="Y322" s="41">
        <v>0.06</v>
      </c>
      <c r="Z322" s="41"/>
      <c r="AA322" s="41"/>
      <c r="AB322" s="41"/>
      <c r="AC322" s="41"/>
      <c r="AD322" s="41"/>
      <c r="AE322" s="41"/>
      <c r="AF322" s="41"/>
      <c r="AG322" s="41"/>
      <c r="AH322" s="41"/>
      <c r="AI322" s="41"/>
      <c r="AJ322" s="41"/>
      <c r="AK322" s="41"/>
      <c r="AL322" s="41"/>
      <c r="AM322" s="41"/>
      <c r="AN322" s="41"/>
      <c r="AO322" s="41"/>
      <c r="AP322" s="41"/>
      <c r="AQ322" s="41"/>
      <c r="AR322" s="41"/>
      <c r="AS322" s="41"/>
      <c r="AT322" s="41"/>
      <c r="AU322" s="41"/>
      <c r="AV322" s="41"/>
      <c r="AW322" s="41"/>
      <c r="AX322" s="41"/>
      <c r="AY322" s="41"/>
      <c r="AZ322" s="41"/>
      <c r="BA322" s="41">
        <v>2.2000000000000002</v>
      </c>
      <c r="BB322" s="42"/>
      <c r="BC322" s="42"/>
      <c r="BD322" s="39" t="s">
        <v>2217</v>
      </c>
      <c r="BE322" s="43"/>
      <c r="BF322" s="35" t="s">
        <v>3615</v>
      </c>
    </row>
    <row r="323" spans="1:58" ht="32" x14ac:dyDescent="0.2">
      <c r="A323" s="50" t="s">
        <v>75</v>
      </c>
      <c r="B323" s="38" t="s">
        <v>2713</v>
      </c>
      <c r="C323" s="39" t="s">
        <v>200</v>
      </c>
      <c r="D323" s="40">
        <v>0.2</v>
      </c>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c r="AT323" s="41"/>
      <c r="AU323" s="41"/>
      <c r="AV323" s="41"/>
      <c r="AW323" s="41"/>
      <c r="AX323" s="41"/>
      <c r="AY323" s="41"/>
      <c r="AZ323" s="41"/>
      <c r="BA323" s="41">
        <v>0.2</v>
      </c>
      <c r="BB323" s="42"/>
      <c r="BC323" s="42"/>
      <c r="BD323" s="39" t="s">
        <v>2217</v>
      </c>
      <c r="BE323" s="43"/>
      <c r="BF323" s="35" t="s">
        <v>3615</v>
      </c>
    </row>
    <row r="324" spans="1:58" ht="32" x14ac:dyDescent="0.2">
      <c r="A324" s="50" t="s">
        <v>95</v>
      </c>
      <c r="B324" s="38" t="s">
        <v>2714</v>
      </c>
      <c r="C324" s="39" t="s">
        <v>200</v>
      </c>
      <c r="D324" s="40">
        <v>0.42</v>
      </c>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c r="AT324" s="41"/>
      <c r="AU324" s="41"/>
      <c r="AV324" s="41"/>
      <c r="AW324" s="41"/>
      <c r="AX324" s="41"/>
      <c r="AY324" s="41"/>
      <c r="AZ324" s="41"/>
      <c r="BA324" s="41">
        <v>0.42</v>
      </c>
      <c r="BB324" s="42"/>
      <c r="BC324" s="42"/>
      <c r="BD324" s="39" t="s">
        <v>2217</v>
      </c>
      <c r="BE324" s="43"/>
      <c r="BF324" s="35" t="s">
        <v>3615</v>
      </c>
    </row>
    <row r="325" spans="1:58" x14ac:dyDescent="0.2">
      <c r="A325" s="50" t="s">
        <v>128</v>
      </c>
      <c r="B325" s="38" t="s">
        <v>297</v>
      </c>
      <c r="C325" s="39" t="s">
        <v>200</v>
      </c>
      <c r="D325" s="40">
        <v>0.18</v>
      </c>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v>0.18</v>
      </c>
      <c r="AJ325" s="41"/>
      <c r="AK325" s="41"/>
      <c r="AL325" s="41"/>
      <c r="AM325" s="41"/>
      <c r="AN325" s="41"/>
      <c r="AO325" s="41"/>
      <c r="AP325" s="41"/>
      <c r="AQ325" s="41"/>
      <c r="AR325" s="41"/>
      <c r="AS325" s="41"/>
      <c r="AT325" s="41"/>
      <c r="AU325" s="41"/>
      <c r="AV325" s="41"/>
      <c r="AW325" s="41"/>
      <c r="AX325" s="41"/>
      <c r="AY325" s="41"/>
      <c r="AZ325" s="41"/>
      <c r="BA325" s="41"/>
      <c r="BB325" s="42"/>
      <c r="BC325" s="42"/>
      <c r="BD325" s="39" t="s">
        <v>2219</v>
      </c>
      <c r="BE325" s="43"/>
      <c r="BF325" s="35" t="s">
        <v>3615</v>
      </c>
    </row>
    <row r="326" spans="1:58" x14ac:dyDescent="0.2">
      <c r="A326" s="50" t="s">
        <v>133</v>
      </c>
      <c r="B326" s="38" t="s">
        <v>2715</v>
      </c>
      <c r="C326" s="39" t="s">
        <v>200</v>
      </c>
      <c r="D326" s="40">
        <v>1.19</v>
      </c>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c r="AT326" s="41"/>
      <c r="AU326" s="41"/>
      <c r="AV326" s="41"/>
      <c r="AW326" s="41"/>
      <c r="AX326" s="41"/>
      <c r="AY326" s="41"/>
      <c r="AZ326" s="41"/>
      <c r="BA326" s="41">
        <v>1.19</v>
      </c>
      <c r="BB326" s="42"/>
      <c r="BC326" s="42"/>
      <c r="BD326" s="39" t="s">
        <v>2217</v>
      </c>
      <c r="BE326" s="43"/>
      <c r="BF326" s="35" t="s">
        <v>3615</v>
      </c>
    </row>
    <row r="327" spans="1:58" ht="64" x14ac:dyDescent="0.2">
      <c r="A327" s="50" t="s">
        <v>138</v>
      </c>
      <c r="B327" s="38" t="s">
        <v>2716</v>
      </c>
      <c r="C327" s="39" t="s">
        <v>200</v>
      </c>
      <c r="D327" s="40">
        <v>1.76</v>
      </c>
      <c r="E327" s="41"/>
      <c r="F327" s="41"/>
      <c r="G327" s="41"/>
      <c r="H327" s="41"/>
      <c r="I327" s="41"/>
      <c r="J327" s="41"/>
      <c r="K327" s="41"/>
      <c r="L327" s="41">
        <v>1.58</v>
      </c>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c r="AT327" s="41"/>
      <c r="AU327" s="41"/>
      <c r="AV327" s="41"/>
      <c r="AW327" s="41"/>
      <c r="AX327" s="41"/>
      <c r="AY327" s="41"/>
      <c r="AZ327" s="41"/>
      <c r="BA327" s="41">
        <v>0.18</v>
      </c>
      <c r="BB327" s="42"/>
      <c r="BC327" s="42"/>
      <c r="BD327" s="39" t="s">
        <v>2217</v>
      </c>
      <c r="BE327" s="43"/>
      <c r="BF327" s="35" t="s">
        <v>3615</v>
      </c>
    </row>
    <row r="328" spans="1:58" ht="32" x14ac:dyDescent="0.2">
      <c r="A328" s="50" t="s">
        <v>149</v>
      </c>
      <c r="B328" s="38" t="s">
        <v>2717</v>
      </c>
      <c r="C328" s="39" t="s">
        <v>200</v>
      </c>
      <c r="D328" s="40">
        <v>0.28999999999999998</v>
      </c>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c r="AT328" s="41"/>
      <c r="AU328" s="41"/>
      <c r="AV328" s="41"/>
      <c r="AW328" s="41"/>
      <c r="AX328" s="41"/>
      <c r="AY328" s="41"/>
      <c r="AZ328" s="41"/>
      <c r="BA328" s="41">
        <v>0.28999999999999998</v>
      </c>
      <c r="BB328" s="42"/>
      <c r="BC328" s="42"/>
      <c r="BD328" s="39" t="s">
        <v>2217</v>
      </c>
      <c r="BE328" s="43"/>
      <c r="BF328" s="35" t="s">
        <v>3615</v>
      </c>
    </row>
    <row r="329" spans="1:58" x14ac:dyDescent="0.2">
      <c r="A329" s="50" t="s">
        <v>185</v>
      </c>
      <c r="B329" s="38" t="s">
        <v>2718</v>
      </c>
      <c r="C329" s="39" t="s">
        <v>200</v>
      </c>
      <c r="D329" s="40">
        <v>0.5</v>
      </c>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c r="AU329" s="41"/>
      <c r="AV329" s="41"/>
      <c r="AW329" s="41"/>
      <c r="AX329" s="41"/>
      <c r="AY329" s="41"/>
      <c r="AZ329" s="41"/>
      <c r="BA329" s="41">
        <v>0.5</v>
      </c>
      <c r="BB329" s="42"/>
      <c r="BC329" s="42"/>
      <c r="BD329" s="39" t="s">
        <v>2217</v>
      </c>
      <c r="BE329" s="43"/>
      <c r="BF329" s="35" t="s">
        <v>3615</v>
      </c>
    </row>
    <row r="330" spans="1:58" x14ac:dyDescent="0.2">
      <c r="A330" s="50" t="s">
        <v>2903</v>
      </c>
      <c r="B330" s="38" t="s">
        <v>2719</v>
      </c>
      <c r="C330" s="39" t="s">
        <v>200</v>
      </c>
      <c r="D330" s="40">
        <v>0.23</v>
      </c>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c r="AT330" s="41"/>
      <c r="AU330" s="41"/>
      <c r="AV330" s="41"/>
      <c r="AW330" s="41"/>
      <c r="AX330" s="41"/>
      <c r="AY330" s="41"/>
      <c r="AZ330" s="41"/>
      <c r="BA330" s="41">
        <v>0.23</v>
      </c>
      <c r="BB330" s="42"/>
      <c r="BC330" s="42"/>
      <c r="BD330" s="39" t="s">
        <v>2217</v>
      </c>
      <c r="BE330" s="43"/>
      <c r="BF330" s="35" t="s">
        <v>3615</v>
      </c>
    </row>
    <row r="331" spans="1:58" ht="32" x14ac:dyDescent="0.2">
      <c r="A331" s="50" t="s">
        <v>2905</v>
      </c>
      <c r="B331" s="38" t="s">
        <v>2720</v>
      </c>
      <c r="C331" s="39" t="s">
        <v>200</v>
      </c>
      <c r="D331" s="40">
        <v>3.2199999999999998</v>
      </c>
      <c r="E331" s="41"/>
      <c r="F331" s="41"/>
      <c r="G331" s="41"/>
      <c r="H331" s="41"/>
      <c r="I331" s="41"/>
      <c r="J331" s="41"/>
      <c r="K331" s="41"/>
      <c r="L331" s="41">
        <v>1.72</v>
      </c>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c r="AT331" s="41"/>
      <c r="AU331" s="41"/>
      <c r="AV331" s="41"/>
      <c r="AW331" s="41"/>
      <c r="AX331" s="41"/>
      <c r="AY331" s="41"/>
      <c r="AZ331" s="41"/>
      <c r="BA331" s="41">
        <v>1.5</v>
      </c>
      <c r="BB331" s="42"/>
      <c r="BC331" s="42"/>
      <c r="BD331" s="39" t="s">
        <v>2223</v>
      </c>
      <c r="BE331" s="43"/>
      <c r="BF331" s="35" t="s">
        <v>3615</v>
      </c>
    </row>
    <row r="332" spans="1:58" x14ac:dyDescent="0.2">
      <c r="A332" s="50" t="s">
        <v>2907</v>
      </c>
      <c r="B332" s="38" t="s">
        <v>2721</v>
      </c>
      <c r="C332" s="39" t="s">
        <v>200</v>
      </c>
      <c r="D332" s="40">
        <v>0.4</v>
      </c>
      <c r="E332" s="41"/>
      <c r="F332" s="41"/>
      <c r="G332" s="41"/>
      <c r="H332" s="41">
        <v>0.4</v>
      </c>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c r="AT332" s="41"/>
      <c r="AU332" s="41"/>
      <c r="AV332" s="41"/>
      <c r="AW332" s="41"/>
      <c r="AX332" s="41"/>
      <c r="AY332" s="41"/>
      <c r="AZ332" s="41"/>
      <c r="BA332" s="41"/>
      <c r="BB332" s="42"/>
      <c r="BC332" s="42"/>
      <c r="BD332" s="39" t="s">
        <v>2208</v>
      </c>
      <c r="BE332" s="43"/>
      <c r="BF332" s="35" t="s">
        <v>3615</v>
      </c>
    </row>
    <row r="333" spans="1:58" ht="48" x14ac:dyDescent="0.2">
      <c r="A333" s="50" t="s">
        <v>2909</v>
      </c>
      <c r="B333" s="38" t="s">
        <v>2722</v>
      </c>
      <c r="C333" s="39"/>
      <c r="D333" s="40">
        <v>15</v>
      </c>
      <c r="E333" s="41"/>
      <c r="F333" s="41"/>
      <c r="G333" s="41"/>
      <c r="H333" s="41">
        <v>2.5</v>
      </c>
      <c r="I333" s="41"/>
      <c r="J333" s="41"/>
      <c r="K333" s="41"/>
      <c r="L333" s="41">
        <v>10</v>
      </c>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c r="AT333" s="41"/>
      <c r="AU333" s="41"/>
      <c r="AV333" s="41"/>
      <c r="AW333" s="41"/>
      <c r="AX333" s="41"/>
      <c r="AY333" s="41"/>
      <c r="AZ333" s="41"/>
      <c r="BA333" s="41">
        <v>2.5</v>
      </c>
      <c r="BB333" s="42"/>
      <c r="BC333" s="42"/>
      <c r="BD333" s="60" t="s">
        <v>2723</v>
      </c>
      <c r="BE333" s="43"/>
      <c r="BF333" s="35" t="s">
        <v>3614</v>
      </c>
    </row>
    <row r="334" spans="1:58" s="69" customFormat="1" x14ac:dyDescent="0.2">
      <c r="A334" s="61"/>
      <c r="B334" s="62"/>
      <c r="C334" s="63" t="s">
        <v>200</v>
      </c>
      <c r="D334" s="65">
        <v>7.5</v>
      </c>
      <c r="E334" s="66"/>
      <c r="F334" s="66"/>
      <c r="G334" s="66"/>
      <c r="H334" s="66"/>
      <c r="I334" s="66"/>
      <c r="J334" s="66"/>
      <c r="K334" s="66"/>
      <c r="L334" s="66">
        <v>5</v>
      </c>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c r="AR334" s="66"/>
      <c r="AS334" s="66"/>
      <c r="AT334" s="66"/>
      <c r="AU334" s="66"/>
      <c r="AV334" s="66"/>
      <c r="AW334" s="66"/>
      <c r="AX334" s="66"/>
      <c r="AY334" s="66"/>
      <c r="AZ334" s="66"/>
      <c r="BA334" s="66">
        <v>2.5</v>
      </c>
      <c r="BB334" s="67"/>
      <c r="BC334" s="67"/>
      <c r="BD334" s="63" t="s">
        <v>2215</v>
      </c>
      <c r="BE334" s="68"/>
      <c r="BF334" s="35" t="s">
        <v>3615</v>
      </c>
    </row>
    <row r="335" spans="1:58" s="69" customFormat="1" x14ac:dyDescent="0.2">
      <c r="A335" s="61"/>
      <c r="B335" s="62"/>
      <c r="C335" s="63" t="s">
        <v>200</v>
      </c>
      <c r="D335" s="65">
        <v>7.5</v>
      </c>
      <c r="E335" s="66"/>
      <c r="F335" s="66"/>
      <c r="G335" s="66"/>
      <c r="H335" s="66">
        <v>2.5</v>
      </c>
      <c r="I335" s="66"/>
      <c r="J335" s="66"/>
      <c r="K335" s="66"/>
      <c r="L335" s="66">
        <v>5</v>
      </c>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c r="AR335" s="66"/>
      <c r="AS335" s="66"/>
      <c r="AT335" s="66"/>
      <c r="AU335" s="66"/>
      <c r="AV335" s="66"/>
      <c r="AW335" s="66"/>
      <c r="AX335" s="66"/>
      <c r="AY335" s="66"/>
      <c r="AZ335" s="66"/>
      <c r="BA335" s="66"/>
      <c r="BB335" s="67"/>
      <c r="BC335" s="67"/>
      <c r="BD335" s="63" t="s">
        <v>2206</v>
      </c>
      <c r="BE335" s="68"/>
      <c r="BF335" s="35" t="s">
        <v>3615</v>
      </c>
    </row>
    <row r="336" spans="1:58" ht="64" x14ac:dyDescent="0.2">
      <c r="A336" s="50" t="s">
        <v>2911</v>
      </c>
      <c r="B336" s="38" t="s">
        <v>2724</v>
      </c>
      <c r="C336" s="39"/>
      <c r="D336" s="40">
        <v>40</v>
      </c>
      <c r="E336" s="41"/>
      <c r="F336" s="41"/>
      <c r="G336" s="41"/>
      <c r="H336" s="41">
        <v>0.6</v>
      </c>
      <c r="I336" s="41"/>
      <c r="J336" s="41"/>
      <c r="K336" s="41"/>
      <c r="L336" s="41">
        <v>12</v>
      </c>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c r="AT336" s="41"/>
      <c r="AU336" s="41"/>
      <c r="AV336" s="41"/>
      <c r="AW336" s="41"/>
      <c r="AX336" s="41"/>
      <c r="AY336" s="41"/>
      <c r="AZ336" s="41"/>
      <c r="BA336" s="41">
        <v>27.4</v>
      </c>
      <c r="BB336" s="42"/>
      <c r="BC336" s="42"/>
      <c r="BD336" s="60" t="s">
        <v>2725</v>
      </c>
      <c r="BE336" s="43"/>
      <c r="BF336" s="35" t="s">
        <v>3614</v>
      </c>
    </row>
    <row r="337" spans="1:58" s="69" customFormat="1" x14ac:dyDescent="0.2">
      <c r="A337" s="61"/>
      <c r="B337" s="62"/>
      <c r="C337" s="63" t="s">
        <v>200</v>
      </c>
      <c r="D337" s="65">
        <v>6</v>
      </c>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c r="AT337" s="66"/>
      <c r="AU337" s="66"/>
      <c r="AV337" s="66"/>
      <c r="AW337" s="66"/>
      <c r="AX337" s="66"/>
      <c r="AY337" s="66"/>
      <c r="AZ337" s="66"/>
      <c r="BA337" s="66">
        <v>6</v>
      </c>
      <c r="BB337" s="67"/>
      <c r="BC337" s="67"/>
      <c r="BD337" s="63" t="s">
        <v>2211</v>
      </c>
      <c r="BE337" s="68"/>
      <c r="BF337" s="35" t="s">
        <v>3615</v>
      </c>
    </row>
    <row r="338" spans="1:58" s="69" customFormat="1" x14ac:dyDescent="0.2">
      <c r="A338" s="61"/>
      <c r="B338" s="62">
        <v>2</v>
      </c>
      <c r="C338" s="63" t="s">
        <v>200</v>
      </c>
      <c r="D338" s="65">
        <v>4</v>
      </c>
      <c r="E338" s="66"/>
      <c r="F338" s="66"/>
      <c r="G338" s="66"/>
      <c r="H338" s="66"/>
      <c r="I338" s="66"/>
      <c r="J338" s="66"/>
      <c r="K338" s="66"/>
      <c r="L338" s="66">
        <v>2</v>
      </c>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c r="AR338" s="66"/>
      <c r="AS338" s="66"/>
      <c r="AT338" s="66"/>
      <c r="AU338" s="66"/>
      <c r="AV338" s="66"/>
      <c r="AW338" s="66"/>
      <c r="AX338" s="66"/>
      <c r="AY338" s="66"/>
      <c r="AZ338" s="66"/>
      <c r="BA338" s="66">
        <v>2</v>
      </c>
      <c r="BB338" s="67"/>
      <c r="BC338" s="67"/>
      <c r="BD338" s="63" t="s">
        <v>2215</v>
      </c>
      <c r="BE338" s="68"/>
      <c r="BF338" s="35" t="s">
        <v>3615</v>
      </c>
    </row>
    <row r="339" spans="1:58" s="69" customFormat="1" x14ac:dyDescent="0.2">
      <c r="A339" s="61"/>
      <c r="B339" s="62"/>
      <c r="C339" s="63" t="s">
        <v>200</v>
      </c>
      <c r="D339" s="65">
        <v>20</v>
      </c>
      <c r="E339" s="66"/>
      <c r="F339" s="66"/>
      <c r="G339" s="66"/>
      <c r="H339" s="66">
        <v>0.6</v>
      </c>
      <c r="I339" s="66"/>
      <c r="J339" s="66"/>
      <c r="K339" s="66"/>
      <c r="L339" s="66">
        <v>10</v>
      </c>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c r="AR339" s="66"/>
      <c r="AS339" s="66"/>
      <c r="AT339" s="66"/>
      <c r="AU339" s="66"/>
      <c r="AV339" s="66"/>
      <c r="AW339" s="66"/>
      <c r="AX339" s="66"/>
      <c r="AY339" s="66"/>
      <c r="AZ339" s="66"/>
      <c r="BA339" s="66">
        <v>9.4</v>
      </c>
      <c r="BB339" s="67"/>
      <c r="BC339" s="67"/>
      <c r="BD339" s="63" t="s">
        <v>2219</v>
      </c>
      <c r="BE339" s="68"/>
      <c r="BF339" s="35" t="s">
        <v>3615</v>
      </c>
    </row>
    <row r="340" spans="1:58" s="69" customFormat="1" x14ac:dyDescent="0.2">
      <c r="A340" s="61"/>
      <c r="B340" s="62"/>
      <c r="C340" s="63" t="s">
        <v>200</v>
      </c>
      <c r="D340" s="65">
        <v>10</v>
      </c>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v>10</v>
      </c>
      <c r="BB340" s="67"/>
      <c r="BC340" s="67"/>
      <c r="BD340" s="63" t="s">
        <v>2226</v>
      </c>
      <c r="BE340" s="68"/>
      <c r="BF340" s="35" t="s">
        <v>3615</v>
      </c>
    </row>
    <row r="341" spans="1:58" x14ac:dyDescent="0.2">
      <c r="A341" s="50" t="s">
        <v>2726</v>
      </c>
      <c r="B341" s="38" t="s">
        <v>2727</v>
      </c>
      <c r="C341" s="39" t="s">
        <v>200</v>
      </c>
      <c r="D341" s="40">
        <v>2.78</v>
      </c>
      <c r="E341" s="41"/>
      <c r="F341" s="41"/>
      <c r="G341" s="41"/>
      <c r="H341" s="41"/>
      <c r="I341" s="41"/>
      <c r="J341" s="41"/>
      <c r="K341" s="41"/>
      <c r="L341" s="41">
        <v>2.71</v>
      </c>
      <c r="M341" s="41"/>
      <c r="N341" s="41"/>
      <c r="O341" s="41"/>
      <c r="P341" s="41"/>
      <c r="Q341" s="41"/>
      <c r="R341" s="41"/>
      <c r="S341" s="41"/>
      <c r="T341" s="41"/>
      <c r="U341" s="41"/>
      <c r="V341" s="41"/>
      <c r="W341" s="41"/>
      <c r="X341" s="41"/>
      <c r="Y341" s="41">
        <v>7.0000000000000007E-2</v>
      </c>
      <c r="Z341" s="41"/>
      <c r="AA341" s="41"/>
      <c r="AB341" s="41"/>
      <c r="AC341" s="41"/>
      <c r="AD341" s="41"/>
      <c r="AE341" s="41"/>
      <c r="AF341" s="41"/>
      <c r="AG341" s="41"/>
      <c r="AH341" s="41"/>
      <c r="AI341" s="41"/>
      <c r="AJ341" s="41"/>
      <c r="AK341" s="41"/>
      <c r="AL341" s="41"/>
      <c r="AM341" s="41"/>
      <c r="AN341" s="41"/>
      <c r="AO341" s="41"/>
      <c r="AP341" s="41"/>
      <c r="AQ341" s="41"/>
      <c r="AR341" s="41"/>
      <c r="AS341" s="41"/>
      <c r="AT341" s="41"/>
      <c r="AU341" s="41"/>
      <c r="AV341" s="41"/>
      <c r="AW341" s="41"/>
      <c r="AX341" s="41"/>
      <c r="AY341" s="41"/>
      <c r="AZ341" s="41"/>
      <c r="BA341" s="41"/>
      <c r="BB341" s="42"/>
      <c r="BC341" s="42"/>
      <c r="BD341" s="39" t="s">
        <v>2217</v>
      </c>
      <c r="BE341" s="43"/>
      <c r="BF341" s="35" t="s">
        <v>3615</v>
      </c>
    </row>
    <row r="342" spans="1:58" ht="32" x14ac:dyDescent="0.2">
      <c r="A342" s="50" t="s">
        <v>2728</v>
      </c>
      <c r="B342" s="38" t="s">
        <v>2729</v>
      </c>
      <c r="C342" s="39" t="s">
        <v>200</v>
      </c>
      <c r="D342" s="40">
        <v>2.4</v>
      </c>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c r="AT342" s="41"/>
      <c r="AU342" s="41"/>
      <c r="AV342" s="41"/>
      <c r="AW342" s="41"/>
      <c r="AX342" s="41"/>
      <c r="AY342" s="41"/>
      <c r="AZ342" s="41"/>
      <c r="BA342" s="41">
        <v>2.4</v>
      </c>
      <c r="BB342" s="42"/>
      <c r="BC342" s="42"/>
      <c r="BD342" s="39" t="s">
        <v>2219</v>
      </c>
      <c r="BE342" s="43"/>
      <c r="BF342" s="35" t="s">
        <v>3615</v>
      </c>
    </row>
    <row r="343" spans="1:58" ht="32" x14ac:dyDescent="0.2">
      <c r="A343" s="50" t="s">
        <v>2730</v>
      </c>
      <c r="B343" s="38" t="s">
        <v>2731</v>
      </c>
      <c r="C343" s="39" t="s">
        <v>200</v>
      </c>
      <c r="D343" s="40">
        <v>0.3</v>
      </c>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c r="AT343" s="41"/>
      <c r="AU343" s="41"/>
      <c r="AV343" s="41"/>
      <c r="AW343" s="41"/>
      <c r="AX343" s="41"/>
      <c r="AY343" s="41"/>
      <c r="AZ343" s="41"/>
      <c r="BA343" s="41">
        <v>0.3</v>
      </c>
      <c r="BB343" s="42"/>
      <c r="BC343" s="42"/>
      <c r="BD343" s="39"/>
      <c r="BE343" s="43"/>
      <c r="BF343" s="35" t="s">
        <v>3615</v>
      </c>
    </row>
    <row r="344" spans="1:58" ht="32" x14ac:dyDescent="0.2">
      <c r="A344" s="50" t="s">
        <v>2732</v>
      </c>
      <c r="B344" s="38" t="s">
        <v>2733</v>
      </c>
      <c r="C344" s="39"/>
      <c r="D344" s="40">
        <v>4.5</v>
      </c>
      <c r="E344" s="41">
        <v>0</v>
      </c>
      <c r="F344" s="41">
        <v>0</v>
      </c>
      <c r="G344" s="41">
        <v>0</v>
      </c>
      <c r="H344" s="41">
        <v>2.6999999999999993</v>
      </c>
      <c r="I344" s="41">
        <v>0</v>
      </c>
      <c r="J344" s="41">
        <v>0</v>
      </c>
      <c r="K344" s="41">
        <v>0</v>
      </c>
      <c r="L344" s="41">
        <v>0</v>
      </c>
      <c r="M344" s="41">
        <v>0</v>
      </c>
      <c r="N344" s="41">
        <v>0</v>
      </c>
      <c r="O344" s="41">
        <v>0</v>
      </c>
      <c r="P344" s="41">
        <v>0</v>
      </c>
      <c r="Q344" s="41">
        <v>0</v>
      </c>
      <c r="R344" s="41">
        <v>0</v>
      </c>
      <c r="S344" s="41">
        <v>0</v>
      </c>
      <c r="T344" s="41">
        <v>0</v>
      </c>
      <c r="U344" s="41">
        <v>0</v>
      </c>
      <c r="V344" s="41">
        <v>0</v>
      </c>
      <c r="W344" s="41">
        <v>0</v>
      </c>
      <c r="X344" s="41">
        <v>0</v>
      </c>
      <c r="Y344" s="41">
        <v>0</v>
      </c>
      <c r="Z344" s="41">
        <v>0</v>
      </c>
      <c r="AA344" s="41">
        <v>0</v>
      </c>
      <c r="AB344" s="41">
        <v>0</v>
      </c>
      <c r="AC344" s="41">
        <v>0</v>
      </c>
      <c r="AD344" s="41">
        <v>0</v>
      </c>
      <c r="AE344" s="41">
        <v>0</v>
      </c>
      <c r="AF344" s="41">
        <v>0</v>
      </c>
      <c r="AG344" s="41">
        <v>0</v>
      </c>
      <c r="AH344" s="41">
        <v>0</v>
      </c>
      <c r="AI344" s="41">
        <v>0</v>
      </c>
      <c r="AJ344" s="41">
        <v>0</v>
      </c>
      <c r="AK344" s="41">
        <v>0</v>
      </c>
      <c r="AL344" s="41">
        <v>0</v>
      </c>
      <c r="AM344" s="41">
        <v>0</v>
      </c>
      <c r="AN344" s="41">
        <v>0</v>
      </c>
      <c r="AO344" s="41">
        <v>0</v>
      </c>
      <c r="AP344" s="41">
        <v>0</v>
      </c>
      <c r="AQ344" s="41">
        <v>0</v>
      </c>
      <c r="AR344" s="41">
        <v>0</v>
      </c>
      <c r="AS344" s="41">
        <v>0</v>
      </c>
      <c r="AT344" s="41">
        <v>0</v>
      </c>
      <c r="AU344" s="41">
        <v>0</v>
      </c>
      <c r="AV344" s="41">
        <v>0</v>
      </c>
      <c r="AW344" s="41">
        <v>0</v>
      </c>
      <c r="AX344" s="41">
        <v>0</v>
      </c>
      <c r="AY344" s="41">
        <v>0</v>
      </c>
      <c r="AZ344" s="41">
        <v>0</v>
      </c>
      <c r="BA344" s="41">
        <v>1.8000000000000005</v>
      </c>
      <c r="BB344" s="42">
        <v>0</v>
      </c>
      <c r="BC344" s="42">
        <v>0</v>
      </c>
      <c r="BD344" s="39" t="s">
        <v>412</v>
      </c>
      <c r="BE344" s="43"/>
      <c r="BF344" s="35" t="s">
        <v>3614</v>
      </c>
    </row>
    <row r="345" spans="1:58" x14ac:dyDescent="0.2">
      <c r="A345" s="50" t="s">
        <v>2734</v>
      </c>
      <c r="B345" s="90">
        <v>1</v>
      </c>
      <c r="C345" s="39" t="s">
        <v>200</v>
      </c>
      <c r="D345" s="40">
        <v>0.25</v>
      </c>
      <c r="E345" s="41"/>
      <c r="F345" s="41"/>
      <c r="G345" s="41"/>
      <c r="H345" s="41">
        <v>0.15</v>
      </c>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c r="AT345" s="41"/>
      <c r="AU345" s="41"/>
      <c r="AV345" s="41"/>
      <c r="AW345" s="41"/>
      <c r="AX345" s="41"/>
      <c r="AY345" s="41"/>
      <c r="AZ345" s="41"/>
      <c r="BA345" s="41">
        <v>0.1</v>
      </c>
      <c r="BB345" s="42"/>
      <c r="BC345" s="42"/>
      <c r="BD345" s="91" t="s">
        <v>2211</v>
      </c>
      <c r="BE345" s="43"/>
      <c r="BF345" s="35" t="s">
        <v>3615</v>
      </c>
    </row>
    <row r="346" spans="1:58" x14ac:dyDescent="0.2">
      <c r="A346" s="50" t="s">
        <v>2735</v>
      </c>
      <c r="B346" s="90">
        <v>2</v>
      </c>
      <c r="C346" s="39" t="s">
        <v>200</v>
      </c>
      <c r="D346" s="40">
        <v>0.25</v>
      </c>
      <c r="E346" s="41"/>
      <c r="F346" s="41"/>
      <c r="G346" s="41"/>
      <c r="H346" s="41">
        <v>0.15</v>
      </c>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c r="AT346" s="41"/>
      <c r="AU346" s="41"/>
      <c r="AV346" s="41"/>
      <c r="AW346" s="41"/>
      <c r="AX346" s="41"/>
      <c r="AY346" s="41"/>
      <c r="AZ346" s="41"/>
      <c r="BA346" s="41">
        <v>0.1</v>
      </c>
      <c r="BB346" s="42"/>
      <c r="BC346" s="42"/>
      <c r="BD346" s="91" t="s">
        <v>2202</v>
      </c>
      <c r="BE346" s="43"/>
      <c r="BF346" s="35" t="s">
        <v>3615</v>
      </c>
    </row>
    <row r="347" spans="1:58" x14ac:dyDescent="0.2">
      <c r="A347" s="50" t="s">
        <v>2736</v>
      </c>
      <c r="B347" s="90">
        <v>3</v>
      </c>
      <c r="C347" s="39" t="s">
        <v>200</v>
      </c>
      <c r="D347" s="40">
        <v>0.25</v>
      </c>
      <c r="E347" s="41"/>
      <c r="F347" s="41"/>
      <c r="G347" s="41"/>
      <c r="H347" s="41">
        <v>0.15</v>
      </c>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c r="AT347" s="41"/>
      <c r="AU347" s="41"/>
      <c r="AV347" s="41"/>
      <c r="AW347" s="41"/>
      <c r="AX347" s="41"/>
      <c r="AY347" s="41"/>
      <c r="AZ347" s="41"/>
      <c r="BA347" s="41">
        <v>0.1</v>
      </c>
      <c r="BB347" s="42"/>
      <c r="BC347" s="42"/>
      <c r="BD347" s="91" t="s">
        <v>2338</v>
      </c>
      <c r="BE347" s="43"/>
      <c r="BF347" s="35" t="s">
        <v>3615</v>
      </c>
    </row>
    <row r="348" spans="1:58" x14ac:dyDescent="0.2">
      <c r="A348" s="50" t="s">
        <v>2737</v>
      </c>
      <c r="B348" s="90">
        <v>4</v>
      </c>
      <c r="C348" s="39" t="s">
        <v>200</v>
      </c>
      <c r="D348" s="40">
        <v>0.25</v>
      </c>
      <c r="E348" s="41"/>
      <c r="F348" s="41"/>
      <c r="G348" s="41"/>
      <c r="H348" s="41">
        <v>0.15</v>
      </c>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c r="AT348" s="41"/>
      <c r="AU348" s="41"/>
      <c r="AV348" s="41"/>
      <c r="AW348" s="41"/>
      <c r="AX348" s="41"/>
      <c r="AY348" s="41"/>
      <c r="AZ348" s="41"/>
      <c r="BA348" s="41">
        <v>0.1</v>
      </c>
      <c r="BB348" s="42"/>
      <c r="BC348" s="42"/>
      <c r="BD348" s="91" t="s">
        <v>2204</v>
      </c>
      <c r="BE348" s="43"/>
      <c r="BF348" s="35" t="s">
        <v>3615</v>
      </c>
    </row>
    <row r="349" spans="1:58" x14ac:dyDescent="0.2">
      <c r="A349" s="50" t="s">
        <v>2738</v>
      </c>
      <c r="B349" s="90">
        <v>5</v>
      </c>
      <c r="C349" s="39" t="s">
        <v>200</v>
      </c>
      <c r="D349" s="40">
        <v>0.25</v>
      </c>
      <c r="E349" s="41"/>
      <c r="F349" s="41"/>
      <c r="G349" s="41"/>
      <c r="H349" s="41">
        <v>0.15</v>
      </c>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c r="AT349" s="41"/>
      <c r="AU349" s="41"/>
      <c r="AV349" s="41"/>
      <c r="AW349" s="41"/>
      <c r="AX349" s="41"/>
      <c r="AY349" s="41"/>
      <c r="AZ349" s="41"/>
      <c r="BA349" s="41">
        <v>0.1</v>
      </c>
      <c r="BB349" s="42"/>
      <c r="BC349" s="42"/>
      <c r="BD349" s="91" t="s">
        <v>2215</v>
      </c>
      <c r="BE349" s="43"/>
      <c r="BF349" s="35" t="s">
        <v>3615</v>
      </c>
    </row>
    <row r="350" spans="1:58" x14ac:dyDescent="0.2">
      <c r="A350" s="50" t="s">
        <v>2739</v>
      </c>
      <c r="B350" s="90">
        <v>6</v>
      </c>
      <c r="C350" s="39" t="s">
        <v>200</v>
      </c>
      <c r="D350" s="40">
        <v>0.25</v>
      </c>
      <c r="E350" s="41"/>
      <c r="F350" s="41"/>
      <c r="G350" s="41"/>
      <c r="H350" s="41">
        <v>0.15</v>
      </c>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c r="AT350" s="41"/>
      <c r="AU350" s="41"/>
      <c r="AV350" s="41"/>
      <c r="AW350" s="41"/>
      <c r="AX350" s="41"/>
      <c r="AY350" s="41"/>
      <c r="AZ350" s="41"/>
      <c r="BA350" s="41">
        <v>0.1</v>
      </c>
      <c r="BB350" s="42"/>
      <c r="BC350" s="42"/>
      <c r="BD350" s="91" t="s">
        <v>2236</v>
      </c>
      <c r="BE350" s="43"/>
      <c r="BF350" s="35" t="s">
        <v>3615</v>
      </c>
    </row>
    <row r="351" spans="1:58" x14ac:dyDescent="0.2">
      <c r="A351" s="50" t="s">
        <v>2740</v>
      </c>
      <c r="B351" s="90">
        <v>7</v>
      </c>
      <c r="C351" s="39" t="s">
        <v>200</v>
      </c>
      <c r="D351" s="40">
        <v>0.25</v>
      </c>
      <c r="E351" s="41"/>
      <c r="F351" s="41"/>
      <c r="G351" s="41"/>
      <c r="H351" s="41">
        <v>0.15</v>
      </c>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c r="AT351" s="41"/>
      <c r="AU351" s="41"/>
      <c r="AV351" s="41"/>
      <c r="AW351" s="41"/>
      <c r="AX351" s="41"/>
      <c r="AY351" s="41"/>
      <c r="AZ351" s="41"/>
      <c r="BA351" s="41">
        <v>0.1</v>
      </c>
      <c r="BB351" s="42"/>
      <c r="BC351" s="42"/>
      <c r="BD351" s="91" t="s">
        <v>2219</v>
      </c>
      <c r="BE351" s="43"/>
      <c r="BF351" s="35" t="s">
        <v>3615</v>
      </c>
    </row>
    <row r="352" spans="1:58" x14ac:dyDescent="0.2">
      <c r="A352" s="50" t="s">
        <v>2741</v>
      </c>
      <c r="B352" s="90">
        <v>8</v>
      </c>
      <c r="C352" s="39" t="s">
        <v>200</v>
      </c>
      <c r="D352" s="40">
        <v>0.25</v>
      </c>
      <c r="E352" s="41"/>
      <c r="F352" s="41"/>
      <c r="G352" s="41"/>
      <c r="H352" s="41">
        <v>0.15</v>
      </c>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c r="AT352" s="41"/>
      <c r="AU352" s="41"/>
      <c r="AV352" s="41"/>
      <c r="AW352" s="41"/>
      <c r="AX352" s="41"/>
      <c r="AY352" s="41"/>
      <c r="AZ352" s="41"/>
      <c r="BA352" s="41">
        <v>0.1</v>
      </c>
      <c r="BB352" s="42"/>
      <c r="BC352" s="42"/>
      <c r="BD352" s="91" t="s">
        <v>2378</v>
      </c>
      <c r="BE352" s="43"/>
      <c r="BF352" s="35" t="s">
        <v>3615</v>
      </c>
    </row>
    <row r="353" spans="1:58" x14ac:dyDescent="0.2">
      <c r="A353" s="50" t="s">
        <v>2742</v>
      </c>
      <c r="B353" s="90">
        <v>9</v>
      </c>
      <c r="C353" s="39" t="s">
        <v>200</v>
      </c>
      <c r="D353" s="40">
        <v>0.25</v>
      </c>
      <c r="E353" s="41"/>
      <c r="F353" s="41"/>
      <c r="G353" s="41"/>
      <c r="H353" s="41">
        <v>0.15</v>
      </c>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c r="AT353" s="41"/>
      <c r="AU353" s="41"/>
      <c r="AV353" s="41"/>
      <c r="AW353" s="41"/>
      <c r="AX353" s="41"/>
      <c r="AY353" s="41"/>
      <c r="AZ353" s="41"/>
      <c r="BA353" s="41">
        <v>0.1</v>
      </c>
      <c r="BB353" s="42"/>
      <c r="BC353" s="42"/>
      <c r="BD353" s="91" t="s">
        <v>2391</v>
      </c>
      <c r="BE353" s="43"/>
      <c r="BF353" s="35" t="s">
        <v>3615</v>
      </c>
    </row>
    <row r="354" spans="1:58" x14ac:dyDescent="0.2">
      <c r="A354" s="50" t="s">
        <v>2743</v>
      </c>
      <c r="B354" s="90">
        <v>10</v>
      </c>
      <c r="C354" s="39" t="s">
        <v>200</v>
      </c>
      <c r="D354" s="40">
        <v>0.25</v>
      </c>
      <c r="E354" s="41"/>
      <c r="F354" s="41"/>
      <c r="G354" s="41"/>
      <c r="H354" s="41">
        <v>0.15</v>
      </c>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c r="AT354" s="41"/>
      <c r="AU354" s="41"/>
      <c r="AV354" s="41"/>
      <c r="AW354" s="41"/>
      <c r="AX354" s="41"/>
      <c r="AY354" s="41"/>
      <c r="AZ354" s="41"/>
      <c r="BA354" s="41">
        <v>0.1</v>
      </c>
      <c r="BB354" s="42"/>
      <c r="BC354" s="42"/>
      <c r="BD354" s="91" t="s">
        <v>2238</v>
      </c>
      <c r="BE354" s="43"/>
      <c r="BF354" s="35" t="s">
        <v>3615</v>
      </c>
    </row>
    <row r="355" spans="1:58" x14ac:dyDescent="0.2">
      <c r="A355" s="50" t="s">
        <v>2744</v>
      </c>
      <c r="B355" s="90">
        <v>11</v>
      </c>
      <c r="C355" s="39" t="s">
        <v>200</v>
      </c>
      <c r="D355" s="40">
        <v>0.25</v>
      </c>
      <c r="E355" s="41"/>
      <c r="F355" s="41"/>
      <c r="G355" s="41"/>
      <c r="H355" s="41">
        <v>0.15</v>
      </c>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c r="AT355" s="41"/>
      <c r="AU355" s="41"/>
      <c r="AV355" s="41"/>
      <c r="AW355" s="41"/>
      <c r="AX355" s="41"/>
      <c r="AY355" s="41"/>
      <c r="AZ355" s="41"/>
      <c r="BA355" s="41">
        <v>0.1</v>
      </c>
      <c r="BB355" s="42"/>
      <c r="BC355" s="42"/>
      <c r="BD355" s="91" t="s">
        <v>2206</v>
      </c>
      <c r="BE355" s="43"/>
      <c r="BF355" s="35" t="s">
        <v>3615</v>
      </c>
    </row>
    <row r="356" spans="1:58" x14ac:dyDescent="0.2">
      <c r="A356" s="50" t="s">
        <v>2745</v>
      </c>
      <c r="B356" s="90">
        <v>12</v>
      </c>
      <c r="C356" s="39" t="s">
        <v>200</v>
      </c>
      <c r="D356" s="40">
        <v>0.25</v>
      </c>
      <c r="E356" s="41"/>
      <c r="F356" s="41"/>
      <c r="G356" s="41"/>
      <c r="H356" s="41">
        <v>0.15</v>
      </c>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c r="AT356" s="41"/>
      <c r="AU356" s="41"/>
      <c r="AV356" s="41"/>
      <c r="AW356" s="41"/>
      <c r="AX356" s="41"/>
      <c r="AY356" s="41"/>
      <c r="AZ356" s="41"/>
      <c r="BA356" s="41">
        <v>0.1</v>
      </c>
      <c r="BB356" s="42"/>
      <c r="BC356" s="42"/>
      <c r="BD356" s="91" t="s">
        <v>2217</v>
      </c>
      <c r="BE356" s="43"/>
      <c r="BF356" s="35" t="s">
        <v>3615</v>
      </c>
    </row>
    <row r="357" spans="1:58" x14ac:dyDescent="0.2">
      <c r="A357" s="50" t="s">
        <v>2746</v>
      </c>
      <c r="B357" s="90">
        <v>13</v>
      </c>
      <c r="C357" s="39" t="s">
        <v>200</v>
      </c>
      <c r="D357" s="40">
        <v>0.25</v>
      </c>
      <c r="E357" s="41"/>
      <c r="F357" s="41"/>
      <c r="G357" s="41"/>
      <c r="H357" s="41">
        <v>0.15</v>
      </c>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c r="AT357" s="41"/>
      <c r="AU357" s="41"/>
      <c r="AV357" s="41"/>
      <c r="AW357" s="41"/>
      <c r="AX357" s="41"/>
      <c r="AY357" s="41"/>
      <c r="AZ357" s="41"/>
      <c r="BA357" s="41">
        <v>0.1</v>
      </c>
      <c r="BB357" s="42"/>
      <c r="BC357" s="42"/>
      <c r="BD357" s="91" t="s">
        <v>2237</v>
      </c>
      <c r="BE357" s="43"/>
      <c r="BF357" s="35" t="s">
        <v>3615</v>
      </c>
    </row>
    <row r="358" spans="1:58" x14ac:dyDescent="0.2">
      <c r="A358" s="50" t="s">
        <v>2747</v>
      </c>
      <c r="B358" s="90">
        <v>14</v>
      </c>
      <c r="C358" s="39" t="s">
        <v>200</v>
      </c>
      <c r="D358" s="40">
        <v>0.25</v>
      </c>
      <c r="E358" s="41"/>
      <c r="F358" s="41"/>
      <c r="G358" s="41"/>
      <c r="H358" s="41">
        <v>0.15</v>
      </c>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c r="AT358" s="41"/>
      <c r="AU358" s="41"/>
      <c r="AV358" s="41"/>
      <c r="AW358" s="41"/>
      <c r="AX358" s="41"/>
      <c r="AY358" s="41"/>
      <c r="AZ358" s="41"/>
      <c r="BA358" s="41">
        <v>0.1</v>
      </c>
      <c r="BB358" s="42"/>
      <c r="BC358" s="42"/>
      <c r="BD358" s="91" t="s">
        <v>2397</v>
      </c>
      <c r="BE358" s="43"/>
      <c r="BF358" s="35" t="s">
        <v>3615</v>
      </c>
    </row>
    <row r="359" spans="1:58" x14ac:dyDescent="0.2">
      <c r="A359" s="50" t="s">
        <v>2748</v>
      </c>
      <c r="B359" s="90">
        <v>15</v>
      </c>
      <c r="C359" s="39" t="s">
        <v>200</v>
      </c>
      <c r="D359" s="40">
        <v>0.25</v>
      </c>
      <c r="E359" s="41"/>
      <c r="F359" s="41"/>
      <c r="G359" s="41"/>
      <c r="H359" s="41">
        <v>0.15</v>
      </c>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c r="AT359" s="41"/>
      <c r="AU359" s="41"/>
      <c r="AV359" s="41"/>
      <c r="AW359" s="41"/>
      <c r="AX359" s="41"/>
      <c r="AY359" s="41"/>
      <c r="AZ359" s="41"/>
      <c r="BA359" s="41">
        <v>0.1</v>
      </c>
      <c r="BB359" s="42"/>
      <c r="BC359" s="42"/>
      <c r="BD359" s="91" t="s">
        <v>2223</v>
      </c>
      <c r="BE359" s="43"/>
      <c r="BF359" s="35" t="s">
        <v>3615</v>
      </c>
    </row>
    <row r="360" spans="1:58" x14ac:dyDescent="0.2">
      <c r="A360" s="50" t="s">
        <v>2749</v>
      </c>
      <c r="B360" s="90">
        <v>16</v>
      </c>
      <c r="C360" s="39" t="s">
        <v>200</v>
      </c>
      <c r="D360" s="40">
        <v>0.25</v>
      </c>
      <c r="E360" s="41"/>
      <c r="F360" s="41"/>
      <c r="G360" s="41"/>
      <c r="H360" s="41">
        <v>0.15</v>
      </c>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c r="AT360" s="41"/>
      <c r="AU360" s="41"/>
      <c r="AV360" s="41"/>
      <c r="AW360" s="41"/>
      <c r="AX360" s="41"/>
      <c r="AY360" s="41"/>
      <c r="AZ360" s="41"/>
      <c r="BA360" s="41">
        <v>0.1</v>
      </c>
      <c r="BB360" s="42"/>
      <c r="BC360" s="42"/>
      <c r="BD360" s="91" t="s">
        <v>2208</v>
      </c>
      <c r="BE360" s="43"/>
      <c r="BF360" s="35" t="s">
        <v>3615</v>
      </c>
    </row>
    <row r="361" spans="1:58" x14ac:dyDescent="0.2">
      <c r="A361" s="50" t="s">
        <v>2750</v>
      </c>
      <c r="B361" s="90">
        <v>17</v>
      </c>
      <c r="C361" s="39" t="s">
        <v>200</v>
      </c>
      <c r="D361" s="40">
        <v>0.25</v>
      </c>
      <c r="E361" s="41"/>
      <c r="F361" s="41"/>
      <c r="G361" s="41"/>
      <c r="H361" s="41">
        <v>0.15</v>
      </c>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c r="AT361" s="41"/>
      <c r="AU361" s="41"/>
      <c r="AV361" s="41"/>
      <c r="AW361" s="41"/>
      <c r="AX361" s="41"/>
      <c r="AY361" s="41"/>
      <c r="AZ361" s="41"/>
      <c r="BA361" s="41">
        <v>0.1</v>
      </c>
      <c r="BB361" s="42"/>
      <c r="BC361" s="42"/>
      <c r="BD361" s="91" t="s">
        <v>2224</v>
      </c>
      <c r="BE361" s="43"/>
      <c r="BF361" s="35" t="s">
        <v>3615</v>
      </c>
    </row>
    <row r="362" spans="1:58" x14ac:dyDescent="0.2">
      <c r="A362" s="50" t="s">
        <v>2751</v>
      </c>
      <c r="B362" s="126">
        <v>18</v>
      </c>
      <c r="C362" s="46" t="s">
        <v>200</v>
      </c>
      <c r="D362" s="57">
        <v>0.25</v>
      </c>
      <c r="E362" s="47"/>
      <c r="F362" s="47"/>
      <c r="G362" s="47"/>
      <c r="H362" s="47">
        <v>0.15</v>
      </c>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c r="AU362" s="47"/>
      <c r="AV362" s="47"/>
      <c r="AW362" s="47"/>
      <c r="AX362" s="47"/>
      <c r="AY362" s="47"/>
      <c r="AZ362" s="47"/>
      <c r="BA362" s="47">
        <v>0.1</v>
      </c>
      <c r="BB362" s="48"/>
      <c r="BC362" s="48"/>
      <c r="BD362" s="123" t="s">
        <v>2226</v>
      </c>
      <c r="BE362" s="49"/>
      <c r="BF362" s="35" t="s">
        <v>3615</v>
      </c>
    </row>
    <row r="363" spans="1:58" s="36" customFormat="1" x14ac:dyDescent="0.2">
      <c r="A363" s="29" t="s">
        <v>196</v>
      </c>
      <c r="B363" s="30" t="s">
        <v>267</v>
      </c>
      <c r="C363" s="31"/>
      <c r="D363" s="32">
        <v>81.90000000000002</v>
      </c>
      <c r="E363" s="32">
        <v>0.4</v>
      </c>
      <c r="F363" s="32">
        <v>0</v>
      </c>
      <c r="G363" s="32">
        <v>0</v>
      </c>
      <c r="H363" s="32">
        <v>7.5900000000000016</v>
      </c>
      <c r="I363" s="32">
        <v>1.33</v>
      </c>
      <c r="J363" s="32">
        <v>0</v>
      </c>
      <c r="K363" s="32">
        <v>0</v>
      </c>
      <c r="L363" s="32">
        <v>44.27</v>
      </c>
      <c r="M363" s="32">
        <v>6.0000000000000005E-2</v>
      </c>
      <c r="N363" s="32">
        <v>0</v>
      </c>
      <c r="O363" s="32">
        <v>0</v>
      </c>
      <c r="P363" s="32">
        <v>0</v>
      </c>
      <c r="Q363" s="32">
        <v>0</v>
      </c>
      <c r="R363" s="32">
        <v>0</v>
      </c>
      <c r="S363" s="32">
        <v>0</v>
      </c>
      <c r="T363" s="32">
        <v>0</v>
      </c>
      <c r="U363" s="32">
        <v>0</v>
      </c>
      <c r="V363" s="32">
        <v>0</v>
      </c>
      <c r="W363" s="32">
        <v>0</v>
      </c>
      <c r="X363" s="32">
        <v>0</v>
      </c>
      <c r="Y363" s="32">
        <v>0</v>
      </c>
      <c r="Z363" s="32">
        <v>0</v>
      </c>
      <c r="AA363" s="32">
        <v>0</v>
      </c>
      <c r="AB363" s="32">
        <v>0</v>
      </c>
      <c r="AC363" s="32">
        <v>0</v>
      </c>
      <c r="AD363" s="32">
        <v>0</v>
      </c>
      <c r="AE363" s="32">
        <v>0</v>
      </c>
      <c r="AF363" s="32">
        <v>0</v>
      </c>
      <c r="AG363" s="32">
        <v>0</v>
      </c>
      <c r="AH363" s="32">
        <v>0</v>
      </c>
      <c r="AI363" s="32">
        <v>0</v>
      </c>
      <c r="AJ363" s="32">
        <v>0</v>
      </c>
      <c r="AK363" s="32">
        <v>0</v>
      </c>
      <c r="AL363" s="32">
        <v>0</v>
      </c>
      <c r="AM363" s="32">
        <v>0</v>
      </c>
      <c r="AN363" s="32">
        <v>0</v>
      </c>
      <c r="AO363" s="32">
        <v>0</v>
      </c>
      <c r="AP363" s="32">
        <v>0</v>
      </c>
      <c r="AQ363" s="32">
        <v>0</v>
      </c>
      <c r="AR363" s="32">
        <v>0</v>
      </c>
      <c r="AS363" s="32">
        <v>0</v>
      </c>
      <c r="AT363" s="32">
        <v>0</v>
      </c>
      <c r="AU363" s="32">
        <v>0</v>
      </c>
      <c r="AV363" s="32">
        <v>0</v>
      </c>
      <c r="AW363" s="32">
        <v>0</v>
      </c>
      <c r="AX363" s="32">
        <v>0</v>
      </c>
      <c r="AY363" s="32">
        <v>0.01</v>
      </c>
      <c r="AZ363" s="32">
        <v>0</v>
      </c>
      <c r="BA363" s="32">
        <v>28.240000000000006</v>
      </c>
      <c r="BB363" s="33"/>
      <c r="BC363" s="33"/>
      <c r="BD363" s="31"/>
      <c r="BE363" s="34"/>
      <c r="BF363" s="35" t="s">
        <v>3614</v>
      </c>
    </row>
    <row r="364" spans="1:58" ht="32" x14ac:dyDescent="0.2">
      <c r="A364" s="50" t="s">
        <v>198</v>
      </c>
      <c r="B364" s="51" t="s">
        <v>2752</v>
      </c>
      <c r="C364" s="52" t="s">
        <v>268</v>
      </c>
      <c r="D364" s="40">
        <v>0.05</v>
      </c>
      <c r="E364" s="40"/>
      <c r="F364" s="40"/>
      <c r="G364" s="40"/>
      <c r="H364" s="40"/>
      <c r="I364" s="40">
        <v>0.05</v>
      </c>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53"/>
      <c r="BC364" s="53"/>
      <c r="BD364" s="52" t="s">
        <v>2236</v>
      </c>
      <c r="BE364" s="54" t="s">
        <v>2753</v>
      </c>
      <c r="BF364" s="35" t="s">
        <v>3615</v>
      </c>
    </row>
    <row r="365" spans="1:58" x14ac:dyDescent="0.2">
      <c r="A365" s="50" t="s">
        <v>266</v>
      </c>
      <c r="B365" s="51" t="s">
        <v>2754</v>
      </c>
      <c r="C365" s="52" t="s">
        <v>268</v>
      </c>
      <c r="D365" s="40">
        <v>1</v>
      </c>
      <c r="E365" s="40"/>
      <c r="F365" s="40"/>
      <c r="G365" s="40"/>
      <c r="H365" s="40">
        <v>0.91</v>
      </c>
      <c r="I365" s="40"/>
      <c r="J365" s="40"/>
      <c r="K365" s="40"/>
      <c r="L365" s="40"/>
      <c r="M365" s="40">
        <v>0.05</v>
      </c>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v>0.04</v>
      </c>
      <c r="BB365" s="53"/>
      <c r="BC365" s="53"/>
      <c r="BD365" s="52" t="s">
        <v>2397</v>
      </c>
      <c r="BE365" s="54"/>
      <c r="BF365" s="35" t="s">
        <v>3615</v>
      </c>
    </row>
    <row r="366" spans="1:58" x14ac:dyDescent="0.2">
      <c r="A366" s="50" t="s">
        <v>277</v>
      </c>
      <c r="B366" s="38" t="s">
        <v>2755</v>
      </c>
      <c r="C366" s="39" t="s">
        <v>268</v>
      </c>
      <c r="D366" s="40">
        <v>0.36</v>
      </c>
      <c r="E366" s="41"/>
      <c r="F366" s="41"/>
      <c r="G366" s="41"/>
      <c r="H366" s="41">
        <v>0.36</v>
      </c>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c r="AT366" s="41"/>
      <c r="AU366" s="41"/>
      <c r="AV366" s="41"/>
      <c r="AW366" s="41"/>
      <c r="AX366" s="41"/>
      <c r="AY366" s="41"/>
      <c r="AZ366" s="41"/>
      <c r="BA366" s="41"/>
      <c r="BB366" s="42"/>
      <c r="BC366" s="42"/>
      <c r="BD366" s="39" t="s">
        <v>2397</v>
      </c>
      <c r="BE366" s="43" t="s">
        <v>2756</v>
      </c>
      <c r="BF366" s="35" t="s">
        <v>3615</v>
      </c>
    </row>
    <row r="367" spans="1:58" ht="32" x14ac:dyDescent="0.2">
      <c r="A367" s="50" t="s">
        <v>284</v>
      </c>
      <c r="B367" s="38" t="s">
        <v>2757</v>
      </c>
      <c r="C367" s="39" t="s">
        <v>268</v>
      </c>
      <c r="D367" s="40">
        <v>0.46</v>
      </c>
      <c r="E367" s="41"/>
      <c r="F367" s="41"/>
      <c r="G367" s="41"/>
      <c r="H367" s="41">
        <v>0.2</v>
      </c>
      <c r="I367" s="41">
        <v>0.2</v>
      </c>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c r="AT367" s="41"/>
      <c r="AU367" s="41"/>
      <c r="AV367" s="41"/>
      <c r="AW367" s="41"/>
      <c r="AX367" s="41"/>
      <c r="AY367" s="41"/>
      <c r="AZ367" s="41"/>
      <c r="BA367" s="41">
        <v>0.06</v>
      </c>
      <c r="BB367" s="42"/>
      <c r="BC367" s="42"/>
      <c r="BD367" s="39" t="s">
        <v>2215</v>
      </c>
      <c r="BE367" s="43"/>
      <c r="BF367" s="35" t="s">
        <v>3615</v>
      </c>
    </row>
    <row r="368" spans="1:58" ht="48" x14ac:dyDescent="0.2">
      <c r="A368" s="50" t="s">
        <v>1944</v>
      </c>
      <c r="B368" s="38" t="s">
        <v>2758</v>
      </c>
      <c r="C368" s="39" t="s">
        <v>268</v>
      </c>
      <c r="D368" s="40">
        <v>5.1000000000000005</v>
      </c>
      <c r="E368" s="41"/>
      <c r="F368" s="41"/>
      <c r="G368" s="41"/>
      <c r="H368" s="41">
        <v>0.32</v>
      </c>
      <c r="I368" s="41">
        <v>0.08</v>
      </c>
      <c r="J368" s="41"/>
      <c r="K368" s="41"/>
      <c r="L368" s="41">
        <v>4.7</v>
      </c>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c r="AT368" s="41"/>
      <c r="AU368" s="41"/>
      <c r="AV368" s="41"/>
      <c r="AW368" s="41"/>
      <c r="AX368" s="41"/>
      <c r="AY368" s="41"/>
      <c r="AZ368" s="41"/>
      <c r="BA368" s="41"/>
      <c r="BB368" s="42"/>
      <c r="BC368" s="42"/>
      <c r="BD368" s="39" t="s">
        <v>2215</v>
      </c>
      <c r="BE368" s="43"/>
      <c r="BF368" s="35" t="s">
        <v>3615</v>
      </c>
    </row>
    <row r="369" spans="1:58" ht="32" x14ac:dyDescent="0.2">
      <c r="A369" s="50" t="s">
        <v>1948</v>
      </c>
      <c r="B369" s="38" t="s">
        <v>2759</v>
      </c>
      <c r="C369" s="39" t="s">
        <v>268</v>
      </c>
      <c r="D369" s="40">
        <v>5.04</v>
      </c>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c r="AT369" s="41"/>
      <c r="AU369" s="41"/>
      <c r="AV369" s="41"/>
      <c r="AW369" s="41"/>
      <c r="AX369" s="41"/>
      <c r="AY369" s="41"/>
      <c r="AZ369" s="41"/>
      <c r="BA369" s="41">
        <v>5.04</v>
      </c>
      <c r="BB369" s="42"/>
      <c r="BC369" s="42"/>
      <c r="BD369" s="39" t="s">
        <v>2378</v>
      </c>
      <c r="BE369" s="43"/>
      <c r="BF369" s="35" t="s">
        <v>3615</v>
      </c>
    </row>
    <row r="370" spans="1:58" ht="32" x14ac:dyDescent="0.2">
      <c r="A370" s="50" t="s">
        <v>1954</v>
      </c>
      <c r="B370" s="38" t="s">
        <v>2760</v>
      </c>
      <c r="C370" s="39" t="s">
        <v>268</v>
      </c>
      <c r="D370" s="40">
        <v>4.8</v>
      </c>
      <c r="E370" s="41"/>
      <c r="F370" s="41"/>
      <c r="G370" s="41"/>
      <c r="H370" s="41"/>
      <c r="I370" s="41"/>
      <c r="J370" s="41"/>
      <c r="K370" s="41"/>
      <c r="L370" s="41">
        <v>4.8</v>
      </c>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c r="AT370" s="41"/>
      <c r="AU370" s="41"/>
      <c r="AV370" s="41"/>
      <c r="AW370" s="41"/>
      <c r="AX370" s="41"/>
      <c r="AY370" s="41"/>
      <c r="AZ370" s="41"/>
      <c r="BA370" s="41"/>
      <c r="BB370" s="42"/>
      <c r="BC370" s="42"/>
      <c r="BD370" s="39" t="s">
        <v>2217</v>
      </c>
      <c r="BE370" s="43"/>
      <c r="BF370" s="35" t="s">
        <v>3615</v>
      </c>
    </row>
    <row r="371" spans="1:58" ht="32" x14ac:dyDescent="0.2">
      <c r="A371" s="50" t="s">
        <v>1960</v>
      </c>
      <c r="B371" s="38" t="s">
        <v>2761</v>
      </c>
      <c r="C371" s="39" t="s">
        <v>268</v>
      </c>
      <c r="D371" s="40">
        <v>1</v>
      </c>
      <c r="E371" s="47"/>
      <c r="F371" s="47"/>
      <c r="G371" s="47"/>
      <c r="H371" s="47">
        <v>1</v>
      </c>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c r="BA371" s="47"/>
      <c r="BB371" s="48"/>
      <c r="BC371" s="48"/>
      <c r="BD371" s="46" t="s">
        <v>2237</v>
      </c>
      <c r="BE371" s="49"/>
      <c r="BF371" s="35" t="s">
        <v>3615</v>
      </c>
    </row>
    <row r="372" spans="1:58" ht="32" x14ac:dyDescent="0.2">
      <c r="A372" s="50" t="s">
        <v>705</v>
      </c>
      <c r="B372" s="38" t="s">
        <v>2762</v>
      </c>
      <c r="C372" s="39" t="s">
        <v>268</v>
      </c>
      <c r="D372" s="40">
        <v>1.5</v>
      </c>
      <c r="E372" s="47"/>
      <c r="F372" s="47"/>
      <c r="G372" s="47"/>
      <c r="H372" s="47">
        <v>0.5</v>
      </c>
      <c r="I372" s="47">
        <v>1</v>
      </c>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7"/>
      <c r="AU372" s="47"/>
      <c r="AV372" s="47"/>
      <c r="AW372" s="47"/>
      <c r="AX372" s="47"/>
      <c r="AY372" s="47"/>
      <c r="AZ372" s="47"/>
      <c r="BA372" s="47"/>
      <c r="BB372" s="48"/>
      <c r="BC372" s="48"/>
      <c r="BD372" s="46" t="s">
        <v>2226</v>
      </c>
      <c r="BE372" s="49"/>
      <c r="BF372" s="35" t="s">
        <v>3615</v>
      </c>
    </row>
    <row r="373" spans="1:58" x14ac:dyDescent="0.2">
      <c r="A373" s="50" t="s">
        <v>708</v>
      </c>
      <c r="B373" s="45" t="s">
        <v>2763</v>
      </c>
      <c r="C373" s="39" t="s">
        <v>268</v>
      </c>
      <c r="D373" s="40">
        <v>0.02</v>
      </c>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c r="BA373" s="47">
        <v>0.02</v>
      </c>
      <c r="BB373" s="48"/>
      <c r="BC373" s="48"/>
      <c r="BD373" s="46" t="s">
        <v>2236</v>
      </c>
      <c r="BE373" s="49"/>
      <c r="BF373" s="35" t="s">
        <v>3615</v>
      </c>
    </row>
    <row r="374" spans="1:58" ht="32" x14ac:dyDescent="0.2">
      <c r="A374" s="50" t="s">
        <v>710</v>
      </c>
      <c r="B374" s="38" t="s">
        <v>2764</v>
      </c>
      <c r="C374" s="39" t="s">
        <v>268</v>
      </c>
      <c r="D374" s="40">
        <v>0.12</v>
      </c>
      <c r="E374" s="41">
        <v>0.1</v>
      </c>
      <c r="F374" s="41"/>
      <c r="G374" s="41"/>
      <c r="H374" s="41"/>
      <c r="I374" s="41"/>
      <c r="J374" s="41"/>
      <c r="K374" s="41"/>
      <c r="L374" s="41"/>
      <c r="M374" s="41">
        <v>0.01</v>
      </c>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c r="AY374" s="41">
        <v>0.01</v>
      </c>
      <c r="AZ374" s="41"/>
      <c r="BA374" s="41"/>
      <c r="BB374" s="42"/>
      <c r="BC374" s="42"/>
      <c r="BD374" s="39" t="s">
        <v>2208</v>
      </c>
      <c r="BE374" s="43"/>
      <c r="BF374" s="35" t="s">
        <v>3615</v>
      </c>
    </row>
    <row r="375" spans="1:58" x14ac:dyDescent="0.2">
      <c r="A375" s="50" t="s">
        <v>712</v>
      </c>
      <c r="B375" s="38" t="s">
        <v>2765</v>
      </c>
      <c r="C375" s="39" t="s">
        <v>268</v>
      </c>
      <c r="D375" s="40">
        <v>2</v>
      </c>
      <c r="E375" s="41"/>
      <c r="F375" s="41"/>
      <c r="G375" s="41"/>
      <c r="H375" s="41">
        <v>0.5</v>
      </c>
      <c r="I375" s="41"/>
      <c r="J375" s="41"/>
      <c r="K375" s="41"/>
      <c r="L375" s="41">
        <v>1</v>
      </c>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c r="AT375" s="41"/>
      <c r="AU375" s="41"/>
      <c r="AV375" s="41"/>
      <c r="AW375" s="41"/>
      <c r="AX375" s="41"/>
      <c r="AY375" s="41"/>
      <c r="AZ375" s="41"/>
      <c r="BA375" s="41">
        <v>0.5</v>
      </c>
      <c r="BB375" s="42"/>
      <c r="BC375" s="42"/>
      <c r="BD375" s="39" t="s">
        <v>2215</v>
      </c>
      <c r="BE375" s="43"/>
      <c r="BF375" s="35" t="s">
        <v>3615</v>
      </c>
    </row>
    <row r="376" spans="1:58" x14ac:dyDescent="0.2">
      <c r="A376" s="50" t="s">
        <v>714</v>
      </c>
      <c r="B376" s="38" t="s">
        <v>2766</v>
      </c>
      <c r="C376" s="39" t="s">
        <v>268</v>
      </c>
      <c r="D376" s="40">
        <v>15</v>
      </c>
      <c r="E376" s="41"/>
      <c r="F376" s="41"/>
      <c r="G376" s="41"/>
      <c r="H376" s="41"/>
      <c r="I376" s="41"/>
      <c r="J376" s="41"/>
      <c r="K376" s="41"/>
      <c r="L376" s="41">
        <v>15</v>
      </c>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c r="AT376" s="41"/>
      <c r="AU376" s="41"/>
      <c r="AV376" s="41"/>
      <c r="AW376" s="41"/>
      <c r="AX376" s="41"/>
      <c r="AY376" s="41"/>
      <c r="AZ376" s="41"/>
      <c r="BA376" s="41"/>
      <c r="BB376" s="42"/>
      <c r="BC376" s="42"/>
      <c r="BD376" s="39" t="s">
        <v>2215</v>
      </c>
      <c r="BE376" s="43"/>
      <c r="BF376" s="35" t="s">
        <v>3615</v>
      </c>
    </row>
    <row r="377" spans="1:58" ht="32" x14ac:dyDescent="0.2">
      <c r="A377" s="50" t="s">
        <v>716</v>
      </c>
      <c r="B377" s="38" t="s">
        <v>2767</v>
      </c>
      <c r="C377" s="39" t="s">
        <v>268</v>
      </c>
      <c r="D377" s="40">
        <v>5</v>
      </c>
      <c r="E377" s="41"/>
      <c r="F377" s="41"/>
      <c r="G377" s="41"/>
      <c r="H377" s="41"/>
      <c r="I377" s="41"/>
      <c r="J377" s="41"/>
      <c r="K377" s="41"/>
      <c r="L377" s="41">
        <v>5</v>
      </c>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c r="AT377" s="41"/>
      <c r="AU377" s="41"/>
      <c r="AV377" s="41"/>
      <c r="AW377" s="41"/>
      <c r="AX377" s="41"/>
      <c r="AY377" s="41"/>
      <c r="AZ377" s="41"/>
      <c r="BA377" s="41"/>
      <c r="BB377" s="42"/>
      <c r="BC377" s="42"/>
      <c r="BD377" s="39" t="s">
        <v>2215</v>
      </c>
      <c r="BE377" s="43"/>
      <c r="BF377" s="35" t="s">
        <v>3615</v>
      </c>
    </row>
    <row r="378" spans="1:58" ht="32" x14ac:dyDescent="0.2">
      <c r="A378" s="50" t="s">
        <v>720</v>
      </c>
      <c r="B378" s="38" t="s">
        <v>2768</v>
      </c>
      <c r="C378" s="39" t="s">
        <v>268</v>
      </c>
      <c r="D378" s="40">
        <v>5</v>
      </c>
      <c r="E378" s="41"/>
      <c r="F378" s="41"/>
      <c r="G378" s="41"/>
      <c r="H378" s="41">
        <v>2</v>
      </c>
      <c r="I378" s="41"/>
      <c r="J378" s="41"/>
      <c r="K378" s="41"/>
      <c r="L378" s="41">
        <v>3</v>
      </c>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c r="AT378" s="41"/>
      <c r="AU378" s="41"/>
      <c r="AV378" s="41"/>
      <c r="AW378" s="41"/>
      <c r="AX378" s="41"/>
      <c r="AY378" s="41"/>
      <c r="AZ378" s="41"/>
      <c r="BA378" s="41"/>
      <c r="BB378" s="42"/>
      <c r="BC378" s="42"/>
      <c r="BD378" s="39" t="s">
        <v>2215</v>
      </c>
      <c r="BE378" s="43"/>
      <c r="BF378" s="35" t="s">
        <v>3615</v>
      </c>
    </row>
    <row r="379" spans="1:58" ht="48" x14ac:dyDescent="0.2">
      <c r="A379" s="50" t="s">
        <v>721</v>
      </c>
      <c r="B379" s="38" t="s">
        <v>2769</v>
      </c>
      <c r="C379" s="39" t="s">
        <v>268</v>
      </c>
      <c r="D379" s="40">
        <v>2.7</v>
      </c>
      <c r="E379" s="41"/>
      <c r="F379" s="41"/>
      <c r="G379" s="41"/>
      <c r="H379" s="41"/>
      <c r="I379" s="41"/>
      <c r="J379" s="41"/>
      <c r="K379" s="41"/>
      <c r="L379" s="41">
        <v>2.7</v>
      </c>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c r="AT379" s="41"/>
      <c r="AU379" s="41"/>
      <c r="AV379" s="41"/>
      <c r="AW379" s="41"/>
      <c r="AX379" s="41"/>
      <c r="AY379" s="41"/>
      <c r="AZ379" s="41"/>
      <c r="BA379" s="41"/>
      <c r="BB379" s="42"/>
      <c r="BC379" s="42"/>
      <c r="BD379" s="39" t="s">
        <v>2397</v>
      </c>
      <c r="BE379" s="43"/>
      <c r="BF379" s="35" t="s">
        <v>3615</v>
      </c>
    </row>
    <row r="380" spans="1:58" ht="32" x14ac:dyDescent="0.2">
      <c r="A380" s="50" t="s">
        <v>724</v>
      </c>
      <c r="B380" s="38" t="s">
        <v>2770</v>
      </c>
      <c r="C380" s="39" t="s">
        <v>268</v>
      </c>
      <c r="D380" s="40">
        <v>2.5</v>
      </c>
      <c r="E380" s="41"/>
      <c r="F380" s="41"/>
      <c r="G380" s="41"/>
      <c r="H380" s="41"/>
      <c r="I380" s="41"/>
      <c r="J380" s="41"/>
      <c r="K380" s="41"/>
      <c r="L380" s="41">
        <v>2.5</v>
      </c>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c r="AT380" s="41"/>
      <c r="AU380" s="41"/>
      <c r="AV380" s="41"/>
      <c r="AW380" s="41"/>
      <c r="AX380" s="41"/>
      <c r="AY380" s="41"/>
      <c r="AZ380" s="41"/>
      <c r="BA380" s="41"/>
      <c r="BB380" s="42"/>
      <c r="BC380" s="42"/>
      <c r="BD380" s="39" t="s">
        <v>2208</v>
      </c>
      <c r="BE380" s="43"/>
      <c r="BF380" s="35" t="s">
        <v>3615</v>
      </c>
    </row>
    <row r="381" spans="1:58" x14ac:dyDescent="0.2">
      <c r="A381" s="50" t="s">
        <v>726</v>
      </c>
      <c r="B381" s="38" t="s">
        <v>2771</v>
      </c>
      <c r="C381" s="39" t="s">
        <v>268</v>
      </c>
      <c r="D381" s="40">
        <v>0.3</v>
      </c>
      <c r="E381" s="41">
        <v>0.3</v>
      </c>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c r="AT381" s="41"/>
      <c r="AU381" s="41"/>
      <c r="AV381" s="41"/>
      <c r="AW381" s="41"/>
      <c r="AX381" s="41"/>
      <c r="AY381" s="41"/>
      <c r="AZ381" s="41"/>
      <c r="BA381" s="41"/>
      <c r="BB381" s="42"/>
      <c r="BC381" s="42"/>
      <c r="BD381" s="39" t="s">
        <v>2217</v>
      </c>
      <c r="BE381" s="43"/>
      <c r="BF381" s="35" t="s">
        <v>3615</v>
      </c>
    </row>
    <row r="382" spans="1:58" ht="32" x14ac:dyDescent="0.2">
      <c r="A382" s="50" t="s">
        <v>728</v>
      </c>
      <c r="B382" s="38" t="s">
        <v>2772</v>
      </c>
      <c r="C382" s="39" t="s">
        <v>268</v>
      </c>
      <c r="D382" s="40">
        <v>17.62</v>
      </c>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c r="AT382" s="41"/>
      <c r="AU382" s="41"/>
      <c r="AV382" s="41"/>
      <c r="AW382" s="41"/>
      <c r="AX382" s="41"/>
      <c r="AY382" s="41"/>
      <c r="AZ382" s="41"/>
      <c r="BA382" s="41">
        <v>17.62</v>
      </c>
      <c r="BB382" s="42"/>
      <c r="BC382" s="42"/>
      <c r="BD382" s="39" t="s">
        <v>2217</v>
      </c>
      <c r="BE382" s="43"/>
      <c r="BF382" s="35" t="s">
        <v>3615</v>
      </c>
    </row>
    <row r="383" spans="1:58" ht="32" x14ac:dyDescent="0.2">
      <c r="A383" s="50" t="s">
        <v>2773</v>
      </c>
      <c r="B383" s="38" t="s">
        <v>2774</v>
      </c>
      <c r="C383" s="39" t="s">
        <v>268</v>
      </c>
      <c r="D383" s="40">
        <v>5.57</v>
      </c>
      <c r="E383" s="41"/>
      <c r="F383" s="41"/>
      <c r="G383" s="41"/>
      <c r="H383" s="41"/>
      <c r="I383" s="41"/>
      <c r="J383" s="41"/>
      <c r="K383" s="41"/>
      <c r="L383" s="41">
        <v>5.57</v>
      </c>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c r="AT383" s="41"/>
      <c r="AU383" s="41"/>
      <c r="AV383" s="41"/>
      <c r="AW383" s="41"/>
      <c r="AX383" s="41"/>
      <c r="AY383" s="41"/>
      <c r="AZ383" s="41"/>
      <c r="BA383" s="41"/>
      <c r="BB383" s="42"/>
      <c r="BC383" s="42"/>
      <c r="BD383" s="39" t="s">
        <v>2219</v>
      </c>
      <c r="BE383" s="43"/>
      <c r="BF383" s="35" t="s">
        <v>3615</v>
      </c>
    </row>
    <row r="384" spans="1:58" ht="32" x14ac:dyDescent="0.2">
      <c r="A384" s="50" t="s">
        <v>2775</v>
      </c>
      <c r="B384" s="38" t="s">
        <v>2776</v>
      </c>
      <c r="C384" s="39" t="s">
        <v>268</v>
      </c>
      <c r="D384" s="40">
        <v>2.2599999999999998</v>
      </c>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c r="AT384" s="41"/>
      <c r="AU384" s="41"/>
      <c r="AV384" s="41"/>
      <c r="AW384" s="41"/>
      <c r="AX384" s="41"/>
      <c r="AY384" s="41"/>
      <c r="AZ384" s="41"/>
      <c r="BA384" s="41">
        <v>2.2599999999999998</v>
      </c>
      <c r="BB384" s="42"/>
      <c r="BC384" s="42"/>
      <c r="BD384" s="39" t="s">
        <v>2226</v>
      </c>
      <c r="BE384" s="43"/>
      <c r="BF384" s="35" t="s">
        <v>3615</v>
      </c>
    </row>
    <row r="385" spans="1:60" ht="32" x14ac:dyDescent="0.2">
      <c r="A385" s="50" t="s">
        <v>2777</v>
      </c>
      <c r="B385" s="55" t="s">
        <v>2778</v>
      </c>
      <c r="C385" s="39"/>
      <c r="D385" s="40">
        <v>4.5</v>
      </c>
      <c r="E385" s="57"/>
      <c r="F385" s="57"/>
      <c r="G385" s="57"/>
      <c r="H385" s="57">
        <v>1.7999999999999998</v>
      </c>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c r="AS385" s="57"/>
      <c r="AT385" s="57"/>
      <c r="AU385" s="57"/>
      <c r="AV385" s="57"/>
      <c r="AW385" s="57"/>
      <c r="AX385" s="57"/>
      <c r="AY385" s="57"/>
      <c r="AZ385" s="57"/>
      <c r="BA385" s="57">
        <v>2.6999999999999997</v>
      </c>
      <c r="BB385" s="58"/>
      <c r="BC385" s="58"/>
      <c r="BD385" s="135" t="s">
        <v>412</v>
      </c>
      <c r="BE385" s="59"/>
      <c r="BF385" s="35" t="s">
        <v>3614</v>
      </c>
    </row>
    <row r="386" spans="1:60" s="69" customFormat="1" x14ac:dyDescent="0.2">
      <c r="A386" s="50" t="s">
        <v>2779</v>
      </c>
      <c r="B386" s="62"/>
      <c r="C386" s="63" t="s">
        <v>268</v>
      </c>
      <c r="D386" s="65">
        <v>0.5</v>
      </c>
      <c r="E386" s="66"/>
      <c r="F386" s="66"/>
      <c r="G386" s="66"/>
      <c r="H386" s="66">
        <v>0.2</v>
      </c>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c r="AP386" s="66"/>
      <c r="AQ386" s="66"/>
      <c r="AR386" s="66"/>
      <c r="AS386" s="66"/>
      <c r="AT386" s="66"/>
      <c r="AU386" s="66"/>
      <c r="AV386" s="66"/>
      <c r="AW386" s="66"/>
      <c r="AX386" s="66"/>
      <c r="AY386" s="66"/>
      <c r="AZ386" s="66"/>
      <c r="BA386" s="66">
        <v>0.3</v>
      </c>
      <c r="BB386" s="67"/>
      <c r="BC386" s="67"/>
      <c r="BD386" s="63" t="s">
        <v>2211</v>
      </c>
      <c r="BE386" s="68"/>
      <c r="BF386" s="35" t="s">
        <v>3615</v>
      </c>
    </row>
    <row r="387" spans="1:60" s="69" customFormat="1" x14ac:dyDescent="0.2">
      <c r="A387" s="50" t="s">
        <v>2780</v>
      </c>
      <c r="B387" s="62"/>
      <c r="C387" s="63" t="s">
        <v>268</v>
      </c>
      <c r="D387" s="65">
        <v>0.5</v>
      </c>
      <c r="E387" s="66"/>
      <c r="F387" s="66"/>
      <c r="G387" s="66"/>
      <c r="H387" s="66">
        <v>0.2</v>
      </c>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c r="AP387" s="66"/>
      <c r="AQ387" s="66"/>
      <c r="AR387" s="66"/>
      <c r="AS387" s="66"/>
      <c r="AT387" s="66"/>
      <c r="AU387" s="66"/>
      <c r="AV387" s="66"/>
      <c r="AW387" s="66"/>
      <c r="AX387" s="66"/>
      <c r="AY387" s="66"/>
      <c r="AZ387" s="66"/>
      <c r="BA387" s="66">
        <v>0.3</v>
      </c>
      <c r="BB387" s="67"/>
      <c r="BC387" s="67"/>
      <c r="BD387" s="63" t="s">
        <v>2202</v>
      </c>
      <c r="BE387" s="68"/>
      <c r="BF387" s="35" t="s">
        <v>3615</v>
      </c>
    </row>
    <row r="388" spans="1:60" s="69" customFormat="1" x14ac:dyDescent="0.2">
      <c r="A388" s="50" t="s">
        <v>2781</v>
      </c>
      <c r="B388" s="62"/>
      <c r="C388" s="63" t="s">
        <v>268</v>
      </c>
      <c r="D388" s="65">
        <v>0.2</v>
      </c>
      <c r="E388" s="66"/>
      <c r="F388" s="66"/>
      <c r="G388" s="66"/>
      <c r="H388" s="66">
        <v>0.2</v>
      </c>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c r="AP388" s="66"/>
      <c r="AQ388" s="66"/>
      <c r="AR388" s="66"/>
      <c r="AS388" s="66"/>
      <c r="AT388" s="66"/>
      <c r="AU388" s="66"/>
      <c r="AV388" s="66"/>
      <c r="AW388" s="66"/>
      <c r="AX388" s="66"/>
      <c r="AY388" s="66"/>
      <c r="AZ388" s="66"/>
      <c r="BA388" s="66"/>
      <c r="BB388" s="67"/>
      <c r="BC388" s="67"/>
      <c r="BD388" s="63" t="s">
        <v>2338</v>
      </c>
      <c r="BE388" s="68"/>
      <c r="BF388" s="35" t="s">
        <v>3615</v>
      </c>
    </row>
    <row r="389" spans="1:60" s="69" customFormat="1" x14ac:dyDescent="0.2">
      <c r="A389" s="50" t="s">
        <v>2782</v>
      </c>
      <c r="B389" s="62"/>
      <c r="C389" s="63" t="s">
        <v>268</v>
      </c>
      <c r="D389" s="65">
        <v>0.8</v>
      </c>
      <c r="E389" s="66"/>
      <c r="F389" s="66"/>
      <c r="G389" s="66"/>
      <c r="H389" s="66">
        <v>0.2</v>
      </c>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c r="AP389" s="66"/>
      <c r="AQ389" s="66"/>
      <c r="AR389" s="66"/>
      <c r="AS389" s="66"/>
      <c r="AT389" s="66"/>
      <c r="AU389" s="66"/>
      <c r="AV389" s="66"/>
      <c r="AW389" s="66"/>
      <c r="AX389" s="66"/>
      <c r="AY389" s="66"/>
      <c r="AZ389" s="66"/>
      <c r="BA389" s="66">
        <v>0.6</v>
      </c>
      <c r="BB389" s="67"/>
      <c r="BC389" s="67"/>
      <c r="BD389" s="63" t="s">
        <v>2204</v>
      </c>
      <c r="BE389" s="68"/>
      <c r="BF389" s="35" t="s">
        <v>3615</v>
      </c>
    </row>
    <row r="390" spans="1:60" s="69" customFormat="1" x14ac:dyDescent="0.2">
      <c r="A390" s="50" t="s">
        <v>2783</v>
      </c>
      <c r="B390" s="62"/>
      <c r="C390" s="63" t="s">
        <v>268</v>
      </c>
      <c r="D390" s="65">
        <v>0.5</v>
      </c>
      <c r="E390" s="66"/>
      <c r="F390" s="66"/>
      <c r="G390" s="66"/>
      <c r="H390" s="66">
        <v>0.2</v>
      </c>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c r="AP390" s="66"/>
      <c r="AQ390" s="66"/>
      <c r="AR390" s="66"/>
      <c r="AS390" s="66"/>
      <c r="AT390" s="66"/>
      <c r="AU390" s="66"/>
      <c r="AV390" s="66"/>
      <c r="AW390" s="66"/>
      <c r="AX390" s="66"/>
      <c r="AY390" s="66"/>
      <c r="AZ390" s="66"/>
      <c r="BA390" s="66">
        <v>0.3</v>
      </c>
      <c r="BB390" s="67"/>
      <c r="BC390" s="67"/>
      <c r="BD390" s="63" t="s">
        <v>2391</v>
      </c>
      <c r="BE390" s="68"/>
      <c r="BF390" s="35" t="s">
        <v>3615</v>
      </c>
    </row>
    <row r="391" spans="1:60" s="69" customFormat="1" x14ac:dyDescent="0.2">
      <c r="A391" s="50" t="s">
        <v>2784</v>
      </c>
      <c r="B391" s="62"/>
      <c r="C391" s="63" t="s">
        <v>268</v>
      </c>
      <c r="D391" s="65">
        <v>0.5</v>
      </c>
      <c r="E391" s="66"/>
      <c r="F391" s="66"/>
      <c r="G391" s="66"/>
      <c r="H391" s="66">
        <v>0.2</v>
      </c>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c r="AP391" s="66"/>
      <c r="AQ391" s="66"/>
      <c r="AR391" s="66"/>
      <c r="AS391" s="66"/>
      <c r="AT391" s="66"/>
      <c r="AU391" s="66"/>
      <c r="AV391" s="66"/>
      <c r="AW391" s="66"/>
      <c r="AX391" s="66"/>
      <c r="AY391" s="66"/>
      <c r="AZ391" s="66"/>
      <c r="BA391" s="66">
        <v>0.3</v>
      </c>
      <c r="BB391" s="67"/>
      <c r="BC391" s="67"/>
      <c r="BD391" s="63" t="s">
        <v>2238</v>
      </c>
      <c r="BE391" s="68"/>
      <c r="BF391" s="35" t="s">
        <v>3615</v>
      </c>
    </row>
    <row r="392" spans="1:60" s="69" customFormat="1" x14ac:dyDescent="0.2">
      <c r="A392" s="50" t="s">
        <v>2785</v>
      </c>
      <c r="B392" s="62"/>
      <c r="C392" s="63" t="s">
        <v>268</v>
      </c>
      <c r="D392" s="65">
        <v>0.5</v>
      </c>
      <c r="E392" s="66"/>
      <c r="F392" s="66"/>
      <c r="G392" s="66"/>
      <c r="H392" s="66">
        <v>0.2</v>
      </c>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c r="AP392" s="66"/>
      <c r="AQ392" s="66"/>
      <c r="AR392" s="66"/>
      <c r="AS392" s="66"/>
      <c r="AT392" s="66"/>
      <c r="AU392" s="66"/>
      <c r="AV392" s="66"/>
      <c r="AW392" s="66"/>
      <c r="AX392" s="66"/>
      <c r="AY392" s="66"/>
      <c r="AZ392" s="66"/>
      <c r="BA392" s="66">
        <v>0.3</v>
      </c>
      <c r="BB392" s="67"/>
      <c r="BC392" s="67"/>
      <c r="BD392" s="63" t="s">
        <v>2206</v>
      </c>
      <c r="BE392" s="68"/>
      <c r="BF392" s="35" t="s">
        <v>3615</v>
      </c>
    </row>
    <row r="393" spans="1:60" s="69" customFormat="1" x14ac:dyDescent="0.2">
      <c r="A393" s="50" t="s">
        <v>2786</v>
      </c>
      <c r="B393" s="62"/>
      <c r="C393" s="63" t="s">
        <v>268</v>
      </c>
      <c r="D393" s="65">
        <v>0.5</v>
      </c>
      <c r="E393" s="66"/>
      <c r="F393" s="66"/>
      <c r="G393" s="66"/>
      <c r="H393" s="66">
        <v>0.2</v>
      </c>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c r="AP393" s="66"/>
      <c r="AQ393" s="66"/>
      <c r="AR393" s="66"/>
      <c r="AS393" s="66"/>
      <c r="AT393" s="66"/>
      <c r="AU393" s="66"/>
      <c r="AV393" s="66"/>
      <c r="AW393" s="66"/>
      <c r="AX393" s="66"/>
      <c r="AY393" s="66"/>
      <c r="AZ393" s="66"/>
      <c r="BA393" s="66">
        <v>0.3</v>
      </c>
      <c r="BB393" s="67"/>
      <c r="BC393" s="67"/>
      <c r="BD393" s="63" t="s">
        <v>2223</v>
      </c>
      <c r="BE393" s="68"/>
      <c r="BF393" s="35" t="s">
        <v>3615</v>
      </c>
    </row>
    <row r="394" spans="1:60" s="69" customFormat="1" x14ac:dyDescent="0.2">
      <c r="A394" s="50" t="s">
        <v>2787</v>
      </c>
      <c r="B394" s="62"/>
      <c r="C394" s="63" t="s">
        <v>268</v>
      </c>
      <c r="D394" s="65">
        <v>0.5</v>
      </c>
      <c r="E394" s="66"/>
      <c r="F394" s="66"/>
      <c r="G394" s="66"/>
      <c r="H394" s="66">
        <v>0.2</v>
      </c>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c r="AP394" s="66"/>
      <c r="AQ394" s="66"/>
      <c r="AR394" s="66"/>
      <c r="AS394" s="66"/>
      <c r="AT394" s="66"/>
      <c r="AU394" s="66"/>
      <c r="AV394" s="66"/>
      <c r="AW394" s="66"/>
      <c r="AX394" s="66"/>
      <c r="AY394" s="66"/>
      <c r="AZ394" s="66"/>
      <c r="BA394" s="66">
        <v>0.3</v>
      </c>
      <c r="BB394" s="67"/>
      <c r="BC394" s="67"/>
      <c r="BD394" s="63" t="s">
        <v>2224</v>
      </c>
      <c r="BE394" s="68"/>
      <c r="BF394" s="35" t="s">
        <v>3615</v>
      </c>
    </row>
    <row r="395" spans="1:60" s="36" customFormat="1" ht="32" x14ac:dyDescent="0.2">
      <c r="A395" s="29" t="s">
        <v>2000</v>
      </c>
      <c r="B395" s="30" t="s">
        <v>278</v>
      </c>
      <c r="C395" s="31"/>
      <c r="D395" s="32">
        <v>128.5</v>
      </c>
      <c r="E395" s="32">
        <v>0</v>
      </c>
      <c r="F395" s="32">
        <v>0</v>
      </c>
      <c r="G395" s="32">
        <v>0</v>
      </c>
      <c r="H395" s="32">
        <v>0</v>
      </c>
      <c r="I395" s="32">
        <v>0</v>
      </c>
      <c r="J395" s="32">
        <v>0</v>
      </c>
      <c r="K395" s="32">
        <v>0</v>
      </c>
      <c r="L395" s="32">
        <v>97.8</v>
      </c>
      <c r="M395" s="32">
        <v>2.9</v>
      </c>
      <c r="N395" s="32">
        <v>0</v>
      </c>
      <c r="O395" s="32">
        <v>0</v>
      </c>
      <c r="P395" s="32">
        <v>0</v>
      </c>
      <c r="Q395" s="32">
        <v>0</v>
      </c>
      <c r="R395" s="32">
        <v>0</v>
      </c>
      <c r="S395" s="32">
        <v>0</v>
      </c>
      <c r="T395" s="32">
        <v>0</v>
      </c>
      <c r="U395" s="32">
        <v>0</v>
      </c>
      <c r="V395" s="32">
        <v>0</v>
      </c>
      <c r="W395" s="32">
        <v>0</v>
      </c>
      <c r="X395" s="32">
        <v>0</v>
      </c>
      <c r="Y395" s="32">
        <v>0</v>
      </c>
      <c r="Z395" s="32">
        <v>0</v>
      </c>
      <c r="AA395" s="32">
        <v>0</v>
      </c>
      <c r="AB395" s="32">
        <v>0</v>
      </c>
      <c r="AC395" s="32">
        <v>0</v>
      </c>
      <c r="AD395" s="32">
        <v>0</v>
      </c>
      <c r="AE395" s="32">
        <v>0</v>
      </c>
      <c r="AF395" s="32">
        <v>0</v>
      </c>
      <c r="AG395" s="32">
        <v>0</v>
      </c>
      <c r="AH395" s="32">
        <v>0</v>
      </c>
      <c r="AI395" s="32">
        <v>0</v>
      </c>
      <c r="AJ395" s="32">
        <v>0</v>
      </c>
      <c r="AK395" s="32">
        <v>0</v>
      </c>
      <c r="AL395" s="32">
        <v>0</v>
      </c>
      <c r="AM395" s="32">
        <v>0</v>
      </c>
      <c r="AN395" s="32">
        <v>0</v>
      </c>
      <c r="AO395" s="32">
        <v>0</v>
      </c>
      <c r="AP395" s="32">
        <v>0</v>
      </c>
      <c r="AQ395" s="32">
        <v>0</v>
      </c>
      <c r="AR395" s="32">
        <v>0</v>
      </c>
      <c r="AS395" s="32">
        <v>0</v>
      </c>
      <c r="AT395" s="32">
        <v>0</v>
      </c>
      <c r="AU395" s="32">
        <v>0</v>
      </c>
      <c r="AV395" s="32">
        <v>0</v>
      </c>
      <c r="AW395" s="32">
        <v>0</v>
      </c>
      <c r="AX395" s="32">
        <v>18.8</v>
      </c>
      <c r="AY395" s="32">
        <v>0</v>
      </c>
      <c r="AZ395" s="32">
        <v>0</v>
      </c>
      <c r="BA395" s="32">
        <v>9</v>
      </c>
      <c r="BB395" s="32">
        <v>0</v>
      </c>
      <c r="BC395" s="32">
        <v>0</v>
      </c>
      <c r="BD395" s="31"/>
      <c r="BE395" s="34"/>
      <c r="BF395" s="35" t="s">
        <v>3614</v>
      </c>
    </row>
    <row r="396" spans="1:60" s="89" customFormat="1" x14ac:dyDescent="0.2">
      <c r="A396" s="50" t="s">
        <v>2002</v>
      </c>
      <c r="B396" s="51" t="s">
        <v>2788</v>
      </c>
      <c r="C396" s="52" t="s">
        <v>279</v>
      </c>
      <c r="D396" s="40">
        <v>2.9</v>
      </c>
      <c r="E396" s="40"/>
      <c r="F396" s="40"/>
      <c r="G396" s="40"/>
      <c r="H396" s="40"/>
      <c r="I396" s="40"/>
      <c r="J396" s="40"/>
      <c r="K396" s="40"/>
      <c r="L396" s="40"/>
      <c r="M396" s="40">
        <v>2.9</v>
      </c>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53"/>
      <c r="BC396" s="53"/>
      <c r="BD396" s="52" t="s">
        <v>2391</v>
      </c>
      <c r="BE396" s="54" t="s">
        <v>2789</v>
      </c>
      <c r="BF396" s="35" t="s">
        <v>3615</v>
      </c>
      <c r="BG396" s="22"/>
      <c r="BH396" s="22"/>
    </row>
    <row r="397" spans="1:60" s="89" customFormat="1" x14ac:dyDescent="0.2">
      <c r="A397" s="50" t="s">
        <v>2116</v>
      </c>
      <c r="B397" s="38" t="s">
        <v>2790</v>
      </c>
      <c r="C397" s="39" t="s">
        <v>279</v>
      </c>
      <c r="D397" s="40">
        <v>5</v>
      </c>
      <c r="E397" s="41"/>
      <c r="F397" s="41"/>
      <c r="G397" s="41"/>
      <c r="H397" s="41"/>
      <c r="I397" s="41"/>
      <c r="J397" s="41"/>
      <c r="K397" s="41"/>
      <c r="L397" s="41">
        <v>5</v>
      </c>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c r="AT397" s="41"/>
      <c r="AU397" s="41"/>
      <c r="AV397" s="41"/>
      <c r="AW397" s="41"/>
      <c r="AX397" s="41"/>
      <c r="AY397" s="41"/>
      <c r="AZ397" s="41"/>
      <c r="BA397" s="41"/>
      <c r="BB397" s="42"/>
      <c r="BC397" s="42"/>
      <c r="BD397" s="39" t="s">
        <v>2378</v>
      </c>
      <c r="BE397" s="43"/>
      <c r="BF397" s="35" t="s">
        <v>3615</v>
      </c>
      <c r="BG397" s="22"/>
      <c r="BH397" s="22"/>
    </row>
    <row r="398" spans="1:60" x14ac:dyDescent="0.2">
      <c r="A398" s="50" t="s">
        <v>2122</v>
      </c>
      <c r="B398" s="38" t="s">
        <v>2791</v>
      </c>
      <c r="C398" s="39" t="s">
        <v>279</v>
      </c>
      <c r="D398" s="40">
        <v>10</v>
      </c>
      <c r="E398" s="41"/>
      <c r="F398" s="41"/>
      <c r="G398" s="41"/>
      <c r="H398" s="41"/>
      <c r="I398" s="41"/>
      <c r="J398" s="41"/>
      <c r="K398" s="41"/>
      <c r="L398" s="41">
        <v>10</v>
      </c>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c r="AT398" s="41"/>
      <c r="AU398" s="41"/>
      <c r="AV398" s="41"/>
      <c r="AW398" s="41"/>
      <c r="AX398" s="41"/>
      <c r="AY398" s="41"/>
      <c r="AZ398" s="41"/>
      <c r="BA398" s="41"/>
      <c r="BB398" s="42"/>
      <c r="BC398" s="42"/>
      <c r="BD398" s="39" t="s">
        <v>2238</v>
      </c>
      <c r="BE398" s="43"/>
      <c r="BF398" s="35" t="s">
        <v>3615</v>
      </c>
    </row>
    <row r="399" spans="1:60" x14ac:dyDescent="0.2">
      <c r="A399" s="50" t="s">
        <v>2139</v>
      </c>
      <c r="B399" s="38" t="s">
        <v>2792</v>
      </c>
      <c r="C399" s="39" t="s">
        <v>279</v>
      </c>
      <c r="D399" s="40">
        <v>10</v>
      </c>
      <c r="E399" s="41"/>
      <c r="F399" s="41"/>
      <c r="G399" s="41"/>
      <c r="H399" s="41"/>
      <c r="I399" s="41"/>
      <c r="J399" s="41"/>
      <c r="K399" s="41"/>
      <c r="L399" s="41">
        <v>10</v>
      </c>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c r="AT399" s="41"/>
      <c r="AU399" s="41"/>
      <c r="AV399" s="41"/>
      <c r="AW399" s="41"/>
      <c r="AX399" s="41"/>
      <c r="AY399" s="41"/>
      <c r="AZ399" s="41"/>
      <c r="BA399" s="41"/>
      <c r="BB399" s="42"/>
      <c r="BC399" s="42"/>
      <c r="BD399" s="39" t="s">
        <v>2223</v>
      </c>
      <c r="BE399" s="43"/>
      <c r="BF399" s="35" t="s">
        <v>3615</v>
      </c>
    </row>
    <row r="400" spans="1:60" x14ac:dyDescent="0.2">
      <c r="A400" s="50" t="s">
        <v>574</v>
      </c>
      <c r="B400" s="38" t="s">
        <v>2793</v>
      </c>
      <c r="C400" s="39" t="s">
        <v>279</v>
      </c>
      <c r="D400" s="40">
        <v>30</v>
      </c>
      <c r="E400" s="41"/>
      <c r="F400" s="41"/>
      <c r="G400" s="41"/>
      <c r="H400" s="41"/>
      <c r="I400" s="41"/>
      <c r="J400" s="41"/>
      <c r="K400" s="41"/>
      <c r="L400" s="41">
        <v>30</v>
      </c>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c r="AT400" s="41"/>
      <c r="AU400" s="41"/>
      <c r="AV400" s="41"/>
      <c r="AW400" s="41"/>
      <c r="AX400" s="41"/>
      <c r="AY400" s="41"/>
      <c r="AZ400" s="41"/>
      <c r="BA400" s="41"/>
      <c r="BB400" s="42"/>
      <c r="BC400" s="42"/>
      <c r="BD400" s="39" t="s">
        <v>2223</v>
      </c>
      <c r="BE400" s="43"/>
      <c r="BF400" s="35" t="s">
        <v>3615</v>
      </c>
    </row>
    <row r="401" spans="1:58" x14ac:dyDescent="0.2">
      <c r="A401" s="50" t="s">
        <v>590</v>
      </c>
      <c r="B401" s="38" t="s">
        <v>2794</v>
      </c>
      <c r="C401" s="39" t="s">
        <v>279</v>
      </c>
      <c r="D401" s="40">
        <v>19</v>
      </c>
      <c r="E401" s="41"/>
      <c r="F401" s="41"/>
      <c r="G401" s="41"/>
      <c r="H401" s="41"/>
      <c r="I401" s="41"/>
      <c r="J401" s="41"/>
      <c r="K401" s="41"/>
      <c r="L401" s="41">
        <v>19</v>
      </c>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c r="AT401" s="41"/>
      <c r="AU401" s="41"/>
      <c r="AV401" s="41"/>
      <c r="AW401" s="41"/>
      <c r="AX401" s="41"/>
      <c r="AY401" s="41"/>
      <c r="AZ401" s="41"/>
      <c r="BA401" s="41"/>
      <c r="BB401" s="42"/>
      <c r="BC401" s="42"/>
      <c r="BD401" s="39" t="s">
        <v>2204</v>
      </c>
      <c r="BE401" s="43"/>
      <c r="BF401" s="35" t="s">
        <v>3615</v>
      </c>
    </row>
    <row r="402" spans="1:58" x14ac:dyDescent="0.2">
      <c r="A402" s="50" t="s">
        <v>592</v>
      </c>
      <c r="B402" s="38" t="s">
        <v>2795</v>
      </c>
      <c r="C402" s="39" t="s">
        <v>279</v>
      </c>
      <c r="D402" s="40">
        <v>14</v>
      </c>
      <c r="E402" s="41"/>
      <c r="F402" s="41"/>
      <c r="G402" s="41"/>
      <c r="H402" s="41"/>
      <c r="I402" s="41"/>
      <c r="J402" s="41"/>
      <c r="K402" s="41"/>
      <c r="L402" s="41">
        <v>14</v>
      </c>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c r="AT402" s="41"/>
      <c r="AU402" s="41"/>
      <c r="AV402" s="41"/>
      <c r="AW402" s="41"/>
      <c r="AX402" s="41"/>
      <c r="AY402" s="41"/>
      <c r="AZ402" s="41"/>
      <c r="BA402" s="41"/>
      <c r="BB402" s="42"/>
      <c r="BC402" s="42"/>
      <c r="BD402" s="39" t="s">
        <v>2219</v>
      </c>
      <c r="BE402" s="43"/>
      <c r="BF402" s="35" t="s">
        <v>3615</v>
      </c>
    </row>
    <row r="403" spans="1:58" x14ac:dyDescent="0.2">
      <c r="A403" s="50" t="s">
        <v>608</v>
      </c>
      <c r="B403" s="38" t="s">
        <v>2796</v>
      </c>
      <c r="C403" s="39" t="s">
        <v>279</v>
      </c>
      <c r="D403" s="40">
        <v>9</v>
      </c>
      <c r="E403" s="41"/>
      <c r="F403" s="41"/>
      <c r="G403" s="41"/>
      <c r="H403" s="41"/>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c r="AT403" s="41"/>
      <c r="AU403" s="41"/>
      <c r="AV403" s="41"/>
      <c r="AW403" s="41"/>
      <c r="AX403" s="41">
        <v>9</v>
      </c>
      <c r="AY403" s="41"/>
      <c r="AZ403" s="41"/>
      <c r="BA403" s="41"/>
      <c r="BB403" s="42"/>
      <c r="BC403" s="42"/>
      <c r="BD403" s="39" t="s">
        <v>2338</v>
      </c>
      <c r="BE403" s="43"/>
      <c r="BF403" s="35" t="s">
        <v>3615</v>
      </c>
    </row>
    <row r="404" spans="1:58" x14ac:dyDescent="0.2">
      <c r="A404" s="50" t="s">
        <v>633</v>
      </c>
      <c r="B404" s="38" t="s">
        <v>2796</v>
      </c>
      <c r="C404" s="39" t="s">
        <v>279</v>
      </c>
      <c r="D404" s="40">
        <v>6.8</v>
      </c>
      <c r="E404" s="41"/>
      <c r="F404" s="41"/>
      <c r="G404" s="41"/>
      <c r="H404" s="41"/>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c r="AT404" s="41"/>
      <c r="AU404" s="41"/>
      <c r="AV404" s="41"/>
      <c r="AW404" s="41"/>
      <c r="AX404" s="41">
        <v>6.8</v>
      </c>
      <c r="AY404" s="41"/>
      <c r="AZ404" s="41"/>
      <c r="BA404" s="41"/>
      <c r="BB404" s="42"/>
      <c r="BC404" s="42"/>
      <c r="BD404" s="39" t="s">
        <v>2391</v>
      </c>
      <c r="BE404" s="43"/>
      <c r="BF404" s="35" t="s">
        <v>3615</v>
      </c>
    </row>
    <row r="405" spans="1:58" x14ac:dyDescent="0.2">
      <c r="A405" s="50" t="s">
        <v>657</v>
      </c>
      <c r="B405" s="38" t="s">
        <v>2796</v>
      </c>
      <c r="C405" s="39" t="s">
        <v>279</v>
      </c>
      <c r="D405" s="40">
        <v>12</v>
      </c>
      <c r="E405" s="41"/>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c r="AT405" s="41"/>
      <c r="AU405" s="41"/>
      <c r="AV405" s="41"/>
      <c r="AW405" s="41"/>
      <c r="AX405" s="41">
        <v>3</v>
      </c>
      <c r="AY405" s="41"/>
      <c r="AZ405" s="41"/>
      <c r="BA405" s="41">
        <v>9</v>
      </c>
      <c r="BB405" s="42"/>
      <c r="BC405" s="42"/>
      <c r="BD405" s="39" t="s">
        <v>2226</v>
      </c>
      <c r="BE405" s="43"/>
      <c r="BF405" s="35" t="s">
        <v>3615</v>
      </c>
    </row>
    <row r="406" spans="1:58" x14ac:dyDescent="0.2">
      <c r="A406" s="50" t="s">
        <v>665</v>
      </c>
      <c r="B406" s="38" t="s">
        <v>2797</v>
      </c>
      <c r="C406" s="39" t="s">
        <v>279</v>
      </c>
      <c r="D406" s="40">
        <v>4.3</v>
      </c>
      <c r="E406" s="41"/>
      <c r="F406" s="41"/>
      <c r="G406" s="41"/>
      <c r="H406" s="41"/>
      <c r="I406" s="41"/>
      <c r="J406" s="41"/>
      <c r="K406" s="41"/>
      <c r="L406" s="41">
        <v>4.3</v>
      </c>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c r="AT406" s="41"/>
      <c r="AU406" s="41"/>
      <c r="AV406" s="41"/>
      <c r="AW406" s="41"/>
      <c r="AX406" s="41"/>
      <c r="AY406" s="41"/>
      <c r="AZ406" s="41"/>
      <c r="BA406" s="41"/>
      <c r="BB406" s="42"/>
      <c r="BC406" s="42"/>
      <c r="BD406" s="39" t="s">
        <v>2202</v>
      </c>
      <c r="BE406" s="43"/>
      <c r="BF406" s="35" t="s">
        <v>3615</v>
      </c>
    </row>
    <row r="407" spans="1:58" x14ac:dyDescent="0.2">
      <c r="A407" s="50" t="s">
        <v>681</v>
      </c>
      <c r="B407" s="38" t="s">
        <v>2797</v>
      </c>
      <c r="C407" s="39" t="s">
        <v>279</v>
      </c>
      <c r="D407" s="40">
        <v>4.3</v>
      </c>
      <c r="E407" s="41"/>
      <c r="F407" s="41"/>
      <c r="G407" s="41"/>
      <c r="H407" s="41"/>
      <c r="I407" s="41"/>
      <c r="J407" s="41"/>
      <c r="K407" s="41"/>
      <c r="L407" s="41">
        <v>4.3</v>
      </c>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c r="AT407" s="41"/>
      <c r="AU407" s="41"/>
      <c r="AV407" s="41"/>
      <c r="AW407" s="41"/>
      <c r="AX407" s="41"/>
      <c r="AY407" s="41"/>
      <c r="AZ407" s="41"/>
      <c r="BA407" s="41"/>
      <c r="BB407" s="42"/>
      <c r="BC407" s="42"/>
      <c r="BD407" s="39" t="s">
        <v>2208</v>
      </c>
      <c r="BE407" s="43"/>
      <c r="BF407" s="35" t="s">
        <v>3615</v>
      </c>
    </row>
    <row r="408" spans="1:58" x14ac:dyDescent="0.2">
      <c r="A408" s="50" t="s">
        <v>746</v>
      </c>
      <c r="B408" s="38" t="s">
        <v>2797</v>
      </c>
      <c r="C408" s="39" t="s">
        <v>279</v>
      </c>
      <c r="D408" s="40">
        <v>1.2</v>
      </c>
      <c r="E408" s="41"/>
      <c r="F408" s="41"/>
      <c r="G408" s="41"/>
      <c r="H408" s="41"/>
      <c r="I408" s="41"/>
      <c r="J408" s="41"/>
      <c r="K408" s="41"/>
      <c r="L408" s="41">
        <v>1.2</v>
      </c>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c r="AT408" s="41"/>
      <c r="AU408" s="41"/>
      <c r="AV408" s="41"/>
      <c r="AW408" s="41"/>
      <c r="AX408" s="41"/>
      <c r="AY408" s="41"/>
      <c r="AZ408" s="41"/>
      <c r="BA408" s="41"/>
      <c r="BB408" s="42"/>
      <c r="BC408" s="42"/>
      <c r="BD408" s="39" t="s">
        <v>2237</v>
      </c>
      <c r="BE408" s="43"/>
      <c r="BF408" s="35" t="s">
        <v>3615</v>
      </c>
    </row>
    <row r="409" spans="1:58" s="36" customFormat="1" x14ac:dyDescent="0.2">
      <c r="A409" s="29" t="s">
        <v>774</v>
      </c>
      <c r="B409" s="30" t="s">
        <v>682</v>
      </c>
      <c r="C409" s="31"/>
      <c r="D409" s="32">
        <v>0.35</v>
      </c>
      <c r="E409" s="32">
        <v>0</v>
      </c>
      <c r="F409" s="32">
        <v>0</v>
      </c>
      <c r="G409" s="32">
        <v>0</v>
      </c>
      <c r="H409" s="32">
        <v>0</v>
      </c>
      <c r="I409" s="32">
        <v>0</v>
      </c>
      <c r="J409" s="32">
        <v>0</v>
      </c>
      <c r="K409" s="32">
        <v>0</v>
      </c>
      <c r="L409" s="32">
        <v>0.35</v>
      </c>
      <c r="M409" s="32">
        <v>0</v>
      </c>
      <c r="N409" s="32">
        <v>0</v>
      </c>
      <c r="O409" s="32">
        <v>0</v>
      </c>
      <c r="P409" s="32">
        <v>0</v>
      </c>
      <c r="Q409" s="32">
        <v>0</v>
      </c>
      <c r="R409" s="32">
        <v>0</v>
      </c>
      <c r="S409" s="32">
        <v>0</v>
      </c>
      <c r="T409" s="32">
        <v>0</v>
      </c>
      <c r="U409" s="32">
        <v>0</v>
      </c>
      <c r="V409" s="32">
        <v>0</v>
      </c>
      <c r="W409" s="32">
        <v>0</v>
      </c>
      <c r="X409" s="32">
        <v>0</v>
      </c>
      <c r="Y409" s="32">
        <v>0</v>
      </c>
      <c r="Z409" s="32">
        <v>0</v>
      </c>
      <c r="AA409" s="32">
        <v>0</v>
      </c>
      <c r="AB409" s="32">
        <v>0</v>
      </c>
      <c r="AC409" s="32">
        <v>0</v>
      </c>
      <c r="AD409" s="32">
        <v>0</v>
      </c>
      <c r="AE409" s="32">
        <v>0</v>
      </c>
      <c r="AF409" s="32">
        <v>0</v>
      </c>
      <c r="AG409" s="32">
        <v>0</v>
      </c>
      <c r="AH409" s="32">
        <v>0</v>
      </c>
      <c r="AI409" s="32">
        <v>0</v>
      </c>
      <c r="AJ409" s="32">
        <v>0</v>
      </c>
      <c r="AK409" s="32">
        <v>0</v>
      </c>
      <c r="AL409" s="32">
        <v>0</v>
      </c>
      <c r="AM409" s="32">
        <v>0</v>
      </c>
      <c r="AN409" s="32">
        <v>0</v>
      </c>
      <c r="AO409" s="32">
        <v>0</v>
      </c>
      <c r="AP409" s="32">
        <v>0</v>
      </c>
      <c r="AQ409" s="32">
        <v>0</v>
      </c>
      <c r="AR409" s="32">
        <v>0</v>
      </c>
      <c r="AS409" s="32">
        <v>0</v>
      </c>
      <c r="AT409" s="32">
        <v>0</v>
      </c>
      <c r="AU409" s="32">
        <v>0</v>
      </c>
      <c r="AV409" s="32">
        <v>0</v>
      </c>
      <c r="AW409" s="32">
        <v>0</v>
      </c>
      <c r="AX409" s="32">
        <v>0</v>
      </c>
      <c r="AY409" s="32">
        <v>0</v>
      </c>
      <c r="AZ409" s="32">
        <v>0</v>
      </c>
      <c r="BA409" s="32">
        <v>0</v>
      </c>
      <c r="BB409" s="32">
        <v>0</v>
      </c>
      <c r="BC409" s="32">
        <v>0</v>
      </c>
      <c r="BD409" s="31"/>
      <c r="BE409" s="34"/>
      <c r="BF409" s="35" t="s">
        <v>3614</v>
      </c>
    </row>
    <row r="410" spans="1:58" x14ac:dyDescent="0.2">
      <c r="A410" s="125" t="s">
        <v>775</v>
      </c>
      <c r="B410" s="55" t="s">
        <v>2798</v>
      </c>
      <c r="C410" s="56" t="s">
        <v>309</v>
      </c>
      <c r="D410" s="57">
        <v>0.35</v>
      </c>
      <c r="E410" s="57"/>
      <c r="F410" s="57"/>
      <c r="G410" s="57"/>
      <c r="H410" s="57"/>
      <c r="I410" s="57"/>
      <c r="J410" s="57"/>
      <c r="K410" s="57"/>
      <c r="L410" s="57">
        <v>0.35</v>
      </c>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c r="AS410" s="57"/>
      <c r="AT410" s="57"/>
      <c r="AU410" s="57"/>
      <c r="AV410" s="57"/>
      <c r="AW410" s="57"/>
      <c r="AX410" s="57"/>
      <c r="AY410" s="57"/>
      <c r="AZ410" s="57"/>
      <c r="BA410" s="57"/>
      <c r="BB410" s="58"/>
      <c r="BC410" s="58"/>
      <c r="BD410" s="56" t="s">
        <v>2204</v>
      </c>
      <c r="BE410" s="59"/>
      <c r="BF410" s="35" t="s">
        <v>3615</v>
      </c>
    </row>
    <row r="411" spans="1:58" s="36" customFormat="1" x14ac:dyDescent="0.2">
      <c r="A411" s="29" t="s">
        <v>806</v>
      </c>
      <c r="B411" s="30" t="s">
        <v>2799</v>
      </c>
      <c r="C411" s="31"/>
      <c r="D411" s="32">
        <v>37.17</v>
      </c>
      <c r="E411" s="32">
        <v>0</v>
      </c>
      <c r="F411" s="32">
        <v>0</v>
      </c>
      <c r="G411" s="32">
        <v>0</v>
      </c>
      <c r="H411" s="32">
        <v>0</v>
      </c>
      <c r="I411" s="32">
        <v>0</v>
      </c>
      <c r="J411" s="32">
        <v>0</v>
      </c>
      <c r="K411" s="32">
        <v>0</v>
      </c>
      <c r="L411" s="32">
        <v>37.17</v>
      </c>
      <c r="M411" s="32">
        <v>0</v>
      </c>
      <c r="N411" s="32">
        <v>0</v>
      </c>
      <c r="O411" s="32">
        <v>0</v>
      </c>
      <c r="P411" s="32">
        <v>0</v>
      </c>
      <c r="Q411" s="32">
        <v>0</v>
      </c>
      <c r="R411" s="32">
        <v>0</v>
      </c>
      <c r="S411" s="32">
        <v>0</v>
      </c>
      <c r="T411" s="32">
        <v>0</v>
      </c>
      <c r="U411" s="32">
        <v>0</v>
      </c>
      <c r="V411" s="32">
        <v>0</v>
      </c>
      <c r="W411" s="32">
        <v>0</v>
      </c>
      <c r="X411" s="32">
        <v>0</v>
      </c>
      <c r="Y411" s="32">
        <v>0</v>
      </c>
      <c r="Z411" s="32">
        <v>0</v>
      </c>
      <c r="AA411" s="32">
        <v>0</v>
      </c>
      <c r="AB411" s="32">
        <v>0</v>
      </c>
      <c r="AC411" s="32">
        <v>0</v>
      </c>
      <c r="AD411" s="32">
        <v>0</v>
      </c>
      <c r="AE411" s="32">
        <v>0</v>
      </c>
      <c r="AF411" s="32">
        <v>0</v>
      </c>
      <c r="AG411" s="32">
        <v>0</v>
      </c>
      <c r="AH411" s="32">
        <v>0</v>
      </c>
      <c r="AI411" s="32">
        <v>0</v>
      </c>
      <c r="AJ411" s="32">
        <v>0</v>
      </c>
      <c r="AK411" s="32">
        <v>0</v>
      </c>
      <c r="AL411" s="32">
        <v>0</v>
      </c>
      <c r="AM411" s="32">
        <v>0</v>
      </c>
      <c r="AN411" s="32">
        <v>0</v>
      </c>
      <c r="AO411" s="32">
        <v>0</v>
      </c>
      <c r="AP411" s="32">
        <v>0</v>
      </c>
      <c r="AQ411" s="32">
        <v>0</v>
      </c>
      <c r="AR411" s="32">
        <v>0</v>
      </c>
      <c r="AS411" s="32">
        <v>0</v>
      </c>
      <c r="AT411" s="32">
        <v>0</v>
      </c>
      <c r="AU411" s="32">
        <v>0</v>
      </c>
      <c r="AV411" s="32">
        <v>0</v>
      </c>
      <c r="AW411" s="32">
        <v>0</v>
      </c>
      <c r="AX411" s="32">
        <v>0</v>
      </c>
      <c r="AY411" s="32">
        <v>0</v>
      </c>
      <c r="AZ411" s="32">
        <v>0</v>
      </c>
      <c r="BA411" s="32">
        <v>0</v>
      </c>
      <c r="BB411" s="32">
        <v>0</v>
      </c>
      <c r="BC411" s="32">
        <v>0</v>
      </c>
      <c r="BD411" s="31"/>
      <c r="BE411" s="34"/>
      <c r="BF411" s="35" t="s">
        <v>3614</v>
      </c>
    </row>
    <row r="412" spans="1:58" x14ac:dyDescent="0.2">
      <c r="A412" s="125" t="s">
        <v>807</v>
      </c>
      <c r="B412" s="55" t="s">
        <v>2800</v>
      </c>
      <c r="C412" s="56" t="s">
        <v>837</v>
      </c>
      <c r="D412" s="57">
        <v>37.17</v>
      </c>
      <c r="E412" s="57"/>
      <c r="F412" s="57"/>
      <c r="G412" s="57"/>
      <c r="H412" s="57"/>
      <c r="I412" s="57"/>
      <c r="J412" s="57"/>
      <c r="K412" s="57"/>
      <c r="L412" s="57">
        <v>37.17</v>
      </c>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c r="AS412" s="57"/>
      <c r="AT412" s="57"/>
      <c r="AU412" s="57"/>
      <c r="AV412" s="57"/>
      <c r="AW412" s="57"/>
      <c r="AX412" s="57"/>
      <c r="AY412" s="57"/>
      <c r="AZ412" s="57"/>
      <c r="BA412" s="57"/>
      <c r="BB412" s="58"/>
      <c r="BC412" s="58"/>
      <c r="BD412" s="56" t="s">
        <v>2204</v>
      </c>
      <c r="BE412" s="59"/>
      <c r="BF412" s="35" t="s">
        <v>3615</v>
      </c>
    </row>
    <row r="413" spans="1:58" s="36" customFormat="1" x14ac:dyDescent="0.2">
      <c r="A413" s="29" t="s">
        <v>816</v>
      </c>
      <c r="B413" s="30" t="s">
        <v>2950</v>
      </c>
      <c r="C413" s="31"/>
      <c r="D413" s="32">
        <v>50.49</v>
      </c>
      <c r="E413" s="32">
        <v>0</v>
      </c>
      <c r="F413" s="32">
        <v>0</v>
      </c>
      <c r="G413" s="32">
        <v>0</v>
      </c>
      <c r="H413" s="32">
        <v>0</v>
      </c>
      <c r="I413" s="32">
        <v>0</v>
      </c>
      <c r="J413" s="32">
        <v>0</v>
      </c>
      <c r="K413" s="32">
        <v>0</v>
      </c>
      <c r="L413" s="32">
        <v>50</v>
      </c>
      <c r="M413" s="32">
        <v>0</v>
      </c>
      <c r="N413" s="32">
        <v>0</v>
      </c>
      <c r="O413" s="32">
        <v>0</v>
      </c>
      <c r="P413" s="32">
        <v>0</v>
      </c>
      <c r="Q413" s="32">
        <v>0</v>
      </c>
      <c r="R413" s="32">
        <v>0</v>
      </c>
      <c r="S413" s="32">
        <v>0</v>
      </c>
      <c r="T413" s="32">
        <v>0</v>
      </c>
      <c r="U413" s="32">
        <v>0</v>
      </c>
      <c r="V413" s="32">
        <v>0</v>
      </c>
      <c r="W413" s="32">
        <v>0</v>
      </c>
      <c r="X413" s="32">
        <v>0</v>
      </c>
      <c r="Y413" s="32">
        <v>0</v>
      </c>
      <c r="Z413" s="32">
        <v>0</v>
      </c>
      <c r="AA413" s="32">
        <v>0</v>
      </c>
      <c r="AB413" s="32">
        <v>0</v>
      </c>
      <c r="AC413" s="32">
        <v>0</v>
      </c>
      <c r="AD413" s="32">
        <v>0</v>
      </c>
      <c r="AE413" s="32">
        <v>0</v>
      </c>
      <c r="AF413" s="32">
        <v>0</v>
      </c>
      <c r="AG413" s="32">
        <v>0</v>
      </c>
      <c r="AH413" s="32">
        <v>0</v>
      </c>
      <c r="AI413" s="32">
        <v>0</v>
      </c>
      <c r="AJ413" s="32">
        <v>0</v>
      </c>
      <c r="AK413" s="32">
        <v>0</v>
      </c>
      <c r="AL413" s="32">
        <v>0</v>
      </c>
      <c r="AM413" s="32">
        <v>0</v>
      </c>
      <c r="AN413" s="32">
        <v>0</v>
      </c>
      <c r="AO413" s="32">
        <v>0</v>
      </c>
      <c r="AP413" s="32">
        <v>0</v>
      </c>
      <c r="AQ413" s="32">
        <v>0</v>
      </c>
      <c r="AR413" s="32">
        <v>0</v>
      </c>
      <c r="AS413" s="32">
        <v>0</v>
      </c>
      <c r="AT413" s="32">
        <v>0</v>
      </c>
      <c r="AU413" s="32">
        <v>0</v>
      </c>
      <c r="AV413" s="32">
        <v>0</v>
      </c>
      <c r="AW413" s="32">
        <v>0</v>
      </c>
      <c r="AX413" s="32">
        <v>0</v>
      </c>
      <c r="AY413" s="32">
        <v>0</v>
      </c>
      <c r="AZ413" s="32">
        <v>0</v>
      </c>
      <c r="BA413" s="32">
        <v>0.49</v>
      </c>
      <c r="BB413" s="33"/>
      <c r="BC413" s="33"/>
      <c r="BD413" s="31"/>
      <c r="BE413" s="34"/>
      <c r="BF413" s="35" t="s">
        <v>3614</v>
      </c>
    </row>
    <row r="414" spans="1:58" x14ac:dyDescent="0.2">
      <c r="A414" s="37" t="s">
        <v>817</v>
      </c>
      <c r="B414" s="38" t="s">
        <v>2801</v>
      </c>
      <c r="C414" s="39" t="s">
        <v>1950</v>
      </c>
      <c r="D414" s="40">
        <v>0.49</v>
      </c>
      <c r="E414" s="41"/>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c r="AT414" s="41"/>
      <c r="AU414" s="41"/>
      <c r="AV414" s="41"/>
      <c r="AW414" s="41"/>
      <c r="AX414" s="41"/>
      <c r="AY414" s="41"/>
      <c r="AZ414" s="41"/>
      <c r="BA414" s="41">
        <v>0.49</v>
      </c>
      <c r="BB414" s="42"/>
      <c r="BC414" s="42"/>
      <c r="BD414" s="39" t="s">
        <v>2217</v>
      </c>
      <c r="BE414" s="43"/>
      <c r="BF414" s="35" t="s">
        <v>3615</v>
      </c>
    </row>
    <row r="415" spans="1:58" x14ac:dyDescent="0.2">
      <c r="A415" s="37" t="s">
        <v>2802</v>
      </c>
      <c r="B415" s="38" t="s">
        <v>2803</v>
      </c>
      <c r="C415" s="39" t="s">
        <v>1950</v>
      </c>
      <c r="D415" s="40">
        <v>50</v>
      </c>
      <c r="E415" s="41"/>
      <c r="F415" s="41"/>
      <c r="G415" s="41"/>
      <c r="H415" s="41"/>
      <c r="I415" s="41"/>
      <c r="J415" s="41"/>
      <c r="K415" s="41"/>
      <c r="L415" s="41">
        <v>50</v>
      </c>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c r="AT415" s="41"/>
      <c r="AU415" s="41"/>
      <c r="AV415" s="41"/>
      <c r="AW415" s="41"/>
      <c r="AX415" s="41"/>
      <c r="AY415" s="41"/>
      <c r="AZ415" s="41"/>
      <c r="BA415" s="41"/>
      <c r="BB415" s="42"/>
      <c r="BC415" s="42"/>
      <c r="BD415" s="39" t="s">
        <v>2204</v>
      </c>
      <c r="BE415" s="43"/>
      <c r="BF415" s="35" t="s">
        <v>3615</v>
      </c>
    </row>
    <row r="416" spans="1:58" s="36" customFormat="1" x14ac:dyDescent="0.2">
      <c r="A416" s="29" t="s">
        <v>820</v>
      </c>
      <c r="B416" s="30" t="s">
        <v>1144</v>
      </c>
      <c r="C416" s="31"/>
      <c r="D416" s="32">
        <v>37.269999999999996</v>
      </c>
      <c r="E416" s="32">
        <v>0.34</v>
      </c>
      <c r="F416" s="32">
        <v>0</v>
      </c>
      <c r="G416" s="32">
        <v>0</v>
      </c>
      <c r="H416" s="32">
        <v>4</v>
      </c>
      <c r="I416" s="32">
        <v>0</v>
      </c>
      <c r="J416" s="32">
        <v>0</v>
      </c>
      <c r="K416" s="32">
        <v>0</v>
      </c>
      <c r="L416" s="32">
        <v>0</v>
      </c>
      <c r="M416" s="32">
        <v>0</v>
      </c>
      <c r="N416" s="32">
        <v>0</v>
      </c>
      <c r="O416" s="32">
        <v>0</v>
      </c>
      <c r="P416" s="32">
        <v>0</v>
      </c>
      <c r="Q416" s="32">
        <v>0</v>
      </c>
      <c r="R416" s="32">
        <v>0</v>
      </c>
      <c r="S416" s="32">
        <v>0</v>
      </c>
      <c r="T416" s="32">
        <v>0</v>
      </c>
      <c r="U416" s="32">
        <v>0</v>
      </c>
      <c r="V416" s="32">
        <v>0</v>
      </c>
      <c r="W416" s="32">
        <v>0</v>
      </c>
      <c r="X416" s="32">
        <v>0</v>
      </c>
      <c r="Y416" s="32">
        <v>0</v>
      </c>
      <c r="Z416" s="32">
        <v>0</v>
      </c>
      <c r="AA416" s="32">
        <v>0</v>
      </c>
      <c r="AB416" s="32">
        <v>0</v>
      </c>
      <c r="AC416" s="32">
        <v>0</v>
      </c>
      <c r="AD416" s="32">
        <v>0</v>
      </c>
      <c r="AE416" s="32">
        <v>0</v>
      </c>
      <c r="AF416" s="32">
        <v>0</v>
      </c>
      <c r="AG416" s="32">
        <v>0</v>
      </c>
      <c r="AH416" s="32">
        <v>0</v>
      </c>
      <c r="AI416" s="32">
        <v>0</v>
      </c>
      <c r="AJ416" s="32">
        <v>0</v>
      </c>
      <c r="AK416" s="32">
        <v>0</v>
      </c>
      <c r="AL416" s="32">
        <v>0</v>
      </c>
      <c r="AM416" s="32">
        <v>0</v>
      </c>
      <c r="AN416" s="32">
        <v>0</v>
      </c>
      <c r="AO416" s="32">
        <v>0</v>
      </c>
      <c r="AP416" s="32">
        <v>0</v>
      </c>
      <c r="AQ416" s="32">
        <v>0</v>
      </c>
      <c r="AR416" s="32">
        <v>0</v>
      </c>
      <c r="AS416" s="32">
        <v>0</v>
      </c>
      <c r="AT416" s="32">
        <v>0</v>
      </c>
      <c r="AU416" s="32">
        <v>0</v>
      </c>
      <c r="AV416" s="32">
        <v>0</v>
      </c>
      <c r="AW416" s="32">
        <v>0</v>
      </c>
      <c r="AX416" s="32">
        <v>16</v>
      </c>
      <c r="AY416" s="32">
        <v>10.93</v>
      </c>
      <c r="AZ416" s="32">
        <v>0</v>
      </c>
      <c r="BA416" s="32">
        <v>6</v>
      </c>
      <c r="BB416" s="33"/>
      <c r="BC416" s="33"/>
      <c r="BD416" s="31"/>
      <c r="BE416" s="34"/>
      <c r="BF416" s="35" t="s">
        <v>3614</v>
      </c>
    </row>
    <row r="417" spans="1:58" x14ac:dyDescent="0.2">
      <c r="A417" s="37" t="s">
        <v>821</v>
      </c>
      <c r="B417" s="55" t="s">
        <v>2804</v>
      </c>
      <c r="C417" s="39" t="s">
        <v>1956</v>
      </c>
      <c r="D417" s="40">
        <v>6</v>
      </c>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c r="AS417" s="57"/>
      <c r="AT417" s="57"/>
      <c r="AU417" s="57"/>
      <c r="AV417" s="57"/>
      <c r="AW417" s="57"/>
      <c r="AX417" s="57">
        <v>6</v>
      </c>
      <c r="AY417" s="57"/>
      <c r="AZ417" s="57"/>
      <c r="BA417" s="57"/>
      <c r="BB417" s="58"/>
      <c r="BC417" s="58"/>
      <c r="BD417" s="56" t="s">
        <v>2338</v>
      </c>
      <c r="BE417" s="59"/>
      <c r="BF417" s="35" t="s">
        <v>3615</v>
      </c>
    </row>
    <row r="418" spans="1:58" ht="32" x14ac:dyDescent="0.2">
      <c r="A418" s="37" t="s">
        <v>823</v>
      </c>
      <c r="B418" s="38" t="s">
        <v>2805</v>
      </c>
      <c r="C418" s="39" t="s">
        <v>1956</v>
      </c>
      <c r="D418" s="40">
        <v>20</v>
      </c>
      <c r="E418" s="41"/>
      <c r="F418" s="41"/>
      <c r="G418" s="41"/>
      <c r="H418" s="41">
        <v>4</v>
      </c>
      <c r="I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c r="AT418" s="41"/>
      <c r="AU418" s="41"/>
      <c r="AV418" s="41"/>
      <c r="AW418" s="41"/>
      <c r="AX418" s="41">
        <v>10</v>
      </c>
      <c r="AY418" s="41"/>
      <c r="AZ418" s="41"/>
      <c r="BA418" s="41">
        <v>6</v>
      </c>
      <c r="BB418" s="42"/>
      <c r="BC418" s="42"/>
      <c r="BD418" s="39" t="s">
        <v>2206</v>
      </c>
      <c r="BE418" s="43"/>
      <c r="BF418" s="35" t="s">
        <v>3615</v>
      </c>
    </row>
    <row r="419" spans="1:58" ht="32" x14ac:dyDescent="0.2">
      <c r="A419" s="37" t="s">
        <v>826</v>
      </c>
      <c r="B419" s="38" t="s">
        <v>1144</v>
      </c>
      <c r="C419" s="39" t="s">
        <v>1956</v>
      </c>
      <c r="D419" s="40">
        <v>11.27</v>
      </c>
      <c r="E419" s="41">
        <v>0.34</v>
      </c>
      <c r="F419" s="41"/>
      <c r="G419" s="41"/>
      <c r="H419" s="41"/>
      <c r="I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c r="AT419" s="41"/>
      <c r="AU419" s="41"/>
      <c r="AV419" s="41"/>
      <c r="AW419" s="41"/>
      <c r="AX419" s="41"/>
      <c r="AY419" s="41">
        <v>10.93</v>
      </c>
      <c r="AZ419" s="41"/>
      <c r="BA419" s="41"/>
      <c r="BB419" s="42"/>
      <c r="BC419" s="42"/>
      <c r="BD419" s="39" t="s">
        <v>2219</v>
      </c>
      <c r="BE419" s="43" t="s">
        <v>2806</v>
      </c>
      <c r="BF419" s="35" t="s">
        <v>3615</v>
      </c>
    </row>
    <row r="420" spans="1:58" s="36" customFormat="1" x14ac:dyDescent="0.2">
      <c r="A420" s="29" t="s">
        <v>830</v>
      </c>
      <c r="B420" s="30" t="s">
        <v>2953</v>
      </c>
      <c r="C420" s="31"/>
      <c r="D420" s="32">
        <v>1167.1399999999999</v>
      </c>
      <c r="E420" s="32">
        <v>0</v>
      </c>
      <c r="F420" s="32">
        <v>0</v>
      </c>
      <c r="G420" s="32">
        <v>0</v>
      </c>
      <c r="H420" s="32">
        <v>0.14000000000000001</v>
      </c>
      <c r="I420" s="32">
        <v>15.54</v>
      </c>
      <c r="J420" s="32">
        <v>0</v>
      </c>
      <c r="K420" s="32">
        <v>0</v>
      </c>
      <c r="L420" s="32">
        <v>1090</v>
      </c>
      <c r="M420" s="32">
        <v>9.74</v>
      </c>
      <c r="N420" s="32">
        <v>0</v>
      </c>
      <c r="O420" s="32">
        <v>0</v>
      </c>
      <c r="P420" s="32">
        <v>0</v>
      </c>
      <c r="Q420" s="32">
        <v>0</v>
      </c>
      <c r="R420" s="32">
        <v>0</v>
      </c>
      <c r="S420" s="32">
        <v>0</v>
      </c>
      <c r="T420" s="32">
        <v>0</v>
      </c>
      <c r="U420" s="32">
        <v>0</v>
      </c>
      <c r="V420" s="32">
        <v>0</v>
      </c>
      <c r="W420" s="32">
        <v>0</v>
      </c>
      <c r="X420" s="32">
        <v>0</v>
      </c>
      <c r="Y420" s="32">
        <v>0.66</v>
      </c>
      <c r="Z420" s="32">
        <v>0</v>
      </c>
      <c r="AA420" s="32">
        <v>0</v>
      </c>
      <c r="AB420" s="32">
        <v>0</v>
      </c>
      <c r="AC420" s="32">
        <v>0</v>
      </c>
      <c r="AD420" s="32">
        <v>0</v>
      </c>
      <c r="AE420" s="32">
        <v>0</v>
      </c>
      <c r="AF420" s="32">
        <v>0</v>
      </c>
      <c r="AG420" s="32">
        <v>0</v>
      </c>
      <c r="AH420" s="32">
        <v>0</v>
      </c>
      <c r="AI420" s="32">
        <v>0</v>
      </c>
      <c r="AJ420" s="32">
        <v>0</v>
      </c>
      <c r="AK420" s="32">
        <v>0</v>
      </c>
      <c r="AL420" s="32">
        <v>0</v>
      </c>
      <c r="AM420" s="32">
        <v>0</v>
      </c>
      <c r="AN420" s="32">
        <v>0</v>
      </c>
      <c r="AO420" s="32">
        <v>0</v>
      </c>
      <c r="AP420" s="32">
        <v>0</v>
      </c>
      <c r="AQ420" s="32">
        <v>0</v>
      </c>
      <c r="AR420" s="32">
        <v>0</v>
      </c>
      <c r="AS420" s="32">
        <v>0</v>
      </c>
      <c r="AT420" s="32">
        <v>0</v>
      </c>
      <c r="AU420" s="32">
        <v>0</v>
      </c>
      <c r="AV420" s="32">
        <v>0</v>
      </c>
      <c r="AW420" s="32">
        <v>0</v>
      </c>
      <c r="AX420" s="32">
        <v>0</v>
      </c>
      <c r="AY420" s="32">
        <v>11.81</v>
      </c>
      <c r="AZ420" s="32">
        <v>0</v>
      </c>
      <c r="BA420" s="32">
        <v>39.25</v>
      </c>
      <c r="BB420" s="33"/>
      <c r="BC420" s="33"/>
      <c r="BD420" s="31"/>
      <c r="BE420" s="34"/>
      <c r="BF420" s="35" t="s">
        <v>3614</v>
      </c>
    </row>
    <row r="421" spans="1:58" x14ac:dyDescent="0.2">
      <c r="A421" s="37" t="s">
        <v>832</v>
      </c>
      <c r="B421" s="38" t="s">
        <v>2807</v>
      </c>
      <c r="C421" s="39" t="s">
        <v>285</v>
      </c>
      <c r="D421" s="40">
        <v>4.78</v>
      </c>
      <c r="E421" s="41"/>
      <c r="F421" s="41"/>
      <c r="G421" s="41"/>
      <c r="H421" s="41"/>
      <c r="I421" s="41">
        <v>0.54</v>
      </c>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c r="AT421" s="41"/>
      <c r="AU421" s="41"/>
      <c r="AV421" s="41"/>
      <c r="AW421" s="41"/>
      <c r="AX421" s="41"/>
      <c r="AY421" s="41"/>
      <c r="AZ421" s="41"/>
      <c r="BA421" s="41">
        <v>4.24</v>
      </c>
      <c r="BB421" s="42"/>
      <c r="BC421" s="42"/>
      <c r="BD421" s="39" t="s">
        <v>2219</v>
      </c>
      <c r="BE421" s="43" t="s">
        <v>2808</v>
      </c>
      <c r="BF421" s="35" t="s">
        <v>3615</v>
      </c>
    </row>
    <row r="422" spans="1:58" x14ac:dyDescent="0.2">
      <c r="A422" s="37" t="s">
        <v>2809</v>
      </c>
      <c r="B422" s="38" t="s">
        <v>2810</v>
      </c>
      <c r="C422" s="39" t="s">
        <v>285</v>
      </c>
      <c r="D422" s="40">
        <v>35.299999999999997</v>
      </c>
      <c r="E422" s="41"/>
      <c r="F422" s="41"/>
      <c r="G422" s="41"/>
      <c r="H422" s="41"/>
      <c r="I422" s="41"/>
      <c r="J422" s="41"/>
      <c r="K422" s="41"/>
      <c r="L422" s="41">
        <v>10.3</v>
      </c>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c r="AT422" s="41"/>
      <c r="AU422" s="41"/>
      <c r="AV422" s="41"/>
      <c r="AW422" s="41"/>
      <c r="AX422" s="41"/>
      <c r="AY422" s="41"/>
      <c r="AZ422" s="41"/>
      <c r="BA422" s="41">
        <v>25</v>
      </c>
      <c r="BB422" s="42"/>
      <c r="BC422" s="42"/>
      <c r="BD422" s="39" t="s">
        <v>2219</v>
      </c>
      <c r="BE422" s="43"/>
      <c r="BF422" s="35" t="s">
        <v>3615</v>
      </c>
    </row>
    <row r="423" spans="1:58" ht="32" x14ac:dyDescent="0.2">
      <c r="A423" s="37" t="s">
        <v>2811</v>
      </c>
      <c r="B423" s="38" t="s">
        <v>2812</v>
      </c>
      <c r="C423" s="39"/>
      <c r="D423" s="40">
        <v>1000</v>
      </c>
      <c r="E423" s="41"/>
      <c r="F423" s="41"/>
      <c r="G423" s="41"/>
      <c r="H423" s="41"/>
      <c r="I423" s="41"/>
      <c r="J423" s="41"/>
      <c r="K423" s="41"/>
      <c r="L423" s="41">
        <v>1000</v>
      </c>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c r="AT423" s="41"/>
      <c r="AU423" s="41"/>
      <c r="AV423" s="41"/>
      <c r="AW423" s="41"/>
      <c r="AX423" s="41"/>
      <c r="AY423" s="41"/>
      <c r="AZ423" s="41"/>
      <c r="BA423" s="41"/>
      <c r="BB423" s="42"/>
      <c r="BC423" s="42"/>
      <c r="BD423" s="39" t="s">
        <v>2219</v>
      </c>
      <c r="BE423" s="43"/>
      <c r="BF423" s="35" t="s">
        <v>3614</v>
      </c>
    </row>
    <row r="424" spans="1:58" x14ac:dyDescent="0.2">
      <c r="A424" s="37" t="s">
        <v>2813</v>
      </c>
      <c r="B424" s="38" t="s">
        <v>2814</v>
      </c>
      <c r="C424" s="39" t="s">
        <v>285</v>
      </c>
      <c r="D424" s="40">
        <v>30</v>
      </c>
      <c r="E424" s="41"/>
      <c r="F424" s="41"/>
      <c r="G424" s="41"/>
      <c r="H424" s="41"/>
      <c r="I424" s="41"/>
      <c r="J424" s="41"/>
      <c r="K424" s="41"/>
      <c r="L424" s="41">
        <v>30</v>
      </c>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c r="AT424" s="41"/>
      <c r="AU424" s="41"/>
      <c r="AV424" s="41"/>
      <c r="AW424" s="41"/>
      <c r="AX424" s="41"/>
      <c r="AY424" s="41"/>
      <c r="AZ424" s="41"/>
      <c r="BA424" s="41"/>
      <c r="BB424" s="42"/>
      <c r="BC424" s="42"/>
      <c r="BD424" s="39" t="s">
        <v>2223</v>
      </c>
      <c r="BE424" s="43"/>
      <c r="BF424" s="35" t="s">
        <v>3615</v>
      </c>
    </row>
    <row r="425" spans="1:58" x14ac:dyDescent="0.2">
      <c r="A425" s="37" t="s">
        <v>2815</v>
      </c>
      <c r="B425" s="38" t="s">
        <v>2816</v>
      </c>
      <c r="C425" s="39" t="s">
        <v>285</v>
      </c>
      <c r="D425" s="40">
        <v>30</v>
      </c>
      <c r="E425" s="41"/>
      <c r="F425" s="41"/>
      <c r="G425" s="41"/>
      <c r="H425" s="41"/>
      <c r="I425" s="41"/>
      <c r="J425" s="41"/>
      <c r="K425" s="41"/>
      <c r="L425" s="41">
        <v>30</v>
      </c>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c r="AT425" s="41"/>
      <c r="AU425" s="41"/>
      <c r="AV425" s="41"/>
      <c r="AW425" s="41"/>
      <c r="AX425" s="41"/>
      <c r="AY425" s="41"/>
      <c r="AZ425" s="41"/>
      <c r="BA425" s="41"/>
      <c r="BB425" s="42"/>
      <c r="BC425" s="42"/>
      <c r="BD425" s="39" t="s">
        <v>2223</v>
      </c>
      <c r="BE425" s="43"/>
      <c r="BF425" s="35" t="s">
        <v>3615</v>
      </c>
    </row>
    <row r="426" spans="1:58" x14ac:dyDescent="0.2">
      <c r="A426" s="37" t="s">
        <v>2817</v>
      </c>
      <c r="B426" s="38" t="s">
        <v>2810</v>
      </c>
      <c r="C426" s="39" t="s">
        <v>285</v>
      </c>
      <c r="D426" s="40">
        <v>12.360000000000001</v>
      </c>
      <c r="E426" s="41"/>
      <c r="F426" s="41"/>
      <c r="G426" s="41"/>
      <c r="H426" s="41">
        <v>0.14000000000000001</v>
      </c>
      <c r="I426" s="41"/>
      <c r="J426" s="41"/>
      <c r="K426" s="41"/>
      <c r="L426" s="41"/>
      <c r="M426" s="41">
        <v>9.74</v>
      </c>
      <c r="N426" s="41"/>
      <c r="O426" s="41"/>
      <c r="P426" s="41"/>
      <c r="Q426" s="41"/>
      <c r="R426" s="41"/>
      <c r="S426" s="41"/>
      <c r="T426" s="41"/>
      <c r="U426" s="41"/>
      <c r="V426" s="41"/>
      <c r="W426" s="41"/>
      <c r="X426" s="41"/>
      <c r="Y426" s="41">
        <v>0.66</v>
      </c>
      <c r="Z426" s="41"/>
      <c r="AA426" s="41"/>
      <c r="AB426" s="41"/>
      <c r="AC426" s="41"/>
      <c r="AD426" s="41"/>
      <c r="AE426" s="41"/>
      <c r="AF426" s="41"/>
      <c r="AG426" s="41"/>
      <c r="AH426" s="41"/>
      <c r="AI426" s="41"/>
      <c r="AJ426" s="41"/>
      <c r="AK426" s="41"/>
      <c r="AL426" s="41"/>
      <c r="AM426" s="41"/>
      <c r="AN426" s="41"/>
      <c r="AO426" s="41"/>
      <c r="AP426" s="41"/>
      <c r="AQ426" s="41"/>
      <c r="AR426" s="41"/>
      <c r="AS426" s="41"/>
      <c r="AT426" s="41"/>
      <c r="AU426" s="41"/>
      <c r="AV426" s="41"/>
      <c r="AW426" s="41"/>
      <c r="AX426" s="41"/>
      <c r="AY426" s="41">
        <v>1.81</v>
      </c>
      <c r="AZ426" s="41"/>
      <c r="BA426" s="41">
        <v>0.01</v>
      </c>
      <c r="BB426" s="42"/>
      <c r="BC426" s="42"/>
      <c r="BD426" s="39" t="s">
        <v>2226</v>
      </c>
      <c r="BE426" s="43"/>
      <c r="BF426" s="35" t="s">
        <v>3615</v>
      </c>
    </row>
    <row r="427" spans="1:58" ht="32" x14ac:dyDescent="0.2">
      <c r="A427" s="37" t="s">
        <v>2818</v>
      </c>
      <c r="B427" s="45" t="s">
        <v>2819</v>
      </c>
      <c r="C427" s="39" t="s">
        <v>285</v>
      </c>
      <c r="D427" s="40">
        <v>4.7</v>
      </c>
      <c r="E427" s="47"/>
      <c r="F427" s="47"/>
      <c r="G427" s="47"/>
      <c r="H427" s="47"/>
      <c r="I427" s="47"/>
      <c r="J427" s="47"/>
      <c r="K427" s="47"/>
      <c r="L427" s="47">
        <v>4.7</v>
      </c>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47"/>
      <c r="AS427" s="47"/>
      <c r="AT427" s="47"/>
      <c r="AU427" s="47"/>
      <c r="AV427" s="47"/>
      <c r="AW427" s="47"/>
      <c r="AX427" s="47"/>
      <c r="AY427" s="47"/>
      <c r="AZ427" s="47"/>
      <c r="BA427" s="47"/>
      <c r="BB427" s="42"/>
      <c r="BC427" s="42"/>
      <c r="BD427" s="46" t="s">
        <v>2204</v>
      </c>
      <c r="BE427" s="43"/>
      <c r="BF427" s="35" t="s">
        <v>3615</v>
      </c>
    </row>
    <row r="428" spans="1:58" x14ac:dyDescent="0.2">
      <c r="A428" s="37" t="s">
        <v>2820</v>
      </c>
      <c r="B428" s="136" t="s">
        <v>2821</v>
      </c>
      <c r="C428" s="137"/>
      <c r="D428" s="139">
        <v>50</v>
      </c>
      <c r="E428" s="139"/>
      <c r="F428" s="139"/>
      <c r="G428" s="139"/>
      <c r="H428" s="139"/>
      <c r="I428" s="139">
        <v>15</v>
      </c>
      <c r="J428" s="139"/>
      <c r="K428" s="139"/>
      <c r="L428" s="139">
        <v>15</v>
      </c>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39"/>
      <c r="AL428" s="139"/>
      <c r="AM428" s="139"/>
      <c r="AN428" s="139"/>
      <c r="AO428" s="139"/>
      <c r="AP428" s="139"/>
      <c r="AQ428" s="139"/>
      <c r="AR428" s="139"/>
      <c r="AS428" s="139"/>
      <c r="AT428" s="139"/>
      <c r="AU428" s="139"/>
      <c r="AV428" s="139"/>
      <c r="AW428" s="139"/>
      <c r="AX428" s="139"/>
      <c r="AY428" s="139">
        <v>10</v>
      </c>
      <c r="AZ428" s="139"/>
      <c r="BA428" s="139">
        <v>10</v>
      </c>
      <c r="BB428" s="42"/>
      <c r="BC428" s="42"/>
      <c r="BD428" s="138" t="s">
        <v>412</v>
      </c>
      <c r="BE428" s="43"/>
      <c r="BF428" s="35" t="s">
        <v>3614</v>
      </c>
    </row>
    <row r="429" spans="1:58" s="89" customFormat="1" x14ac:dyDescent="0.2">
      <c r="A429" s="37" t="s">
        <v>2822</v>
      </c>
      <c r="B429" s="140"/>
      <c r="C429" s="141" t="s">
        <v>285</v>
      </c>
      <c r="D429" s="142">
        <v>50</v>
      </c>
      <c r="E429" s="143">
        <v>0</v>
      </c>
      <c r="F429" s="143">
        <v>0</v>
      </c>
      <c r="G429" s="143">
        <v>0</v>
      </c>
      <c r="H429" s="143">
        <v>0</v>
      </c>
      <c r="I429" s="143">
        <v>15</v>
      </c>
      <c r="J429" s="143">
        <v>0</v>
      </c>
      <c r="K429" s="143">
        <v>0</v>
      </c>
      <c r="L429" s="143">
        <v>15</v>
      </c>
      <c r="M429" s="143">
        <v>0</v>
      </c>
      <c r="N429" s="143">
        <v>0</v>
      </c>
      <c r="O429" s="143">
        <v>0</v>
      </c>
      <c r="P429" s="143">
        <v>0</v>
      </c>
      <c r="Q429" s="143">
        <v>0</v>
      </c>
      <c r="R429" s="143">
        <v>0</v>
      </c>
      <c r="S429" s="143">
        <v>0</v>
      </c>
      <c r="T429" s="143">
        <v>0</v>
      </c>
      <c r="U429" s="143">
        <v>0</v>
      </c>
      <c r="V429" s="143">
        <v>0</v>
      </c>
      <c r="W429" s="143">
        <v>0</v>
      </c>
      <c r="X429" s="143">
        <v>0</v>
      </c>
      <c r="Y429" s="143">
        <v>0</v>
      </c>
      <c r="Z429" s="143">
        <v>0</v>
      </c>
      <c r="AA429" s="143">
        <v>0</v>
      </c>
      <c r="AB429" s="143">
        <v>0</v>
      </c>
      <c r="AC429" s="143">
        <v>0</v>
      </c>
      <c r="AD429" s="143">
        <v>0</v>
      </c>
      <c r="AE429" s="143">
        <v>0</v>
      </c>
      <c r="AF429" s="143">
        <v>0</v>
      </c>
      <c r="AG429" s="143">
        <v>0</v>
      </c>
      <c r="AH429" s="143">
        <v>0</v>
      </c>
      <c r="AI429" s="143">
        <v>0</v>
      </c>
      <c r="AJ429" s="143">
        <v>0</v>
      </c>
      <c r="AK429" s="143">
        <v>0</v>
      </c>
      <c r="AL429" s="143">
        <v>0</v>
      </c>
      <c r="AM429" s="143">
        <v>0</v>
      </c>
      <c r="AN429" s="143">
        <v>0</v>
      </c>
      <c r="AO429" s="143">
        <v>0</v>
      </c>
      <c r="AP429" s="143">
        <v>0</v>
      </c>
      <c r="AQ429" s="143">
        <v>0</v>
      </c>
      <c r="AR429" s="143">
        <v>0</v>
      </c>
      <c r="AS429" s="143">
        <v>0</v>
      </c>
      <c r="AT429" s="143">
        <v>0</v>
      </c>
      <c r="AU429" s="143">
        <v>0</v>
      </c>
      <c r="AV429" s="143">
        <v>0</v>
      </c>
      <c r="AW429" s="143">
        <v>0</v>
      </c>
      <c r="AX429" s="143">
        <v>0</v>
      </c>
      <c r="AY429" s="143">
        <v>10</v>
      </c>
      <c r="AZ429" s="143">
        <v>0</v>
      </c>
      <c r="BA429" s="143">
        <v>10</v>
      </c>
      <c r="BB429" s="144"/>
      <c r="BC429" s="144"/>
      <c r="BD429" s="145"/>
      <c r="BE429" s="146"/>
      <c r="BF429" s="35" t="s">
        <v>3615</v>
      </c>
    </row>
    <row r="430" spans="1:58" s="153" customFormat="1" ht="48" x14ac:dyDescent="0.2">
      <c r="A430" s="399" t="s">
        <v>1975</v>
      </c>
      <c r="B430" s="30" t="s">
        <v>863</v>
      </c>
      <c r="C430" s="399"/>
      <c r="D430" s="33">
        <v>462.74600000000004</v>
      </c>
      <c r="E430" s="33">
        <v>79.126000000000005</v>
      </c>
      <c r="F430" s="33"/>
      <c r="G430" s="33">
        <v>7.4200000000000008</v>
      </c>
      <c r="H430" s="33">
        <v>73.210000000000008</v>
      </c>
      <c r="I430" s="33">
        <v>35.36</v>
      </c>
      <c r="J430" s="33">
        <v>8.98</v>
      </c>
      <c r="K430" s="33">
        <v>0</v>
      </c>
      <c r="L430" s="33">
        <v>70.5</v>
      </c>
      <c r="M430" s="33">
        <v>43.239999999999995</v>
      </c>
      <c r="N430" s="33">
        <v>0</v>
      </c>
      <c r="O430" s="33">
        <v>0</v>
      </c>
      <c r="P430" s="33">
        <v>0</v>
      </c>
      <c r="Q430" s="33">
        <v>0</v>
      </c>
      <c r="R430" s="33">
        <v>0</v>
      </c>
      <c r="S430" s="33">
        <v>0</v>
      </c>
      <c r="T430" s="33">
        <v>0</v>
      </c>
      <c r="U430" s="33">
        <v>0</v>
      </c>
      <c r="V430" s="33">
        <v>0</v>
      </c>
      <c r="W430" s="33">
        <v>0</v>
      </c>
      <c r="X430" s="33">
        <v>35.890000000000008</v>
      </c>
      <c r="Y430" s="33">
        <v>37.85</v>
      </c>
      <c r="Z430" s="33">
        <v>1.06</v>
      </c>
      <c r="AA430" s="33">
        <v>0</v>
      </c>
      <c r="AB430" s="33">
        <v>0</v>
      </c>
      <c r="AC430" s="33">
        <v>0</v>
      </c>
      <c r="AD430" s="33">
        <v>0</v>
      </c>
      <c r="AE430" s="33">
        <v>1.02</v>
      </c>
      <c r="AF430" s="33">
        <v>0</v>
      </c>
      <c r="AG430" s="33">
        <v>0</v>
      </c>
      <c r="AH430" s="33">
        <v>0</v>
      </c>
      <c r="AI430" s="33">
        <v>2.92</v>
      </c>
      <c r="AJ430" s="33">
        <v>0</v>
      </c>
      <c r="AK430" s="33">
        <v>0</v>
      </c>
      <c r="AL430" s="33">
        <v>0</v>
      </c>
      <c r="AM430" s="33">
        <v>0.97000000000000008</v>
      </c>
      <c r="AN430" s="33">
        <v>4.63</v>
      </c>
      <c r="AO430" s="33">
        <v>0</v>
      </c>
      <c r="AP430" s="33">
        <v>0</v>
      </c>
      <c r="AQ430" s="33">
        <v>0</v>
      </c>
      <c r="AR430" s="33">
        <v>0</v>
      </c>
      <c r="AS430" s="33">
        <v>1.7999999999999998</v>
      </c>
      <c r="AT430" s="33">
        <v>0</v>
      </c>
      <c r="AU430" s="33">
        <v>0</v>
      </c>
      <c r="AV430" s="33">
        <v>0</v>
      </c>
      <c r="AW430" s="33">
        <v>0</v>
      </c>
      <c r="AX430" s="33">
        <v>21.4</v>
      </c>
      <c r="AY430" s="33">
        <v>5.16</v>
      </c>
      <c r="AZ430" s="33">
        <v>0</v>
      </c>
      <c r="BA430" s="33">
        <v>89.160000000000011</v>
      </c>
      <c r="BB430" s="33">
        <v>0</v>
      </c>
      <c r="BC430" s="33">
        <v>0</v>
      </c>
      <c r="BD430" s="399"/>
      <c r="BE430" s="13"/>
      <c r="BF430" s="152" t="s">
        <v>3614</v>
      </c>
    </row>
    <row r="431" spans="1:58" s="153" customFormat="1" ht="32" x14ac:dyDescent="0.2">
      <c r="A431" s="399" t="s">
        <v>310</v>
      </c>
      <c r="B431" s="30" t="s">
        <v>1164</v>
      </c>
      <c r="C431" s="399"/>
      <c r="D431" s="33">
        <v>35.72</v>
      </c>
      <c r="E431" s="33">
        <v>2.7</v>
      </c>
      <c r="F431" s="33"/>
      <c r="G431" s="33">
        <v>0</v>
      </c>
      <c r="H431" s="33">
        <v>0.6</v>
      </c>
      <c r="I431" s="33">
        <v>0</v>
      </c>
      <c r="J431" s="33">
        <v>0</v>
      </c>
      <c r="K431" s="33">
        <v>0</v>
      </c>
      <c r="L431" s="33">
        <v>24.67</v>
      </c>
      <c r="M431" s="33">
        <v>0</v>
      </c>
      <c r="N431" s="33">
        <v>0</v>
      </c>
      <c r="O431" s="33">
        <v>0</v>
      </c>
      <c r="P431" s="33">
        <v>0</v>
      </c>
      <c r="Q431" s="33">
        <v>0</v>
      </c>
      <c r="R431" s="33">
        <v>0</v>
      </c>
      <c r="S431" s="33">
        <v>0</v>
      </c>
      <c r="T431" s="33">
        <v>0</v>
      </c>
      <c r="U431" s="33">
        <v>0</v>
      </c>
      <c r="V431" s="33">
        <v>0</v>
      </c>
      <c r="W431" s="33">
        <v>0</v>
      </c>
      <c r="X431" s="33">
        <v>0.1</v>
      </c>
      <c r="Y431" s="33">
        <v>0.1</v>
      </c>
      <c r="Z431" s="33">
        <v>0</v>
      </c>
      <c r="AA431" s="33">
        <v>0</v>
      </c>
      <c r="AB431" s="33">
        <v>0</v>
      </c>
      <c r="AC431" s="33">
        <v>0</v>
      </c>
      <c r="AD431" s="33">
        <v>0</v>
      </c>
      <c r="AE431" s="33">
        <v>0</v>
      </c>
      <c r="AF431" s="33">
        <v>0</v>
      </c>
      <c r="AG431" s="33">
        <v>0</v>
      </c>
      <c r="AH431" s="33">
        <v>0</v>
      </c>
      <c r="AI431" s="33">
        <v>0</v>
      </c>
      <c r="AJ431" s="33">
        <v>0</v>
      </c>
      <c r="AK431" s="33">
        <v>0</v>
      </c>
      <c r="AL431" s="33">
        <v>0</v>
      </c>
      <c r="AM431" s="33">
        <v>0</v>
      </c>
      <c r="AN431" s="33">
        <v>0</v>
      </c>
      <c r="AO431" s="33">
        <v>0</v>
      </c>
      <c r="AP431" s="33">
        <v>0</v>
      </c>
      <c r="AQ431" s="33">
        <v>0</v>
      </c>
      <c r="AR431" s="33">
        <v>0</v>
      </c>
      <c r="AS431" s="33">
        <v>0</v>
      </c>
      <c r="AT431" s="33">
        <v>0</v>
      </c>
      <c r="AU431" s="33">
        <v>0</v>
      </c>
      <c r="AV431" s="33">
        <v>0</v>
      </c>
      <c r="AW431" s="33">
        <v>0</v>
      </c>
      <c r="AX431" s="33">
        <v>0.2</v>
      </c>
      <c r="AY431" s="33">
        <v>0.05</v>
      </c>
      <c r="AZ431" s="33">
        <v>0</v>
      </c>
      <c r="BA431" s="33">
        <v>7.3999999999999995</v>
      </c>
      <c r="BB431" s="154"/>
      <c r="BC431" s="155"/>
      <c r="BD431" s="399"/>
      <c r="BE431" s="13"/>
      <c r="BF431" s="156" t="s">
        <v>3614</v>
      </c>
    </row>
    <row r="432" spans="1:58" s="153" customFormat="1" x14ac:dyDescent="0.2">
      <c r="A432" s="399">
        <v>1</v>
      </c>
      <c r="B432" s="30" t="s">
        <v>1145</v>
      </c>
      <c r="C432" s="399"/>
      <c r="D432" s="33">
        <v>34.019999999999996</v>
      </c>
      <c r="E432" s="33">
        <v>1.9000000000000001</v>
      </c>
      <c r="F432" s="33"/>
      <c r="G432" s="33">
        <v>0</v>
      </c>
      <c r="H432" s="33">
        <v>0</v>
      </c>
      <c r="I432" s="33">
        <v>0</v>
      </c>
      <c r="J432" s="33">
        <v>0</v>
      </c>
      <c r="K432" s="33">
        <v>0</v>
      </c>
      <c r="L432" s="33">
        <v>24.67</v>
      </c>
      <c r="M432" s="33">
        <v>0</v>
      </c>
      <c r="N432" s="33">
        <v>0</v>
      </c>
      <c r="O432" s="33">
        <v>0</v>
      </c>
      <c r="P432" s="33">
        <v>0</v>
      </c>
      <c r="Q432" s="33">
        <v>0</v>
      </c>
      <c r="R432" s="33">
        <v>0</v>
      </c>
      <c r="S432" s="33">
        <v>0</v>
      </c>
      <c r="T432" s="33">
        <v>0</v>
      </c>
      <c r="U432" s="33">
        <v>0</v>
      </c>
      <c r="V432" s="33">
        <v>0</v>
      </c>
      <c r="W432" s="33">
        <v>0</v>
      </c>
      <c r="X432" s="33">
        <v>0.1</v>
      </c>
      <c r="Y432" s="33">
        <v>0.1</v>
      </c>
      <c r="Z432" s="33">
        <v>0</v>
      </c>
      <c r="AA432" s="33">
        <v>0</v>
      </c>
      <c r="AB432" s="33">
        <v>0</v>
      </c>
      <c r="AC432" s="33">
        <v>0</v>
      </c>
      <c r="AD432" s="33">
        <v>0</v>
      </c>
      <c r="AE432" s="33">
        <v>0</v>
      </c>
      <c r="AF432" s="33">
        <v>0</v>
      </c>
      <c r="AG432" s="33">
        <v>0</v>
      </c>
      <c r="AH432" s="33">
        <v>0</v>
      </c>
      <c r="AI432" s="33">
        <v>0</v>
      </c>
      <c r="AJ432" s="33">
        <v>0</v>
      </c>
      <c r="AK432" s="33">
        <v>0</v>
      </c>
      <c r="AL432" s="33">
        <v>0</v>
      </c>
      <c r="AM432" s="33">
        <v>0</v>
      </c>
      <c r="AN432" s="33">
        <v>0</v>
      </c>
      <c r="AO432" s="33">
        <v>0</v>
      </c>
      <c r="AP432" s="33">
        <v>0</v>
      </c>
      <c r="AQ432" s="33">
        <v>0</v>
      </c>
      <c r="AR432" s="33">
        <v>0</v>
      </c>
      <c r="AS432" s="33">
        <v>0</v>
      </c>
      <c r="AT432" s="33">
        <v>0</v>
      </c>
      <c r="AU432" s="33">
        <v>0</v>
      </c>
      <c r="AV432" s="33">
        <v>0</v>
      </c>
      <c r="AW432" s="33">
        <v>0</v>
      </c>
      <c r="AX432" s="33">
        <v>0.2</v>
      </c>
      <c r="AY432" s="33">
        <v>0.05</v>
      </c>
      <c r="AZ432" s="33">
        <v>0</v>
      </c>
      <c r="BA432" s="33">
        <v>7.1</v>
      </c>
      <c r="BB432" s="154"/>
      <c r="BC432" s="155"/>
      <c r="BD432" s="399"/>
      <c r="BE432" s="13"/>
      <c r="BF432" s="156" t="s">
        <v>3614</v>
      </c>
    </row>
    <row r="433" spans="1:58" s="79" customFormat="1" ht="48" x14ac:dyDescent="0.2">
      <c r="A433" s="400" t="s">
        <v>1163</v>
      </c>
      <c r="B433" s="401" t="s">
        <v>2823</v>
      </c>
      <c r="C433" s="402" t="s">
        <v>1199</v>
      </c>
      <c r="D433" s="42">
        <v>0.15000000000000002</v>
      </c>
      <c r="E433" s="73"/>
      <c r="F433" s="73"/>
      <c r="G433" s="73"/>
      <c r="H433" s="74"/>
      <c r="I433" s="73"/>
      <c r="J433" s="73"/>
      <c r="K433" s="73"/>
      <c r="L433" s="40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c r="AY433" s="73">
        <v>0.05</v>
      </c>
      <c r="AZ433" s="73"/>
      <c r="BA433" s="73">
        <v>0.1</v>
      </c>
      <c r="BB433" s="73"/>
      <c r="BC433" s="73"/>
      <c r="BD433" s="402" t="s">
        <v>2824</v>
      </c>
      <c r="BE433" s="73"/>
      <c r="BF433" s="156" t="s">
        <v>3615</v>
      </c>
    </row>
    <row r="434" spans="1:58" s="79" customFormat="1" x14ac:dyDescent="0.2">
      <c r="A434" s="400" t="s">
        <v>1209</v>
      </c>
      <c r="B434" s="404" t="s">
        <v>2825</v>
      </c>
      <c r="C434" s="400" t="s">
        <v>1199</v>
      </c>
      <c r="D434" s="42">
        <v>3</v>
      </c>
      <c r="E434" s="73"/>
      <c r="F434" s="73"/>
      <c r="G434" s="73"/>
      <c r="H434" s="74"/>
      <c r="I434" s="73"/>
      <c r="J434" s="73"/>
      <c r="K434" s="73"/>
      <c r="L434" s="403"/>
      <c r="M434" s="73"/>
      <c r="N434" s="73"/>
      <c r="O434" s="73"/>
      <c r="P434" s="73"/>
      <c r="Q434" s="73"/>
      <c r="R434" s="73"/>
      <c r="S434" s="73"/>
      <c r="T434" s="73"/>
      <c r="U434" s="73"/>
      <c r="V434" s="73"/>
      <c r="W434" s="73"/>
      <c r="X434" s="76"/>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c r="AV434" s="73"/>
      <c r="AW434" s="73"/>
      <c r="AX434" s="73"/>
      <c r="AY434" s="73"/>
      <c r="AZ434" s="73"/>
      <c r="BA434" s="73">
        <v>3</v>
      </c>
      <c r="BB434" s="73"/>
      <c r="BC434" s="73"/>
      <c r="BD434" s="400" t="s">
        <v>2826</v>
      </c>
      <c r="BE434" s="73"/>
      <c r="BF434" s="156" t="s">
        <v>3615</v>
      </c>
    </row>
    <row r="435" spans="1:58" s="79" customFormat="1" x14ac:dyDescent="0.2">
      <c r="A435" s="400" t="s">
        <v>331</v>
      </c>
      <c r="B435" s="404" t="s">
        <v>2827</v>
      </c>
      <c r="C435" s="400" t="s">
        <v>1199</v>
      </c>
      <c r="D435" s="42">
        <v>19.670000000000002</v>
      </c>
      <c r="E435" s="73"/>
      <c r="F435" s="73"/>
      <c r="G435" s="73"/>
      <c r="H435" s="74"/>
      <c r="I435" s="73"/>
      <c r="J435" s="73"/>
      <c r="K435" s="73"/>
      <c r="L435" s="403">
        <v>19.670000000000002</v>
      </c>
      <c r="M435" s="73"/>
      <c r="N435" s="73"/>
      <c r="O435" s="73"/>
      <c r="P435" s="73"/>
      <c r="Q435" s="73"/>
      <c r="R435" s="73"/>
      <c r="S435" s="73"/>
      <c r="T435" s="73"/>
      <c r="U435" s="73"/>
      <c r="V435" s="73"/>
      <c r="W435" s="73"/>
      <c r="X435" s="76">
        <v>0</v>
      </c>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73"/>
      <c r="BC435" s="73"/>
      <c r="BD435" s="400" t="s">
        <v>2828</v>
      </c>
      <c r="BE435" s="73"/>
      <c r="BF435" s="156" t="s">
        <v>3615</v>
      </c>
    </row>
    <row r="436" spans="1:58" s="79" customFormat="1" ht="32" x14ac:dyDescent="0.2">
      <c r="A436" s="400" t="s">
        <v>337</v>
      </c>
      <c r="B436" s="404" t="s">
        <v>2829</v>
      </c>
      <c r="C436" s="400" t="s">
        <v>1199</v>
      </c>
      <c r="D436" s="42">
        <v>5</v>
      </c>
      <c r="E436" s="73"/>
      <c r="F436" s="73"/>
      <c r="G436" s="73"/>
      <c r="H436" s="74"/>
      <c r="I436" s="73"/>
      <c r="J436" s="73"/>
      <c r="K436" s="73"/>
      <c r="L436" s="403">
        <v>5</v>
      </c>
      <c r="M436" s="73"/>
      <c r="N436" s="73"/>
      <c r="O436" s="73"/>
      <c r="P436" s="73"/>
      <c r="Q436" s="73"/>
      <c r="R436" s="73"/>
      <c r="S436" s="73"/>
      <c r="T436" s="73"/>
      <c r="U436" s="73"/>
      <c r="V436" s="73"/>
      <c r="W436" s="73"/>
      <c r="X436" s="76">
        <v>0</v>
      </c>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c r="AY436" s="73"/>
      <c r="AZ436" s="73"/>
      <c r="BA436" s="73"/>
      <c r="BB436" s="73"/>
      <c r="BC436" s="73"/>
      <c r="BD436" s="400" t="s">
        <v>2828</v>
      </c>
      <c r="BE436" s="73"/>
      <c r="BF436" s="156" t="s">
        <v>3615</v>
      </c>
    </row>
    <row r="437" spans="1:58" s="79" customFormat="1" x14ac:dyDescent="0.2">
      <c r="A437" s="400" t="s">
        <v>344</v>
      </c>
      <c r="B437" s="404" t="s">
        <v>2830</v>
      </c>
      <c r="C437" s="400" t="s">
        <v>1199</v>
      </c>
      <c r="D437" s="42">
        <v>0.2</v>
      </c>
      <c r="E437" s="73">
        <v>0.1</v>
      </c>
      <c r="F437" s="73"/>
      <c r="G437" s="73"/>
      <c r="H437" s="74"/>
      <c r="I437" s="73"/>
      <c r="J437" s="73"/>
      <c r="K437" s="73"/>
      <c r="L437" s="403"/>
      <c r="M437" s="73"/>
      <c r="N437" s="73"/>
      <c r="O437" s="73"/>
      <c r="P437" s="73"/>
      <c r="Q437" s="73"/>
      <c r="R437" s="73"/>
      <c r="S437" s="73"/>
      <c r="T437" s="73"/>
      <c r="U437" s="73"/>
      <c r="V437" s="73"/>
      <c r="W437" s="73"/>
      <c r="X437" s="76">
        <v>0</v>
      </c>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v>0.1</v>
      </c>
      <c r="AY437" s="73"/>
      <c r="AZ437" s="73"/>
      <c r="BA437" s="73"/>
      <c r="BB437" s="73"/>
      <c r="BC437" s="73"/>
      <c r="BD437" s="400" t="s">
        <v>2831</v>
      </c>
      <c r="BE437" s="73"/>
      <c r="BF437" s="156" t="s">
        <v>3615</v>
      </c>
    </row>
    <row r="438" spans="1:58" s="79" customFormat="1" x14ac:dyDescent="0.2">
      <c r="A438" s="400" t="s">
        <v>2212</v>
      </c>
      <c r="B438" s="405" t="s">
        <v>2830</v>
      </c>
      <c r="C438" s="406" t="s">
        <v>1199</v>
      </c>
      <c r="D438" s="48">
        <v>0.2</v>
      </c>
      <c r="E438" s="157"/>
      <c r="F438" s="157"/>
      <c r="G438" s="157"/>
      <c r="H438" s="158"/>
      <c r="I438" s="157"/>
      <c r="J438" s="157"/>
      <c r="K438" s="157"/>
      <c r="L438" s="407"/>
      <c r="M438" s="157"/>
      <c r="N438" s="157"/>
      <c r="O438" s="157"/>
      <c r="P438" s="157"/>
      <c r="Q438" s="157"/>
      <c r="R438" s="157"/>
      <c r="S438" s="157"/>
      <c r="T438" s="157"/>
      <c r="U438" s="157"/>
      <c r="V438" s="157"/>
      <c r="W438" s="157"/>
      <c r="X438" s="159">
        <v>0.1</v>
      </c>
      <c r="Y438" s="157">
        <v>0.1</v>
      </c>
      <c r="Z438" s="157"/>
      <c r="AA438" s="157"/>
      <c r="AB438" s="157"/>
      <c r="AC438" s="157"/>
      <c r="AD438" s="157"/>
      <c r="AE438" s="157"/>
      <c r="AF438" s="157"/>
      <c r="AG438" s="157"/>
      <c r="AH438" s="157"/>
      <c r="AI438" s="157"/>
      <c r="AJ438" s="157"/>
      <c r="AK438" s="157"/>
      <c r="AL438" s="157"/>
      <c r="AM438" s="157"/>
      <c r="AN438" s="157"/>
      <c r="AO438" s="157"/>
      <c r="AP438" s="157"/>
      <c r="AQ438" s="157"/>
      <c r="AR438" s="157"/>
      <c r="AS438" s="157"/>
      <c r="AT438" s="157"/>
      <c r="AU438" s="157"/>
      <c r="AV438" s="157"/>
      <c r="AW438" s="157"/>
      <c r="AX438" s="157">
        <v>0.1</v>
      </c>
      <c r="AY438" s="157"/>
      <c r="AZ438" s="157"/>
      <c r="BA438" s="157"/>
      <c r="BB438" s="73"/>
      <c r="BC438" s="73"/>
      <c r="BD438" s="406" t="s">
        <v>2832</v>
      </c>
      <c r="BE438" s="73"/>
      <c r="BF438" s="156" t="s">
        <v>3615</v>
      </c>
    </row>
    <row r="439" spans="1:58" s="79" customFormat="1" x14ac:dyDescent="0.2">
      <c r="A439" s="400" t="s">
        <v>2214</v>
      </c>
      <c r="B439" s="401" t="s">
        <v>2833</v>
      </c>
      <c r="C439" s="402" t="s">
        <v>1199</v>
      </c>
      <c r="D439" s="42">
        <v>1.8</v>
      </c>
      <c r="E439" s="73">
        <v>1.8</v>
      </c>
      <c r="F439" s="73"/>
      <c r="G439" s="73"/>
      <c r="H439" s="74"/>
      <c r="I439" s="73"/>
      <c r="J439" s="73"/>
      <c r="K439" s="73"/>
      <c r="L439" s="40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c r="AY439" s="73"/>
      <c r="AZ439" s="73"/>
      <c r="BA439" s="73"/>
      <c r="BB439" s="73"/>
      <c r="BC439" s="73"/>
      <c r="BD439" s="408" t="s">
        <v>2831</v>
      </c>
      <c r="BE439" s="73"/>
      <c r="BF439" s="156" t="s">
        <v>3615</v>
      </c>
    </row>
    <row r="440" spans="1:58" s="79" customFormat="1" x14ac:dyDescent="0.2">
      <c r="A440" s="400" t="s">
        <v>2834</v>
      </c>
      <c r="B440" s="171" t="s">
        <v>2835</v>
      </c>
      <c r="C440" s="402" t="s">
        <v>1199</v>
      </c>
      <c r="D440" s="42">
        <v>4</v>
      </c>
      <c r="E440" s="73"/>
      <c r="F440" s="73"/>
      <c r="G440" s="73"/>
      <c r="H440" s="74"/>
      <c r="I440" s="73"/>
      <c r="J440" s="73"/>
      <c r="K440" s="73"/>
      <c r="L440" s="40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c r="AY440" s="73"/>
      <c r="AZ440" s="73"/>
      <c r="BA440" s="73">
        <v>4</v>
      </c>
      <c r="BB440" s="73"/>
      <c r="BC440" s="73"/>
      <c r="BD440" s="408" t="s">
        <v>2824</v>
      </c>
      <c r="BE440" s="157"/>
      <c r="BF440" s="156" t="s">
        <v>3615</v>
      </c>
    </row>
    <row r="441" spans="1:58" s="153" customFormat="1" x14ac:dyDescent="0.2">
      <c r="A441" s="399">
        <v>2</v>
      </c>
      <c r="B441" s="30" t="s">
        <v>1166</v>
      </c>
      <c r="C441" s="399"/>
      <c r="D441" s="33">
        <v>1.7</v>
      </c>
      <c r="E441" s="33">
        <v>0.8</v>
      </c>
      <c r="F441" s="33"/>
      <c r="G441" s="33">
        <v>0</v>
      </c>
      <c r="H441" s="33">
        <v>0.6</v>
      </c>
      <c r="I441" s="33">
        <v>0</v>
      </c>
      <c r="J441" s="33">
        <v>0</v>
      </c>
      <c r="K441" s="33">
        <v>0</v>
      </c>
      <c r="L441" s="33">
        <v>0</v>
      </c>
      <c r="M441" s="33">
        <v>0</v>
      </c>
      <c r="N441" s="33">
        <v>0</v>
      </c>
      <c r="O441" s="33">
        <v>0</v>
      </c>
      <c r="P441" s="33">
        <v>0</v>
      </c>
      <c r="Q441" s="33">
        <v>0</v>
      </c>
      <c r="R441" s="33">
        <v>0</v>
      </c>
      <c r="S441" s="33">
        <v>0</v>
      </c>
      <c r="T441" s="33">
        <v>0</v>
      </c>
      <c r="U441" s="33">
        <v>0</v>
      </c>
      <c r="V441" s="33">
        <v>0</v>
      </c>
      <c r="W441" s="33">
        <v>0</v>
      </c>
      <c r="X441" s="33">
        <v>0</v>
      </c>
      <c r="Y441" s="33">
        <v>0</v>
      </c>
      <c r="Z441" s="33">
        <v>0</v>
      </c>
      <c r="AA441" s="33">
        <v>0</v>
      </c>
      <c r="AB441" s="33">
        <v>0</v>
      </c>
      <c r="AC441" s="33">
        <v>0</v>
      </c>
      <c r="AD441" s="33">
        <v>0</v>
      </c>
      <c r="AE441" s="33">
        <v>0</v>
      </c>
      <c r="AF441" s="33">
        <v>0</v>
      </c>
      <c r="AG441" s="33">
        <v>0</v>
      </c>
      <c r="AH441" s="33">
        <v>0</v>
      </c>
      <c r="AI441" s="33">
        <v>0</v>
      </c>
      <c r="AJ441" s="33">
        <v>0</v>
      </c>
      <c r="AK441" s="33">
        <v>0</v>
      </c>
      <c r="AL441" s="33">
        <v>0</v>
      </c>
      <c r="AM441" s="33">
        <v>0</v>
      </c>
      <c r="AN441" s="33">
        <v>0</v>
      </c>
      <c r="AO441" s="33">
        <v>0</v>
      </c>
      <c r="AP441" s="33">
        <v>0</v>
      </c>
      <c r="AQ441" s="33">
        <v>0</v>
      </c>
      <c r="AR441" s="33">
        <v>0</v>
      </c>
      <c r="AS441" s="33">
        <v>0</v>
      </c>
      <c r="AT441" s="33">
        <v>0</v>
      </c>
      <c r="AU441" s="33">
        <v>0</v>
      </c>
      <c r="AV441" s="33">
        <v>0</v>
      </c>
      <c r="AW441" s="33">
        <v>0</v>
      </c>
      <c r="AX441" s="33">
        <v>0</v>
      </c>
      <c r="AY441" s="33">
        <v>0</v>
      </c>
      <c r="AZ441" s="33">
        <v>0</v>
      </c>
      <c r="BA441" s="33">
        <v>0.3</v>
      </c>
      <c r="BB441" s="155"/>
      <c r="BC441" s="155"/>
      <c r="BD441" s="399"/>
      <c r="BE441" s="13"/>
      <c r="BF441" s="156" t="s">
        <v>3614</v>
      </c>
    </row>
    <row r="442" spans="1:58" s="79" customFormat="1" x14ac:dyDescent="0.2">
      <c r="A442" s="400" t="s">
        <v>1261</v>
      </c>
      <c r="B442" s="171" t="s">
        <v>2836</v>
      </c>
      <c r="C442" s="402" t="s">
        <v>1167</v>
      </c>
      <c r="D442" s="42">
        <v>0.3</v>
      </c>
      <c r="E442" s="73">
        <v>0.3</v>
      </c>
      <c r="F442" s="73"/>
      <c r="G442" s="73"/>
      <c r="H442" s="74"/>
      <c r="I442" s="73"/>
      <c r="J442" s="73"/>
      <c r="K442" s="73"/>
      <c r="L442" s="40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73"/>
      <c r="AV442" s="73"/>
      <c r="AW442" s="73"/>
      <c r="AX442" s="73"/>
      <c r="AY442" s="73"/>
      <c r="AZ442" s="73"/>
      <c r="BA442" s="73"/>
      <c r="BB442" s="73"/>
      <c r="BC442" s="73"/>
      <c r="BD442" s="402" t="s">
        <v>2837</v>
      </c>
      <c r="BE442" s="73"/>
      <c r="BF442" s="156" t="s">
        <v>3615</v>
      </c>
    </row>
    <row r="443" spans="1:58" s="79" customFormat="1" x14ac:dyDescent="0.2">
      <c r="A443" s="409" t="s">
        <v>196</v>
      </c>
      <c r="B443" s="410" t="s">
        <v>2838</v>
      </c>
      <c r="C443" s="409" t="s">
        <v>1167</v>
      </c>
      <c r="D443" s="53">
        <v>0.3</v>
      </c>
      <c r="E443" s="76"/>
      <c r="F443" s="76"/>
      <c r="G443" s="76"/>
      <c r="H443" s="160">
        <v>0.3</v>
      </c>
      <c r="I443" s="76"/>
      <c r="J443" s="76"/>
      <c r="K443" s="76"/>
      <c r="L443" s="411"/>
      <c r="M443" s="76"/>
      <c r="N443" s="76"/>
      <c r="O443" s="76"/>
      <c r="P443" s="76"/>
      <c r="Q443" s="76"/>
      <c r="R443" s="76"/>
      <c r="S443" s="76"/>
      <c r="T443" s="76"/>
      <c r="U443" s="76"/>
      <c r="V443" s="76"/>
      <c r="W443" s="76"/>
      <c r="X443" s="76">
        <v>0</v>
      </c>
      <c r="Y443" s="76"/>
      <c r="Z443" s="76"/>
      <c r="AA443" s="76"/>
      <c r="AB443" s="76"/>
      <c r="AC443" s="76"/>
      <c r="AD443" s="76"/>
      <c r="AE443" s="76"/>
      <c r="AF443" s="76"/>
      <c r="AG443" s="76"/>
      <c r="AH443" s="76"/>
      <c r="AI443" s="76"/>
      <c r="AJ443" s="76"/>
      <c r="AK443" s="76"/>
      <c r="AL443" s="76"/>
      <c r="AM443" s="76"/>
      <c r="AN443" s="76"/>
      <c r="AO443" s="76"/>
      <c r="AP443" s="76"/>
      <c r="AQ443" s="76"/>
      <c r="AR443" s="76"/>
      <c r="AS443" s="76"/>
      <c r="AT443" s="76"/>
      <c r="AU443" s="76"/>
      <c r="AV443" s="76"/>
      <c r="AW443" s="76"/>
      <c r="AX443" s="76"/>
      <c r="AY443" s="76"/>
      <c r="AZ443" s="76"/>
      <c r="BA443" s="76"/>
      <c r="BB443" s="73"/>
      <c r="BC443" s="73"/>
      <c r="BD443" s="409" t="s">
        <v>2824</v>
      </c>
      <c r="BE443" s="76"/>
      <c r="BF443" s="156" t="s">
        <v>3615</v>
      </c>
    </row>
    <row r="444" spans="1:58" s="79" customFormat="1" x14ac:dyDescent="0.2">
      <c r="A444" s="400" t="s">
        <v>2000</v>
      </c>
      <c r="B444" s="404" t="s">
        <v>2839</v>
      </c>
      <c r="C444" s="400" t="s">
        <v>1167</v>
      </c>
      <c r="D444" s="42">
        <v>0.3</v>
      </c>
      <c r="E444" s="73">
        <v>0.3</v>
      </c>
      <c r="F444" s="73"/>
      <c r="G444" s="73"/>
      <c r="H444" s="412"/>
      <c r="I444" s="412"/>
      <c r="J444" s="73"/>
      <c r="K444" s="73"/>
      <c r="L444" s="403"/>
      <c r="M444" s="73"/>
      <c r="N444" s="73"/>
      <c r="O444" s="73"/>
      <c r="P444" s="73"/>
      <c r="Q444" s="73"/>
      <c r="R444" s="73"/>
      <c r="S444" s="73"/>
      <c r="T444" s="73"/>
      <c r="U444" s="73"/>
      <c r="V444" s="73"/>
      <c r="W444" s="73"/>
      <c r="X444" s="76">
        <v>0</v>
      </c>
      <c r="Y444" s="73"/>
      <c r="Z444" s="73"/>
      <c r="AA444" s="73"/>
      <c r="AB444" s="73"/>
      <c r="AC444" s="73"/>
      <c r="AD444" s="73"/>
      <c r="AE444" s="73"/>
      <c r="AF444" s="73"/>
      <c r="AG444" s="73"/>
      <c r="AH444" s="73"/>
      <c r="AI444" s="73"/>
      <c r="AJ444" s="73"/>
      <c r="AK444" s="73"/>
      <c r="AL444" s="73"/>
      <c r="AM444" s="73"/>
      <c r="AN444" s="73"/>
      <c r="AO444" s="73"/>
      <c r="AP444" s="73"/>
      <c r="AQ444" s="73"/>
      <c r="AR444" s="73"/>
      <c r="AS444" s="73"/>
      <c r="AT444" s="73"/>
      <c r="AU444" s="73"/>
      <c r="AV444" s="73"/>
      <c r="AW444" s="73"/>
      <c r="AX444" s="73"/>
      <c r="AY444" s="73"/>
      <c r="AZ444" s="73"/>
      <c r="BA444" s="412"/>
      <c r="BB444" s="73"/>
      <c r="BC444" s="73"/>
      <c r="BD444" s="400" t="s">
        <v>2840</v>
      </c>
      <c r="BE444" s="73"/>
      <c r="BF444" s="156" t="s">
        <v>3615</v>
      </c>
    </row>
    <row r="445" spans="1:58" s="79" customFormat="1" x14ac:dyDescent="0.2">
      <c r="A445" s="409" t="s">
        <v>774</v>
      </c>
      <c r="B445" s="404" t="s">
        <v>3098</v>
      </c>
      <c r="C445" s="400" t="s">
        <v>1167</v>
      </c>
      <c r="D445" s="42">
        <v>0.3</v>
      </c>
      <c r="E445" s="73"/>
      <c r="F445" s="73"/>
      <c r="G445" s="73"/>
      <c r="H445" s="74"/>
      <c r="I445" s="73"/>
      <c r="J445" s="73"/>
      <c r="K445" s="73"/>
      <c r="L445" s="403"/>
      <c r="M445" s="73"/>
      <c r="N445" s="73"/>
      <c r="O445" s="73"/>
      <c r="P445" s="73"/>
      <c r="Q445" s="73"/>
      <c r="R445" s="73"/>
      <c r="S445" s="73"/>
      <c r="T445" s="73"/>
      <c r="U445" s="73"/>
      <c r="V445" s="73"/>
      <c r="W445" s="73"/>
      <c r="X445" s="76"/>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c r="AV445" s="73"/>
      <c r="AW445" s="73"/>
      <c r="AX445" s="73"/>
      <c r="AY445" s="73"/>
      <c r="AZ445" s="73"/>
      <c r="BA445" s="73">
        <v>0.3</v>
      </c>
      <c r="BB445" s="73"/>
      <c r="BC445" s="73"/>
      <c r="BD445" s="400" t="s">
        <v>2826</v>
      </c>
      <c r="BE445" s="73"/>
      <c r="BF445" s="156" t="s">
        <v>3615</v>
      </c>
    </row>
    <row r="446" spans="1:58" s="79" customFormat="1" x14ac:dyDescent="0.2">
      <c r="A446" s="400" t="s">
        <v>806</v>
      </c>
      <c r="B446" s="405" t="s">
        <v>3099</v>
      </c>
      <c r="C446" s="406" t="s">
        <v>1167</v>
      </c>
      <c r="D446" s="48">
        <v>0.3</v>
      </c>
      <c r="E446" s="157"/>
      <c r="F446" s="157"/>
      <c r="G446" s="157"/>
      <c r="H446" s="161">
        <v>0.3</v>
      </c>
      <c r="I446" s="157"/>
      <c r="J446" s="157"/>
      <c r="K446" s="157"/>
      <c r="L446" s="407"/>
      <c r="M446" s="157"/>
      <c r="N446" s="157"/>
      <c r="O446" s="157"/>
      <c r="P446" s="157"/>
      <c r="Q446" s="157"/>
      <c r="R446" s="157"/>
      <c r="S446" s="157"/>
      <c r="T446" s="157"/>
      <c r="U446" s="157"/>
      <c r="V446" s="157"/>
      <c r="W446" s="157"/>
      <c r="X446" s="159">
        <v>0</v>
      </c>
      <c r="Y446" s="157"/>
      <c r="Z446" s="157"/>
      <c r="AA446" s="157"/>
      <c r="AB446" s="157"/>
      <c r="AC446" s="157"/>
      <c r="AD446" s="157"/>
      <c r="AE446" s="157"/>
      <c r="AF446" s="157"/>
      <c r="AG446" s="157"/>
      <c r="AH446" s="157"/>
      <c r="AI446" s="157"/>
      <c r="AJ446" s="157"/>
      <c r="AK446" s="157"/>
      <c r="AL446" s="157"/>
      <c r="AM446" s="157"/>
      <c r="AN446" s="157"/>
      <c r="AO446" s="157"/>
      <c r="AP446" s="157"/>
      <c r="AQ446" s="157"/>
      <c r="AR446" s="157"/>
      <c r="AS446" s="157"/>
      <c r="AT446" s="157"/>
      <c r="AU446" s="157"/>
      <c r="AV446" s="157"/>
      <c r="AW446" s="157"/>
      <c r="AX446" s="157"/>
      <c r="AY446" s="157"/>
      <c r="AZ446" s="157"/>
      <c r="BA446" s="157"/>
      <c r="BB446" s="157"/>
      <c r="BC446" s="157"/>
      <c r="BD446" s="406" t="s">
        <v>2831</v>
      </c>
      <c r="BE446" s="157"/>
      <c r="BF446" s="156" t="s">
        <v>3615</v>
      </c>
    </row>
    <row r="447" spans="1:58" s="79" customFormat="1" ht="32" x14ac:dyDescent="0.2">
      <c r="A447" s="409" t="s">
        <v>816</v>
      </c>
      <c r="B447" s="404" t="s">
        <v>3100</v>
      </c>
      <c r="C447" s="400" t="s">
        <v>1167</v>
      </c>
      <c r="D447" s="42">
        <v>0.2</v>
      </c>
      <c r="E447" s="73">
        <v>0.2</v>
      </c>
      <c r="F447" s="73"/>
      <c r="G447" s="73"/>
      <c r="H447" s="74"/>
      <c r="I447" s="73"/>
      <c r="J447" s="73"/>
      <c r="K447" s="73"/>
      <c r="L447" s="403"/>
      <c r="M447" s="73"/>
      <c r="N447" s="73"/>
      <c r="O447" s="73"/>
      <c r="P447" s="73"/>
      <c r="Q447" s="73"/>
      <c r="R447" s="73"/>
      <c r="S447" s="73"/>
      <c r="T447" s="73"/>
      <c r="U447" s="73"/>
      <c r="V447" s="73"/>
      <c r="W447" s="73"/>
      <c r="X447" s="76">
        <v>0</v>
      </c>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73"/>
      <c r="AV447" s="73"/>
      <c r="AW447" s="73"/>
      <c r="AX447" s="73"/>
      <c r="AY447" s="73"/>
      <c r="AZ447" s="73"/>
      <c r="BA447" s="73"/>
      <c r="BB447" s="73"/>
      <c r="BC447" s="73"/>
      <c r="BD447" s="400" t="s">
        <v>3101</v>
      </c>
      <c r="BE447" s="73"/>
      <c r="BF447" s="156" t="s">
        <v>3615</v>
      </c>
    </row>
    <row r="448" spans="1:58" s="153" customFormat="1" ht="48" x14ac:dyDescent="0.2">
      <c r="A448" s="399" t="s">
        <v>352</v>
      </c>
      <c r="B448" s="30" t="s">
        <v>1210</v>
      </c>
      <c r="C448" s="399"/>
      <c r="D448" s="33">
        <v>285.08800000000002</v>
      </c>
      <c r="E448" s="33">
        <v>52.952999999999996</v>
      </c>
      <c r="F448" s="33"/>
      <c r="G448" s="33">
        <v>3.7500000000000004</v>
      </c>
      <c r="H448" s="33">
        <v>42.92</v>
      </c>
      <c r="I448" s="33">
        <v>31.594999999999999</v>
      </c>
      <c r="J448" s="33">
        <v>5</v>
      </c>
      <c r="K448" s="33">
        <v>0</v>
      </c>
      <c r="L448" s="33">
        <v>39.83</v>
      </c>
      <c r="M448" s="33">
        <v>24.369999999999997</v>
      </c>
      <c r="N448" s="33">
        <v>0</v>
      </c>
      <c r="O448" s="33">
        <v>0</v>
      </c>
      <c r="P448" s="33">
        <v>0</v>
      </c>
      <c r="Q448" s="33">
        <v>0</v>
      </c>
      <c r="R448" s="33">
        <v>0</v>
      </c>
      <c r="S448" s="33">
        <v>0</v>
      </c>
      <c r="T448" s="33">
        <v>0</v>
      </c>
      <c r="U448" s="33">
        <v>0</v>
      </c>
      <c r="V448" s="33">
        <v>0</v>
      </c>
      <c r="W448" s="33">
        <v>0</v>
      </c>
      <c r="X448" s="33">
        <v>20.020000000000003</v>
      </c>
      <c r="Y448" s="33">
        <v>21</v>
      </c>
      <c r="Z448" s="33">
        <v>0.53</v>
      </c>
      <c r="AA448" s="33">
        <v>0</v>
      </c>
      <c r="AB448" s="33">
        <v>0</v>
      </c>
      <c r="AC448" s="33">
        <v>0</v>
      </c>
      <c r="AD448" s="33">
        <v>0</v>
      </c>
      <c r="AE448" s="33">
        <v>0.51</v>
      </c>
      <c r="AF448" s="33">
        <v>0</v>
      </c>
      <c r="AG448" s="33">
        <v>0</v>
      </c>
      <c r="AH448" s="33">
        <v>0</v>
      </c>
      <c r="AI448" s="33">
        <v>1.46</v>
      </c>
      <c r="AJ448" s="33">
        <v>0</v>
      </c>
      <c r="AK448" s="33">
        <v>0</v>
      </c>
      <c r="AL448" s="33">
        <v>0</v>
      </c>
      <c r="AM448" s="33">
        <v>0.68</v>
      </c>
      <c r="AN448" s="33">
        <v>2.88</v>
      </c>
      <c r="AO448" s="33">
        <v>0</v>
      </c>
      <c r="AP448" s="33">
        <v>0</v>
      </c>
      <c r="AQ448" s="33">
        <v>0</v>
      </c>
      <c r="AR448" s="33">
        <v>0</v>
      </c>
      <c r="AS448" s="33">
        <v>1.2999999999999998</v>
      </c>
      <c r="AT448" s="33">
        <v>0</v>
      </c>
      <c r="AU448" s="33">
        <v>0</v>
      </c>
      <c r="AV448" s="33">
        <v>0</v>
      </c>
      <c r="AW448" s="33">
        <v>0</v>
      </c>
      <c r="AX448" s="33">
        <v>10.6</v>
      </c>
      <c r="AY448" s="33">
        <v>3.6700000000000004</v>
      </c>
      <c r="AZ448" s="33">
        <v>0</v>
      </c>
      <c r="BA448" s="33">
        <v>57.53</v>
      </c>
      <c r="BB448" s="33">
        <v>0</v>
      </c>
      <c r="BC448" s="33">
        <v>0</v>
      </c>
      <c r="BD448" s="399"/>
      <c r="BE448" s="13"/>
      <c r="BF448" s="152" t="s">
        <v>3614</v>
      </c>
    </row>
    <row r="449" spans="1:58" s="153" customFormat="1" ht="48" x14ac:dyDescent="0.2">
      <c r="A449" s="399">
        <v>1</v>
      </c>
      <c r="B449" s="30" t="s">
        <v>1212</v>
      </c>
      <c r="C449" s="399"/>
      <c r="D449" s="33"/>
      <c r="E449" s="13"/>
      <c r="F449" s="13"/>
      <c r="G449" s="13"/>
      <c r="H449" s="15"/>
      <c r="I449" s="13"/>
      <c r="J449" s="13"/>
      <c r="K449" s="13"/>
      <c r="L449" s="4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399"/>
      <c r="BE449" s="13"/>
      <c r="BF449" s="152" t="s">
        <v>3614</v>
      </c>
    </row>
    <row r="450" spans="1:58" s="153" customFormat="1" ht="48" x14ac:dyDescent="0.2">
      <c r="A450" s="399">
        <v>2</v>
      </c>
      <c r="B450" s="30" t="s">
        <v>1985</v>
      </c>
      <c r="C450" s="399"/>
      <c r="D450" s="33">
        <v>143.14999999999998</v>
      </c>
      <c r="E450" s="33">
        <v>29.479999999999997</v>
      </c>
      <c r="F450" s="33"/>
      <c r="G450" s="33">
        <v>0.08</v>
      </c>
      <c r="H450" s="33">
        <v>13.23</v>
      </c>
      <c r="I450" s="33">
        <v>27.83</v>
      </c>
      <c r="J450" s="33">
        <v>1.02</v>
      </c>
      <c r="K450" s="33">
        <v>0</v>
      </c>
      <c r="L450" s="33">
        <v>33.83</v>
      </c>
      <c r="M450" s="33">
        <v>5.5000000000000009</v>
      </c>
      <c r="N450" s="33">
        <v>0</v>
      </c>
      <c r="O450" s="33">
        <v>0</v>
      </c>
      <c r="P450" s="33">
        <v>0</v>
      </c>
      <c r="Q450" s="33">
        <v>0</v>
      </c>
      <c r="R450" s="33">
        <v>0</v>
      </c>
      <c r="S450" s="33">
        <v>0</v>
      </c>
      <c r="T450" s="33">
        <v>0</v>
      </c>
      <c r="U450" s="33">
        <v>0</v>
      </c>
      <c r="V450" s="33">
        <v>0</v>
      </c>
      <c r="W450" s="33">
        <v>0</v>
      </c>
      <c r="X450" s="33">
        <v>4.25</v>
      </c>
      <c r="Y450" s="33">
        <v>4.25</v>
      </c>
      <c r="Z450" s="33">
        <v>0</v>
      </c>
      <c r="AA450" s="33">
        <v>0</v>
      </c>
      <c r="AB450" s="33">
        <v>0</v>
      </c>
      <c r="AC450" s="33">
        <v>0</v>
      </c>
      <c r="AD450" s="33">
        <v>0</v>
      </c>
      <c r="AE450" s="33">
        <v>0</v>
      </c>
      <c r="AF450" s="33">
        <v>0</v>
      </c>
      <c r="AG450" s="33">
        <v>0</v>
      </c>
      <c r="AH450" s="33">
        <v>0</v>
      </c>
      <c r="AI450" s="33">
        <v>0</v>
      </c>
      <c r="AJ450" s="33">
        <v>0</v>
      </c>
      <c r="AK450" s="33">
        <v>0</v>
      </c>
      <c r="AL450" s="33">
        <v>0</v>
      </c>
      <c r="AM450" s="33">
        <v>0.39</v>
      </c>
      <c r="AN450" s="33">
        <v>1.1300000000000001</v>
      </c>
      <c r="AO450" s="33">
        <v>0</v>
      </c>
      <c r="AP450" s="33">
        <v>0</v>
      </c>
      <c r="AQ450" s="33">
        <v>0</v>
      </c>
      <c r="AR450" s="33">
        <v>0</v>
      </c>
      <c r="AS450" s="33">
        <v>0.79999999999999993</v>
      </c>
      <c r="AT450" s="33">
        <v>0</v>
      </c>
      <c r="AU450" s="33">
        <v>0</v>
      </c>
      <c r="AV450" s="33">
        <v>0</v>
      </c>
      <c r="AW450" s="33">
        <v>0</v>
      </c>
      <c r="AX450" s="33">
        <v>0</v>
      </c>
      <c r="AY450" s="33">
        <v>2.23</v>
      </c>
      <c r="AZ450" s="33">
        <v>0</v>
      </c>
      <c r="BA450" s="33">
        <v>33.299999999999997</v>
      </c>
      <c r="BB450" s="13"/>
      <c r="BC450" s="13"/>
      <c r="BD450" s="399"/>
      <c r="BE450" s="13"/>
      <c r="BF450" s="152" t="s">
        <v>3614</v>
      </c>
    </row>
    <row r="451" spans="1:58" s="153" customFormat="1" x14ac:dyDescent="0.2">
      <c r="A451" s="399" t="s">
        <v>1261</v>
      </c>
      <c r="B451" s="162" t="s">
        <v>421</v>
      </c>
      <c r="C451" s="399"/>
      <c r="D451" s="33">
        <v>124.64999999999999</v>
      </c>
      <c r="E451" s="33">
        <v>29.479999999999997</v>
      </c>
      <c r="F451" s="33"/>
      <c r="G451" s="33">
        <v>0.08</v>
      </c>
      <c r="H451" s="33">
        <v>13.23</v>
      </c>
      <c r="I451" s="33">
        <v>27.83</v>
      </c>
      <c r="J451" s="33">
        <v>1.02</v>
      </c>
      <c r="K451" s="33">
        <v>0</v>
      </c>
      <c r="L451" s="33">
        <v>33.83</v>
      </c>
      <c r="M451" s="33">
        <v>5.5000000000000009</v>
      </c>
      <c r="N451" s="33">
        <v>0</v>
      </c>
      <c r="O451" s="33">
        <v>0</v>
      </c>
      <c r="P451" s="33">
        <v>0</v>
      </c>
      <c r="Q451" s="33">
        <v>0</v>
      </c>
      <c r="R451" s="33">
        <v>0</v>
      </c>
      <c r="S451" s="33">
        <v>0</v>
      </c>
      <c r="T451" s="33">
        <v>0</v>
      </c>
      <c r="U451" s="33">
        <v>0</v>
      </c>
      <c r="V451" s="33">
        <v>0</v>
      </c>
      <c r="W451" s="33">
        <v>0</v>
      </c>
      <c r="X451" s="33">
        <v>4.25</v>
      </c>
      <c r="Y451" s="33">
        <v>4.25</v>
      </c>
      <c r="Z451" s="33">
        <v>0</v>
      </c>
      <c r="AA451" s="33">
        <v>0</v>
      </c>
      <c r="AB451" s="33">
        <v>0</v>
      </c>
      <c r="AC451" s="33">
        <v>0</v>
      </c>
      <c r="AD451" s="33">
        <v>0</v>
      </c>
      <c r="AE451" s="33">
        <v>0</v>
      </c>
      <c r="AF451" s="33">
        <v>0</v>
      </c>
      <c r="AG451" s="33">
        <v>0</v>
      </c>
      <c r="AH451" s="33">
        <v>0</v>
      </c>
      <c r="AI451" s="33">
        <v>0</v>
      </c>
      <c r="AJ451" s="33">
        <v>0</v>
      </c>
      <c r="AK451" s="33">
        <v>0</v>
      </c>
      <c r="AL451" s="33">
        <v>0</v>
      </c>
      <c r="AM451" s="33">
        <v>0.39</v>
      </c>
      <c r="AN451" s="33">
        <v>1.1300000000000001</v>
      </c>
      <c r="AO451" s="33">
        <v>0</v>
      </c>
      <c r="AP451" s="33">
        <v>0</v>
      </c>
      <c r="AQ451" s="33">
        <v>0</v>
      </c>
      <c r="AR451" s="33">
        <v>0</v>
      </c>
      <c r="AS451" s="33">
        <v>0.79999999999999993</v>
      </c>
      <c r="AT451" s="33">
        <v>0</v>
      </c>
      <c r="AU451" s="33">
        <v>0</v>
      </c>
      <c r="AV451" s="33">
        <v>0</v>
      </c>
      <c r="AW451" s="33">
        <v>0</v>
      </c>
      <c r="AX451" s="33">
        <v>0</v>
      </c>
      <c r="AY451" s="33">
        <v>2.23</v>
      </c>
      <c r="AZ451" s="33">
        <v>0</v>
      </c>
      <c r="BA451" s="33">
        <v>14.799999999999999</v>
      </c>
      <c r="BB451" s="13"/>
      <c r="BC451" s="13"/>
      <c r="BD451" s="399"/>
      <c r="BE451" s="13"/>
      <c r="BF451" s="152" t="s">
        <v>3614</v>
      </c>
    </row>
    <row r="452" spans="1:58" s="153" customFormat="1" x14ac:dyDescent="0.2">
      <c r="A452" s="399" t="s">
        <v>1263</v>
      </c>
      <c r="B452" s="162" t="s">
        <v>1265</v>
      </c>
      <c r="C452" s="399"/>
      <c r="D452" s="33">
        <v>124.64999999999999</v>
      </c>
      <c r="E452" s="33">
        <v>29.479999999999997</v>
      </c>
      <c r="F452" s="33"/>
      <c r="G452" s="33">
        <v>0.08</v>
      </c>
      <c r="H452" s="33">
        <v>13.23</v>
      </c>
      <c r="I452" s="33">
        <v>27.83</v>
      </c>
      <c r="J452" s="33">
        <v>1.02</v>
      </c>
      <c r="K452" s="33">
        <v>0</v>
      </c>
      <c r="L452" s="33">
        <v>33.83</v>
      </c>
      <c r="M452" s="33">
        <v>5.5000000000000009</v>
      </c>
      <c r="N452" s="33">
        <v>0</v>
      </c>
      <c r="O452" s="33">
        <v>0</v>
      </c>
      <c r="P452" s="33">
        <v>0</v>
      </c>
      <c r="Q452" s="33">
        <v>0</v>
      </c>
      <c r="R452" s="33">
        <v>0</v>
      </c>
      <c r="S452" s="33">
        <v>0</v>
      </c>
      <c r="T452" s="33">
        <v>0</v>
      </c>
      <c r="U452" s="33">
        <v>0</v>
      </c>
      <c r="V452" s="33">
        <v>0</v>
      </c>
      <c r="W452" s="33">
        <v>0</v>
      </c>
      <c r="X452" s="33">
        <v>4.25</v>
      </c>
      <c r="Y452" s="33">
        <v>4.25</v>
      </c>
      <c r="Z452" s="33">
        <v>0</v>
      </c>
      <c r="AA452" s="33">
        <v>0</v>
      </c>
      <c r="AB452" s="33">
        <v>0</v>
      </c>
      <c r="AC452" s="33">
        <v>0</v>
      </c>
      <c r="AD452" s="33">
        <v>0</v>
      </c>
      <c r="AE452" s="33">
        <v>0</v>
      </c>
      <c r="AF452" s="33">
        <v>0</v>
      </c>
      <c r="AG452" s="33">
        <v>0</v>
      </c>
      <c r="AH452" s="33">
        <v>0</v>
      </c>
      <c r="AI452" s="33">
        <v>0</v>
      </c>
      <c r="AJ452" s="33">
        <v>0</v>
      </c>
      <c r="AK452" s="33">
        <v>0</v>
      </c>
      <c r="AL452" s="33">
        <v>0</v>
      </c>
      <c r="AM452" s="33">
        <v>0.39</v>
      </c>
      <c r="AN452" s="33">
        <v>1.1300000000000001</v>
      </c>
      <c r="AO452" s="33">
        <v>0</v>
      </c>
      <c r="AP452" s="33">
        <v>0</v>
      </c>
      <c r="AQ452" s="33">
        <v>0</v>
      </c>
      <c r="AR452" s="33">
        <v>0</v>
      </c>
      <c r="AS452" s="33">
        <v>0.79999999999999993</v>
      </c>
      <c r="AT452" s="33">
        <v>0</v>
      </c>
      <c r="AU452" s="33">
        <v>0</v>
      </c>
      <c r="AV452" s="33">
        <v>0</v>
      </c>
      <c r="AW452" s="33">
        <v>0</v>
      </c>
      <c r="AX452" s="33">
        <v>0</v>
      </c>
      <c r="AY452" s="33">
        <v>2.23</v>
      </c>
      <c r="AZ452" s="33">
        <v>0</v>
      </c>
      <c r="BA452" s="33">
        <v>14.799999999999999</v>
      </c>
      <c r="BB452" s="13"/>
      <c r="BC452" s="13"/>
      <c r="BD452" s="399"/>
      <c r="BE452" s="13"/>
      <c r="BF452" s="156" t="s">
        <v>3614</v>
      </c>
    </row>
    <row r="453" spans="1:58" s="79" customFormat="1" ht="32" x14ac:dyDescent="0.2">
      <c r="A453" s="414" t="s">
        <v>1263</v>
      </c>
      <c r="B453" s="404" t="s">
        <v>3102</v>
      </c>
      <c r="C453" s="414"/>
      <c r="D453" s="42">
        <v>14.469999999999999</v>
      </c>
      <c r="E453" s="159">
        <v>8.379999999999999</v>
      </c>
      <c r="F453" s="159"/>
      <c r="G453" s="159"/>
      <c r="H453" s="159">
        <v>2.4699999999999998</v>
      </c>
      <c r="I453" s="159"/>
      <c r="J453" s="159"/>
      <c r="K453" s="159"/>
      <c r="L453" s="415"/>
      <c r="M453" s="159"/>
      <c r="N453" s="159"/>
      <c r="O453" s="159"/>
      <c r="P453" s="159"/>
      <c r="Q453" s="159"/>
      <c r="R453" s="159"/>
      <c r="S453" s="159"/>
      <c r="T453" s="159"/>
      <c r="U453" s="159"/>
      <c r="V453" s="159"/>
      <c r="W453" s="159"/>
      <c r="X453" s="159">
        <v>0</v>
      </c>
      <c r="Y453" s="159"/>
      <c r="Z453" s="159"/>
      <c r="AA453" s="159"/>
      <c r="AB453" s="159"/>
      <c r="AC453" s="159"/>
      <c r="AD453" s="159"/>
      <c r="AE453" s="159"/>
      <c r="AF453" s="159"/>
      <c r="AG453" s="159"/>
      <c r="AH453" s="159"/>
      <c r="AI453" s="159"/>
      <c r="AJ453" s="159"/>
      <c r="AK453" s="159"/>
      <c r="AL453" s="159"/>
      <c r="AM453" s="159"/>
      <c r="AN453" s="159">
        <v>0.91999999999999993</v>
      </c>
      <c r="AO453" s="159"/>
      <c r="AP453" s="159"/>
      <c r="AQ453" s="159"/>
      <c r="AR453" s="159"/>
      <c r="AS453" s="159">
        <v>0.49</v>
      </c>
      <c r="AT453" s="159"/>
      <c r="AU453" s="159"/>
      <c r="AV453" s="159"/>
      <c r="AW453" s="159"/>
      <c r="AX453" s="159"/>
      <c r="AY453" s="159">
        <v>2.21</v>
      </c>
      <c r="AZ453" s="159"/>
      <c r="BA453" s="159"/>
      <c r="BB453" s="159"/>
      <c r="BC453" s="159"/>
      <c r="BD453" s="414" t="s">
        <v>3103</v>
      </c>
      <c r="BE453" s="159"/>
      <c r="BF453" s="156" t="s">
        <v>3614</v>
      </c>
    </row>
    <row r="454" spans="1:58" s="87" customFormat="1" x14ac:dyDescent="0.2">
      <c r="A454" s="416"/>
      <c r="B454" s="417"/>
      <c r="C454" s="416" t="s">
        <v>1152</v>
      </c>
      <c r="D454" s="67">
        <v>4.92</v>
      </c>
      <c r="E454" s="82">
        <v>1.49</v>
      </c>
      <c r="F454" s="82"/>
      <c r="G454" s="82"/>
      <c r="H454" s="418">
        <v>0.53</v>
      </c>
      <c r="I454" s="418"/>
      <c r="J454" s="82"/>
      <c r="K454" s="82"/>
      <c r="L454" s="419"/>
      <c r="M454" s="82"/>
      <c r="N454" s="82"/>
      <c r="O454" s="82"/>
      <c r="P454" s="82"/>
      <c r="Q454" s="82"/>
      <c r="R454" s="82"/>
      <c r="S454" s="82"/>
      <c r="T454" s="82"/>
      <c r="U454" s="82"/>
      <c r="V454" s="82"/>
      <c r="W454" s="82"/>
      <c r="X454" s="85">
        <v>0</v>
      </c>
      <c r="Y454" s="82"/>
      <c r="Z454" s="82"/>
      <c r="AA454" s="82"/>
      <c r="AB454" s="82"/>
      <c r="AC454" s="82"/>
      <c r="AD454" s="82"/>
      <c r="AE454" s="82"/>
      <c r="AF454" s="82"/>
      <c r="AG454" s="82"/>
      <c r="AH454" s="82"/>
      <c r="AI454" s="82"/>
      <c r="AJ454" s="82"/>
      <c r="AK454" s="82"/>
      <c r="AL454" s="82"/>
      <c r="AM454" s="82"/>
      <c r="AN454" s="82">
        <v>0.2</v>
      </c>
      <c r="AO454" s="82"/>
      <c r="AP454" s="82"/>
      <c r="AQ454" s="82"/>
      <c r="AR454" s="82"/>
      <c r="AS454" s="82">
        <v>0.49</v>
      </c>
      <c r="AT454" s="82"/>
      <c r="AU454" s="82"/>
      <c r="AV454" s="82"/>
      <c r="AW454" s="82"/>
      <c r="AX454" s="82"/>
      <c r="AY454" s="82">
        <v>2.21</v>
      </c>
      <c r="AZ454" s="82"/>
      <c r="BA454" s="418"/>
      <c r="BB454" s="82"/>
      <c r="BC454" s="82"/>
      <c r="BD454" s="416" t="s">
        <v>2840</v>
      </c>
      <c r="BE454" s="82"/>
      <c r="BF454" s="156" t="s">
        <v>3615</v>
      </c>
    </row>
    <row r="455" spans="1:58" s="87" customFormat="1" x14ac:dyDescent="0.2">
      <c r="A455" s="416"/>
      <c r="B455" s="417"/>
      <c r="C455" s="416" t="s">
        <v>1152</v>
      </c>
      <c r="D455" s="67">
        <v>9.5500000000000007</v>
      </c>
      <c r="E455" s="82">
        <v>6.89</v>
      </c>
      <c r="F455" s="82"/>
      <c r="G455" s="82"/>
      <c r="H455" s="83">
        <v>1.94</v>
      </c>
      <c r="I455" s="82"/>
      <c r="J455" s="82"/>
      <c r="K455" s="82"/>
      <c r="L455" s="419"/>
      <c r="M455" s="82"/>
      <c r="N455" s="82"/>
      <c r="O455" s="82"/>
      <c r="P455" s="82"/>
      <c r="Q455" s="82"/>
      <c r="R455" s="82"/>
      <c r="S455" s="82"/>
      <c r="T455" s="82"/>
      <c r="U455" s="82"/>
      <c r="V455" s="82"/>
      <c r="W455" s="82"/>
      <c r="X455" s="85">
        <v>0</v>
      </c>
      <c r="Y455" s="82"/>
      <c r="Z455" s="82"/>
      <c r="AA455" s="82"/>
      <c r="AB455" s="82"/>
      <c r="AC455" s="82"/>
      <c r="AD455" s="82"/>
      <c r="AE455" s="82"/>
      <c r="AF455" s="82"/>
      <c r="AG455" s="82"/>
      <c r="AH455" s="82"/>
      <c r="AI455" s="82"/>
      <c r="AJ455" s="82"/>
      <c r="AK455" s="82"/>
      <c r="AL455" s="82"/>
      <c r="AM455" s="82"/>
      <c r="AN455" s="82">
        <v>0.72</v>
      </c>
      <c r="AO455" s="82"/>
      <c r="AP455" s="82"/>
      <c r="AQ455" s="82"/>
      <c r="AR455" s="82"/>
      <c r="AS455" s="82"/>
      <c r="AT455" s="82"/>
      <c r="AU455" s="82"/>
      <c r="AV455" s="82"/>
      <c r="AW455" s="82"/>
      <c r="AX455" s="82"/>
      <c r="AY455" s="82"/>
      <c r="AZ455" s="82"/>
      <c r="BA455" s="82"/>
      <c r="BB455" s="82"/>
      <c r="BC455" s="82"/>
      <c r="BD455" s="416" t="s">
        <v>2824</v>
      </c>
      <c r="BE455" s="82"/>
      <c r="BF455" s="156" t="s">
        <v>3615</v>
      </c>
    </row>
    <row r="456" spans="1:58" s="79" customFormat="1" x14ac:dyDescent="0.2">
      <c r="A456" s="414" t="s">
        <v>358</v>
      </c>
      <c r="B456" s="404" t="s">
        <v>3104</v>
      </c>
      <c r="C456" s="400"/>
      <c r="D456" s="42">
        <v>70.183333333333337</v>
      </c>
      <c r="E456" s="73">
        <v>16.559999999999999</v>
      </c>
      <c r="F456" s="73"/>
      <c r="G456" s="73">
        <v>0.08</v>
      </c>
      <c r="H456" s="74">
        <v>3.8733333333333331</v>
      </c>
      <c r="I456" s="73">
        <v>18.63</v>
      </c>
      <c r="J456" s="73">
        <v>1.02</v>
      </c>
      <c r="K456" s="73"/>
      <c r="L456" s="403">
        <v>18.68</v>
      </c>
      <c r="M456" s="73">
        <v>0.05</v>
      </c>
      <c r="N456" s="73"/>
      <c r="O456" s="73"/>
      <c r="P456" s="73"/>
      <c r="Q456" s="73"/>
      <c r="R456" s="73"/>
      <c r="S456" s="73"/>
      <c r="T456" s="73"/>
      <c r="U456" s="73"/>
      <c r="V456" s="73"/>
      <c r="W456" s="73"/>
      <c r="X456" s="76">
        <v>4.25</v>
      </c>
      <c r="Y456" s="74">
        <v>4.25</v>
      </c>
      <c r="Z456" s="73"/>
      <c r="AA456" s="73"/>
      <c r="AB456" s="73"/>
      <c r="AC456" s="73"/>
      <c r="AD456" s="73"/>
      <c r="AE456" s="73"/>
      <c r="AF456" s="73"/>
      <c r="AG456" s="73"/>
      <c r="AH456" s="73"/>
      <c r="AI456" s="73"/>
      <c r="AJ456" s="73"/>
      <c r="AK456" s="73"/>
      <c r="AL456" s="73"/>
      <c r="AM456" s="73">
        <v>0.39</v>
      </c>
      <c r="AN456" s="73">
        <v>0.02</v>
      </c>
      <c r="AO456" s="73"/>
      <c r="AP456" s="73"/>
      <c r="AQ456" s="73"/>
      <c r="AR456" s="73"/>
      <c r="AS456" s="73">
        <v>0.11</v>
      </c>
      <c r="AT456" s="73"/>
      <c r="AU456" s="73"/>
      <c r="AV456" s="73"/>
      <c r="AW456" s="73"/>
      <c r="AX456" s="73"/>
      <c r="AY456" s="73">
        <v>0.02</v>
      </c>
      <c r="AZ456" s="73"/>
      <c r="BA456" s="73">
        <v>6.5</v>
      </c>
      <c r="BB456" s="73"/>
      <c r="BC456" s="73"/>
      <c r="BD456" s="400" t="s">
        <v>1311</v>
      </c>
      <c r="BE456" s="73"/>
      <c r="BF456" s="156" t="s">
        <v>3614</v>
      </c>
    </row>
    <row r="457" spans="1:58" s="79" customFormat="1" x14ac:dyDescent="0.2">
      <c r="A457" s="414" t="s">
        <v>364</v>
      </c>
      <c r="B457" s="404" t="s">
        <v>1224</v>
      </c>
      <c r="C457" s="400"/>
      <c r="D457" s="67">
        <v>40</v>
      </c>
      <c r="E457" s="73"/>
      <c r="F457" s="73"/>
      <c r="G457" s="73"/>
      <c r="H457" s="74">
        <v>2.08</v>
      </c>
      <c r="I457" s="74">
        <v>9.1999999999999993</v>
      </c>
      <c r="J457" s="73"/>
      <c r="K457" s="73"/>
      <c r="L457" s="403">
        <v>15.15</v>
      </c>
      <c r="M457" s="73">
        <v>5.07</v>
      </c>
      <c r="N457" s="73"/>
      <c r="O457" s="73"/>
      <c r="P457" s="73"/>
      <c r="Q457" s="73"/>
      <c r="R457" s="73"/>
      <c r="S457" s="73"/>
      <c r="T457" s="73"/>
      <c r="U457" s="73"/>
      <c r="V457" s="73"/>
      <c r="W457" s="73"/>
      <c r="X457" s="76"/>
      <c r="Y457" s="74"/>
      <c r="Z457" s="73"/>
      <c r="AA457" s="73"/>
      <c r="AB457" s="73"/>
      <c r="AC457" s="73"/>
      <c r="AD457" s="73"/>
      <c r="AE457" s="73"/>
      <c r="AF457" s="73"/>
      <c r="AG457" s="73"/>
      <c r="AH457" s="73"/>
      <c r="AI457" s="73"/>
      <c r="AJ457" s="73"/>
      <c r="AK457" s="73"/>
      <c r="AL457" s="73"/>
      <c r="AM457" s="73"/>
      <c r="AN457" s="73"/>
      <c r="AO457" s="73"/>
      <c r="AP457" s="73"/>
      <c r="AQ457" s="73"/>
      <c r="AR457" s="73"/>
      <c r="AS457" s="73">
        <v>0.2</v>
      </c>
      <c r="AT457" s="73"/>
      <c r="AU457" s="73"/>
      <c r="AV457" s="73"/>
      <c r="AW457" s="73"/>
      <c r="AX457" s="73"/>
      <c r="AY457" s="73"/>
      <c r="AZ457" s="73"/>
      <c r="BA457" s="77">
        <v>8.3000000000000007</v>
      </c>
      <c r="BB457" s="73"/>
      <c r="BC457" s="73"/>
      <c r="BD457" s="400" t="s">
        <v>1311</v>
      </c>
      <c r="BE457" s="73"/>
      <c r="BF457" s="156" t="s">
        <v>3614</v>
      </c>
    </row>
    <row r="458" spans="1:58" s="87" customFormat="1" x14ac:dyDescent="0.2">
      <c r="A458" s="416"/>
      <c r="B458" s="417"/>
      <c r="C458" s="420" t="s">
        <v>1152</v>
      </c>
      <c r="D458" s="67">
        <v>4.8499999999999996</v>
      </c>
      <c r="E458" s="82"/>
      <c r="F458" s="82"/>
      <c r="G458" s="82"/>
      <c r="H458" s="83">
        <v>2.08</v>
      </c>
      <c r="I458" s="83"/>
      <c r="J458" s="82"/>
      <c r="K458" s="82"/>
      <c r="L458" s="419"/>
      <c r="M458" s="82"/>
      <c r="N458" s="82"/>
      <c r="O458" s="82"/>
      <c r="P458" s="82"/>
      <c r="Q458" s="82"/>
      <c r="R458" s="82"/>
      <c r="S458" s="82"/>
      <c r="T458" s="82"/>
      <c r="U458" s="82"/>
      <c r="V458" s="82"/>
      <c r="W458" s="82"/>
      <c r="X458" s="85"/>
      <c r="Y458" s="83"/>
      <c r="Z458" s="82"/>
      <c r="AA458" s="82"/>
      <c r="AB458" s="82"/>
      <c r="AC458" s="82"/>
      <c r="AD458" s="82"/>
      <c r="AE458" s="82"/>
      <c r="AF458" s="82"/>
      <c r="AG458" s="82"/>
      <c r="AH458" s="82"/>
      <c r="AI458" s="82"/>
      <c r="AJ458" s="82"/>
      <c r="AK458" s="82"/>
      <c r="AL458" s="82"/>
      <c r="AM458" s="82"/>
      <c r="AN458" s="82"/>
      <c r="AO458" s="82"/>
      <c r="AP458" s="82"/>
      <c r="AQ458" s="82"/>
      <c r="AR458" s="82"/>
      <c r="AS458" s="82"/>
      <c r="AT458" s="82"/>
      <c r="AU458" s="82"/>
      <c r="AV458" s="82"/>
      <c r="AW458" s="82"/>
      <c r="AX458" s="82"/>
      <c r="AY458" s="82"/>
      <c r="AZ458" s="82"/>
      <c r="BA458" s="82">
        <v>2.77</v>
      </c>
      <c r="BB458" s="82"/>
      <c r="BC458" s="82"/>
      <c r="BD458" s="416" t="s">
        <v>2824</v>
      </c>
      <c r="BE458" s="82"/>
      <c r="BF458" s="156" t="s">
        <v>3615</v>
      </c>
    </row>
    <row r="459" spans="1:58" s="87" customFormat="1" x14ac:dyDescent="0.2">
      <c r="A459" s="416"/>
      <c r="B459" s="417"/>
      <c r="C459" s="420" t="s">
        <v>1152</v>
      </c>
      <c r="D459" s="67">
        <v>17.14</v>
      </c>
      <c r="E459" s="82"/>
      <c r="F459" s="82"/>
      <c r="G459" s="82"/>
      <c r="H459" s="83"/>
      <c r="I459" s="83">
        <v>9.1999999999999993</v>
      </c>
      <c r="J459" s="82"/>
      <c r="K459" s="82"/>
      <c r="L459" s="419"/>
      <c r="M459" s="82">
        <v>5.07</v>
      </c>
      <c r="N459" s="82"/>
      <c r="O459" s="82"/>
      <c r="P459" s="82"/>
      <c r="Q459" s="82"/>
      <c r="R459" s="82"/>
      <c r="S459" s="82"/>
      <c r="T459" s="82"/>
      <c r="U459" s="82"/>
      <c r="V459" s="82"/>
      <c r="W459" s="82"/>
      <c r="X459" s="85"/>
      <c r="Y459" s="83"/>
      <c r="Z459" s="82"/>
      <c r="AA459" s="82"/>
      <c r="AB459" s="82"/>
      <c r="AC459" s="82"/>
      <c r="AD459" s="82"/>
      <c r="AE459" s="82"/>
      <c r="AF459" s="82"/>
      <c r="AG459" s="82"/>
      <c r="AH459" s="82"/>
      <c r="AI459" s="82"/>
      <c r="AJ459" s="82"/>
      <c r="AK459" s="82"/>
      <c r="AL459" s="82"/>
      <c r="AM459" s="82"/>
      <c r="AN459" s="82"/>
      <c r="AO459" s="82"/>
      <c r="AP459" s="82"/>
      <c r="AQ459" s="82"/>
      <c r="AR459" s="82"/>
      <c r="AS459" s="82">
        <v>0.1</v>
      </c>
      <c r="AT459" s="82"/>
      <c r="AU459" s="82"/>
      <c r="AV459" s="82"/>
      <c r="AW459" s="82"/>
      <c r="AX459" s="82"/>
      <c r="AY459" s="82"/>
      <c r="AZ459" s="82"/>
      <c r="BA459" s="82">
        <v>2.77</v>
      </c>
      <c r="BB459" s="82"/>
      <c r="BC459" s="82"/>
      <c r="BD459" s="416" t="s">
        <v>2837</v>
      </c>
      <c r="BE459" s="82"/>
      <c r="BF459" s="156" t="s">
        <v>3615</v>
      </c>
    </row>
    <row r="460" spans="1:58" s="87" customFormat="1" x14ac:dyDescent="0.2">
      <c r="A460" s="416"/>
      <c r="B460" s="417"/>
      <c r="C460" s="420" t="s">
        <v>1152</v>
      </c>
      <c r="D460" s="67">
        <v>18.010000000000002</v>
      </c>
      <c r="E460" s="82"/>
      <c r="F460" s="82"/>
      <c r="G460" s="82"/>
      <c r="H460" s="83"/>
      <c r="I460" s="83"/>
      <c r="J460" s="82"/>
      <c r="K460" s="82"/>
      <c r="L460" s="419">
        <v>15.15</v>
      </c>
      <c r="M460" s="82"/>
      <c r="N460" s="82"/>
      <c r="O460" s="82"/>
      <c r="P460" s="82"/>
      <c r="Q460" s="82"/>
      <c r="R460" s="82"/>
      <c r="S460" s="82"/>
      <c r="T460" s="82"/>
      <c r="U460" s="82"/>
      <c r="V460" s="82"/>
      <c r="W460" s="82"/>
      <c r="X460" s="85"/>
      <c r="Y460" s="83"/>
      <c r="Z460" s="82"/>
      <c r="AA460" s="82"/>
      <c r="AB460" s="82"/>
      <c r="AC460" s="82"/>
      <c r="AD460" s="82"/>
      <c r="AE460" s="82"/>
      <c r="AF460" s="82"/>
      <c r="AG460" s="82"/>
      <c r="AH460" s="82"/>
      <c r="AI460" s="82"/>
      <c r="AJ460" s="82"/>
      <c r="AK460" s="82"/>
      <c r="AL460" s="82"/>
      <c r="AM460" s="82"/>
      <c r="AN460" s="82"/>
      <c r="AO460" s="82"/>
      <c r="AP460" s="82"/>
      <c r="AQ460" s="82"/>
      <c r="AR460" s="82"/>
      <c r="AS460" s="82">
        <v>0.1</v>
      </c>
      <c r="AT460" s="82"/>
      <c r="AU460" s="82"/>
      <c r="AV460" s="82"/>
      <c r="AW460" s="82"/>
      <c r="AX460" s="82"/>
      <c r="AY460" s="82"/>
      <c r="AZ460" s="82"/>
      <c r="BA460" s="82">
        <v>2.76</v>
      </c>
      <c r="BB460" s="82"/>
      <c r="BC460" s="82"/>
      <c r="BD460" s="416" t="s">
        <v>3105</v>
      </c>
      <c r="BE460" s="82"/>
      <c r="BF460" s="156" t="s">
        <v>3615</v>
      </c>
    </row>
    <row r="461" spans="1:58" s="79" customFormat="1" ht="32" x14ac:dyDescent="0.2">
      <c r="A461" s="414" t="s">
        <v>413</v>
      </c>
      <c r="B461" s="171" t="s">
        <v>3106</v>
      </c>
      <c r="C461" s="402"/>
      <c r="D461" s="42">
        <v>9.92</v>
      </c>
      <c r="E461" s="73">
        <v>4.54</v>
      </c>
      <c r="F461" s="73"/>
      <c r="G461" s="73"/>
      <c r="H461" s="421">
        <v>4.8099999999999996</v>
      </c>
      <c r="I461" s="73"/>
      <c r="J461" s="73"/>
      <c r="K461" s="73"/>
      <c r="L461" s="403"/>
      <c r="M461" s="73">
        <v>0.38</v>
      </c>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v>0.19</v>
      </c>
      <c r="AO461" s="73"/>
      <c r="AP461" s="73"/>
      <c r="AQ461" s="73"/>
      <c r="AR461" s="73"/>
      <c r="AS461" s="73"/>
      <c r="AT461" s="73"/>
      <c r="AU461" s="73"/>
      <c r="AV461" s="73"/>
      <c r="AW461" s="73"/>
      <c r="AX461" s="73"/>
      <c r="AY461" s="73"/>
      <c r="AZ461" s="73"/>
      <c r="BA461" s="73"/>
      <c r="BB461" s="73"/>
      <c r="BC461" s="73"/>
      <c r="BD461" s="422" t="s">
        <v>3107</v>
      </c>
      <c r="BE461" s="73"/>
      <c r="BF461" s="156" t="s">
        <v>3614</v>
      </c>
    </row>
    <row r="462" spans="1:58" s="87" customFormat="1" x14ac:dyDescent="0.2">
      <c r="A462" s="416"/>
      <c r="B462" s="423"/>
      <c r="C462" s="420" t="s">
        <v>1152</v>
      </c>
      <c r="D462" s="424"/>
      <c r="E462" s="83">
        <v>2.27</v>
      </c>
      <c r="F462" s="83"/>
      <c r="G462" s="82"/>
      <c r="H462" s="425">
        <v>2.2400000000000002</v>
      </c>
      <c r="I462" s="82"/>
      <c r="J462" s="82"/>
      <c r="K462" s="82"/>
      <c r="L462" s="419"/>
      <c r="M462" s="82">
        <v>0.19</v>
      </c>
      <c r="N462" s="82"/>
      <c r="O462" s="82"/>
      <c r="P462" s="82"/>
      <c r="Q462" s="82"/>
      <c r="R462" s="82"/>
      <c r="S462" s="82"/>
      <c r="T462" s="82"/>
      <c r="U462" s="82"/>
      <c r="V462" s="82"/>
      <c r="W462" s="82"/>
      <c r="X462" s="82"/>
      <c r="Y462" s="82"/>
      <c r="Z462" s="82"/>
      <c r="AA462" s="82"/>
      <c r="AB462" s="82"/>
      <c r="AC462" s="82"/>
      <c r="AD462" s="82"/>
      <c r="AE462" s="82"/>
      <c r="AF462" s="82"/>
      <c r="AG462" s="82"/>
      <c r="AH462" s="82"/>
      <c r="AI462" s="82"/>
      <c r="AJ462" s="82"/>
      <c r="AK462" s="82"/>
      <c r="AL462" s="82"/>
      <c r="AM462" s="82"/>
      <c r="AN462" s="82">
        <v>0.1</v>
      </c>
      <c r="AO462" s="82"/>
      <c r="AP462" s="82"/>
      <c r="AQ462" s="82"/>
      <c r="AR462" s="82"/>
      <c r="AS462" s="82"/>
      <c r="AT462" s="82"/>
      <c r="AU462" s="82"/>
      <c r="AV462" s="82"/>
      <c r="AW462" s="82"/>
      <c r="AX462" s="82"/>
      <c r="AY462" s="82"/>
      <c r="AZ462" s="82"/>
      <c r="BA462" s="82"/>
      <c r="BB462" s="82"/>
      <c r="BC462" s="82"/>
      <c r="BD462" s="420" t="s">
        <v>2831</v>
      </c>
      <c r="BE462" s="82"/>
      <c r="BF462" s="156" t="s">
        <v>3615</v>
      </c>
    </row>
    <row r="463" spans="1:58" s="87" customFormat="1" x14ac:dyDescent="0.2">
      <c r="A463" s="416"/>
      <c r="B463" s="423"/>
      <c r="C463" s="420" t="s">
        <v>1152</v>
      </c>
      <c r="D463" s="424"/>
      <c r="E463" s="82">
        <v>2.27</v>
      </c>
      <c r="F463" s="82"/>
      <c r="G463" s="82"/>
      <c r="H463" s="425">
        <v>2.5699999999999994</v>
      </c>
      <c r="I463" s="82"/>
      <c r="J463" s="82"/>
      <c r="K463" s="82"/>
      <c r="L463" s="419"/>
      <c r="M463" s="82">
        <v>0.19</v>
      </c>
      <c r="N463" s="82"/>
      <c r="O463" s="82"/>
      <c r="P463" s="82"/>
      <c r="Q463" s="82"/>
      <c r="R463" s="82"/>
      <c r="S463" s="82"/>
      <c r="T463" s="82"/>
      <c r="U463" s="82"/>
      <c r="V463" s="82"/>
      <c r="W463" s="82"/>
      <c r="X463" s="82"/>
      <c r="Y463" s="82"/>
      <c r="Z463" s="82"/>
      <c r="AA463" s="82"/>
      <c r="AB463" s="82"/>
      <c r="AC463" s="82"/>
      <c r="AD463" s="82"/>
      <c r="AE463" s="82"/>
      <c r="AF463" s="82"/>
      <c r="AG463" s="82"/>
      <c r="AH463" s="82"/>
      <c r="AI463" s="82"/>
      <c r="AJ463" s="82"/>
      <c r="AK463" s="82"/>
      <c r="AL463" s="82"/>
      <c r="AM463" s="82"/>
      <c r="AN463" s="82">
        <v>0.09</v>
      </c>
      <c r="AO463" s="82"/>
      <c r="AP463" s="82"/>
      <c r="AQ463" s="82"/>
      <c r="AR463" s="82"/>
      <c r="AS463" s="82"/>
      <c r="AT463" s="82"/>
      <c r="AU463" s="82"/>
      <c r="AV463" s="82"/>
      <c r="AW463" s="82"/>
      <c r="AX463" s="82"/>
      <c r="AY463" s="82"/>
      <c r="AZ463" s="82"/>
      <c r="BA463" s="82"/>
      <c r="BB463" s="82"/>
      <c r="BC463" s="82"/>
      <c r="BD463" s="420" t="s">
        <v>2826</v>
      </c>
      <c r="BE463" s="82"/>
      <c r="BF463" s="156" t="s">
        <v>3615</v>
      </c>
    </row>
    <row r="464" spans="1:58" s="153" customFormat="1" x14ac:dyDescent="0.2">
      <c r="A464" s="399" t="s">
        <v>196</v>
      </c>
      <c r="B464" s="162" t="s">
        <v>345</v>
      </c>
      <c r="C464" s="399"/>
      <c r="D464" s="33">
        <v>18.5</v>
      </c>
      <c r="E464" s="33">
        <v>0</v>
      </c>
      <c r="F464" s="33"/>
      <c r="G464" s="33">
        <v>0</v>
      </c>
      <c r="H464" s="33">
        <v>0</v>
      </c>
      <c r="I464" s="33">
        <v>0</v>
      </c>
      <c r="J464" s="33">
        <v>0</v>
      </c>
      <c r="K464" s="33">
        <v>0</v>
      </c>
      <c r="L464" s="33">
        <v>0</v>
      </c>
      <c r="M464" s="33">
        <v>0</v>
      </c>
      <c r="N464" s="33">
        <v>0</v>
      </c>
      <c r="O464" s="33">
        <v>0</v>
      </c>
      <c r="P464" s="33">
        <v>0</v>
      </c>
      <c r="Q464" s="33">
        <v>0</v>
      </c>
      <c r="R464" s="33">
        <v>0</v>
      </c>
      <c r="S464" s="33">
        <v>0</v>
      </c>
      <c r="T464" s="33">
        <v>0</v>
      </c>
      <c r="U464" s="33">
        <v>0</v>
      </c>
      <c r="V464" s="33">
        <v>0</v>
      </c>
      <c r="W464" s="33">
        <v>0</v>
      </c>
      <c r="X464" s="33">
        <v>0</v>
      </c>
      <c r="Y464" s="33">
        <v>0</v>
      </c>
      <c r="Z464" s="33">
        <v>0</v>
      </c>
      <c r="AA464" s="33">
        <v>0</v>
      </c>
      <c r="AB464" s="33">
        <v>0</v>
      </c>
      <c r="AC464" s="33">
        <v>0</v>
      </c>
      <c r="AD464" s="33">
        <v>0</v>
      </c>
      <c r="AE464" s="33">
        <v>0</v>
      </c>
      <c r="AF464" s="33">
        <v>0</v>
      </c>
      <c r="AG464" s="33">
        <v>0</v>
      </c>
      <c r="AH464" s="33">
        <v>0</v>
      </c>
      <c r="AI464" s="33">
        <v>0</v>
      </c>
      <c r="AJ464" s="33">
        <v>0</v>
      </c>
      <c r="AK464" s="33">
        <v>0</v>
      </c>
      <c r="AL464" s="33">
        <v>0</v>
      </c>
      <c r="AM464" s="33">
        <v>0</v>
      </c>
      <c r="AN464" s="33">
        <v>0</v>
      </c>
      <c r="AO464" s="33">
        <v>0</v>
      </c>
      <c r="AP464" s="33">
        <v>0</v>
      </c>
      <c r="AQ464" s="33">
        <v>0</v>
      </c>
      <c r="AR464" s="33">
        <v>0</v>
      </c>
      <c r="AS464" s="33">
        <v>0</v>
      </c>
      <c r="AT464" s="33">
        <v>0</v>
      </c>
      <c r="AU464" s="33">
        <v>0</v>
      </c>
      <c r="AV464" s="33">
        <v>0</v>
      </c>
      <c r="AW464" s="33">
        <v>0</v>
      </c>
      <c r="AX464" s="33">
        <v>0</v>
      </c>
      <c r="AY464" s="33">
        <v>0</v>
      </c>
      <c r="AZ464" s="33">
        <v>0</v>
      </c>
      <c r="BA464" s="33">
        <v>18.5</v>
      </c>
      <c r="BB464" s="33">
        <v>0</v>
      </c>
      <c r="BC464" s="33">
        <v>0</v>
      </c>
      <c r="BD464" s="399"/>
      <c r="BE464" s="13"/>
      <c r="BF464" s="156" t="s">
        <v>3614</v>
      </c>
    </row>
    <row r="465" spans="1:58" s="79" customFormat="1" x14ac:dyDescent="0.2">
      <c r="A465" s="400" t="s">
        <v>198</v>
      </c>
      <c r="B465" s="401" t="s">
        <v>3108</v>
      </c>
      <c r="C465" s="402" t="s">
        <v>347</v>
      </c>
      <c r="D465" s="42">
        <v>18.5</v>
      </c>
      <c r="E465" s="73"/>
      <c r="F465" s="73"/>
      <c r="G465" s="73"/>
      <c r="H465" s="74"/>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c r="AN465" s="73"/>
      <c r="AO465" s="73"/>
      <c r="AP465" s="73"/>
      <c r="AQ465" s="73"/>
      <c r="AR465" s="73"/>
      <c r="AS465" s="73"/>
      <c r="AT465" s="73"/>
      <c r="AU465" s="73"/>
      <c r="AV465" s="73"/>
      <c r="AW465" s="73"/>
      <c r="AX465" s="73"/>
      <c r="AY465" s="73"/>
      <c r="AZ465" s="73"/>
      <c r="BA465" s="73">
        <v>18.5</v>
      </c>
      <c r="BB465" s="73"/>
      <c r="BC465" s="73"/>
      <c r="BD465" s="408" t="s">
        <v>3109</v>
      </c>
      <c r="BE465" s="73"/>
      <c r="BF465" s="156" t="s">
        <v>3615</v>
      </c>
    </row>
    <row r="466" spans="1:58" s="153" customFormat="1" ht="48" x14ac:dyDescent="0.2">
      <c r="A466" s="399">
        <v>3</v>
      </c>
      <c r="B466" s="30" t="s">
        <v>1262</v>
      </c>
      <c r="C466" s="399"/>
      <c r="D466" s="33">
        <v>141.93800000000005</v>
      </c>
      <c r="E466" s="33">
        <v>23.472999999999999</v>
      </c>
      <c r="F466" s="33"/>
      <c r="G466" s="33">
        <v>3.6700000000000004</v>
      </c>
      <c r="H466" s="33">
        <v>29.69</v>
      </c>
      <c r="I466" s="33">
        <v>3.7650000000000006</v>
      </c>
      <c r="J466" s="33">
        <v>3.98</v>
      </c>
      <c r="K466" s="33">
        <v>0</v>
      </c>
      <c r="L466" s="33">
        <v>6</v>
      </c>
      <c r="M466" s="33">
        <v>18.869999999999997</v>
      </c>
      <c r="N466" s="33">
        <v>0</v>
      </c>
      <c r="O466" s="33">
        <v>0</v>
      </c>
      <c r="P466" s="33">
        <v>0</v>
      </c>
      <c r="Q466" s="33">
        <v>0</v>
      </c>
      <c r="R466" s="33">
        <v>0</v>
      </c>
      <c r="S466" s="33">
        <v>0</v>
      </c>
      <c r="T466" s="33">
        <v>0</v>
      </c>
      <c r="U466" s="33">
        <v>0</v>
      </c>
      <c r="V466" s="33">
        <v>0</v>
      </c>
      <c r="W466" s="33">
        <v>0</v>
      </c>
      <c r="X466" s="33">
        <v>15.770000000000003</v>
      </c>
      <c r="Y466" s="33">
        <v>16.75</v>
      </c>
      <c r="Z466" s="33">
        <v>0.53</v>
      </c>
      <c r="AA466" s="33">
        <v>0</v>
      </c>
      <c r="AB466" s="33">
        <v>0</v>
      </c>
      <c r="AC466" s="33">
        <v>0</v>
      </c>
      <c r="AD466" s="33">
        <v>0</v>
      </c>
      <c r="AE466" s="33">
        <v>0.51</v>
      </c>
      <c r="AF466" s="33">
        <v>0</v>
      </c>
      <c r="AG466" s="33">
        <v>0</v>
      </c>
      <c r="AH466" s="33">
        <v>0</v>
      </c>
      <c r="AI466" s="33">
        <v>1.46</v>
      </c>
      <c r="AJ466" s="33">
        <v>0</v>
      </c>
      <c r="AK466" s="33">
        <v>0</v>
      </c>
      <c r="AL466" s="33">
        <v>0</v>
      </c>
      <c r="AM466" s="33">
        <v>0.29000000000000004</v>
      </c>
      <c r="AN466" s="33">
        <v>1.75</v>
      </c>
      <c r="AO466" s="33">
        <v>0</v>
      </c>
      <c r="AP466" s="33">
        <v>0</v>
      </c>
      <c r="AQ466" s="33">
        <v>0</v>
      </c>
      <c r="AR466" s="33">
        <v>0</v>
      </c>
      <c r="AS466" s="33">
        <v>0.5</v>
      </c>
      <c r="AT466" s="33">
        <v>0</v>
      </c>
      <c r="AU466" s="33">
        <v>0</v>
      </c>
      <c r="AV466" s="33">
        <v>0</v>
      </c>
      <c r="AW466" s="33">
        <v>0</v>
      </c>
      <c r="AX466" s="33">
        <v>10.6</v>
      </c>
      <c r="AY466" s="33">
        <v>1.4400000000000004</v>
      </c>
      <c r="AZ466" s="33">
        <v>0</v>
      </c>
      <c r="BA466" s="33">
        <v>24.230000000000004</v>
      </c>
      <c r="BB466" s="13"/>
      <c r="BC466" s="13"/>
      <c r="BD466" s="399"/>
      <c r="BE466" s="13"/>
      <c r="BF466" s="152" t="s">
        <v>3614</v>
      </c>
    </row>
    <row r="467" spans="1:58" s="153" customFormat="1" x14ac:dyDescent="0.2">
      <c r="A467" s="399" t="s">
        <v>2259</v>
      </c>
      <c r="B467" s="162" t="s">
        <v>338</v>
      </c>
      <c r="C467" s="399"/>
      <c r="D467" s="33">
        <v>3.5</v>
      </c>
      <c r="E467" s="33">
        <v>0</v>
      </c>
      <c r="F467" s="33"/>
      <c r="G467" s="33">
        <v>0</v>
      </c>
      <c r="H467" s="33">
        <v>1.75</v>
      </c>
      <c r="I467" s="33">
        <v>0</v>
      </c>
      <c r="J467" s="33">
        <v>0</v>
      </c>
      <c r="K467" s="33">
        <v>0</v>
      </c>
      <c r="L467" s="33">
        <v>0</v>
      </c>
      <c r="M467" s="33">
        <v>1.75</v>
      </c>
      <c r="N467" s="33">
        <v>0</v>
      </c>
      <c r="O467" s="33">
        <v>0</v>
      </c>
      <c r="P467" s="33">
        <v>0</v>
      </c>
      <c r="Q467" s="33">
        <v>0</v>
      </c>
      <c r="R467" s="33">
        <v>0</v>
      </c>
      <c r="S467" s="33">
        <v>0</v>
      </c>
      <c r="T467" s="33">
        <v>0</v>
      </c>
      <c r="U467" s="33">
        <v>0</v>
      </c>
      <c r="V467" s="33">
        <v>0</v>
      </c>
      <c r="W467" s="33">
        <v>0</v>
      </c>
      <c r="X467" s="33">
        <v>0</v>
      </c>
      <c r="Y467" s="33">
        <v>0</v>
      </c>
      <c r="Z467" s="33">
        <v>0</v>
      </c>
      <c r="AA467" s="33">
        <v>0</v>
      </c>
      <c r="AB467" s="33">
        <v>0</v>
      </c>
      <c r="AC467" s="33">
        <v>0</v>
      </c>
      <c r="AD467" s="33">
        <v>0</v>
      </c>
      <c r="AE467" s="33">
        <v>0</v>
      </c>
      <c r="AF467" s="33">
        <v>0</v>
      </c>
      <c r="AG467" s="33">
        <v>0</v>
      </c>
      <c r="AH467" s="33">
        <v>0</v>
      </c>
      <c r="AI467" s="33">
        <v>0</v>
      </c>
      <c r="AJ467" s="33">
        <v>0</v>
      </c>
      <c r="AK467" s="33">
        <v>0</v>
      </c>
      <c r="AL467" s="33">
        <v>0</v>
      </c>
      <c r="AM467" s="33">
        <v>0</v>
      </c>
      <c r="AN467" s="33">
        <v>0</v>
      </c>
      <c r="AO467" s="33">
        <v>0</v>
      </c>
      <c r="AP467" s="33">
        <v>0</v>
      </c>
      <c r="AQ467" s="33">
        <v>0</v>
      </c>
      <c r="AR467" s="33">
        <v>0</v>
      </c>
      <c r="AS467" s="33">
        <v>0</v>
      </c>
      <c r="AT467" s="33">
        <v>0</v>
      </c>
      <c r="AU467" s="33">
        <v>0</v>
      </c>
      <c r="AV467" s="33">
        <v>0</v>
      </c>
      <c r="AW467" s="33">
        <v>0</v>
      </c>
      <c r="AX467" s="33">
        <v>0</v>
      </c>
      <c r="AY467" s="33">
        <v>0</v>
      </c>
      <c r="AZ467" s="33">
        <v>0</v>
      </c>
      <c r="BA467" s="33">
        <v>0</v>
      </c>
      <c r="BB467" s="13"/>
      <c r="BC467" s="13"/>
      <c r="BD467" s="399"/>
      <c r="BE467" s="13"/>
      <c r="BF467" s="156" t="s">
        <v>3614</v>
      </c>
    </row>
    <row r="468" spans="1:58" s="79" customFormat="1" x14ac:dyDescent="0.2">
      <c r="A468" s="406" t="s">
        <v>2260</v>
      </c>
      <c r="B468" s="405" t="s">
        <v>3110</v>
      </c>
      <c r="C468" s="400" t="s">
        <v>1232</v>
      </c>
      <c r="D468" s="42">
        <v>3.5</v>
      </c>
      <c r="E468" s="157"/>
      <c r="F468" s="157"/>
      <c r="G468" s="157"/>
      <c r="H468" s="426">
        <v>1.75</v>
      </c>
      <c r="I468" s="426"/>
      <c r="J468" s="157"/>
      <c r="K468" s="157"/>
      <c r="L468" s="407"/>
      <c r="M468" s="157">
        <v>1.75</v>
      </c>
      <c r="N468" s="157"/>
      <c r="O468" s="157"/>
      <c r="P468" s="157"/>
      <c r="Q468" s="157"/>
      <c r="R468" s="157"/>
      <c r="S468" s="157"/>
      <c r="T468" s="157"/>
      <c r="U468" s="157"/>
      <c r="V468" s="157"/>
      <c r="W468" s="157"/>
      <c r="X468" s="159"/>
      <c r="Y468" s="157"/>
      <c r="Z468" s="157"/>
      <c r="AA468" s="157"/>
      <c r="AB468" s="157"/>
      <c r="AC468" s="157"/>
      <c r="AD468" s="157"/>
      <c r="AE468" s="157"/>
      <c r="AF468" s="157"/>
      <c r="AG468" s="157"/>
      <c r="AH468" s="157"/>
      <c r="AI468" s="157"/>
      <c r="AJ468" s="157"/>
      <c r="AK468" s="157"/>
      <c r="AL468" s="157"/>
      <c r="AM468" s="157"/>
      <c r="AN468" s="157"/>
      <c r="AO468" s="157"/>
      <c r="AP468" s="157"/>
      <c r="AQ468" s="157"/>
      <c r="AR468" s="157"/>
      <c r="AS468" s="157"/>
      <c r="AT468" s="157"/>
      <c r="AU468" s="157"/>
      <c r="AV468" s="157"/>
      <c r="AW468" s="157"/>
      <c r="AX468" s="157"/>
      <c r="AY468" s="157"/>
      <c r="AZ468" s="157"/>
      <c r="BA468" s="157"/>
      <c r="BB468" s="157"/>
      <c r="BC468" s="157"/>
      <c r="BD468" s="406" t="s">
        <v>2840</v>
      </c>
      <c r="BE468" s="157"/>
      <c r="BF468" s="156" t="s">
        <v>3615</v>
      </c>
    </row>
    <row r="469" spans="1:58" s="153" customFormat="1" x14ac:dyDescent="0.2">
      <c r="A469" s="399" t="s">
        <v>2264</v>
      </c>
      <c r="B469" s="162" t="s">
        <v>892</v>
      </c>
      <c r="C469" s="399"/>
      <c r="D469" s="33">
        <v>4.12</v>
      </c>
      <c r="E469" s="33">
        <v>0.12</v>
      </c>
      <c r="F469" s="33"/>
      <c r="G469" s="33">
        <v>0</v>
      </c>
      <c r="H469" s="33">
        <v>1.1000000000000001</v>
      </c>
      <c r="I469" s="33">
        <v>0.15</v>
      </c>
      <c r="J469" s="33">
        <v>0</v>
      </c>
      <c r="K469" s="33">
        <v>0</v>
      </c>
      <c r="L469" s="33">
        <v>0</v>
      </c>
      <c r="M469" s="33">
        <v>0.1</v>
      </c>
      <c r="N469" s="33">
        <v>0</v>
      </c>
      <c r="O469" s="33">
        <v>0</v>
      </c>
      <c r="P469" s="33">
        <v>0</v>
      </c>
      <c r="Q469" s="33">
        <v>0</v>
      </c>
      <c r="R469" s="33">
        <v>0</v>
      </c>
      <c r="S469" s="33">
        <v>0</v>
      </c>
      <c r="T469" s="33">
        <v>0</v>
      </c>
      <c r="U469" s="33">
        <v>0</v>
      </c>
      <c r="V469" s="33">
        <v>0</v>
      </c>
      <c r="W469" s="33">
        <v>0</v>
      </c>
      <c r="X469" s="33">
        <v>0</v>
      </c>
      <c r="Y469" s="33">
        <v>0</v>
      </c>
      <c r="Z469" s="33">
        <v>0</v>
      </c>
      <c r="AA469" s="33">
        <v>0</v>
      </c>
      <c r="AB469" s="33">
        <v>0</v>
      </c>
      <c r="AC469" s="33">
        <v>0</v>
      </c>
      <c r="AD469" s="33">
        <v>0</v>
      </c>
      <c r="AE469" s="33">
        <v>0</v>
      </c>
      <c r="AF469" s="33">
        <v>0</v>
      </c>
      <c r="AG469" s="33">
        <v>0</v>
      </c>
      <c r="AH469" s="33">
        <v>0</v>
      </c>
      <c r="AI469" s="33">
        <v>0</v>
      </c>
      <c r="AJ469" s="33">
        <v>0</v>
      </c>
      <c r="AK469" s="33">
        <v>0</v>
      </c>
      <c r="AL469" s="33">
        <v>0</v>
      </c>
      <c r="AM469" s="33">
        <v>0</v>
      </c>
      <c r="AN469" s="33">
        <v>0</v>
      </c>
      <c r="AO469" s="33">
        <v>0</v>
      </c>
      <c r="AP469" s="33">
        <v>0</v>
      </c>
      <c r="AQ469" s="33">
        <v>0</v>
      </c>
      <c r="AR469" s="33">
        <v>0</v>
      </c>
      <c r="AS469" s="33">
        <v>0</v>
      </c>
      <c r="AT469" s="33">
        <v>0</v>
      </c>
      <c r="AU469" s="33">
        <v>0</v>
      </c>
      <c r="AV469" s="33">
        <v>0</v>
      </c>
      <c r="AW469" s="33">
        <v>0</v>
      </c>
      <c r="AX469" s="33">
        <v>0</v>
      </c>
      <c r="AY469" s="33">
        <v>0</v>
      </c>
      <c r="AZ469" s="33">
        <v>0</v>
      </c>
      <c r="BA469" s="33">
        <v>2.65</v>
      </c>
      <c r="BB469" s="13"/>
      <c r="BC469" s="13"/>
      <c r="BD469" s="399"/>
      <c r="BE469" s="13"/>
      <c r="BF469" s="156" t="s">
        <v>3614</v>
      </c>
    </row>
    <row r="470" spans="1:58" s="79" customFormat="1" ht="48" x14ac:dyDescent="0.2">
      <c r="A470" s="400" t="s">
        <v>2265</v>
      </c>
      <c r="B470" s="401" t="s">
        <v>3111</v>
      </c>
      <c r="C470" s="402"/>
      <c r="D470" s="42">
        <v>0.57000000000000006</v>
      </c>
      <c r="E470" s="73">
        <v>0.12</v>
      </c>
      <c r="F470" s="73"/>
      <c r="G470" s="73">
        <v>0</v>
      </c>
      <c r="H470" s="73">
        <v>0.30000000000000004</v>
      </c>
      <c r="I470" s="73">
        <v>0.15</v>
      </c>
      <c r="J470" s="73">
        <v>0</v>
      </c>
      <c r="K470" s="73">
        <v>0</v>
      </c>
      <c r="L470" s="73">
        <v>0</v>
      </c>
      <c r="M470" s="73">
        <v>0</v>
      </c>
      <c r="N470" s="73">
        <v>0</v>
      </c>
      <c r="O470" s="73">
        <v>0</v>
      </c>
      <c r="P470" s="73">
        <v>0</v>
      </c>
      <c r="Q470" s="73">
        <v>0</v>
      </c>
      <c r="R470" s="73">
        <v>0</v>
      </c>
      <c r="S470" s="73">
        <v>0</v>
      </c>
      <c r="T470" s="73">
        <v>0</v>
      </c>
      <c r="U470" s="73">
        <v>0</v>
      </c>
      <c r="V470" s="73">
        <v>0</v>
      </c>
      <c r="W470" s="73">
        <v>0</v>
      </c>
      <c r="X470" s="76">
        <v>0</v>
      </c>
      <c r="Y470" s="73">
        <v>0</v>
      </c>
      <c r="Z470" s="73">
        <v>0</v>
      </c>
      <c r="AA470" s="73">
        <v>0</v>
      </c>
      <c r="AB470" s="73">
        <v>0</v>
      </c>
      <c r="AC470" s="73">
        <v>0</v>
      </c>
      <c r="AD470" s="73">
        <v>0</v>
      </c>
      <c r="AE470" s="73">
        <v>0</v>
      </c>
      <c r="AF470" s="73">
        <v>0</v>
      </c>
      <c r="AG470" s="73">
        <v>0</v>
      </c>
      <c r="AH470" s="73">
        <v>0</v>
      </c>
      <c r="AI470" s="73">
        <v>0</v>
      </c>
      <c r="AJ470" s="73">
        <v>0</v>
      </c>
      <c r="AK470" s="73">
        <v>0</v>
      </c>
      <c r="AL470" s="73">
        <v>0</v>
      </c>
      <c r="AM470" s="73">
        <v>0</v>
      </c>
      <c r="AN470" s="73">
        <v>0</v>
      </c>
      <c r="AO470" s="73">
        <v>0</v>
      </c>
      <c r="AP470" s="73">
        <v>0</v>
      </c>
      <c r="AQ470" s="73">
        <v>0</v>
      </c>
      <c r="AR470" s="73">
        <v>0</v>
      </c>
      <c r="AS470" s="73">
        <v>0</v>
      </c>
      <c r="AT470" s="73">
        <v>0</v>
      </c>
      <c r="AU470" s="73">
        <v>0</v>
      </c>
      <c r="AV470" s="73">
        <v>0</v>
      </c>
      <c r="AW470" s="73">
        <v>0</v>
      </c>
      <c r="AX470" s="73">
        <v>0</v>
      </c>
      <c r="AY470" s="73">
        <v>0</v>
      </c>
      <c r="AZ470" s="73">
        <v>0</v>
      </c>
      <c r="BA470" s="73">
        <v>0</v>
      </c>
      <c r="BB470" s="73"/>
      <c r="BC470" s="73"/>
      <c r="BD470" s="402" t="s">
        <v>1311</v>
      </c>
      <c r="BE470" s="73"/>
      <c r="BF470" s="156" t="s">
        <v>3614</v>
      </c>
    </row>
    <row r="471" spans="1:58" s="87" customFormat="1" x14ac:dyDescent="0.2">
      <c r="A471" s="416"/>
      <c r="B471" s="427"/>
      <c r="C471" s="420" t="s">
        <v>1154</v>
      </c>
      <c r="D471" s="164">
        <v>0.05</v>
      </c>
      <c r="E471" s="164">
        <v>0.01</v>
      </c>
      <c r="F471" s="164"/>
      <c r="G471" s="83"/>
      <c r="H471" s="164">
        <v>0.04</v>
      </c>
      <c r="I471" s="425"/>
      <c r="J471" s="425"/>
      <c r="K471" s="425"/>
      <c r="L471" s="419"/>
      <c r="M471" s="82"/>
      <c r="N471" s="82"/>
      <c r="O471" s="82"/>
      <c r="P471" s="82"/>
      <c r="Q471" s="82"/>
      <c r="R471" s="82"/>
      <c r="S471" s="82"/>
      <c r="T471" s="82"/>
      <c r="U471" s="82"/>
      <c r="V471" s="82"/>
      <c r="W471" s="82"/>
      <c r="X471" s="82"/>
      <c r="Y471" s="82"/>
      <c r="Z471" s="82"/>
      <c r="AA471" s="82"/>
      <c r="AB471" s="82"/>
      <c r="AC471" s="82"/>
      <c r="AD471" s="82"/>
      <c r="AE471" s="82"/>
      <c r="AF471" s="82"/>
      <c r="AG471" s="82"/>
      <c r="AH471" s="82"/>
      <c r="AI471" s="82"/>
      <c r="AJ471" s="82"/>
      <c r="AK471" s="82"/>
      <c r="AL471" s="82"/>
      <c r="AM471" s="82"/>
      <c r="AN471" s="82"/>
      <c r="AO471" s="82"/>
      <c r="AP471" s="82"/>
      <c r="AQ471" s="82"/>
      <c r="AR471" s="82"/>
      <c r="AS471" s="82"/>
      <c r="AT471" s="82"/>
      <c r="AU471" s="82"/>
      <c r="AV471" s="82"/>
      <c r="AW471" s="82"/>
      <c r="AX471" s="82"/>
      <c r="AY471" s="82"/>
      <c r="AZ471" s="82"/>
      <c r="BA471" s="82"/>
      <c r="BB471" s="82"/>
      <c r="BC471" s="82"/>
      <c r="BD471" s="428" t="s">
        <v>2826</v>
      </c>
      <c r="BE471" s="82"/>
      <c r="BF471" s="156" t="s">
        <v>3615</v>
      </c>
    </row>
    <row r="472" spans="1:58" s="87" customFormat="1" x14ac:dyDescent="0.2">
      <c r="A472" s="416"/>
      <c r="B472" s="423"/>
      <c r="C472" s="420" t="s">
        <v>1154</v>
      </c>
      <c r="D472" s="164">
        <v>0.1</v>
      </c>
      <c r="E472" s="164">
        <v>0.02</v>
      </c>
      <c r="F472" s="164"/>
      <c r="G472" s="82"/>
      <c r="H472" s="164">
        <v>0.08</v>
      </c>
      <c r="I472" s="82"/>
      <c r="J472" s="82"/>
      <c r="K472" s="82"/>
      <c r="L472" s="419"/>
      <c r="M472" s="82"/>
      <c r="N472" s="82"/>
      <c r="O472" s="82"/>
      <c r="P472" s="82"/>
      <c r="Q472" s="82"/>
      <c r="R472" s="82"/>
      <c r="S472" s="82"/>
      <c r="T472" s="82"/>
      <c r="U472" s="82"/>
      <c r="V472" s="82"/>
      <c r="W472" s="82"/>
      <c r="X472" s="82"/>
      <c r="Y472" s="82"/>
      <c r="Z472" s="82"/>
      <c r="AA472" s="82"/>
      <c r="AB472" s="82"/>
      <c r="AC472" s="82"/>
      <c r="AD472" s="82"/>
      <c r="AE472" s="82"/>
      <c r="AF472" s="82"/>
      <c r="AG472" s="82"/>
      <c r="AH472" s="82"/>
      <c r="AI472" s="82"/>
      <c r="AJ472" s="82"/>
      <c r="AK472" s="82"/>
      <c r="AL472" s="82"/>
      <c r="AM472" s="82"/>
      <c r="AN472" s="82"/>
      <c r="AO472" s="82"/>
      <c r="AP472" s="82"/>
      <c r="AQ472" s="82"/>
      <c r="AR472" s="82"/>
      <c r="AS472" s="82"/>
      <c r="AT472" s="82"/>
      <c r="AU472" s="82"/>
      <c r="AV472" s="82"/>
      <c r="AW472" s="82"/>
      <c r="AX472" s="82"/>
      <c r="AY472" s="82"/>
      <c r="AZ472" s="82"/>
      <c r="BA472" s="82"/>
      <c r="BB472" s="82"/>
      <c r="BC472" s="82"/>
      <c r="BD472" s="428" t="s">
        <v>2831</v>
      </c>
      <c r="BE472" s="82"/>
      <c r="BF472" s="156" t="s">
        <v>3615</v>
      </c>
    </row>
    <row r="473" spans="1:58" s="87" customFormat="1" x14ac:dyDescent="0.2">
      <c r="A473" s="416"/>
      <c r="B473" s="423"/>
      <c r="C473" s="420" t="s">
        <v>1154</v>
      </c>
      <c r="D473" s="164">
        <v>0.1</v>
      </c>
      <c r="E473" s="164">
        <v>0.02</v>
      </c>
      <c r="F473" s="164"/>
      <c r="G473" s="82"/>
      <c r="H473" s="164">
        <v>0.08</v>
      </c>
      <c r="I473" s="82"/>
      <c r="J473" s="82"/>
      <c r="K473" s="82"/>
      <c r="L473" s="419"/>
      <c r="M473" s="82"/>
      <c r="N473" s="82"/>
      <c r="O473" s="82"/>
      <c r="P473" s="82"/>
      <c r="Q473" s="82"/>
      <c r="R473" s="82"/>
      <c r="S473" s="82"/>
      <c r="T473" s="82"/>
      <c r="U473" s="82"/>
      <c r="V473" s="82"/>
      <c r="W473" s="82"/>
      <c r="X473" s="82"/>
      <c r="Y473" s="82"/>
      <c r="Z473" s="82"/>
      <c r="AA473" s="82"/>
      <c r="AB473" s="82"/>
      <c r="AC473" s="82"/>
      <c r="AD473" s="82"/>
      <c r="AE473" s="82"/>
      <c r="AF473" s="82"/>
      <c r="AG473" s="82"/>
      <c r="AH473" s="82"/>
      <c r="AI473" s="82"/>
      <c r="AJ473" s="82"/>
      <c r="AK473" s="82"/>
      <c r="AL473" s="82"/>
      <c r="AM473" s="82"/>
      <c r="AN473" s="82"/>
      <c r="AO473" s="82"/>
      <c r="AP473" s="82"/>
      <c r="AQ473" s="82"/>
      <c r="AR473" s="82"/>
      <c r="AS473" s="82"/>
      <c r="AT473" s="82"/>
      <c r="AU473" s="82"/>
      <c r="AV473" s="82"/>
      <c r="AW473" s="82"/>
      <c r="AX473" s="82"/>
      <c r="AY473" s="82"/>
      <c r="AZ473" s="82"/>
      <c r="BA473" s="82"/>
      <c r="BB473" s="82"/>
      <c r="BC473" s="82"/>
      <c r="BD473" s="428" t="s">
        <v>3101</v>
      </c>
      <c r="BE473" s="82"/>
      <c r="BF473" s="156" t="s">
        <v>3615</v>
      </c>
    </row>
    <row r="474" spans="1:58" s="87" customFormat="1" x14ac:dyDescent="0.2">
      <c r="A474" s="416"/>
      <c r="B474" s="429"/>
      <c r="C474" s="420" t="s">
        <v>1154</v>
      </c>
      <c r="D474" s="164">
        <v>0.05</v>
      </c>
      <c r="E474" s="164">
        <v>0.01</v>
      </c>
      <c r="F474" s="164"/>
      <c r="G474" s="82"/>
      <c r="H474" s="164">
        <v>0.04</v>
      </c>
      <c r="I474" s="430"/>
      <c r="J474" s="82"/>
      <c r="K474" s="82"/>
      <c r="L474" s="419"/>
      <c r="M474" s="82"/>
      <c r="N474" s="82"/>
      <c r="O474" s="82"/>
      <c r="P474" s="82"/>
      <c r="Q474" s="82"/>
      <c r="R474" s="82"/>
      <c r="S474" s="82"/>
      <c r="T474" s="82"/>
      <c r="U474" s="82"/>
      <c r="V474" s="82"/>
      <c r="W474" s="82"/>
      <c r="X474" s="82"/>
      <c r="Y474" s="82"/>
      <c r="Z474" s="82"/>
      <c r="AA474" s="82"/>
      <c r="AB474" s="82"/>
      <c r="AC474" s="82"/>
      <c r="AD474" s="82"/>
      <c r="AE474" s="82"/>
      <c r="AF474" s="82"/>
      <c r="AG474" s="82"/>
      <c r="AH474" s="82"/>
      <c r="AI474" s="82"/>
      <c r="AJ474" s="82"/>
      <c r="AK474" s="82"/>
      <c r="AL474" s="82"/>
      <c r="AM474" s="82"/>
      <c r="AN474" s="82"/>
      <c r="AO474" s="82"/>
      <c r="AP474" s="82"/>
      <c r="AQ474" s="82"/>
      <c r="AR474" s="82"/>
      <c r="AS474" s="82"/>
      <c r="AT474" s="82"/>
      <c r="AU474" s="82"/>
      <c r="AV474" s="82"/>
      <c r="AW474" s="82"/>
      <c r="AX474" s="82"/>
      <c r="AY474" s="82"/>
      <c r="AZ474" s="82"/>
      <c r="BA474" s="82"/>
      <c r="BB474" s="82"/>
      <c r="BC474" s="82"/>
      <c r="BD474" s="428" t="s">
        <v>2832</v>
      </c>
      <c r="BE474" s="82"/>
      <c r="BF474" s="156" t="s">
        <v>3615</v>
      </c>
    </row>
    <row r="475" spans="1:58" s="87" customFormat="1" x14ac:dyDescent="0.2">
      <c r="A475" s="416"/>
      <c r="B475" s="429"/>
      <c r="C475" s="420" t="s">
        <v>1154</v>
      </c>
      <c r="D475" s="164">
        <v>0.27</v>
      </c>
      <c r="E475" s="164">
        <v>0.06</v>
      </c>
      <c r="F475" s="164"/>
      <c r="G475" s="82"/>
      <c r="H475" s="164">
        <v>0.06</v>
      </c>
      <c r="I475" s="164">
        <v>0.15</v>
      </c>
      <c r="J475" s="82"/>
      <c r="K475" s="82"/>
      <c r="L475" s="419"/>
      <c r="M475" s="82"/>
      <c r="N475" s="82"/>
      <c r="O475" s="82"/>
      <c r="P475" s="82"/>
      <c r="Q475" s="82"/>
      <c r="R475" s="82"/>
      <c r="S475" s="82"/>
      <c r="T475" s="82"/>
      <c r="U475" s="82"/>
      <c r="V475" s="82"/>
      <c r="W475" s="82"/>
      <c r="X475" s="82"/>
      <c r="Y475" s="82"/>
      <c r="Z475" s="82"/>
      <c r="AA475" s="82"/>
      <c r="AB475" s="82"/>
      <c r="AC475" s="82"/>
      <c r="AD475" s="82"/>
      <c r="AE475" s="431"/>
      <c r="AF475" s="82"/>
      <c r="AG475" s="82"/>
      <c r="AH475" s="82"/>
      <c r="AI475" s="82"/>
      <c r="AJ475" s="82"/>
      <c r="AK475" s="82"/>
      <c r="AL475" s="82"/>
      <c r="AM475" s="82"/>
      <c r="AN475" s="82"/>
      <c r="AO475" s="82"/>
      <c r="AP475" s="82"/>
      <c r="AQ475" s="82"/>
      <c r="AR475" s="82"/>
      <c r="AS475" s="82"/>
      <c r="AT475" s="82"/>
      <c r="AU475" s="82"/>
      <c r="AV475" s="82"/>
      <c r="AW475" s="82"/>
      <c r="AX475" s="82"/>
      <c r="AY475" s="82"/>
      <c r="AZ475" s="82"/>
      <c r="BA475" s="82"/>
      <c r="BB475" s="82"/>
      <c r="BC475" s="82"/>
      <c r="BD475" s="428" t="s">
        <v>3105</v>
      </c>
      <c r="BE475" s="82"/>
      <c r="BF475" s="156" t="s">
        <v>3615</v>
      </c>
    </row>
    <row r="476" spans="1:58" s="79" customFormat="1" x14ac:dyDescent="0.2">
      <c r="A476" s="400" t="s">
        <v>2267</v>
      </c>
      <c r="B476" s="404" t="s">
        <v>3112</v>
      </c>
      <c r="C476" s="400" t="s">
        <v>1154</v>
      </c>
      <c r="D476" s="42">
        <v>3.0999999999999996</v>
      </c>
      <c r="E476" s="73"/>
      <c r="F476" s="73"/>
      <c r="G476" s="73"/>
      <c r="H476" s="74">
        <v>0.7</v>
      </c>
      <c r="I476" s="74"/>
      <c r="J476" s="73"/>
      <c r="K476" s="73"/>
      <c r="L476" s="403"/>
      <c r="M476" s="73"/>
      <c r="N476" s="73"/>
      <c r="O476" s="73"/>
      <c r="P476" s="73"/>
      <c r="Q476" s="73"/>
      <c r="R476" s="73"/>
      <c r="S476" s="73"/>
      <c r="T476" s="73"/>
      <c r="U476" s="73"/>
      <c r="V476" s="73"/>
      <c r="W476" s="73"/>
      <c r="X476" s="76"/>
      <c r="Y476" s="74"/>
      <c r="Z476" s="73"/>
      <c r="AA476" s="73"/>
      <c r="AB476" s="73"/>
      <c r="AC476" s="73"/>
      <c r="AD476" s="73"/>
      <c r="AE476" s="73"/>
      <c r="AF476" s="73"/>
      <c r="AG476" s="73"/>
      <c r="AH476" s="73"/>
      <c r="AI476" s="73"/>
      <c r="AJ476" s="73"/>
      <c r="AK476" s="73"/>
      <c r="AL476" s="73"/>
      <c r="AM476" s="73"/>
      <c r="AN476" s="73"/>
      <c r="AO476" s="73"/>
      <c r="AP476" s="73"/>
      <c r="AQ476" s="73"/>
      <c r="AR476" s="73"/>
      <c r="AS476" s="73"/>
      <c r="AT476" s="73"/>
      <c r="AU476" s="73"/>
      <c r="AV476" s="73"/>
      <c r="AW476" s="73"/>
      <c r="AX476" s="73"/>
      <c r="AY476" s="73"/>
      <c r="AZ476" s="73"/>
      <c r="BA476" s="77">
        <v>2.4</v>
      </c>
      <c r="BB476" s="73"/>
      <c r="BC476" s="73"/>
      <c r="BD476" s="400" t="s">
        <v>2826</v>
      </c>
      <c r="BE476" s="73"/>
      <c r="BF476" s="156" t="s">
        <v>3615</v>
      </c>
    </row>
    <row r="477" spans="1:58" s="79" customFormat="1" x14ac:dyDescent="0.2">
      <c r="A477" s="400" t="s">
        <v>3113</v>
      </c>
      <c r="B477" s="404" t="s">
        <v>3114</v>
      </c>
      <c r="C477" s="400"/>
      <c r="D477" s="42">
        <v>0.45</v>
      </c>
      <c r="E477" s="73"/>
      <c r="F477" s="73"/>
      <c r="G477" s="73"/>
      <c r="H477" s="74">
        <v>0.1</v>
      </c>
      <c r="I477" s="74"/>
      <c r="J477" s="73"/>
      <c r="K477" s="73"/>
      <c r="L477" s="403"/>
      <c r="M477" s="73">
        <v>0.1</v>
      </c>
      <c r="N477" s="73"/>
      <c r="O477" s="73"/>
      <c r="P477" s="73"/>
      <c r="Q477" s="73"/>
      <c r="R477" s="73"/>
      <c r="S477" s="73"/>
      <c r="T477" s="73"/>
      <c r="U477" s="73"/>
      <c r="V477" s="73"/>
      <c r="W477" s="73"/>
      <c r="X477" s="76"/>
      <c r="Y477" s="74"/>
      <c r="Z477" s="73"/>
      <c r="AA477" s="73"/>
      <c r="AB477" s="73"/>
      <c r="AC477" s="73"/>
      <c r="AD477" s="73"/>
      <c r="AE477" s="73"/>
      <c r="AF477" s="73"/>
      <c r="AG477" s="73"/>
      <c r="AH477" s="73"/>
      <c r="AI477" s="73"/>
      <c r="AJ477" s="73"/>
      <c r="AK477" s="73"/>
      <c r="AL477" s="73"/>
      <c r="AM477" s="73"/>
      <c r="AN477" s="73"/>
      <c r="AO477" s="73"/>
      <c r="AP477" s="73"/>
      <c r="AQ477" s="73"/>
      <c r="AR477" s="73"/>
      <c r="AS477" s="73"/>
      <c r="AT477" s="73"/>
      <c r="AU477" s="73"/>
      <c r="AV477" s="73"/>
      <c r="AW477" s="73"/>
      <c r="AX477" s="73"/>
      <c r="AY477" s="73"/>
      <c r="AZ477" s="73"/>
      <c r="BA477" s="77">
        <v>0.25</v>
      </c>
      <c r="BB477" s="73"/>
      <c r="BC477" s="73"/>
      <c r="BD477" s="400" t="s">
        <v>1311</v>
      </c>
      <c r="BE477" s="73"/>
      <c r="BF477" s="156" t="s">
        <v>3614</v>
      </c>
    </row>
    <row r="478" spans="1:58" s="87" customFormat="1" x14ac:dyDescent="0.2">
      <c r="A478" s="432"/>
      <c r="B478" s="433"/>
      <c r="C478" s="434" t="s">
        <v>1154</v>
      </c>
      <c r="D478" s="163">
        <v>0.45</v>
      </c>
      <c r="E478" s="164"/>
      <c r="F478" s="164"/>
      <c r="G478" s="164"/>
      <c r="H478" s="165">
        <v>0.1</v>
      </c>
      <c r="I478" s="164"/>
      <c r="J478" s="164"/>
      <c r="K478" s="164"/>
      <c r="L478" s="164"/>
      <c r="M478" s="164">
        <v>0.1</v>
      </c>
      <c r="N478" s="164"/>
      <c r="O478" s="164"/>
      <c r="P478" s="164"/>
      <c r="Q478" s="164"/>
      <c r="R478" s="164"/>
      <c r="S478" s="164"/>
      <c r="T478" s="164"/>
      <c r="U478" s="164"/>
      <c r="V478" s="164"/>
      <c r="W478" s="164"/>
      <c r="X478" s="164"/>
      <c r="Y478" s="164"/>
      <c r="Z478" s="164"/>
      <c r="AA478" s="164"/>
      <c r="AB478" s="164"/>
      <c r="AC478" s="164"/>
      <c r="AD478" s="164"/>
      <c r="AE478" s="164"/>
      <c r="AF478" s="164"/>
      <c r="AG478" s="164"/>
      <c r="AH478" s="164"/>
      <c r="AI478" s="164"/>
      <c r="AJ478" s="164"/>
      <c r="AK478" s="164"/>
      <c r="AL478" s="164"/>
      <c r="AM478" s="164"/>
      <c r="AN478" s="164"/>
      <c r="AO478" s="164"/>
      <c r="AP478" s="164"/>
      <c r="AQ478" s="164"/>
      <c r="AR478" s="164"/>
      <c r="AS478" s="164"/>
      <c r="AT478" s="164"/>
      <c r="AU478" s="164"/>
      <c r="AV478" s="164"/>
      <c r="AW478" s="164"/>
      <c r="AX478" s="164"/>
      <c r="AY478" s="164"/>
      <c r="AZ478" s="164"/>
      <c r="BA478" s="164">
        <v>0.25</v>
      </c>
      <c r="BB478" s="164"/>
      <c r="BC478" s="164"/>
      <c r="BD478" s="435" t="s">
        <v>3115</v>
      </c>
      <c r="BE478" s="164"/>
      <c r="BF478" s="156" t="s">
        <v>3615</v>
      </c>
    </row>
    <row r="479" spans="1:58" s="153" customFormat="1" x14ac:dyDescent="0.2">
      <c r="A479" s="399" t="s">
        <v>2269</v>
      </c>
      <c r="B479" s="162" t="s">
        <v>76</v>
      </c>
      <c r="C479" s="436"/>
      <c r="D479" s="33">
        <v>0.97</v>
      </c>
      <c r="E479" s="33">
        <v>0</v>
      </c>
      <c r="F479" s="33"/>
      <c r="G479" s="33">
        <v>0</v>
      </c>
      <c r="H479" s="33">
        <v>0.97</v>
      </c>
      <c r="I479" s="33">
        <v>0</v>
      </c>
      <c r="J479" s="33">
        <v>0</v>
      </c>
      <c r="K479" s="33">
        <v>0</v>
      </c>
      <c r="L479" s="33">
        <v>0</v>
      </c>
      <c r="M479" s="33">
        <v>0</v>
      </c>
      <c r="N479" s="33">
        <v>0</v>
      </c>
      <c r="O479" s="33">
        <v>0</v>
      </c>
      <c r="P479" s="33">
        <v>0</v>
      </c>
      <c r="Q479" s="33">
        <v>0</v>
      </c>
      <c r="R479" s="33">
        <v>0</v>
      </c>
      <c r="S479" s="33">
        <v>0</v>
      </c>
      <c r="T479" s="33">
        <v>0</v>
      </c>
      <c r="U479" s="33">
        <v>0</v>
      </c>
      <c r="V479" s="33">
        <v>0</v>
      </c>
      <c r="W479" s="33">
        <v>0</v>
      </c>
      <c r="X479" s="33">
        <v>0</v>
      </c>
      <c r="Y479" s="33">
        <v>0</v>
      </c>
      <c r="Z479" s="33">
        <v>0</v>
      </c>
      <c r="AA479" s="33">
        <v>0</v>
      </c>
      <c r="AB479" s="33">
        <v>0</v>
      </c>
      <c r="AC479" s="33">
        <v>0</v>
      </c>
      <c r="AD479" s="33">
        <v>0</v>
      </c>
      <c r="AE479" s="33">
        <v>0</v>
      </c>
      <c r="AF479" s="33">
        <v>0</v>
      </c>
      <c r="AG479" s="33">
        <v>0</v>
      </c>
      <c r="AH479" s="33">
        <v>0</v>
      </c>
      <c r="AI479" s="33">
        <v>0</v>
      </c>
      <c r="AJ479" s="33">
        <v>0</v>
      </c>
      <c r="AK479" s="33">
        <v>0</v>
      </c>
      <c r="AL479" s="33">
        <v>0</v>
      </c>
      <c r="AM479" s="33">
        <v>0</v>
      </c>
      <c r="AN479" s="33">
        <v>0</v>
      </c>
      <c r="AO479" s="33">
        <v>0</v>
      </c>
      <c r="AP479" s="33">
        <v>0</v>
      </c>
      <c r="AQ479" s="33">
        <v>0</v>
      </c>
      <c r="AR479" s="33">
        <v>0</v>
      </c>
      <c r="AS479" s="33">
        <v>0</v>
      </c>
      <c r="AT479" s="33">
        <v>0</v>
      </c>
      <c r="AU479" s="33">
        <v>0</v>
      </c>
      <c r="AV479" s="33">
        <v>0</v>
      </c>
      <c r="AW479" s="33">
        <v>0</v>
      </c>
      <c r="AX479" s="33">
        <v>0</v>
      </c>
      <c r="AY479" s="33">
        <v>0</v>
      </c>
      <c r="AZ479" s="33">
        <v>0</v>
      </c>
      <c r="BA479" s="33">
        <v>0</v>
      </c>
      <c r="BB479" s="13"/>
      <c r="BC479" s="13"/>
      <c r="BD479" s="437"/>
      <c r="BE479" s="13"/>
      <c r="BF479" s="156" t="s">
        <v>3614</v>
      </c>
    </row>
    <row r="480" spans="1:58" s="79" customFormat="1" x14ac:dyDescent="0.2">
      <c r="A480" s="400" t="s">
        <v>2270</v>
      </c>
      <c r="B480" s="404" t="s">
        <v>76</v>
      </c>
      <c r="C480" s="400"/>
      <c r="D480" s="42">
        <v>0.97</v>
      </c>
      <c r="E480" s="73"/>
      <c r="F480" s="73"/>
      <c r="G480" s="73"/>
      <c r="H480" s="74">
        <v>0.97</v>
      </c>
      <c r="I480" s="74"/>
      <c r="J480" s="73"/>
      <c r="K480" s="73"/>
      <c r="L480" s="403"/>
      <c r="M480" s="73"/>
      <c r="N480" s="73"/>
      <c r="O480" s="73"/>
      <c r="P480" s="73"/>
      <c r="Q480" s="73"/>
      <c r="R480" s="73"/>
      <c r="S480" s="73"/>
      <c r="T480" s="73"/>
      <c r="U480" s="73"/>
      <c r="V480" s="73"/>
      <c r="W480" s="73"/>
      <c r="X480" s="76"/>
      <c r="Y480" s="74"/>
      <c r="Z480" s="73"/>
      <c r="AA480" s="73"/>
      <c r="AB480" s="73"/>
      <c r="AC480" s="73"/>
      <c r="AD480" s="73"/>
      <c r="AE480" s="73"/>
      <c r="AF480" s="73"/>
      <c r="AG480" s="73"/>
      <c r="AH480" s="73"/>
      <c r="AI480" s="73"/>
      <c r="AJ480" s="73"/>
      <c r="AK480" s="73"/>
      <c r="AL480" s="73"/>
      <c r="AM480" s="73"/>
      <c r="AN480" s="73"/>
      <c r="AO480" s="73"/>
      <c r="AP480" s="73"/>
      <c r="AQ480" s="73"/>
      <c r="AR480" s="73"/>
      <c r="AS480" s="73"/>
      <c r="AT480" s="73"/>
      <c r="AU480" s="73"/>
      <c r="AV480" s="73"/>
      <c r="AW480" s="73"/>
      <c r="AX480" s="73"/>
      <c r="AY480" s="73"/>
      <c r="AZ480" s="73"/>
      <c r="BA480" s="77"/>
      <c r="BB480" s="73"/>
      <c r="BC480" s="73"/>
      <c r="BD480" s="400" t="s">
        <v>1311</v>
      </c>
      <c r="BE480" s="73"/>
      <c r="BF480" s="156" t="s">
        <v>3614</v>
      </c>
    </row>
    <row r="481" spans="1:58" s="79" customFormat="1" x14ac:dyDescent="0.2">
      <c r="A481" s="400"/>
      <c r="B481" s="404"/>
      <c r="C481" s="400" t="s">
        <v>77</v>
      </c>
      <c r="D481" s="67">
        <v>0.97</v>
      </c>
      <c r="E481" s="73"/>
      <c r="F481" s="73"/>
      <c r="G481" s="73"/>
      <c r="H481" s="74">
        <v>0.97</v>
      </c>
      <c r="I481" s="74"/>
      <c r="J481" s="73"/>
      <c r="K481" s="73"/>
      <c r="L481" s="403"/>
      <c r="M481" s="73"/>
      <c r="N481" s="73"/>
      <c r="O481" s="73"/>
      <c r="P481" s="73"/>
      <c r="Q481" s="73"/>
      <c r="R481" s="73"/>
      <c r="S481" s="73"/>
      <c r="T481" s="73"/>
      <c r="U481" s="73"/>
      <c r="V481" s="73"/>
      <c r="W481" s="73"/>
      <c r="X481" s="76"/>
      <c r="Y481" s="74"/>
      <c r="Z481" s="73"/>
      <c r="AA481" s="73"/>
      <c r="AB481" s="73"/>
      <c r="AC481" s="73"/>
      <c r="AD481" s="73"/>
      <c r="AE481" s="73"/>
      <c r="AF481" s="73"/>
      <c r="AG481" s="73"/>
      <c r="AH481" s="73"/>
      <c r="AI481" s="73"/>
      <c r="AJ481" s="73"/>
      <c r="AK481" s="73"/>
      <c r="AL481" s="73"/>
      <c r="AM481" s="73"/>
      <c r="AN481" s="73"/>
      <c r="AO481" s="73"/>
      <c r="AP481" s="73"/>
      <c r="AQ481" s="73"/>
      <c r="AR481" s="73"/>
      <c r="AS481" s="73"/>
      <c r="AT481" s="73"/>
      <c r="AU481" s="73"/>
      <c r="AV481" s="73"/>
      <c r="AW481" s="73"/>
      <c r="AX481" s="73"/>
      <c r="AY481" s="73"/>
      <c r="AZ481" s="73"/>
      <c r="BA481" s="77"/>
      <c r="BB481" s="73"/>
      <c r="BC481" s="73"/>
      <c r="BD481" s="400" t="s">
        <v>3115</v>
      </c>
      <c r="BE481" s="73"/>
      <c r="BF481" s="156" t="s">
        <v>3615</v>
      </c>
    </row>
    <row r="482" spans="1:58" s="153" customFormat="1" x14ac:dyDescent="0.2">
      <c r="A482" s="399" t="s">
        <v>2288</v>
      </c>
      <c r="B482" s="162" t="s">
        <v>3116</v>
      </c>
      <c r="C482" s="436"/>
      <c r="D482" s="33">
        <v>0.1</v>
      </c>
      <c r="E482" s="33">
        <v>0</v>
      </c>
      <c r="F482" s="33"/>
      <c r="G482" s="33">
        <v>0</v>
      </c>
      <c r="H482" s="33">
        <v>0.1</v>
      </c>
      <c r="I482" s="33">
        <v>0</v>
      </c>
      <c r="J482" s="33">
        <v>0</v>
      </c>
      <c r="K482" s="33">
        <v>0</v>
      </c>
      <c r="L482" s="33">
        <v>0</v>
      </c>
      <c r="M482" s="33">
        <v>0</v>
      </c>
      <c r="N482" s="33">
        <v>0</v>
      </c>
      <c r="O482" s="33">
        <v>0</v>
      </c>
      <c r="P482" s="33">
        <v>0</v>
      </c>
      <c r="Q482" s="33">
        <v>0</v>
      </c>
      <c r="R482" s="33">
        <v>0</v>
      </c>
      <c r="S482" s="33">
        <v>0</v>
      </c>
      <c r="T482" s="33">
        <v>0</v>
      </c>
      <c r="U482" s="33">
        <v>0</v>
      </c>
      <c r="V482" s="33">
        <v>0</v>
      </c>
      <c r="W482" s="33">
        <v>0</v>
      </c>
      <c r="X482" s="33">
        <v>0</v>
      </c>
      <c r="Y482" s="33">
        <v>0</v>
      </c>
      <c r="Z482" s="33">
        <v>0</v>
      </c>
      <c r="AA482" s="33">
        <v>0</v>
      </c>
      <c r="AB482" s="33">
        <v>0</v>
      </c>
      <c r="AC482" s="33">
        <v>0</v>
      </c>
      <c r="AD482" s="33">
        <v>0</v>
      </c>
      <c r="AE482" s="33">
        <v>0</v>
      </c>
      <c r="AF482" s="33">
        <v>0</v>
      </c>
      <c r="AG482" s="33">
        <v>0</v>
      </c>
      <c r="AH482" s="33">
        <v>0</v>
      </c>
      <c r="AI482" s="33">
        <v>0</v>
      </c>
      <c r="AJ482" s="33">
        <v>0</v>
      </c>
      <c r="AK482" s="33">
        <v>0</v>
      </c>
      <c r="AL482" s="33">
        <v>0</v>
      </c>
      <c r="AM482" s="33">
        <v>0</v>
      </c>
      <c r="AN482" s="33">
        <v>0</v>
      </c>
      <c r="AO482" s="33">
        <v>0</v>
      </c>
      <c r="AP482" s="33">
        <v>0</v>
      </c>
      <c r="AQ482" s="33">
        <v>0</v>
      </c>
      <c r="AR482" s="33">
        <v>0</v>
      </c>
      <c r="AS482" s="33">
        <v>0</v>
      </c>
      <c r="AT482" s="33">
        <v>0</v>
      </c>
      <c r="AU482" s="33">
        <v>0</v>
      </c>
      <c r="AV482" s="33">
        <v>0</v>
      </c>
      <c r="AW482" s="33">
        <v>0</v>
      </c>
      <c r="AX482" s="33">
        <v>0</v>
      </c>
      <c r="AY482" s="33">
        <v>0</v>
      </c>
      <c r="AZ482" s="33">
        <v>0</v>
      </c>
      <c r="BA482" s="33">
        <v>0</v>
      </c>
      <c r="BB482" s="33">
        <v>0</v>
      </c>
      <c r="BC482" s="33">
        <v>0</v>
      </c>
      <c r="BD482" s="437"/>
      <c r="BE482" s="13"/>
      <c r="BF482" s="156" t="s">
        <v>3614</v>
      </c>
    </row>
    <row r="483" spans="1:58" s="79" customFormat="1" x14ac:dyDescent="0.2">
      <c r="A483" s="414" t="s">
        <v>2289</v>
      </c>
      <c r="B483" s="438" t="s">
        <v>3117</v>
      </c>
      <c r="C483" s="439" t="s">
        <v>97</v>
      </c>
      <c r="D483" s="58">
        <v>0.1</v>
      </c>
      <c r="E483" s="159"/>
      <c r="F483" s="159"/>
      <c r="G483" s="159"/>
      <c r="H483" s="166">
        <v>0.1</v>
      </c>
      <c r="I483" s="159"/>
      <c r="J483" s="159"/>
      <c r="K483" s="159"/>
      <c r="L483" s="415"/>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59"/>
      <c r="AK483" s="159"/>
      <c r="AL483" s="159"/>
      <c r="AM483" s="159"/>
      <c r="AN483" s="159"/>
      <c r="AO483" s="159"/>
      <c r="AP483" s="159"/>
      <c r="AQ483" s="159"/>
      <c r="AR483" s="159"/>
      <c r="AS483" s="159"/>
      <c r="AT483" s="159"/>
      <c r="AU483" s="159"/>
      <c r="AV483" s="159"/>
      <c r="AW483" s="159"/>
      <c r="AX483" s="159"/>
      <c r="AY483" s="159"/>
      <c r="AZ483" s="159"/>
      <c r="BA483" s="159"/>
      <c r="BB483" s="159"/>
      <c r="BC483" s="159"/>
      <c r="BD483" s="439" t="s">
        <v>2826</v>
      </c>
      <c r="BE483" s="159"/>
      <c r="BF483" s="156" t="s">
        <v>3615</v>
      </c>
    </row>
    <row r="484" spans="1:58" s="153" customFormat="1" x14ac:dyDescent="0.2">
      <c r="A484" s="399" t="s">
        <v>2304</v>
      </c>
      <c r="B484" s="162" t="s">
        <v>421</v>
      </c>
      <c r="C484" s="14"/>
      <c r="D484" s="33">
        <v>77.145000000000039</v>
      </c>
      <c r="E484" s="33">
        <v>10.58</v>
      </c>
      <c r="F484" s="33"/>
      <c r="G484" s="33">
        <v>1.2</v>
      </c>
      <c r="H484" s="33">
        <v>15.42</v>
      </c>
      <c r="I484" s="33">
        <v>1.5050000000000003</v>
      </c>
      <c r="J484" s="33">
        <v>0.66</v>
      </c>
      <c r="K484" s="33">
        <v>0</v>
      </c>
      <c r="L484" s="33">
        <v>0</v>
      </c>
      <c r="M484" s="33">
        <v>3.45</v>
      </c>
      <c r="N484" s="33">
        <v>0</v>
      </c>
      <c r="O484" s="33">
        <v>0</v>
      </c>
      <c r="P484" s="33">
        <v>0</v>
      </c>
      <c r="Q484" s="33">
        <v>0</v>
      </c>
      <c r="R484" s="33">
        <v>0</v>
      </c>
      <c r="S484" s="33">
        <v>0</v>
      </c>
      <c r="T484" s="33">
        <v>0</v>
      </c>
      <c r="U484" s="33">
        <v>0</v>
      </c>
      <c r="V484" s="33">
        <v>0</v>
      </c>
      <c r="W484" s="33">
        <v>0</v>
      </c>
      <c r="X484" s="33">
        <v>15.770000000000003</v>
      </c>
      <c r="Y484" s="33">
        <v>16.75</v>
      </c>
      <c r="Z484" s="33">
        <v>0.53</v>
      </c>
      <c r="AA484" s="33">
        <v>0</v>
      </c>
      <c r="AB484" s="33">
        <v>0</v>
      </c>
      <c r="AC484" s="33">
        <v>0</v>
      </c>
      <c r="AD484" s="33">
        <v>0</v>
      </c>
      <c r="AE484" s="33">
        <v>0.51</v>
      </c>
      <c r="AF484" s="33">
        <v>0</v>
      </c>
      <c r="AG484" s="33">
        <v>0</v>
      </c>
      <c r="AH484" s="33">
        <v>0</v>
      </c>
      <c r="AI484" s="33">
        <v>1.46</v>
      </c>
      <c r="AJ484" s="33">
        <v>0</v>
      </c>
      <c r="AK484" s="33">
        <v>0</v>
      </c>
      <c r="AL484" s="33">
        <v>0</v>
      </c>
      <c r="AM484" s="33">
        <v>0.27</v>
      </c>
      <c r="AN484" s="33">
        <v>1.69</v>
      </c>
      <c r="AO484" s="33">
        <v>0</v>
      </c>
      <c r="AP484" s="33">
        <v>0</v>
      </c>
      <c r="AQ484" s="33">
        <v>0</v>
      </c>
      <c r="AR484" s="33">
        <v>0</v>
      </c>
      <c r="AS484" s="33">
        <v>0</v>
      </c>
      <c r="AT484" s="33">
        <v>0</v>
      </c>
      <c r="AU484" s="33">
        <v>0</v>
      </c>
      <c r="AV484" s="33">
        <v>0</v>
      </c>
      <c r="AW484" s="33">
        <v>0</v>
      </c>
      <c r="AX484" s="33">
        <v>10.6</v>
      </c>
      <c r="AY484" s="33">
        <v>1.06</v>
      </c>
      <c r="AZ484" s="33">
        <v>0</v>
      </c>
      <c r="BA484" s="33">
        <v>13.480000000000002</v>
      </c>
      <c r="BB484" s="33">
        <v>0</v>
      </c>
      <c r="BC484" s="33">
        <v>0</v>
      </c>
      <c r="BD484" s="14"/>
      <c r="BE484" s="13"/>
      <c r="BF484" s="152" t="s">
        <v>3614</v>
      </c>
    </row>
    <row r="485" spans="1:58" s="153" customFormat="1" x14ac:dyDescent="0.2">
      <c r="A485" s="399" t="s">
        <v>2305</v>
      </c>
      <c r="B485" s="162" t="s">
        <v>1265</v>
      </c>
      <c r="C485" s="14"/>
      <c r="D485" s="33">
        <v>45.505000000000031</v>
      </c>
      <c r="E485" s="33">
        <v>5.46</v>
      </c>
      <c r="F485" s="33"/>
      <c r="G485" s="33">
        <v>0</v>
      </c>
      <c r="H485" s="33">
        <v>6.0899999999999972</v>
      </c>
      <c r="I485" s="33">
        <v>0.51500000000000024</v>
      </c>
      <c r="J485" s="33">
        <v>0.66</v>
      </c>
      <c r="K485" s="33">
        <v>0</v>
      </c>
      <c r="L485" s="33">
        <v>0</v>
      </c>
      <c r="M485" s="33">
        <v>1.03</v>
      </c>
      <c r="N485" s="33">
        <v>0</v>
      </c>
      <c r="O485" s="33">
        <v>0</v>
      </c>
      <c r="P485" s="33">
        <v>0</v>
      </c>
      <c r="Q485" s="33">
        <v>0</v>
      </c>
      <c r="R485" s="33">
        <v>0</v>
      </c>
      <c r="S485" s="33">
        <v>0</v>
      </c>
      <c r="T485" s="33">
        <v>0</v>
      </c>
      <c r="U485" s="33">
        <v>0</v>
      </c>
      <c r="V485" s="33">
        <v>0</v>
      </c>
      <c r="W485" s="33">
        <v>0</v>
      </c>
      <c r="X485" s="33">
        <v>14.720000000000002</v>
      </c>
      <c r="Y485" s="33">
        <v>14.720000000000002</v>
      </c>
      <c r="Z485" s="33">
        <v>0.02</v>
      </c>
      <c r="AA485" s="33">
        <v>0</v>
      </c>
      <c r="AB485" s="33">
        <v>0</v>
      </c>
      <c r="AC485" s="33">
        <v>0</v>
      </c>
      <c r="AD485" s="33">
        <v>0</v>
      </c>
      <c r="AE485" s="33">
        <v>0</v>
      </c>
      <c r="AF485" s="33">
        <v>0</v>
      </c>
      <c r="AG485" s="33">
        <v>0</v>
      </c>
      <c r="AH485" s="33">
        <v>0</v>
      </c>
      <c r="AI485" s="33">
        <v>0</v>
      </c>
      <c r="AJ485" s="33">
        <v>0</v>
      </c>
      <c r="AK485" s="33">
        <v>0</v>
      </c>
      <c r="AL485" s="33">
        <v>0</v>
      </c>
      <c r="AM485" s="33">
        <v>0.27</v>
      </c>
      <c r="AN485" s="33">
        <v>1.69</v>
      </c>
      <c r="AO485" s="33">
        <v>0</v>
      </c>
      <c r="AP485" s="33">
        <v>0</v>
      </c>
      <c r="AQ485" s="33">
        <v>0</v>
      </c>
      <c r="AR485" s="33">
        <v>0</v>
      </c>
      <c r="AS485" s="33">
        <v>0</v>
      </c>
      <c r="AT485" s="33">
        <v>0</v>
      </c>
      <c r="AU485" s="33">
        <v>0</v>
      </c>
      <c r="AV485" s="33">
        <v>0</v>
      </c>
      <c r="AW485" s="33">
        <v>0</v>
      </c>
      <c r="AX485" s="33">
        <v>3</v>
      </c>
      <c r="AY485" s="33">
        <v>0.26</v>
      </c>
      <c r="AZ485" s="33">
        <v>0</v>
      </c>
      <c r="BA485" s="33">
        <v>11.81</v>
      </c>
      <c r="BB485" s="33">
        <v>0</v>
      </c>
      <c r="BC485" s="33">
        <v>0</v>
      </c>
      <c r="BD485" s="14"/>
      <c r="BE485" s="13"/>
      <c r="BF485" s="156" t="s">
        <v>3614</v>
      </c>
    </row>
    <row r="486" spans="1:58" s="79" customFormat="1" ht="48" x14ac:dyDescent="0.2">
      <c r="A486" s="400" t="s">
        <v>3118</v>
      </c>
      <c r="B486" s="404" t="s">
        <v>3119</v>
      </c>
      <c r="C486" s="400"/>
      <c r="D486" s="58">
        <v>16.190000000000001</v>
      </c>
      <c r="E486" s="73"/>
      <c r="F486" s="73"/>
      <c r="G486" s="73"/>
      <c r="H486" s="74"/>
      <c r="I486" s="73"/>
      <c r="J486" s="73">
        <v>0.66</v>
      </c>
      <c r="K486" s="73"/>
      <c r="L486" s="403"/>
      <c r="M486" s="73">
        <v>0.32999999999999996</v>
      </c>
      <c r="N486" s="73"/>
      <c r="O486" s="73"/>
      <c r="P486" s="73"/>
      <c r="Q486" s="73"/>
      <c r="R486" s="73"/>
      <c r="S486" s="73"/>
      <c r="T486" s="73"/>
      <c r="U486" s="73"/>
      <c r="V486" s="73"/>
      <c r="W486" s="73"/>
      <c r="X486" s="76">
        <v>12.72</v>
      </c>
      <c r="Y486" s="73">
        <v>12.72</v>
      </c>
      <c r="Z486" s="73"/>
      <c r="AA486" s="73"/>
      <c r="AB486" s="73"/>
      <c r="AC486" s="73"/>
      <c r="AD486" s="73"/>
      <c r="AE486" s="73"/>
      <c r="AF486" s="73"/>
      <c r="AG486" s="73"/>
      <c r="AH486" s="73"/>
      <c r="AI486" s="73"/>
      <c r="AJ486" s="73"/>
      <c r="AK486" s="73"/>
      <c r="AL486" s="73"/>
      <c r="AM486" s="73"/>
      <c r="AN486" s="73"/>
      <c r="AO486" s="73"/>
      <c r="AP486" s="73"/>
      <c r="AQ486" s="73"/>
      <c r="AR486" s="73"/>
      <c r="AS486" s="73"/>
      <c r="AT486" s="73"/>
      <c r="AU486" s="73"/>
      <c r="AV486" s="73"/>
      <c r="AW486" s="73"/>
      <c r="AX486" s="73"/>
      <c r="AY486" s="73"/>
      <c r="AZ486" s="73"/>
      <c r="BA486" s="73">
        <v>2.48</v>
      </c>
      <c r="BB486" s="73"/>
      <c r="BC486" s="73"/>
      <c r="BD486" s="400" t="s">
        <v>1311</v>
      </c>
      <c r="BE486" s="73"/>
      <c r="BF486" s="156" t="s">
        <v>3614</v>
      </c>
    </row>
    <row r="487" spans="1:58" s="87" customFormat="1" x14ac:dyDescent="0.2">
      <c r="A487" s="416"/>
      <c r="B487" s="417"/>
      <c r="C487" s="416" t="s">
        <v>1152</v>
      </c>
      <c r="D487" s="58">
        <v>4.41</v>
      </c>
      <c r="E487" s="82"/>
      <c r="F487" s="82"/>
      <c r="G487" s="82"/>
      <c r="H487" s="83">
        <v>0.55000000000000004</v>
      </c>
      <c r="I487" s="82"/>
      <c r="J487" s="82"/>
      <c r="K487" s="82"/>
      <c r="L487" s="419"/>
      <c r="M487" s="82">
        <v>0.08</v>
      </c>
      <c r="N487" s="82"/>
      <c r="O487" s="82"/>
      <c r="P487" s="82"/>
      <c r="Q487" s="82"/>
      <c r="R487" s="82"/>
      <c r="S487" s="82"/>
      <c r="T487" s="82"/>
      <c r="U487" s="82"/>
      <c r="V487" s="82"/>
      <c r="W487" s="82"/>
      <c r="X487" s="76">
        <v>3.16</v>
      </c>
      <c r="Y487" s="82">
        <v>3.16</v>
      </c>
      <c r="Z487" s="82"/>
      <c r="AA487" s="82"/>
      <c r="AB487" s="82"/>
      <c r="AC487" s="82"/>
      <c r="AD487" s="82"/>
      <c r="AE487" s="82"/>
      <c r="AF487" s="82"/>
      <c r="AG487" s="82"/>
      <c r="AH487" s="82"/>
      <c r="AI487" s="82"/>
      <c r="AJ487" s="82"/>
      <c r="AK487" s="82"/>
      <c r="AL487" s="82"/>
      <c r="AM487" s="82"/>
      <c r="AN487" s="82"/>
      <c r="AO487" s="82"/>
      <c r="AP487" s="82"/>
      <c r="AQ487" s="82"/>
      <c r="AR487" s="82"/>
      <c r="AS487" s="82"/>
      <c r="AT487" s="82"/>
      <c r="AU487" s="82"/>
      <c r="AV487" s="82"/>
      <c r="AW487" s="82"/>
      <c r="AX487" s="82"/>
      <c r="AY487" s="82"/>
      <c r="AZ487" s="82"/>
      <c r="BA487" s="82">
        <v>0.62</v>
      </c>
      <c r="BB487" s="82"/>
      <c r="BC487" s="82"/>
      <c r="BD487" s="416" t="s">
        <v>2837</v>
      </c>
      <c r="BE487" s="82"/>
      <c r="BF487" s="156" t="s">
        <v>3615</v>
      </c>
    </row>
    <row r="488" spans="1:58" s="87" customFormat="1" x14ac:dyDescent="0.2">
      <c r="A488" s="416"/>
      <c r="B488" s="417"/>
      <c r="C488" s="416" t="s">
        <v>1152</v>
      </c>
      <c r="D488" s="58">
        <v>4.59</v>
      </c>
      <c r="E488" s="82"/>
      <c r="F488" s="82"/>
      <c r="G488" s="82"/>
      <c r="H488" s="83"/>
      <c r="I488" s="82"/>
      <c r="J488" s="82">
        <v>0.11</v>
      </c>
      <c r="K488" s="82"/>
      <c r="L488" s="419"/>
      <c r="M488" s="82">
        <v>0.08</v>
      </c>
      <c r="N488" s="82"/>
      <c r="O488" s="82"/>
      <c r="P488" s="82"/>
      <c r="Q488" s="82"/>
      <c r="R488" s="82"/>
      <c r="S488" s="82"/>
      <c r="T488" s="82"/>
      <c r="U488" s="82"/>
      <c r="V488" s="82"/>
      <c r="W488" s="82"/>
      <c r="X488" s="76">
        <v>3.16</v>
      </c>
      <c r="Y488" s="82">
        <v>3.16</v>
      </c>
      <c r="Z488" s="82"/>
      <c r="AA488" s="82"/>
      <c r="AB488" s="82"/>
      <c r="AC488" s="82"/>
      <c r="AD488" s="82"/>
      <c r="AE488" s="82"/>
      <c r="AF488" s="82"/>
      <c r="AG488" s="82"/>
      <c r="AH488" s="82"/>
      <c r="AI488" s="82"/>
      <c r="AJ488" s="82"/>
      <c r="AK488" s="82"/>
      <c r="AL488" s="82"/>
      <c r="AM488" s="82"/>
      <c r="AN488" s="82"/>
      <c r="AO488" s="82"/>
      <c r="AP488" s="82"/>
      <c r="AQ488" s="82"/>
      <c r="AR488" s="82"/>
      <c r="AS488" s="82"/>
      <c r="AT488" s="82"/>
      <c r="AU488" s="82"/>
      <c r="AV488" s="82"/>
      <c r="AW488" s="82"/>
      <c r="AX488" s="82"/>
      <c r="AY488" s="82"/>
      <c r="AZ488" s="82"/>
      <c r="BA488" s="82">
        <v>1.24</v>
      </c>
      <c r="BB488" s="82"/>
      <c r="BC488" s="82"/>
      <c r="BD488" s="416" t="s">
        <v>2824</v>
      </c>
      <c r="BE488" s="82"/>
      <c r="BF488" s="156" t="s">
        <v>3615</v>
      </c>
    </row>
    <row r="489" spans="1:58" s="87" customFormat="1" x14ac:dyDescent="0.2">
      <c r="A489" s="416"/>
      <c r="B489" s="417"/>
      <c r="C489" s="416" t="s">
        <v>1152</v>
      </c>
      <c r="D489" s="58">
        <v>3.24</v>
      </c>
      <c r="E489" s="82"/>
      <c r="F489" s="82"/>
      <c r="G489" s="82"/>
      <c r="H489" s="83"/>
      <c r="I489" s="82"/>
      <c r="J489" s="82"/>
      <c r="K489" s="82"/>
      <c r="L489" s="419"/>
      <c r="M489" s="82">
        <v>0.08</v>
      </c>
      <c r="N489" s="82"/>
      <c r="O489" s="82"/>
      <c r="P489" s="82"/>
      <c r="Q489" s="82"/>
      <c r="R489" s="82"/>
      <c r="S489" s="82"/>
      <c r="T489" s="82"/>
      <c r="U489" s="82"/>
      <c r="V489" s="82"/>
      <c r="W489" s="82"/>
      <c r="X489" s="76">
        <v>3.16</v>
      </c>
      <c r="Y489" s="82">
        <v>3.16</v>
      </c>
      <c r="Z489" s="82"/>
      <c r="AA489" s="82"/>
      <c r="AB489" s="82"/>
      <c r="AC489" s="82"/>
      <c r="AD489" s="82"/>
      <c r="AE489" s="82"/>
      <c r="AF489" s="82"/>
      <c r="AG489" s="82"/>
      <c r="AH489" s="82"/>
      <c r="AI489" s="82"/>
      <c r="AJ489" s="82"/>
      <c r="AK489" s="82"/>
      <c r="AL489" s="82"/>
      <c r="AM489" s="82"/>
      <c r="AN489" s="82"/>
      <c r="AO489" s="82"/>
      <c r="AP489" s="82"/>
      <c r="AQ489" s="82"/>
      <c r="AR489" s="82"/>
      <c r="AS489" s="82"/>
      <c r="AT489" s="82"/>
      <c r="AU489" s="82"/>
      <c r="AV489" s="82"/>
      <c r="AW489" s="82"/>
      <c r="AX489" s="82"/>
      <c r="AY489" s="82"/>
      <c r="AZ489" s="82"/>
      <c r="BA489" s="82"/>
      <c r="BB489" s="82"/>
      <c r="BC489" s="82"/>
      <c r="BD489" s="416" t="s">
        <v>3120</v>
      </c>
      <c r="BE489" s="82"/>
      <c r="BF489" s="156" t="s">
        <v>3615</v>
      </c>
    </row>
    <row r="490" spans="1:58" s="87" customFormat="1" x14ac:dyDescent="0.2">
      <c r="A490" s="416"/>
      <c r="B490" s="417"/>
      <c r="C490" s="416" t="s">
        <v>1152</v>
      </c>
      <c r="D490" s="58">
        <v>4.5</v>
      </c>
      <c r="E490" s="82"/>
      <c r="F490" s="82"/>
      <c r="G490" s="82"/>
      <c r="H490" s="83"/>
      <c r="I490" s="82"/>
      <c r="J490" s="82">
        <v>0.55000000000000004</v>
      </c>
      <c r="K490" s="82"/>
      <c r="L490" s="419"/>
      <c r="M490" s="82">
        <v>0.09</v>
      </c>
      <c r="N490" s="82"/>
      <c r="O490" s="82"/>
      <c r="P490" s="82"/>
      <c r="Q490" s="82"/>
      <c r="R490" s="82"/>
      <c r="S490" s="82"/>
      <c r="T490" s="82"/>
      <c r="U490" s="82"/>
      <c r="V490" s="82"/>
      <c r="W490" s="82"/>
      <c r="X490" s="76">
        <v>3.24</v>
      </c>
      <c r="Y490" s="82">
        <v>3.24</v>
      </c>
      <c r="Z490" s="82"/>
      <c r="AA490" s="82"/>
      <c r="AB490" s="82"/>
      <c r="AC490" s="82"/>
      <c r="AD490" s="82"/>
      <c r="AE490" s="82"/>
      <c r="AF490" s="82"/>
      <c r="AG490" s="82"/>
      <c r="AH490" s="82"/>
      <c r="AI490" s="82"/>
      <c r="AJ490" s="82"/>
      <c r="AK490" s="82"/>
      <c r="AL490" s="82"/>
      <c r="AM490" s="82"/>
      <c r="AN490" s="82"/>
      <c r="AO490" s="82"/>
      <c r="AP490" s="82"/>
      <c r="AQ490" s="82"/>
      <c r="AR490" s="82"/>
      <c r="AS490" s="82"/>
      <c r="AT490" s="82"/>
      <c r="AU490" s="82"/>
      <c r="AV490" s="82"/>
      <c r="AW490" s="82"/>
      <c r="AX490" s="82"/>
      <c r="AY490" s="82"/>
      <c r="AZ490" s="82"/>
      <c r="BA490" s="82">
        <v>0.62</v>
      </c>
      <c r="BB490" s="82"/>
      <c r="BC490" s="82"/>
      <c r="BD490" s="416" t="s">
        <v>2832</v>
      </c>
      <c r="BE490" s="82"/>
      <c r="BF490" s="156" t="s">
        <v>3615</v>
      </c>
    </row>
    <row r="491" spans="1:58" s="79" customFormat="1" ht="32" x14ac:dyDescent="0.2">
      <c r="A491" s="400" t="s">
        <v>3121</v>
      </c>
      <c r="B491" s="404" t="s">
        <v>3122</v>
      </c>
      <c r="C491" s="400" t="s">
        <v>1152</v>
      </c>
      <c r="D491" s="42">
        <v>3</v>
      </c>
      <c r="E491" s="73"/>
      <c r="F491" s="73"/>
      <c r="G491" s="73"/>
      <c r="H491" s="74"/>
      <c r="I491" s="73"/>
      <c r="J491" s="82"/>
      <c r="K491" s="73"/>
      <c r="L491" s="403"/>
      <c r="M491" s="73"/>
      <c r="N491" s="73"/>
      <c r="O491" s="73"/>
      <c r="P491" s="73"/>
      <c r="Q491" s="73"/>
      <c r="R491" s="73"/>
      <c r="S491" s="73"/>
      <c r="T491" s="73"/>
      <c r="U491" s="73"/>
      <c r="V491" s="73"/>
      <c r="W491" s="73"/>
      <c r="X491" s="76">
        <v>0</v>
      </c>
      <c r="Y491" s="73"/>
      <c r="Z491" s="73"/>
      <c r="AA491" s="73"/>
      <c r="AB491" s="73"/>
      <c r="AC491" s="73"/>
      <c r="AD491" s="73"/>
      <c r="AE491" s="73"/>
      <c r="AF491" s="73"/>
      <c r="AG491" s="73"/>
      <c r="AH491" s="73"/>
      <c r="AI491" s="73"/>
      <c r="AJ491" s="73"/>
      <c r="AK491" s="73"/>
      <c r="AL491" s="73"/>
      <c r="AM491" s="73"/>
      <c r="AN491" s="73"/>
      <c r="AO491" s="73"/>
      <c r="AP491" s="73"/>
      <c r="AQ491" s="73"/>
      <c r="AR491" s="73"/>
      <c r="AS491" s="73"/>
      <c r="AT491" s="73"/>
      <c r="AU491" s="73"/>
      <c r="AV491" s="73"/>
      <c r="AW491" s="73"/>
      <c r="AX491" s="73">
        <v>3</v>
      </c>
      <c r="AY491" s="73"/>
      <c r="AZ491" s="73"/>
      <c r="BA491" s="73"/>
      <c r="BB491" s="73"/>
      <c r="BC491" s="73"/>
      <c r="BD491" s="400" t="s">
        <v>2824</v>
      </c>
      <c r="BE491" s="73"/>
      <c r="BF491" s="156" t="s">
        <v>3615</v>
      </c>
    </row>
    <row r="492" spans="1:58" s="79" customFormat="1" x14ac:dyDescent="0.2">
      <c r="A492" s="400" t="s">
        <v>3123</v>
      </c>
      <c r="B492" s="404" t="s">
        <v>3124</v>
      </c>
      <c r="C492" s="400" t="s">
        <v>1152</v>
      </c>
      <c r="D492" s="42">
        <v>3.6799999999999997</v>
      </c>
      <c r="E492" s="73">
        <v>1.71</v>
      </c>
      <c r="F492" s="73"/>
      <c r="G492" s="73"/>
      <c r="H492" s="412"/>
      <c r="I492" s="73"/>
      <c r="J492" s="73"/>
      <c r="K492" s="73"/>
      <c r="L492" s="403"/>
      <c r="M492" s="73"/>
      <c r="N492" s="73"/>
      <c r="O492" s="73"/>
      <c r="P492" s="73"/>
      <c r="Q492" s="73"/>
      <c r="R492" s="73"/>
      <c r="S492" s="73"/>
      <c r="T492" s="73"/>
      <c r="U492" s="73"/>
      <c r="V492" s="73"/>
      <c r="W492" s="73"/>
      <c r="X492" s="76"/>
      <c r="Y492" s="73"/>
      <c r="Z492" s="73"/>
      <c r="AA492" s="73"/>
      <c r="AB492" s="73"/>
      <c r="AC492" s="73"/>
      <c r="AD492" s="73"/>
      <c r="AE492" s="73"/>
      <c r="AF492" s="73"/>
      <c r="AG492" s="73"/>
      <c r="AH492" s="73"/>
      <c r="AI492" s="73"/>
      <c r="AJ492" s="73"/>
      <c r="AK492" s="73"/>
      <c r="AL492" s="73"/>
      <c r="AM492" s="73"/>
      <c r="AN492" s="73">
        <v>1.64</v>
      </c>
      <c r="AO492" s="73"/>
      <c r="AP492" s="73"/>
      <c r="AQ492" s="73"/>
      <c r="AR492" s="73"/>
      <c r="AS492" s="73"/>
      <c r="AT492" s="73"/>
      <c r="AU492" s="73"/>
      <c r="AV492" s="73"/>
      <c r="AW492" s="73"/>
      <c r="AX492" s="73"/>
      <c r="AY492" s="73">
        <v>0.26</v>
      </c>
      <c r="AZ492" s="73"/>
      <c r="BA492" s="73">
        <v>7.0000000000000007E-2</v>
      </c>
      <c r="BB492" s="73"/>
      <c r="BC492" s="73"/>
      <c r="BD492" s="400" t="s">
        <v>2826</v>
      </c>
      <c r="BE492" s="73"/>
      <c r="BF492" s="156" t="s">
        <v>3615</v>
      </c>
    </row>
    <row r="493" spans="1:58" s="79" customFormat="1" ht="48" x14ac:dyDescent="0.2">
      <c r="A493" s="400" t="s">
        <v>3125</v>
      </c>
      <c r="B493" s="171" t="s">
        <v>3126</v>
      </c>
      <c r="C493" s="402"/>
      <c r="D493" s="42">
        <v>4.6700000000000008</v>
      </c>
      <c r="E493" s="73">
        <v>1.1200000000000001</v>
      </c>
      <c r="F493" s="73"/>
      <c r="G493" s="73"/>
      <c r="H493" s="73">
        <v>3.02</v>
      </c>
      <c r="I493" s="440"/>
      <c r="J493" s="73"/>
      <c r="K493" s="73"/>
      <c r="L493" s="441"/>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v>0.27</v>
      </c>
      <c r="AN493" s="73"/>
      <c r="AO493" s="73"/>
      <c r="AP493" s="73"/>
      <c r="AQ493" s="73"/>
      <c r="AR493" s="73"/>
      <c r="AS493" s="73"/>
      <c r="AT493" s="73"/>
      <c r="AU493" s="73"/>
      <c r="AV493" s="73"/>
      <c r="AW493" s="73"/>
      <c r="AX493" s="73"/>
      <c r="AY493" s="73"/>
      <c r="AZ493" s="73"/>
      <c r="BA493" s="73">
        <v>0.26</v>
      </c>
      <c r="BB493" s="73"/>
      <c r="BC493" s="73"/>
      <c r="BD493" s="442" t="s">
        <v>3127</v>
      </c>
      <c r="BE493" s="73"/>
      <c r="BF493" s="156" t="s">
        <v>3614</v>
      </c>
    </row>
    <row r="494" spans="1:58" s="87" customFormat="1" x14ac:dyDescent="0.2">
      <c r="A494" s="416"/>
      <c r="B494" s="423"/>
      <c r="C494" s="420" t="s">
        <v>1152</v>
      </c>
      <c r="D494" s="67">
        <v>1.47</v>
      </c>
      <c r="E494" s="82">
        <v>0.37</v>
      </c>
      <c r="F494" s="82"/>
      <c r="G494" s="82"/>
      <c r="H494" s="83">
        <v>1.01</v>
      </c>
      <c r="I494" s="82"/>
      <c r="J494" s="82"/>
      <c r="K494" s="82"/>
      <c r="L494" s="443"/>
      <c r="M494" s="82"/>
      <c r="N494" s="82"/>
      <c r="O494" s="82"/>
      <c r="P494" s="82"/>
      <c r="Q494" s="82"/>
      <c r="R494" s="82"/>
      <c r="S494" s="82"/>
      <c r="T494" s="82"/>
      <c r="U494" s="82"/>
      <c r="V494" s="82"/>
      <c r="W494" s="82"/>
      <c r="X494" s="82"/>
      <c r="Y494" s="82"/>
      <c r="Z494" s="82">
        <v>0.02</v>
      </c>
      <c r="AA494" s="82"/>
      <c r="AB494" s="82"/>
      <c r="AC494" s="82"/>
      <c r="AD494" s="82"/>
      <c r="AE494" s="82"/>
      <c r="AF494" s="82"/>
      <c r="AG494" s="82"/>
      <c r="AH494" s="82"/>
      <c r="AI494" s="82"/>
      <c r="AJ494" s="82"/>
      <c r="AK494" s="82"/>
      <c r="AL494" s="82"/>
      <c r="AM494" s="82">
        <v>0.09</v>
      </c>
      <c r="AN494" s="82"/>
      <c r="AO494" s="82"/>
      <c r="AP494" s="82"/>
      <c r="AQ494" s="82"/>
      <c r="AR494" s="82"/>
      <c r="AS494" s="82"/>
      <c r="AT494" s="82"/>
      <c r="AU494" s="82"/>
      <c r="AV494" s="82"/>
      <c r="AW494" s="82"/>
      <c r="AX494" s="82"/>
      <c r="AY494" s="82"/>
      <c r="AZ494" s="82"/>
      <c r="BA494" s="82"/>
      <c r="BB494" s="82"/>
      <c r="BC494" s="82"/>
      <c r="BD494" s="444" t="s">
        <v>3101</v>
      </c>
      <c r="BE494" s="82"/>
      <c r="BF494" s="156" t="s">
        <v>3615</v>
      </c>
    </row>
    <row r="495" spans="1:58" s="87" customFormat="1" x14ac:dyDescent="0.2">
      <c r="A495" s="416"/>
      <c r="B495" s="423"/>
      <c r="C495" s="420" t="s">
        <v>1152</v>
      </c>
      <c r="D495" s="67">
        <v>1.63</v>
      </c>
      <c r="E495" s="82">
        <v>0.37</v>
      </c>
      <c r="F495" s="82"/>
      <c r="G495" s="82"/>
      <c r="H495" s="83">
        <v>1.01</v>
      </c>
      <c r="I495" s="82"/>
      <c r="J495" s="82"/>
      <c r="K495" s="82"/>
      <c r="L495" s="82"/>
      <c r="M495" s="82"/>
      <c r="N495" s="82"/>
      <c r="O495" s="82"/>
      <c r="P495" s="82"/>
      <c r="Q495" s="82"/>
      <c r="R495" s="82"/>
      <c r="S495" s="82"/>
      <c r="T495" s="82"/>
      <c r="U495" s="82"/>
      <c r="V495" s="82"/>
      <c r="W495" s="82"/>
      <c r="X495" s="82"/>
      <c r="Y495" s="82"/>
      <c r="Z495" s="82"/>
      <c r="AA495" s="82"/>
      <c r="AB495" s="82"/>
      <c r="AC495" s="82"/>
      <c r="AD495" s="82"/>
      <c r="AE495" s="82"/>
      <c r="AF495" s="82"/>
      <c r="AG495" s="82"/>
      <c r="AH495" s="82"/>
      <c r="AI495" s="82"/>
      <c r="AJ495" s="82"/>
      <c r="AK495" s="82"/>
      <c r="AL495" s="82"/>
      <c r="AM495" s="82">
        <v>0.09</v>
      </c>
      <c r="AN495" s="82"/>
      <c r="AO495" s="82"/>
      <c r="AP495" s="82"/>
      <c r="AQ495" s="82"/>
      <c r="AR495" s="82"/>
      <c r="AS495" s="82"/>
      <c r="AT495" s="82"/>
      <c r="AU495" s="82"/>
      <c r="AV495" s="82"/>
      <c r="AW495" s="82"/>
      <c r="AX495" s="82"/>
      <c r="AY495" s="82"/>
      <c r="AZ495" s="82"/>
      <c r="BA495" s="82">
        <v>0.16</v>
      </c>
      <c r="BB495" s="82"/>
      <c r="BC495" s="82"/>
      <c r="BD495" s="444" t="s">
        <v>3128</v>
      </c>
      <c r="BE495" s="82"/>
      <c r="BF495" s="156" t="s">
        <v>3615</v>
      </c>
    </row>
    <row r="496" spans="1:58" s="87" customFormat="1" x14ac:dyDescent="0.2">
      <c r="A496" s="416"/>
      <c r="B496" s="429"/>
      <c r="C496" s="420" t="s">
        <v>1152</v>
      </c>
      <c r="D496" s="67">
        <v>1.5699999999999998</v>
      </c>
      <c r="E496" s="82">
        <v>0.38</v>
      </c>
      <c r="F496" s="82"/>
      <c r="G496" s="82"/>
      <c r="H496" s="83">
        <v>1</v>
      </c>
      <c r="I496" s="82"/>
      <c r="J496" s="82"/>
      <c r="K496" s="82"/>
      <c r="L496" s="82"/>
      <c r="M496" s="82"/>
      <c r="N496" s="82"/>
      <c r="O496" s="82"/>
      <c r="P496" s="82"/>
      <c r="Q496" s="82"/>
      <c r="R496" s="82"/>
      <c r="S496" s="82"/>
      <c r="T496" s="82"/>
      <c r="U496" s="82"/>
      <c r="V496" s="82"/>
      <c r="W496" s="82"/>
      <c r="X496" s="82"/>
      <c r="Y496" s="82"/>
      <c r="Z496" s="82"/>
      <c r="AA496" s="82"/>
      <c r="AB496" s="82"/>
      <c r="AC496" s="82"/>
      <c r="AD496" s="82"/>
      <c r="AE496" s="82"/>
      <c r="AF496" s="82"/>
      <c r="AG496" s="82"/>
      <c r="AH496" s="82"/>
      <c r="AI496" s="82"/>
      <c r="AJ496" s="82"/>
      <c r="AK496" s="82"/>
      <c r="AL496" s="82"/>
      <c r="AM496" s="82">
        <v>0.09</v>
      </c>
      <c r="AN496" s="82"/>
      <c r="AO496" s="82"/>
      <c r="AP496" s="82"/>
      <c r="AQ496" s="82"/>
      <c r="AR496" s="82"/>
      <c r="AS496" s="82"/>
      <c r="AT496" s="82"/>
      <c r="AU496" s="82"/>
      <c r="AV496" s="82"/>
      <c r="AW496" s="82"/>
      <c r="AX496" s="82"/>
      <c r="AY496" s="82"/>
      <c r="AZ496" s="82"/>
      <c r="BA496" s="82">
        <v>0.1</v>
      </c>
      <c r="BB496" s="82"/>
      <c r="BC496" s="82"/>
      <c r="BD496" s="444" t="s">
        <v>3129</v>
      </c>
      <c r="BE496" s="82"/>
      <c r="BF496" s="156" t="s">
        <v>3615</v>
      </c>
    </row>
    <row r="497" spans="1:58" s="79" customFormat="1" ht="32" x14ac:dyDescent="0.2">
      <c r="A497" s="400" t="s">
        <v>3130</v>
      </c>
      <c r="B497" s="401" t="s">
        <v>3131</v>
      </c>
      <c r="C497" s="402" t="s">
        <v>1152</v>
      </c>
      <c r="D497" s="42">
        <v>2.17</v>
      </c>
      <c r="E497" s="73">
        <v>2.17</v>
      </c>
      <c r="F497" s="73"/>
      <c r="G497" s="73"/>
      <c r="H497" s="421"/>
      <c r="I497" s="73"/>
      <c r="J497" s="73"/>
      <c r="K497" s="73"/>
      <c r="L497" s="40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c r="AN497" s="73"/>
      <c r="AO497" s="73"/>
      <c r="AP497" s="73"/>
      <c r="AQ497" s="73"/>
      <c r="AR497" s="73"/>
      <c r="AS497" s="73"/>
      <c r="AT497" s="73"/>
      <c r="AU497" s="73"/>
      <c r="AV497" s="73"/>
      <c r="AW497" s="73"/>
      <c r="AX497" s="73"/>
      <c r="AY497" s="73"/>
      <c r="AZ497" s="73"/>
      <c r="BA497" s="73"/>
      <c r="BB497" s="73"/>
      <c r="BC497" s="73"/>
      <c r="BD497" s="402" t="s">
        <v>3132</v>
      </c>
      <c r="BE497" s="73"/>
      <c r="BF497" s="156" t="s">
        <v>3615</v>
      </c>
    </row>
    <row r="498" spans="1:58" s="79" customFormat="1" ht="32" x14ac:dyDescent="0.2">
      <c r="A498" s="400" t="s">
        <v>3133</v>
      </c>
      <c r="B498" s="401" t="s">
        <v>3134</v>
      </c>
      <c r="C498" s="402" t="s">
        <v>1152</v>
      </c>
      <c r="D498" s="42">
        <v>0.02</v>
      </c>
      <c r="E498" s="73"/>
      <c r="F498" s="73"/>
      <c r="G498" s="73"/>
      <c r="H498" s="421"/>
      <c r="I498" s="73"/>
      <c r="J498" s="73"/>
      <c r="K498" s="73"/>
      <c r="L498" s="403"/>
      <c r="M498" s="73"/>
      <c r="N498" s="73"/>
      <c r="O498" s="73"/>
      <c r="P498" s="73"/>
      <c r="Q498" s="73"/>
      <c r="R498" s="73"/>
      <c r="S498" s="73"/>
      <c r="T498" s="73"/>
      <c r="U498" s="73"/>
      <c r="V498" s="73"/>
      <c r="W498" s="73"/>
      <c r="X498" s="73"/>
      <c r="Y498" s="73"/>
      <c r="Z498" s="73"/>
      <c r="AA498" s="73"/>
      <c r="AB498" s="73"/>
      <c r="AC498" s="73"/>
      <c r="AD498" s="73"/>
      <c r="AE498" s="73"/>
      <c r="AF498" s="73"/>
      <c r="AG498" s="73"/>
      <c r="AH498" s="73"/>
      <c r="AI498" s="73"/>
      <c r="AJ498" s="73"/>
      <c r="AK498" s="73"/>
      <c r="AL498" s="73"/>
      <c r="AM498" s="73"/>
      <c r="AN498" s="73">
        <v>0.02</v>
      </c>
      <c r="AO498" s="73"/>
      <c r="AP498" s="73"/>
      <c r="AQ498" s="73"/>
      <c r="AR498" s="73"/>
      <c r="AS498" s="73"/>
      <c r="AT498" s="73"/>
      <c r="AU498" s="73"/>
      <c r="AV498" s="73"/>
      <c r="AW498" s="73"/>
      <c r="AX498" s="73"/>
      <c r="AY498" s="73"/>
      <c r="AZ498" s="73"/>
      <c r="BA498" s="73"/>
      <c r="BB498" s="73"/>
      <c r="BC498" s="73"/>
      <c r="BD498" s="402" t="s">
        <v>2840</v>
      </c>
      <c r="BE498" s="73"/>
      <c r="BF498" s="156" t="s">
        <v>3615</v>
      </c>
    </row>
    <row r="499" spans="1:58" s="79" customFormat="1" x14ac:dyDescent="0.2">
      <c r="A499" s="400" t="s">
        <v>3135</v>
      </c>
      <c r="B499" s="401" t="s">
        <v>3136</v>
      </c>
      <c r="C499" s="402" t="s">
        <v>1152</v>
      </c>
      <c r="D499" s="42">
        <v>0.2</v>
      </c>
      <c r="E499" s="73"/>
      <c r="F499" s="73"/>
      <c r="G499" s="73"/>
      <c r="H499" s="421">
        <v>0.2</v>
      </c>
      <c r="I499" s="73"/>
      <c r="J499" s="73"/>
      <c r="K499" s="73"/>
      <c r="L499" s="40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c r="AN499" s="73"/>
      <c r="AO499" s="73"/>
      <c r="AP499" s="73"/>
      <c r="AQ499" s="73"/>
      <c r="AR499" s="73"/>
      <c r="AS499" s="73"/>
      <c r="AT499" s="73"/>
      <c r="AU499" s="73"/>
      <c r="AV499" s="73"/>
      <c r="AW499" s="73"/>
      <c r="AX499" s="73"/>
      <c r="AY499" s="73"/>
      <c r="AZ499" s="73"/>
      <c r="BA499" s="73"/>
      <c r="BB499" s="73"/>
      <c r="BC499" s="73"/>
      <c r="BD499" s="402" t="s">
        <v>2824</v>
      </c>
      <c r="BE499" s="73"/>
      <c r="BF499" s="156" t="s">
        <v>3615</v>
      </c>
    </row>
    <row r="500" spans="1:58" s="79" customFormat="1" x14ac:dyDescent="0.2">
      <c r="A500" s="400" t="s">
        <v>3137</v>
      </c>
      <c r="B500" s="401" t="s">
        <v>3138</v>
      </c>
      <c r="C500" s="402" t="s">
        <v>1152</v>
      </c>
      <c r="D500" s="42">
        <v>0.2</v>
      </c>
      <c r="E500" s="73"/>
      <c r="F500" s="73"/>
      <c r="G500" s="73"/>
      <c r="H500" s="421">
        <v>0.2</v>
      </c>
      <c r="I500" s="73"/>
      <c r="J500" s="73"/>
      <c r="K500" s="73"/>
      <c r="L500" s="403"/>
      <c r="M500" s="73"/>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3"/>
      <c r="AL500" s="73"/>
      <c r="AM500" s="73"/>
      <c r="AN500" s="73"/>
      <c r="AO500" s="73"/>
      <c r="AP500" s="73"/>
      <c r="AQ500" s="73"/>
      <c r="AR500" s="73"/>
      <c r="AS500" s="73"/>
      <c r="AT500" s="73"/>
      <c r="AU500" s="73"/>
      <c r="AV500" s="73"/>
      <c r="AW500" s="73"/>
      <c r="AX500" s="73"/>
      <c r="AY500" s="73"/>
      <c r="AZ500" s="73"/>
      <c r="BA500" s="73"/>
      <c r="BB500" s="73"/>
      <c r="BC500" s="73"/>
      <c r="BD500" s="402" t="s">
        <v>3139</v>
      </c>
      <c r="BE500" s="73"/>
      <c r="BF500" s="156" t="s">
        <v>3615</v>
      </c>
    </row>
    <row r="501" spans="1:58" s="79" customFormat="1" ht="64" x14ac:dyDescent="0.2">
      <c r="A501" s="400" t="s">
        <v>3140</v>
      </c>
      <c r="B501" s="404" t="s">
        <v>3141</v>
      </c>
      <c r="C501" s="400" t="s">
        <v>1152</v>
      </c>
      <c r="D501" s="42">
        <v>0.5</v>
      </c>
      <c r="E501" s="73"/>
      <c r="F501" s="73"/>
      <c r="G501" s="73"/>
      <c r="H501" s="74">
        <v>0.35</v>
      </c>
      <c r="I501" s="73"/>
      <c r="J501" s="73"/>
      <c r="K501" s="73"/>
      <c r="L501" s="73"/>
      <c r="M501" s="73"/>
      <c r="N501" s="73"/>
      <c r="O501" s="73"/>
      <c r="P501" s="73"/>
      <c r="Q501" s="73"/>
      <c r="R501" s="73"/>
      <c r="S501" s="73"/>
      <c r="T501" s="73"/>
      <c r="U501" s="73"/>
      <c r="V501" s="73"/>
      <c r="W501" s="73"/>
      <c r="X501" s="76">
        <v>0</v>
      </c>
      <c r="Y501" s="73"/>
      <c r="Z501" s="73"/>
      <c r="AA501" s="73"/>
      <c r="AB501" s="73"/>
      <c r="AC501" s="73"/>
      <c r="AD501" s="73"/>
      <c r="AE501" s="73"/>
      <c r="AF501" s="73"/>
      <c r="AG501" s="73"/>
      <c r="AH501" s="73"/>
      <c r="AI501" s="73"/>
      <c r="AJ501" s="73"/>
      <c r="AK501" s="73"/>
      <c r="AL501" s="73"/>
      <c r="AM501" s="73"/>
      <c r="AN501" s="73"/>
      <c r="AO501" s="73"/>
      <c r="AP501" s="73"/>
      <c r="AQ501" s="73"/>
      <c r="AR501" s="73"/>
      <c r="AS501" s="73"/>
      <c r="AT501" s="73"/>
      <c r="AU501" s="73"/>
      <c r="AV501" s="73"/>
      <c r="AW501" s="73"/>
      <c r="AX501" s="73"/>
      <c r="AY501" s="73"/>
      <c r="AZ501" s="73"/>
      <c r="BA501" s="73">
        <v>0.15</v>
      </c>
      <c r="BB501" s="73"/>
      <c r="BC501" s="73"/>
      <c r="BD501" s="400" t="s">
        <v>3115</v>
      </c>
      <c r="BE501" s="73"/>
      <c r="BF501" s="156" t="s">
        <v>3615</v>
      </c>
    </row>
    <row r="502" spans="1:58" s="79" customFormat="1" ht="48" x14ac:dyDescent="0.2">
      <c r="A502" s="400" t="s">
        <v>3142</v>
      </c>
      <c r="B502" s="404" t="s">
        <v>3143</v>
      </c>
      <c r="C502" s="400" t="s">
        <v>1152</v>
      </c>
      <c r="D502" s="42">
        <v>1</v>
      </c>
      <c r="E502" s="73"/>
      <c r="F502" s="73"/>
      <c r="G502" s="73"/>
      <c r="H502" s="74"/>
      <c r="I502" s="73">
        <v>0.05</v>
      </c>
      <c r="J502" s="73"/>
      <c r="K502" s="73"/>
      <c r="L502" s="73"/>
      <c r="M502" s="73"/>
      <c r="N502" s="73"/>
      <c r="O502" s="73"/>
      <c r="P502" s="73"/>
      <c r="Q502" s="73"/>
      <c r="R502" s="73"/>
      <c r="S502" s="73"/>
      <c r="T502" s="73"/>
      <c r="U502" s="73"/>
      <c r="V502" s="73"/>
      <c r="W502" s="73"/>
      <c r="X502" s="76">
        <v>0.8</v>
      </c>
      <c r="Y502" s="73">
        <v>0.8</v>
      </c>
      <c r="Z502" s="73"/>
      <c r="AA502" s="73"/>
      <c r="AB502" s="73"/>
      <c r="AC502" s="73"/>
      <c r="AD502" s="73"/>
      <c r="AE502" s="73"/>
      <c r="AF502" s="73"/>
      <c r="AG502" s="73"/>
      <c r="AH502" s="73"/>
      <c r="AI502" s="73"/>
      <c r="AJ502" s="73"/>
      <c r="AK502" s="73"/>
      <c r="AL502" s="73"/>
      <c r="AM502" s="73"/>
      <c r="AN502" s="73"/>
      <c r="AO502" s="73"/>
      <c r="AP502" s="73"/>
      <c r="AQ502" s="73"/>
      <c r="AR502" s="73"/>
      <c r="AS502" s="73"/>
      <c r="AT502" s="73"/>
      <c r="AU502" s="73"/>
      <c r="AV502" s="73"/>
      <c r="AW502" s="73"/>
      <c r="AX502" s="73"/>
      <c r="AY502" s="73"/>
      <c r="AZ502" s="73"/>
      <c r="BA502" s="73">
        <v>0.15</v>
      </c>
      <c r="BB502" s="73"/>
      <c r="BC502" s="73"/>
      <c r="BD502" s="400" t="s">
        <v>3115</v>
      </c>
      <c r="BE502" s="73"/>
      <c r="BF502" s="156" t="s">
        <v>3615</v>
      </c>
    </row>
    <row r="503" spans="1:58" s="79" customFormat="1" ht="32" x14ac:dyDescent="0.2">
      <c r="A503" s="400" t="s">
        <v>3144</v>
      </c>
      <c r="B503" s="404" t="s">
        <v>3145</v>
      </c>
      <c r="C503" s="400" t="s">
        <v>1152</v>
      </c>
      <c r="D503" s="42">
        <v>0.7</v>
      </c>
      <c r="E503" s="73"/>
      <c r="F503" s="73"/>
      <c r="G503" s="73"/>
      <c r="H503" s="74">
        <v>7.0000000000000007E-2</v>
      </c>
      <c r="I503" s="73"/>
      <c r="J503" s="73"/>
      <c r="K503" s="73"/>
      <c r="L503" s="73"/>
      <c r="M503" s="73"/>
      <c r="N503" s="73"/>
      <c r="O503" s="73"/>
      <c r="P503" s="73"/>
      <c r="Q503" s="73"/>
      <c r="R503" s="73"/>
      <c r="S503" s="73"/>
      <c r="T503" s="73"/>
      <c r="U503" s="73"/>
      <c r="V503" s="73"/>
      <c r="W503" s="73"/>
      <c r="X503" s="76">
        <v>0.6</v>
      </c>
      <c r="Y503" s="73">
        <v>0.6</v>
      </c>
      <c r="Z503" s="73"/>
      <c r="AA503" s="73"/>
      <c r="AB503" s="73"/>
      <c r="AC503" s="73"/>
      <c r="AD503" s="73"/>
      <c r="AE503" s="73"/>
      <c r="AF503" s="73"/>
      <c r="AG503" s="73"/>
      <c r="AH503" s="73"/>
      <c r="AI503" s="73"/>
      <c r="AJ503" s="73"/>
      <c r="AK503" s="73"/>
      <c r="AL503" s="73"/>
      <c r="AM503" s="73"/>
      <c r="AN503" s="73">
        <v>0.03</v>
      </c>
      <c r="AO503" s="73"/>
      <c r="AP503" s="73"/>
      <c r="AQ503" s="73"/>
      <c r="AR503" s="73"/>
      <c r="AS503" s="73"/>
      <c r="AT503" s="73"/>
      <c r="AU503" s="73"/>
      <c r="AV503" s="73"/>
      <c r="AW503" s="73"/>
      <c r="AX503" s="73"/>
      <c r="AY503" s="73"/>
      <c r="AZ503" s="73"/>
      <c r="BA503" s="73"/>
      <c r="BB503" s="73"/>
      <c r="BC503" s="73"/>
      <c r="BD503" s="400" t="s">
        <v>3115</v>
      </c>
      <c r="BE503" s="73"/>
      <c r="BF503" s="156" t="s">
        <v>3615</v>
      </c>
    </row>
    <row r="504" spans="1:58" s="79" customFormat="1" ht="48" x14ac:dyDescent="0.2">
      <c r="A504" s="400" t="s">
        <v>3146</v>
      </c>
      <c r="B504" s="404" t="s">
        <v>3147</v>
      </c>
      <c r="C504" s="400" t="s">
        <v>1152</v>
      </c>
      <c r="D504" s="42">
        <v>0.1</v>
      </c>
      <c r="E504" s="73"/>
      <c r="F504" s="73"/>
      <c r="G504" s="73"/>
      <c r="H504" s="74">
        <v>0.05</v>
      </c>
      <c r="I504" s="73"/>
      <c r="J504" s="73"/>
      <c r="K504" s="73"/>
      <c r="L504" s="73"/>
      <c r="M504" s="73"/>
      <c r="N504" s="73"/>
      <c r="O504" s="73"/>
      <c r="P504" s="73"/>
      <c r="Q504" s="73"/>
      <c r="R504" s="73"/>
      <c r="S504" s="73"/>
      <c r="T504" s="73"/>
      <c r="U504" s="73"/>
      <c r="V504" s="73"/>
      <c r="W504" s="73"/>
      <c r="X504" s="76">
        <v>0.05</v>
      </c>
      <c r="Y504" s="73">
        <v>0.05</v>
      </c>
      <c r="Z504" s="73"/>
      <c r="AA504" s="73"/>
      <c r="AB504" s="73"/>
      <c r="AC504" s="73"/>
      <c r="AD504" s="73"/>
      <c r="AE504" s="73"/>
      <c r="AF504" s="73"/>
      <c r="AG504" s="73"/>
      <c r="AH504" s="73"/>
      <c r="AI504" s="73"/>
      <c r="AJ504" s="73"/>
      <c r="AK504" s="73"/>
      <c r="AL504" s="73"/>
      <c r="AM504" s="73"/>
      <c r="AN504" s="73"/>
      <c r="AO504" s="73"/>
      <c r="AP504" s="73"/>
      <c r="AQ504" s="73"/>
      <c r="AR504" s="73"/>
      <c r="AS504" s="73"/>
      <c r="AT504" s="73"/>
      <c r="AU504" s="73"/>
      <c r="AV504" s="73"/>
      <c r="AW504" s="73"/>
      <c r="AX504" s="73"/>
      <c r="AY504" s="73"/>
      <c r="AZ504" s="73"/>
      <c r="BA504" s="73"/>
      <c r="BB504" s="73"/>
      <c r="BC504" s="73"/>
      <c r="BD504" s="400" t="s">
        <v>3115</v>
      </c>
      <c r="BE504" s="73"/>
      <c r="BF504" s="156" t="s">
        <v>3615</v>
      </c>
    </row>
    <row r="505" spans="1:58" s="79" customFormat="1" ht="48" x14ac:dyDescent="0.2">
      <c r="A505" s="400" t="s">
        <v>3148</v>
      </c>
      <c r="B505" s="404" t="s">
        <v>3149</v>
      </c>
      <c r="C505" s="400" t="s">
        <v>1152</v>
      </c>
      <c r="D505" s="42">
        <v>0.1</v>
      </c>
      <c r="E505" s="73"/>
      <c r="F505" s="73"/>
      <c r="G505" s="73"/>
      <c r="H505" s="74">
        <v>0.05</v>
      </c>
      <c r="I505" s="73"/>
      <c r="J505" s="73"/>
      <c r="K505" s="73"/>
      <c r="L505" s="73"/>
      <c r="M505" s="73"/>
      <c r="N505" s="73"/>
      <c r="O505" s="73"/>
      <c r="P505" s="73"/>
      <c r="Q505" s="73"/>
      <c r="R505" s="73"/>
      <c r="S505" s="73"/>
      <c r="T505" s="73"/>
      <c r="U505" s="73"/>
      <c r="V505" s="73"/>
      <c r="W505" s="73"/>
      <c r="X505" s="76">
        <v>0.05</v>
      </c>
      <c r="Y505" s="73">
        <v>0.05</v>
      </c>
      <c r="Z505" s="73"/>
      <c r="AA505" s="73"/>
      <c r="AB505" s="73"/>
      <c r="AC505" s="73"/>
      <c r="AD505" s="73"/>
      <c r="AE505" s="73"/>
      <c r="AF505" s="73"/>
      <c r="AG505" s="73"/>
      <c r="AH505" s="73"/>
      <c r="AI505" s="73"/>
      <c r="AJ505" s="73"/>
      <c r="AK505" s="73"/>
      <c r="AL505" s="73"/>
      <c r="AM505" s="73"/>
      <c r="AN505" s="73"/>
      <c r="AO505" s="73"/>
      <c r="AP505" s="73"/>
      <c r="AQ505" s="73"/>
      <c r="AR505" s="73"/>
      <c r="AS505" s="73"/>
      <c r="AT505" s="73"/>
      <c r="AU505" s="73"/>
      <c r="AV505" s="73"/>
      <c r="AW505" s="73"/>
      <c r="AX505" s="73"/>
      <c r="AY505" s="73"/>
      <c r="AZ505" s="73"/>
      <c r="BA505" s="73"/>
      <c r="BB505" s="73"/>
      <c r="BC505" s="73"/>
      <c r="BD505" s="400" t="s">
        <v>3115</v>
      </c>
      <c r="BE505" s="73"/>
      <c r="BF505" s="156" t="s">
        <v>3615</v>
      </c>
    </row>
    <row r="506" spans="1:58" s="79" customFormat="1" x14ac:dyDescent="0.2">
      <c r="A506" s="400" t="s">
        <v>3150</v>
      </c>
      <c r="B506" s="404" t="s">
        <v>3151</v>
      </c>
      <c r="C506" s="400" t="s">
        <v>1152</v>
      </c>
      <c r="D506" s="42">
        <v>0.7</v>
      </c>
      <c r="E506" s="73">
        <v>0.4</v>
      </c>
      <c r="F506" s="73"/>
      <c r="G506" s="73"/>
      <c r="H506" s="74">
        <v>0.3</v>
      </c>
      <c r="I506" s="73"/>
      <c r="J506" s="73"/>
      <c r="K506" s="73"/>
      <c r="L506" s="403"/>
      <c r="M506" s="73"/>
      <c r="N506" s="73"/>
      <c r="O506" s="73"/>
      <c r="P506" s="73"/>
      <c r="Q506" s="73"/>
      <c r="R506" s="73"/>
      <c r="S506" s="73"/>
      <c r="T506" s="73"/>
      <c r="U506" s="73"/>
      <c r="V506" s="73"/>
      <c r="W506" s="73"/>
      <c r="X506" s="76">
        <v>0</v>
      </c>
      <c r="Y506" s="73"/>
      <c r="Z506" s="73"/>
      <c r="AA506" s="73"/>
      <c r="AB506" s="73"/>
      <c r="AC506" s="73"/>
      <c r="AD506" s="73"/>
      <c r="AE506" s="73"/>
      <c r="AF506" s="73"/>
      <c r="AG506" s="73"/>
      <c r="AH506" s="73"/>
      <c r="AI506" s="73"/>
      <c r="AJ506" s="73"/>
      <c r="AK506" s="73"/>
      <c r="AL506" s="73"/>
      <c r="AM506" s="73"/>
      <c r="AN506" s="73"/>
      <c r="AO506" s="73"/>
      <c r="AP506" s="73"/>
      <c r="AQ506" s="73"/>
      <c r="AR506" s="73"/>
      <c r="AS506" s="73"/>
      <c r="AT506" s="73"/>
      <c r="AU506" s="73"/>
      <c r="AV506" s="73"/>
      <c r="AW506" s="73"/>
      <c r="AX506" s="73"/>
      <c r="AY506" s="73"/>
      <c r="AZ506" s="73"/>
      <c r="BA506" s="73"/>
      <c r="BB506" s="73"/>
      <c r="BC506" s="73"/>
      <c r="BD506" s="400" t="s">
        <v>3101</v>
      </c>
      <c r="BE506" s="73"/>
      <c r="BF506" s="156" t="s">
        <v>3615</v>
      </c>
    </row>
    <row r="507" spans="1:58" s="79" customFormat="1" x14ac:dyDescent="0.2">
      <c r="A507" s="400" t="s">
        <v>3152</v>
      </c>
      <c r="B507" s="404" t="s">
        <v>3153</v>
      </c>
      <c r="C507" s="400" t="s">
        <v>1152</v>
      </c>
      <c r="D507" s="42">
        <v>0.6</v>
      </c>
      <c r="E507" s="73">
        <v>0.06</v>
      </c>
      <c r="F507" s="73"/>
      <c r="G507" s="73"/>
      <c r="H507" s="74">
        <v>0.25</v>
      </c>
      <c r="I507" s="73">
        <v>0.14000000000000001</v>
      </c>
      <c r="J507" s="73"/>
      <c r="K507" s="73"/>
      <c r="L507" s="403"/>
      <c r="M507" s="73">
        <v>0.05</v>
      </c>
      <c r="N507" s="73"/>
      <c r="O507" s="73"/>
      <c r="P507" s="73"/>
      <c r="Q507" s="73"/>
      <c r="R507" s="73"/>
      <c r="S507" s="73"/>
      <c r="T507" s="73"/>
      <c r="U507" s="73"/>
      <c r="V507" s="73"/>
      <c r="W507" s="73"/>
      <c r="X507" s="76">
        <v>0</v>
      </c>
      <c r="Y507" s="73"/>
      <c r="Z507" s="73"/>
      <c r="AA507" s="73"/>
      <c r="AB507" s="73"/>
      <c r="AC507" s="73"/>
      <c r="AD507" s="73"/>
      <c r="AE507" s="73"/>
      <c r="AF507" s="73"/>
      <c r="AG507" s="73"/>
      <c r="AH507" s="73"/>
      <c r="AI507" s="73"/>
      <c r="AJ507" s="73"/>
      <c r="AK507" s="73"/>
      <c r="AL507" s="73"/>
      <c r="AM507" s="73"/>
      <c r="AN507" s="73"/>
      <c r="AO507" s="73"/>
      <c r="AP507" s="73"/>
      <c r="AQ507" s="73"/>
      <c r="AR507" s="73"/>
      <c r="AS507" s="73"/>
      <c r="AT507" s="73"/>
      <c r="AU507" s="73"/>
      <c r="AV507" s="73"/>
      <c r="AW507" s="73"/>
      <c r="AX507" s="73"/>
      <c r="AY507" s="73"/>
      <c r="AZ507" s="73"/>
      <c r="BA507" s="73">
        <v>0.1</v>
      </c>
      <c r="BB507" s="73"/>
      <c r="BC507" s="73"/>
      <c r="BD507" s="400" t="s">
        <v>3120</v>
      </c>
      <c r="BE507" s="73"/>
      <c r="BF507" s="156" t="s">
        <v>3615</v>
      </c>
    </row>
    <row r="508" spans="1:58" s="79" customFormat="1" x14ac:dyDescent="0.2">
      <c r="A508" s="400" t="s">
        <v>3154</v>
      </c>
      <c r="B508" s="405" t="s">
        <v>3155</v>
      </c>
      <c r="C508" s="406" t="s">
        <v>1152</v>
      </c>
      <c r="D508" s="48">
        <v>1.5</v>
      </c>
      <c r="E508" s="157"/>
      <c r="F508" s="157"/>
      <c r="G508" s="157"/>
      <c r="H508" s="158">
        <v>0.25</v>
      </c>
      <c r="I508" s="157"/>
      <c r="J508" s="157"/>
      <c r="K508" s="157"/>
      <c r="L508" s="407"/>
      <c r="M508" s="157">
        <v>0.25</v>
      </c>
      <c r="N508" s="157"/>
      <c r="O508" s="157"/>
      <c r="P508" s="157"/>
      <c r="Q508" s="157"/>
      <c r="R508" s="157"/>
      <c r="S508" s="157"/>
      <c r="T508" s="157"/>
      <c r="U508" s="157"/>
      <c r="V508" s="157"/>
      <c r="W508" s="157"/>
      <c r="X508" s="159">
        <v>0.5</v>
      </c>
      <c r="Y508" s="157">
        <v>0.5</v>
      </c>
      <c r="Z508" s="157"/>
      <c r="AA508" s="157"/>
      <c r="AB508" s="157"/>
      <c r="AC508" s="157"/>
      <c r="AD508" s="157"/>
      <c r="AE508" s="157"/>
      <c r="AF508" s="157"/>
      <c r="AG508" s="157"/>
      <c r="AH508" s="157"/>
      <c r="AI508" s="157"/>
      <c r="AJ508" s="157"/>
      <c r="AK508" s="157"/>
      <c r="AL508" s="157"/>
      <c r="AM508" s="157"/>
      <c r="AN508" s="157"/>
      <c r="AO508" s="157"/>
      <c r="AP508" s="157"/>
      <c r="AQ508" s="157"/>
      <c r="AR508" s="157"/>
      <c r="AS508" s="157"/>
      <c r="AT508" s="157"/>
      <c r="AU508" s="157"/>
      <c r="AV508" s="157"/>
      <c r="AW508" s="157"/>
      <c r="AX508" s="157"/>
      <c r="AY508" s="157"/>
      <c r="AZ508" s="157"/>
      <c r="BA508" s="157">
        <v>0.5</v>
      </c>
      <c r="BB508" s="157"/>
      <c r="BC508" s="157"/>
      <c r="BD508" s="406" t="s">
        <v>3105</v>
      </c>
      <c r="BE508" s="157"/>
      <c r="BF508" s="156" t="s">
        <v>3615</v>
      </c>
    </row>
    <row r="509" spans="1:58" s="79" customFormat="1" x14ac:dyDescent="0.2">
      <c r="A509" s="400" t="s">
        <v>3156</v>
      </c>
      <c r="B509" s="445" t="s">
        <v>3157</v>
      </c>
      <c r="C509" s="446"/>
      <c r="D509" s="42">
        <v>9.625</v>
      </c>
      <c r="E509" s="73">
        <v>0</v>
      </c>
      <c r="F509" s="73"/>
      <c r="G509" s="73">
        <v>0</v>
      </c>
      <c r="H509" s="73">
        <v>0.80000000000000016</v>
      </c>
      <c r="I509" s="73">
        <v>0.32500000000000001</v>
      </c>
      <c r="J509" s="73">
        <v>0</v>
      </c>
      <c r="K509" s="73">
        <v>0</v>
      </c>
      <c r="L509" s="73">
        <v>0</v>
      </c>
      <c r="M509" s="73">
        <v>0.40000000000000008</v>
      </c>
      <c r="N509" s="73">
        <v>0</v>
      </c>
      <c r="O509" s="73">
        <v>0</v>
      </c>
      <c r="P509" s="73">
        <v>0</v>
      </c>
      <c r="Q509" s="73">
        <v>0</v>
      </c>
      <c r="R509" s="73">
        <v>0</v>
      </c>
      <c r="S509" s="73">
        <v>0</v>
      </c>
      <c r="T509" s="73">
        <v>0</v>
      </c>
      <c r="U509" s="73">
        <v>0</v>
      </c>
      <c r="V509" s="73">
        <v>0</v>
      </c>
      <c r="W509" s="73">
        <v>0</v>
      </c>
      <c r="X509" s="76">
        <v>0</v>
      </c>
      <c r="Y509" s="73">
        <v>0</v>
      </c>
      <c r="Z509" s="73">
        <v>0</v>
      </c>
      <c r="AA509" s="73">
        <v>0</v>
      </c>
      <c r="AB509" s="73">
        <v>0</v>
      </c>
      <c r="AC509" s="73">
        <v>0</v>
      </c>
      <c r="AD509" s="73">
        <v>0</v>
      </c>
      <c r="AE509" s="73">
        <v>0</v>
      </c>
      <c r="AF509" s="73">
        <v>0</v>
      </c>
      <c r="AG509" s="73">
        <v>0</v>
      </c>
      <c r="AH509" s="73">
        <v>0</v>
      </c>
      <c r="AI509" s="73">
        <v>0</v>
      </c>
      <c r="AJ509" s="73">
        <v>0</v>
      </c>
      <c r="AK509" s="73">
        <v>0</v>
      </c>
      <c r="AL509" s="73">
        <v>0</v>
      </c>
      <c r="AM509" s="73">
        <v>0</v>
      </c>
      <c r="AN509" s="73">
        <v>0</v>
      </c>
      <c r="AO509" s="73">
        <v>0</v>
      </c>
      <c r="AP509" s="73">
        <v>0</v>
      </c>
      <c r="AQ509" s="73">
        <v>0</v>
      </c>
      <c r="AR509" s="73">
        <v>0</v>
      </c>
      <c r="AS509" s="73">
        <v>0</v>
      </c>
      <c r="AT509" s="73">
        <v>0</v>
      </c>
      <c r="AU509" s="73">
        <v>0</v>
      </c>
      <c r="AV509" s="73">
        <v>0</v>
      </c>
      <c r="AW509" s="73">
        <v>0</v>
      </c>
      <c r="AX509" s="73">
        <v>0</v>
      </c>
      <c r="AY509" s="73">
        <v>0</v>
      </c>
      <c r="AZ509" s="73">
        <v>0</v>
      </c>
      <c r="BA509" s="73">
        <v>8.1</v>
      </c>
      <c r="BB509" s="73">
        <v>0</v>
      </c>
      <c r="BC509" s="73">
        <v>0</v>
      </c>
      <c r="BD509" s="402" t="s">
        <v>1311</v>
      </c>
      <c r="BE509" s="73"/>
      <c r="BF509" s="156" t="s">
        <v>3614</v>
      </c>
    </row>
    <row r="510" spans="1:58" s="87" customFormat="1" x14ac:dyDescent="0.2">
      <c r="A510" s="416"/>
      <c r="B510" s="427">
        <v>1</v>
      </c>
      <c r="C510" s="428" t="s">
        <v>1152</v>
      </c>
      <c r="D510" s="67">
        <v>1.6</v>
      </c>
      <c r="E510" s="82"/>
      <c r="F510" s="82"/>
      <c r="G510" s="82"/>
      <c r="H510" s="83">
        <v>0.05</v>
      </c>
      <c r="I510" s="82">
        <v>2.5000000000000001E-2</v>
      </c>
      <c r="J510" s="82"/>
      <c r="K510" s="82"/>
      <c r="L510" s="419"/>
      <c r="M510" s="82">
        <v>2.5000000000000001E-2</v>
      </c>
      <c r="N510" s="82"/>
      <c r="O510" s="82"/>
      <c r="P510" s="82"/>
      <c r="Q510" s="82"/>
      <c r="R510" s="82"/>
      <c r="S510" s="82"/>
      <c r="T510" s="82"/>
      <c r="U510" s="82"/>
      <c r="V510" s="82"/>
      <c r="W510" s="82"/>
      <c r="X510" s="76">
        <v>0</v>
      </c>
      <c r="Y510" s="82"/>
      <c r="Z510" s="82"/>
      <c r="AA510" s="82"/>
      <c r="AB510" s="82"/>
      <c r="AC510" s="82"/>
      <c r="AD510" s="82"/>
      <c r="AE510" s="82"/>
      <c r="AF510" s="82"/>
      <c r="AG510" s="82"/>
      <c r="AH510" s="82"/>
      <c r="AI510" s="82"/>
      <c r="AJ510" s="82"/>
      <c r="AK510" s="82"/>
      <c r="AL510" s="82"/>
      <c r="AM510" s="82"/>
      <c r="AN510" s="82"/>
      <c r="AO510" s="82"/>
      <c r="AP510" s="82"/>
      <c r="AQ510" s="82"/>
      <c r="AR510" s="82"/>
      <c r="AS510" s="82"/>
      <c r="AT510" s="82"/>
      <c r="AU510" s="82"/>
      <c r="AV510" s="82"/>
      <c r="AW510" s="82"/>
      <c r="AX510" s="82"/>
      <c r="AY510" s="82"/>
      <c r="AZ510" s="82"/>
      <c r="BA510" s="82">
        <v>1.5</v>
      </c>
      <c r="BB510" s="82"/>
      <c r="BC510" s="82"/>
      <c r="BD510" s="420" t="s">
        <v>3115</v>
      </c>
      <c r="BE510" s="82"/>
      <c r="BF510" s="156" t="s">
        <v>3615</v>
      </c>
    </row>
    <row r="511" spans="1:58" s="87" customFormat="1" x14ac:dyDescent="0.2">
      <c r="A511" s="416"/>
      <c r="B511" s="427">
        <v>2</v>
      </c>
      <c r="C511" s="428" t="s">
        <v>1152</v>
      </c>
      <c r="D511" s="67">
        <v>0.6</v>
      </c>
      <c r="E511" s="82"/>
      <c r="F511" s="82"/>
      <c r="G511" s="82"/>
      <c r="H511" s="83">
        <v>0.05</v>
      </c>
      <c r="I511" s="82">
        <v>2.5000000000000001E-2</v>
      </c>
      <c r="J511" s="82"/>
      <c r="K511" s="82"/>
      <c r="L511" s="419"/>
      <c r="M511" s="82">
        <v>2.5000000000000001E-2</v>
      </c>
      <c r="N511" s="82"/>
      <c r="O511" s="82"/>
      <c r="P511" s="82"/>
      <c r="Q511" s="82"/>
      <c r="R511" s="82"/>
      <c r="S511" s="82"/>
      <c r="T511" s="82"/>
      <c r="U511" s="82"/>
      <c r="V511" s="82"/>
      <c r="W511" s="82"/>
      <c r="X511" s="76">
        <v>0</v>
      </c>
      <c r="Y511" s="82"/>
      <c r="Z511" s="82"/>
      <c r="AA511" s="82"/>
      <c r="AB511" s="82"/>
      <c r="AC511" s="82"/>
      <c r="AD511" s="82"/>
      <c r="AE511" s="82"/>
      <c r="AF511" s="82"/>
      <c r="AG511" s="82"/>
      <c r="AH511" s="82"/>
      <c r="AI511" s="82"/>
      <c r="AJ511" s="82"/>
      <c r="AK511" s="82"/>
      <c r="AL511" s="82"/>
      <c r="AM511" s="82"/>
      <c r="AN511" s="82"/>
      <c r="AO511" s="82"/>
      <c r="AP511" s="82"/>
      <c r="AQ511" s="82"/>
      <c r="AR511" s="82"/>
      <c r="AS511" s="82"/>
      <c r="AT511" s="82"/>
      <c r="AU511" s="82"/>
      <c r="AV511" s="82"/>
      <c r="AW511" s="82"/>
      <c r="AX511" s="82"/>
      <c r="AY511" s="82"/>
      <c r="AZ511" s="82"/>
      <c r="BA511" s="82">
        <v>0.5</v>
      </c>
      <c r="BB511" s="82"/>
      <c r="BC511" s="82"/>
      <c r="BD511" s="420" t="s">
        <v>3139</v>
      </c>
      <c r="BE511" s="82"/>
      <c r="BF511" s="156" t="s">
        <v>3615</v>
      </c>
    </row>
    <row r="512" spans="1:58" s="87" customFormat="1" x14ac:dyDescent="0.2">
      <c r="A512" s="416"/>
      <c r="B512" s="427">
        <v>3</v>
      </c>
      <c r="C512" s="428" t="s">
        <v>1152</v>
      </c>
      <c r="D512" s="67">
        <v>0.57499999999999996</v>
      </c>
      <c r="E512" s="82"/>
      <c r="F512" s="82"/>
      <c r="G512" s="82"/>
      <c r="H512" s="83">
        <v>0.05</v>
      </c>
      <c r="I512" s="82"/>
      <c r="J512" s="82"/>
      <c r="K512" s="82"/>
      <c r="L512" s="419"/>
      <c r="M512" s="82">
        <v>2.5000000000000001E-2</v>
      </c>
      <c r="N512" s="82"/>
      <c r="O512" s="82"/>
      <c r="P512" s="82"/>
      <c r="Q512" s="82"/>
      <c r="R512" s="82"/>
      <c r="S512" s="82"/>
      <c r="T512" s="82"/>
      <c r="U512" s="82"/>
      <c r="V512" s="82"/>
      <c r="W512" s="82"/>
      <c r="X512" s="76">
        <v>0</v>
      </c>
      <c r="Y512" s="82"/>
      <c r="Z512" s="82"/>
      <c r="AA512" s="82"/>
      <c r="AB512" s="82"/>
      <c r="AC512" s="82"/>
      <c r="AD512" s="82"/>
      <c r="AE512" s="82"/>
      <c r="AF512" s="82"/>
      <c r="AG512" s="82"/>
      <c r="AH512" s="82"/>
      <c r="AI512" s="82"/>
      <c r="AJ512" s="82"/>
      <c r="AK512" s="82"/>
      <c r="AL512" s="82"/>
      <c r="AM512" s="82"/>
      <c r="AN512" s="82"/>
      <c r="AO512" s="82"/>
      <c r="AP512" s="82"/>
      <c r="AQ512" s="82"/>
      <c r="AR512" s="82"/>
      <c r="AS512" s="82"/>
      <c r="AT512" s="82"/>
      <c r="AU512" s="82"/>
      <c r="AV512" s="82"/>
      <c r="AW512" s="82"/>
      <c r="AX512" s="82"/>
      <c r="AY512" s="82"/>
      <c r="AZ512" s="82"/>
      <c r="BA512" s="82">
        <v>0.5</v>
      </c>
      <c r="BB512" s="82"/>
      <c r="BC512" s="82"/>
      <c r="BD512" s="420" t="s">
        <v>3101</v>
      </c>
      <c r="BE512" s="82"/>
      <c r="BF512" s="156" t="s">
        <v>3615</v>
      </c>
    </row>
    <row r="513" spans="1:58" s="87" customFormat="1" x14ac:dyDescent="0.2">
      <c r="A513" s="416"/>
      <c r="B513" s="427">
        <v>4</v>
      </c>
      <c r="C513" s="428" t="s">
        <v>1152</v>
      </c>
      <c r="D513" s="67">
        <v>0.6</v>
      </c>
      <c r="E513" s="82"/>
      <c r="F513" s="82"/>
      <c r="G513" s="82"/>
      <c r="H513" s="83">
        <v>0.05</v>
      </c>
      <c r="I513" s="82">
        <v>2.5000000000000001E-2</v>
      </c>
      <c r="J513" s="82"/>
      <c r="K513" s="82"/>
      <c r="L513" s="419"/>
      <c r="M513" s="82">
        <v>2.5000000000000001E-2</v>
      </c>
      <c r="N513" s="82"/>
      <c r="O513" s="82"/>
      <c r="P513" s="82"/>
      <c r="Q513" s="82"/>
      <c r="R513" s="82"/>
      <c r="S513" s="82"/>
      <c r="T513" s="82"/>
      <c r="U513" s="82"/>
      <c r="V513" s="82"/>
      <c r="W513" s="82"/>
      <c r="X513" s="76">
        <v>0</v>
      </c>
      <c r="Y513" s="82"/>
      <c r="Z513" s="82"/>
      <c r="AA513" s="82"/>
      <c r="AB513" s="82"/>
      <c r="AC513" s="82"/>
      <c r="AD513" s="82"/>
      <c r="AE513" s="82"/>
      <c r="AF513" s="82"/>
      <c r="AG513" s="82"/>
      <c r="AH513" s="82"/>
      <c r="AI513" s="82"/>
      <c r="AJ513" s="82"/>
      <c r="AK513" s="82"/>
      <c r="AL513" s="82"/>
      <c r="AM513" s="82"/>
      <c r="AN513" s="82"/>
      <c r="AO513" s="82"/>
      <c r="AP513" s="82"/>
      <c r="AQ513" s="82"/>
      <c r="AR513" s="82"/>
      <c r="AS513" s="82"/>
      <c r="AT513" s="82"/>
      <c r="AU513" s="82"/>
      <c r="AV513" s="82"/>
      <c r="AW513" s="82"/>
      <c r="AX513" s="82"/>
      <c r="AY513" s="82"/>
      <c r="AZ513" s="82"/>
      <c r="BA513" s="82">
        <v>0.5</v>
      </c>
      <c r="BB513" s="82"/>
      <c r="BC513" s="82"/>
      <c r="BD513" s="420" t="s">
        <v>2832</v>
      </c>
      <c r="BE513" s="82"/>
      <c r="BF513" s="156" t="s">
        <v>3615</v>
      </c>
    </row>
    <row r="514" spans="1:58" s="87" customFormat="1" x14ac:dyDescent="0.2">
      <c r="A514" s="416"/>
      <c r="B514" s="427">
        <v>5</v>
      </c>
      <c r="C514" s="428" t="s">
        <v>1152</v>
      </c>
      <c r="D514" s="67">
        <v>0.6</v>
      </c>
      <c r="E514" s="82"/>
      <c r="F514" s="82"/>
      <c r="G514" s="82"/>
      <c r="H514" s="83">
        <v>0.05</v>
      </c>
      <c r="I514" s="82">
        <v>2.5000000000000001E-2</v>
      </c>
      <c r="J514" s="82"/>
      <c r="K514" s="82"/>
      <c r="L514" s="419"/>
      <c r="M514" s="82">
        <v>2.5000000000000001E-2</v>
      </c>
      <c r="N514" s="82"/>
      <c r="O514" s="82"/>
      <c r="P514" s="82"/>
      <c r="Q514" s="82"/>
      <c r="R514" s="82"/>
      <c r="S514" s="82"/>
      <c r="T514" s="82"/>
      <c r="U514" s="82"/>
      <c r="V514" s="82"/>
      <c r="W514" s="82"/>
      <c r="X514" s="76">
        <v>0</v>
      </c>
      <c r="Y514" s="82"/>
      <c r="Z514" s="82"/>
      <c r="AA514" s="82"/>
      <c r="AB514" s="82"/>
      <c r="AC514" s="82"/>
      <c r="AD514" s="82"/>
      <c r="AE514" s="82"/>
      <c r="AF514" s="82"/>
      <c r="AG514" s="82"/>
      <c r="AH514" s="82"/>
      <c r="AI514" s="82"/>
      <c r="AJ514" s="82"/>
      <c r="AK514" s="82"/>
      <c r="AL514" s="82"/>
      <c r="AM514" s="82"/>
      <c r="AN514" s="82"/>
      <c r="AO514" s="82"/>
      <c r="AP514" s="82"/>
      <c r="AQ514" s="82"/>
      <c r="AR514" s="82"/>
      <c r="AS514" s="82"/>
      <c r="AT514" s="82"/>
      <c r="AU514" s="82"/>
      <c r="AV514" s="82"/>
      <c r="AW514" s="82"/>
      <c r="AX514" s="82"/>
      <c r="AY514" s="82"/>
      <c r="AZ514" s="82"/>
      <c r="BA514" s="82">
        <v>0.5</v>
      </c>
      <c r="BB514" s="82"/>
      <c r="BC514" s="82"/>
      <c r="BD514" s="420" t="s">
        <v>2826</v>
      </c>
      <c r="BE514" s="82"/>
      <c r="BF514" s="156" t="s">
        <v>3615</v>
      </c>
    </row>
    <row r="515" spans="1:58" s="87" customFormat="1" x14ac:dyDescent="0.2">
      <c r="A515" s="416"/>
      <c r="B515" s="427">
        <v>6</v>
      </c>
      <c r="C515" s="428" t="s">
        <v>1152</v>
      </c>
      <c r="D515" s="67">
        <v>0.6</v>
      </c>
      <c r="E515" s="82"/>
      <c r="F515" s="82"/>
      <c r="G515" s="82"/>
      <c r="H515" s="83">
        <v>0.05</v>
      </c>
      <c r="I515" s="82">
        <v>2.5000000000000001E-2</v>
      </c>
      <c r="J515" s="82"/>
      <c r="K515" s="82"/>
      <c r="L515" s="419"/>
      <c r="M515" s="82">
        <v>2.5000000000000001E-2</v>
      </c>
      <c r="N515" s="82"/>
      <c r="O515" s="82"/>
      <c r="P515" s="82"/>
      <c r="Q515" s="82"/>
      <c r="R515" s="82"/>
      <c r="S515" s="82"/>
      <c r="T515" s="82"/>
      <c r="U515" s="82"/>
      <c r="V515" s="82"/>
      <c r="W515" s="82"/>
      <c r="X515" s="76">
        <v>0</v>
      </c>
      <c r="Y515" s="82"/>
      <c r="Z515" s="82"/>
      <c r="AA515" s="82"/>
      <c r="AB515" s="82"/>
      <c r="AC515" s="82"/>
      <c r="AD515" s="82"/>
      <c r="AE515" s="82"/>
      <c r="AF515" s="82"/>
      <c r="AG515" s="82"/>
      <c r="AH515" s="82"/>
      <c r="AI515" s="82"/>
      <c r="AJ515" s="82"/>
      <c r="AK515" s="82"/>
      <c r="AL515" s="82"/>
      <c r="AM515" s="82"/>
      <c r="AN515" s="82"/>
      <c r="AO515" s="82"/>
      <c r="AP515" s="82"/>
      <c r="AQ515" s="82"/>
      <c r="AR515" s="82"/>
      <c r="AS515" s="82"/>
      <c r="AT515" s="82"/>
      <c r="AU515" s="82"/>
      <c r="AV515" s="82"/>
      <c r="AW515" s="82"/>
      <c r="AX515" s="82"/>
      <c r="AY515" s="82"/>
      <c r="AZ515" s="82"/>
      <c r="BA515" s="82">
        <v>0.5</v>
      </c>
      <c r="BB515" s="82"/>
      <c r="BC515" s="82"/>
      <c r="BD515" s="420" t="s">
        <v>3105</v>
      </c>
      <c r="BE515" s="82"/>
      <c r="BF515" s="156" t="s">
        <v>3615</v>
      </c>
    </row>
    <row r="516" spans="1:58" s="87" customFormat="1" x14ac:dyDescent="0.2">
      <c r="A516" s="416"/>
      <c r="B516" s="427">
        <v>7</v>
      </c>
      <c r="C516" s="428" t="s">
        <v>1152</v>
      </c>
      <c r="D516" s="67">
        <v>0.57499999999999996</v>
      </c>
      <c r="E516" s="82"/>
      <c r="F516" s="82"/>
      <c r="G516" s="83"/>
      <c r="H516" s="83">
        <v>0.05</v>
      </c>
      <c r="I516" s="82"/>
      <c r="J516" s="82"/>
      <c r="K516" s="82"/>
      <c r="L516" s="419"/>
      <c r="M516" s="82">
        <v>2.5000000000000001E-2</v>
      </c>
      <c r="N516" s="82"/>
      <c r="O516" s="82"/>
      <c r="P516" s="82"/>
      <c r="Q516" s="82"/>
      <c r="R516" s="82"/>
      <c r="S516" s="82"/>
      <c r="T516" s="82"/>
      <c r="U516" s="82"/>
      <c r="V516" s="82"/>
      <c r="W516" s="82"/>
      <c r="X516" s="76">
        <v>0</v>
      </c>
      <c r="Y516" s="82"/>
      <c r="Z516" s="82"/>
      <c r="AA516" s="82"/>
      <c r="AB516" s="82"/>
      <c r="AC516" s="82"/>
      <c r="AD516" s="82"/>
      <c r="AE516" s="82"/>
      <c r="AF516" s="82"/>
      <c r="AG516" s="82"/>
      <c r="AH516" s="82"/>
      <c r="AI516" s="82"/>
      <c r="AJ516" s="82"/>
      <c r="AK516" s="82"/>
      <c r="AL516" s="82"/>
      <c r="AM516" s="82"/>
      <c r="AN516" s="82"/>
      <c r="AO516" s="82"/>
      <c r="AP516" s="82"/>
      <c r="AQ516" s="82"/>
      <c r="AR516" s="82"/>
      <c r="AS516" s="82"/>
      <c r="AT516" s="82"/>
      <c r="AU516" s="82"/>
      <c r="AV516" s="82"/>
      <c r="AW516" s="82"/>
      <c r="AX516" s="82"/>
      <c r="AY516" s="82"/>
      <c r="AZ516" s="82"/>
      <c r="BA516" s="82">
        <v>0.5</v>
      </c>
      <c r="BB516" s="82"/>
      <c r="BC516" s="82"/>
      <c r="BD516" s="420" t="s">
        <v>2831</v>
      </c>
      <c r="BE516" s="82"/>
      <c r="BF516" s="156" t="s">
        <v>3615</v>
      </c>
    </row>
    <row r="517" spans="1:58" s="87" customFormat="1" x14ac:dyDescent="0.2">
      <c r="A517" s="416"/>
      <c r="B517" s="427">
        <v>8</v>
      </c>
      <c r="C517" s="428" t="s">
        <v>1152</v>
      </c>
      <c r="D517" s="67">
        <v>0.6</v>
      </c>
      <c r="E517" s="82"/>
      <c r="F517" s="82"/>
      <c r="G517" s="83"/>
      <c r="H517" s="83">
        <v>0.05</v>
      </c>
      <c r="I517" s="82">
        <v>2.5000000000000001E-2</v>
      </c>
      <c r="J517" s="82"/>
      <c r="K517" s="82"/>
      <c r="L517" s="419"/>
      <c r="M517" s="82">
        <v>2.5000000000000001E-2</v>
      </c>
      <c r="N517" s="82"/>
      <c r="O517" s="82"/>
      <c r="P517" s="82"/>
      <c r="Q517" s="82"/>
      <c r="R517" s="82"/>
      <c r="S517" s="82"/>
      <c r="T517" s="82"/>
      <c r="U517" s="82"/>
      <c r="V517" s="82"/>
      <c r="W517" s="82"/>
      <c r="X517" s="76">
        <v>0</v>
      </c>
      <c r="Y517" s="82"/>
      <c r="Z517" s="82"/>
      <c r="AA517" s="82"/>
      <c r="AB517" s="82"/>
      <c r="AC517" s="82"/>
      <c r="AD517" s="82"/>
      <c r="AE517" s="82"/>
      <c r="AF517" s="82"/>
      <c r="AG517" s="82"/>
      <c r="AH517" s="82"/>
      <c r="AI517" s="82"/>
      <c r="AJ517" s="82"/>
      <c r="AK517" s="82"/>
      <c r="AL517" s="82"/>
      <c r="AM517" s="82"/>
      <c r="AN517" s="82"/>
      <c r="AO517" s="82"/>
      <c r="AP517" s="82"/>
      <c r="AQ517" s="82"/>
      <c r="AR517" s="82"/>
      <c r="AS517" s="82"/>
      <c r="AT517" s="82"/>
      <c r="AU517" s="82"/>
      <c r="AV517" s="82"/>
      <c r="AW517" s="82"/>
      <c r="AX517" s="82"/>
      <c r="AY517" s="82"/>
      <c r="AZ517" s="82"/>
      <c r="BA517" s="82">
        <v>0.5</v>
      </c>
      <c r="BB517" s="82"/>
      <c r="BC517" s="82"/>
      <c r="BD517" s="428" t="s">
        <v>2824</v>
      </c>
      <c r="BE517" s="82"/>
      <c r="BF517" s="156" t="s">
        <v>3615</v>
      </c>
    </row>
    <row r="518" spans="1:58" s="87" customFormat="1" x14ac:dyDescent="0.2">
      <c r="A518" s="416"/>
      <c r="B518" s="427">
        <v>9</v>
      </c>
      <c r="C518" s="428" t="s">
        <v>1152</v>
      </c>
      <c r="D518" s="67">
        <v>0.6</v>
      </c>
      <c r="E518" s="82"/>
      <c r="F518" s="82"/>
      <c r="G518" s="83"/>
      <c r="H518" s="83">
        <v>0.05</v>
      </c>
      <c r="I518" s="82">
        <v>2.5000000000000001E-2</v>
      </c>
      <c r="J518" s="82"/>
      <c r="K518" s="82"/>
      <c r="L518" s="419"/>
      <c r="M518" s="82">
        <v>2.5000000000000001E-2</v>
      </c>
      <c r="N518" s="82"/>
      <c r="O518" s="82"/>
      <c r="P518" s="82"/>
      <c r="Q518" s="82"/>
      <c r="R518" s="82"/>
      <c r="S518" s="82"/>
      <c r="T518" s="82"/>
      <c r="U518" s="82"/>
      <c r="V518" s="82"/>
      <c r="W518" s="82"/>
      <c r="X518" s="76">
        <v>0</v>
      </c>
      <c r="Y518" s="82"/>
      <c r="Z518" s="82"/>
      <c r="AA518" s="82"/>
      <c r="AB518" s="82"/>
      <c r="AC518" s="82"/>
      <c r="AD518" s="82"/>
      <c r="AE518" s="82"/>
      <c r="AF518" s="82"/>
      <c r="AG518" s="82"/>
      <c r="AH518" s="82"/>
      <c r="AI518" s="82"/>
      <c r="AJ518" s="82"/>
      <c r="AK518" s="82"/>
      <c r="AL518" s="82"/>
      <c r="AM518" s="82"/>
      <c r="AN518" s="82"/>
      <c r="AO518" s="82"/>
      <c r="AP518" s="82"/>
      <c r="AQ518" s="82"/>
      <c r="AR518" s="82"/>
      <c r="AS518" s="82"/>
      <c r="AT518" s="82"/>
      <c r="AU518" s="82"/>
      <c r="AV518" s="82"/>
      <c r="AW518" s="82"/>
      <c r="AX518" s="82"/>
      <c r="AY518" s="82"/>
      <c r="AZ518" s="82"/>
      <c r="BA518" s="82">
        <v>0.5</v>
      </c>
      <c r="BB518" s="82"/>
      <c r="BC518" s="82"/>
      <c r="BD518" s="428" t="s">
        <v>2828</v>
      </c>
      <c r="BE518" s="82"/>
      <c r="BF518" s="156" t="s">
        <v>3615</v>
      </c>
    </row>
    <row r="519" spans="1:58" s="87" customFormat="1" x14ac:dyDescent="0.2">
      <c r="A519" s="416"/>
      <c r="B519" s="427">
        <v>10</v>
      </c>
      <c r="C519" s="428" t="s">
        <v>1152</v>
      </c>
      <c r="D519" s="67">
        <v>0.6</v>
      </c>
      <c r="E519" s="82"/>
      <c r="F519" s="82"/>
      <c r="G519" s="83"/>
      <c r="H519" s="83">
        <v>0.05</v>
      </c>
      <c r="I519" s="82">
        <v>2.5000000000000001E-2</v>
      </c>
      <c r="J519" s="82"/>
      <c r="K519" s="82"/>
      <c r="L519" s="419"/>
      <c r="M519" s="82">
        <v>2.5000000000000001E-2</v>
      </c>
      <c r="N519" s="82"/>
      <c r="O519" s="82"/>
      <c r="P519" s="82"/>
      <c r="Q519" s="82"/>
      <c r="R519" s="82"/>
      <c r="S519" s="82"/>
      <c r="T519" s="82"/>
      <c r="U519" s="82"/>
      <c r="V519" s="82"/>
      <c r="W519" s="82"/>
      <c r="X519" s="76">
        <v>0</v>
      </c>
      <c r="Y519" s="82"/>
      <c r="Z519" s="82"/>
      <c r="AA519" s="82"/>
      <c r="AB519" s="82"/>
      <c r="AC519" s="82"/>
      <c r="AD519" s="82"/>
      <c r="AE519" s="82"/>
      <c r="AF519" s="82"/>
      <c r="AG519" s="82"/>
      <c r="AH519" s="82"/>
      <c r="AI519" s="82"/>
      <c r="AJ519" s="82"/>
      <c r="AK519" s="82"/>
      <c r="AL519" s="82"/>
      <c r="AM519" s="82"/>
      <c r="AN519" s="82"/>
      <c r="AO519" s="82"/>
      <c r="AP519" s="82"/>
      <c r="AQ519" s="82"/>
      <c r="AR519" s="82"/>
      <c r="AS519" s="82"/>
      <c r="AT519" s="82"/>
      <c r="AU519" s="82"/>
      <c r="AV519" s="82"/>
      <c r="AW519" s="82"/>
      <c r="AX519" s="82"/>
      <c r="AY519" s="82"/>
      <c r="AZ519" s="82"/>
      <c r="BA519" s="82">
        <v>0.5</v>
      </c>
      <c r="BB519" s="82"/>
      <c r="BC519" s="82"/>
      <c r="BD519" s="428" t="s">
        <v>3128</v>
      </c>
      <c r="BE519" s="82"/>
      <c r="BF519" s="156" t="s">
        <v>3615</v>
      </c>
    </row>
    <row r="520" spans="1:58" s="87" customFormat="1" x14ac:dyDescent="0.2">
      <c r="A520" s="416"/>
      <c r="B520" s="427">
        <v>11</v>
      </c>
      <c r="C520" s="428" t="s">
        <v>1152</v>
      </c>
      <c r="D520" s="67">
        <v>0.6</v>
      </c>
      <c r="E520" s="82"/>
      <c r="F520" s="82"/>
      <c r="G520" s="83"/>
      <c r="H520" s="83">
        <v>0.05</v>
      </c>
      <c r="I520" s="82">
        <v>2.5000000000000001E-2</v>
      </c>
      <c r="J520" s="82"/>
      <c r="K520" s="82"/>
      <c r="L520" s="419"/>
      <c r="M520" s="82">
        <v>2.5000000000000001E-2</v>
      </c>
      <c r="N520" s="82"/>
      <c r="O520" s="82"/>
      <c r="P520" s="82"/>
      <c r="Q520" s="82"/>
      <c r="R520" s="82"/>
      <c r="S520" s="82"/>
      <c r="T520" s="82"/>
      <c r="U520" s="82"/>
      <c r="V520" s="82"/>
      <c r="W520" s="82"/>
      <c r="X520" s="76">
        <v>0</v>
      </c>
      <c r="Y520" s="82"/>
      <c r="Z520" s="82"/>
      <c r="AA520" s="82"/>
      <c r="AB520" s="82"/>
      <c r="AC520" s="82"/>
      <c r="AD520" s="82"/>
      <c r="AE520" s="82"/>
      <c r="AF520" s="82"/>
      <c r="AG520" s="82"/>
      <c r="AH520" s="82"/>
      <c r="AI520" s="82"/>
      <c r="AJ520" s="82"/>
      <c r="AK520" s="82"/>
      <c r="AL520" s="82"/>
      <c r="AM520" s="82"/>
      <c r="AN520" s="82"/>
      <c r="AO520" s="82"/>
      <c r="AP520" s="82"/>
      <c r="AQ520" s="82"/>
      <c r="AR520" s="82"/>
      <c r="AS520" s="82"/>
      <c r="AT520" s="82"/>
      <c r="AU520" s="82"/>
      <c r="AV520" s="82"/>
      <c r="AW520" s="82"/>
      <c r="AX520" s="82"/>
      <c r="AY520" s="82"/>
      <c r="AZ520" s="82"/>
      <c r="BA520" s="82">
        <v>0.5</v>
      </c>
      <c r="BB520" s="82"/>
      <c r="BC520" s="82"/>
      <c r="BD520" s="428" t="s">
        <v>2840</v>
      </c>
      <c r="BE520" s="82"/>
      <c r="BF520" s="156" t="s">
        <v>3615</v>
      </c>
    </row>
    <row r="521" spans="1:58" s="87" customFormat="1" x14ac:dyDescent="0.2">
      <c r="A521" s="416"/>
      <c r="B521" s="427">
        <v>12</v>
      </c>
      <c r="C521" s="428" t="s">
        <v>1152</v>
      </c>
      <c r="D521" s="67">
        <v>0.6</v>
      </c>
      <c r="E521" s="82"/>
      <c r="F521" s="82"/>
      <c r="G521" s="83"/>
      <c r="H521" s="83">
        <v>0.05</v>
      </c>
      <c r="I521" s="82">
        <v>2.5000000000000001E-2</v>
      </c>
      <c r="J521" s="82"/>
      <c r="K521" s="82"/>
      <c r="L521" s="419"/>
      <c r="M521" s="82">
        <v>2.5000000000000001E-2</v>
      </c>
      <c r="N521" s="82"/>
      <c r="O521" s="82"/>
      <c r="P521" s="82"/>
      <c r="Q521" s="82"/>
      <c r="R521" s="82"/>
      <c r="S521" s="82"/>
      <c r="T521" s="82"/>
      <c r="U521" s="82"/>
      <c r="V521" s="82"/>
      <c r="W521" s="82"/>
      <c r="X521" s="76">
        <v>0</v>
      </c>
      <c r="Y521" s="82"/>
      <c r="Z521" s="82"/>
      <c r="AA521" s="82"/>
      <c r="AB521" s="82"/>
      <c r="AC521" s="82"/>
      <c r="AD521" s="82"/>
      <c r="AE521" s="82"/>
      <c r="AF521" s="82"/>
      <c r="AG521" s="82"/>
      <c r="AH521" s="82"/>
      <c r="AI521" s="82"/>
      <c r="AJ521" s="82"/>
      <c r="AK521" s="82"/>
      <c r="AL521" s="82"/>
      <c r="AM521" s="82"/>
      <c r="AN521" s="82"/>
      <c r="AO521" s="82"/>
      <c r="AP521" s="82"/>
      <c r="AQ521" s="82"/>
      <c r="AR521" s="82"/>
      <c r="AS521" s="82"/>
      <c r="AT521" s="82"/>
      <c r="AU521" s="82"/>
      <c r="AV521" s="82"/>
      <c r="AW521" s="82"/>
      <c r="AX521" s="82"/>
      <c r="AY521" s="82"/>
      <c r="AZ521" s="82"/>
      <c r="BA521" s="82">
        <v>0.5</v>
      </c>
      <c r="BB521" s="82"/>
      <c r="BC521" s="82"/>
      <c r="BD521" s="428" t="s">
        <v>2837</v>
      </c>
      <c r="BE521" s="82"/>
      <c r="BF521" s="156" t="s">
        <v>3615</v>
      </c>
    </row>
    <row r="522" spans="1:58" s="87" customFormat="1" x14ac:dyDescent="0.2">
      <c r="A522" s="416"/>
      <c r="B522" s="427">
        <v>13</v>
      </c>
      <c r="C522" s="428" t="s">
        <v>1152</v>
      </c>
      <c r="D522" s="67">
        <v>0.57499999999999996</v>
      </c>
      <c r="E522" s="82"/>
      <c r="F522" s="82"/>
      <c r="G522" s="83"/>
      <c r="H522" s="83">
        <v>0.05</v>
      </c>
      <c r="I522" s="82"/>
      <c r="J522" s="82"/>
      <c r="K522" s="82"/>
      <c r="L522" s="419"/>
      <c r="M522" s="82">
        <v>2.5000000000000001E-2</v>
      </c>
      <c r="N522" s="82"/>
      <c r="O522" s="82"/>
      <c r="P522" s="82"/>
      <c r="Q522" s="82"/>
      <c r="R522" s="82"/>
      <c r="S522" s="82"/>
      <c r="T522" s="82"/>
      <c r="U522" s="82"/>
      <c r="V522" s="82"/>
      <c r="W522" s="82"/>
      <c r="X522" s="76">
        <v>0</v>
      </c>
      <c r="Y522" s="82"/>
      <c r="Z522" s="82"/>
      <c r="AA522" s="82"/>
      <c r="AB522" s="82"/>
      <c r="AC522" s="82"/>
      <c r="AD522" s="82"/>
      <c r="AE522" s="82"/>
      <c r="AF522" s="82"/>
      <c r="AG522" s="82"/>
      <c r="AH522" s="82"/>
      <c r="AI522" s="82"/>
      <c r="AJ522" s="82"/>
      <c r="AK522" s="82"/>
      <c r="AL522" s="82"/>
      <c r="AM522" s="82"/>
      <c r="AN522" s="82"/>
      <c r="AO522" s="82"/>
      <c r="AP522" s="82"/>
      <c r="AQ522" s="82"/>
      <c r="AR522" s="82"/>
      <c r="AS522" s="82"/>
      <c r="AT522" s="82"/>
      <c r="AU522" s="82"/>
      <c r="AV522" s="82"/>
      <c r="AW522" s="82"/>
      <c r="AX522" s="82"/>
      <c r="AY522" s="82"/>
      <c r="AZ522" s="82"/>
      <c r="BA522" s="82">
        <v>0.5</v>
      </c>
      <c r="BB522" s="82"/>
      <c r="BC522" s="82"/>
      <c r="BD522" s="428" t="s">
        <v>3129</v>
      </c>
      <c r="BE522" s="82"/>
      <c r="BF522" s="156" t="s">
        <v>3615</v>
      </c>
    </row>
    <row r="523" spans="1:58" s="87" customFormat="1" x14ac:dyDescent="0.2">
      <c r="A523" s="416"/>
      <c r="B523" s="427">
        <v>14</v>
      </c>
      <c r="C523" s="428" t="s">
        <v>1152</v>
      </c>
      <c r="D523" s="67">
        <v>0.6</v>
      </c>
      <c r="E523" s="82"/>
      <c r="F523" s="82"/>
      <c r="G523" s="83"/>
      <c r="H523" s="83">
        <v>0.05</v>
      </c>
      <c r="I523" s="82">
        <v>2.5000000000000001E-2</v>
      </c>
      <c r="J523" s="82"/>
      <c r="K523" s="82"/>
      <c r="L523" s="419"/>
      <c r="M523" s="82">
        <v>2.5000000000000001E-2</v>
      </c>
      <c r="N523" s="82"/>
      <c r="O523" s="82"/>
      <c r="P523" s="82"/>
      <c r="Q523" s="82"/>
      <c r="R523" s="82"/>
      <c r="S523" s="82"/>
      <c r="T523" s="82"/>
      <c r="U523" s="82"/>
      <c r="V523" s="82"/>
      <c r="W523" s="82"/>
      <c r="X523" s="76">
        <v>0</v>
      </c>
      <c r="Y523" s="82"/>
      <c r="Z523" s="82"/>
      <c r="AA523" s="82"/>
      <c r="AB523" s="82"/>
      <c r="AC523" s="82"/>
      <c r="AD523" s="82"/>
      <c r="AE523" s="82"/>
      <c r="AF523" s="82"/>
      <c r="AG523" s="82"/>
      <c r="AH523" s="82"/>
      <c r="AI523" s="82"/>
      <c r="AJ523" s="82"/>
      <c r="AK523" s="82"/>
      <c r="AL523" s="82"/>
      <c r="AM523" s="82"/>
      <c r="AN523" s="82"/>
      <c r="AO523" s="82"/>
      <c r="AP523" s="82"/>
      <c r="AQ523" s="82"/>
      <c r="AR523" s="82"/>
      <c r="AS523" s="82"/>
      <c r="AT523" s="82"/>
      <c r="AU523" s="82"/>
      <c r="AV523" s="82"/>
      <c r="AW523" s="82"/>
      <c r="AX523" s="82"/>
      <c r="AY523" s="82"/>
      <c r="AZ523" s="82"/>
      <c r="BA523" s="82">
        <v>0.5</v>
      </c>
      <c r="BB523" s="82"/>
      <c r="BC523" s="82"/>
      <c r="BD523" s="428" t="s">
        <v>3109</v>
      </c>
      <c r="BE523" s="82"/>
      <c r="BF523" s="156" t="s">
        <v>3615</v>
      </c>
    </row>
    <row r="524" spans="1:58" s="87" customFormat="1" x14ac:dyDescent="0.2">
      <c r="A524" s="416"/>
      <c r="B524" s="427">
        <v>15</v>
      </c>
      <c r="C524" s="428" t="s">
        <v>1152</v>
      </c>
      <c r="D524" s="67">
        <v>0.2</v>
      </c>
      <c r="E524" s="82"/>
      <c r="F524" s="82"/>
      <c r="G524" s="83"/>
      <c r="H524" s="83">
        <v>0.05</v>
      </c>
      <c r="I524" s="82">
        <v>2.5000000000000001E-2</v>
      </c>
      <c r="J524" s="82"/>
      <c r="K524" s="82"/>
      <c r="L524" s="419"/>
      <c r="M524" s="82">
        <v>2.5000000000000001E-2</v>
      </c>
      <c r="N524" s="82"/>
      <c r="O524" s="82"/>
      <c r="P524" s="82"/>
      <c r="Q524" s="82"/>
      <c r="R524" s="82"/>
      <c r="S524" s="82"/>
      <c r="T524" s="82"/>
      <c r="U524" s="82"/>
      <c r="V524" s="82"/>
      <c r="W524" s="82"/>
      <c r="X524" s="76">
        <v>0</v>
      </c>
      <c r="Y524" s="82"/>
      <c r="Z524" s="82"/>
      <c r="AA524" s="82"/>
      <c r="AB524" s="82"/>
      <c r="AC524" s="82"/>
      <c r="AD524" s="82"/>
      <c r="AE524" s="82"/>
      <c r="AF524" s="82"/>
      <c r="AG524" s="82"/>
      <c r="AH524" s="82"/>
      <c r="AI524" s="82"/>
      <c r="AJ524" s="82"/>
      <c r="AK524" s="82"/>
      <c r="AL524" s="82"/>
      <c r="AM524" s="82"/>
      <c r="AN524" s="82"/>
      <c r="AO524" s="82"/>
      <c r="AP524" s="82"/>
      <c r="AQ524" s="82"/>
      <c r="AR524" s="82"/>
      <c r="AS524" s="82"/>
      <c r="AT524" s="82"/>
      <c r="AU524" s="82"/>
      <c r="AV524" s="82"/>
      <c r="AW524" s="82"/>
      <c r="AX524" s="82"/>
      <c r="AY524" s="82"/>
      <c r="AZ524" s="82"/>
      <c r="BA524" s="82">
        <v>0.1</v>
      </c>
      <c r="BB524" s="82"/>
      <c r="BC524" s="82"/>
      <c r="BD524" s="428" t="s">
        <v>3132</v>
      </c>
      <c r="BE524" s="82"/>
      <c r="BF524" s="156" t="s">
        <v>3615</v>
      </c>
    </row>
    <row r="525" spans="1:58" s="87" customFormat="1" x14ac:dyDescent="0.2">
      <c r="A525" s="416"/>
      <c r="B525" s="427">
        <v>16</v>
      </c>
      <c r="C525" s="428" t="s">
        <v>1152</v>
      </c>
      <c r="D525" s="67">
        <v>0.1</v>
      </c>
      <c r="E525" s="82"/>
      <c r="F525" s="82"/>
      <c r="G525" s="83"/>
      <c r="H525" s="83">
        <v>0.05</v>
      </c>
      <c r="I525" s="82">
        <v>2.5000000000000001E-2</v>
      </c>
      <c r="J525" s="82"/>
      <c r="K525" s="82"/>
      <c r="L525" s="419"/>
      <c r="M525" s="82">
        <v>2.5000000000000001E-2</v>
      </c>
      <c r="N525" s="82"/>
      <c r="O525" s="82"/>
      <c r="P525" s="82"/>
      <c r="Q525" s="82"/>
      <c r="R525" s="82"/>
      <c r="S525" s="82"/>
      <c r="T525" s="82"/>
      <c r="U525" s="82"/>
      <c r="V525" s="82"/>
      <c r="W525" s="82"/>
      <c r="X525" s="76">
        <v>0</v>
      </c>
      <c r="Y525" s="82"/>
      <c r="Z525" s="82"/>
      <c r="AA525" s="82"/>
      <c r="AB525" s="82"/>
      <c r="AC525" s="82"/>
      <c r="AD525" s="82"/>
      <c r="AE525" s="82"/>
      <c r="AF525" s="82"/>
      <c r="AG525" s="82"/>
      <c r="AH525" s="82"/>
      <c r="AI525" s="82"/>
      <c r="AJ525" s="82"/>
      <c r="AK525" s="82"/>
      <c r="AL525" s="82"/>
      <c r="AM525" s="82"/>
      <c r="AN525" s="82"/>
      <c r="AO525" s="82"/>
      <c r="AP525" s="82"/>
      <c r="AQ525" s="82"/>
      <c r="AR525" s="82"/>
      <c r="AS525" s="82"/>
      <c r="AT525" s="82"/>
      <c r="AU525" s="82"/>
      <c r="AV525" s="82"/>
      <c r="AW525" s="82"/>
      <c r="AX525" s="82"/>
      <c r="AY525" s="82"/>
      <c r="AZ525" s="82"/>
      <c r="BA525" s="82"/>
      <c r="BB525" s="82"/>
      <c r="BC525" s="82"/>
      <c r="BD525" s="428" t="s">
        <v>3120</v>
      </c>
      <c r="BE525" s="82"/>
      <c r="BF525" s="156" t="s">
        <v>3615</v>
      </c>
    </row>
    <row r="526" spans="1:58" s="153" customFormat="1" x14ac:dyDescent="0.2">
      <c r="A526" s="399" t="s">
        <v>2307</v>
      </c>
      <c r="B526" s="162" t="s">
        <v>1305</v>
      </c>
      <c r="C526" s="399"/>
      <c r="D526" s="33">
        <v>24.1</v>
      </c>
      <c r="E526" s="33">
        <v>2.2000000000000002</v>
      </c>
      <c r="F526" s="33"/>
      <c r="G526" s="33">
        <v>1</v>
      </c>
      <c r="H526" s="33">
        <v>8.9</v>
      </c>
      <c r="I526" s="33">
        <v>0.09</v>
      </c>
      <c r="J526" s="33">
        <v>0</v>
      </c>
      <c r="K526" s="33">
        <v>0</v>
      </c>
      <c r="L526" s="33">
        <v>0</v>
      </c>
      <c r="M526" s="33">
        <v>1.6300000000000003</v>
      </c>
      <c r="N526" s="33">
        <v>0</v>
      </c>
      <c r="O526" s="33">
        <v>0</v>
      </c>
      <c r="P526" s="33">
        <v>0</v>
      </c>
      <c r="Q526" s="33">
        <v>0</v>
      </c>
      <c r="R526" s="33">
        <v>0</v>
      </c>
      <c r="S526" s="33">
        <v>0</v>
      </c>
      <c r="T526" s="33">
        <v>0</v>
      </c>
      <c r="U526" s="33">
        <v>0</v>
      </c>
      <c r="V526" s="33">
        <v>0</v>
      </c>
      <c r="W526" s="33">
        <v>0</v>
      </c>
      <c r="X526" s="33">
        <v>0.49</v>
      </c>
      <c r="Y526" s="33">
        <v>1.99</v>
      </c>
      <c r="Z526" s="33">
        <v>0.5</v>
      </c>
      <c r="AA526" s="33">
        <v>0</v>
      </c>
      <c r="AB526" s="33">
        <v>0</v>
      </c>
      <c r="AC526" s="33">
        <v>0</v>
      </c>
      <c r="AD526" s="33">
        <v>0</v>
      </c>
      <c r="AE526" s="33">
        <v>0</v>
      </c>
      <c r="AF526" s="33">
        <v>0</v>
      </c>
      <c r="AG526" s="33">
        <v>0</v>
      </c>
      <c r="AH526" s="33">
        <v>0</v>
      </c>
      <c r="AI526" s="33">
        <v>0</v>
      </c>
      <c r="AJ526" s="33">
        <v>0</v>
      </c>
      <c r="AK526" s="33">
        <v>0</v>
      </c>
      <c r="AL526" s="33">
        <v>0</v>
      </c>
      <c r="AM526" s="33">
        <v>0</v>
      </c>
      <c r="AN526" s="33">
        <v>0</v>
      </c>
      <c r="AO526" s="33">
        <v>0</v>
      </c>
      <c r="AP526" s="33">
        <v>0</v>
      </c>
      <c r="AQ526" s="33">
        <v>0</v>
      </c>
      <c r="AR526" s="33">
        <v>0</v>
      </c>
      <c r="AS526" s="33">
        <v>0</v>
      </c>
      <c r="AT526" s="33">
        <v>0</v>
      </c>
      <c r="AU526" s="33">
        <v>0</v>
      </c>
      <c r="AV526" s="33">
        <v>0</v>
      </c>
      <c r="AW526" s="33">
        <v>0</v>
      </c>
      <c r="AX526" s="33">
        <v>7.6</v>
      </c>
      <c r="AY526" s="33">
        <v>0.8</v>
      </c>
      <c r="AZ526" s="33">
        <v>0</v>
      </c>
      <c r="BA526" s="33">
        <v>1.3900000000000001</v>
      </c>
      <c r="BB526" s="13"/>
      <c r="BC526" s="13"/>
      <c r="BD526" s="399"/>
      <c r="BE526" s="13"/>
      <c r="BF526" s="156" t="s">
        <v>3614</v>
      </c>
    </row>
    <row r="527" spans="1:58" s="79" customFormat="1" ht="32" x14ac:dyDescent="0.2">
      <c r="A527" s="447" t="s">
        <v>3158</v>
      </c>
      <c r="B527" s="447" t="s">
        <v>3159</v>
      </c>
      <c r="C527" s="448" t="s">
        <v>1153</v>
      </c>
      <c r="D527" s="53">
        <v>2</v>
      </c>
      <c r="E527" s="76"/>
      <c r="F527" s="76"/>
      <c r="G527" s="76"/>
      <c r="H527" s="160">
        <v>2</v>
      </c>
      <c r="I527" s="76"/>
      <c r="J527" s="76"/>
      <c r="K527" s="76"/>
      <c r="L527" s="411"/>
      <c r="M527" s="76"/>
      <c r="N527" s="76"/>
      <c r="O527" s="76"/>
      <c r="P527" s="76"/>
      <c r="Q527" s="76"/>
      <c r="R527" s="76"/>
      <c r="S527" s="76"/>
      <c r="T527" s="76"/>
      <c r="U527" s="76"/>
      <c r="V527" s="76"/>
      <c r="W527" s="76"/>
      <c r="X527" s="76"/>
      <c r="Y527" s="76">
        <v>1.5</v>
      </c>
      <c r="Z527" s="76">
        <v>0.5</v>
      </c>
      <c r="AA527" s="76"/>
      <c r="AB527" s="76"/>
      <c r="AC527" s="76"/>
      <c r="AD527" s="76"/>
      <c r="AE527" s="76"/>
      <c r="AF527" s="76"/>
      <c r="AG527" s="76"/>
      <c r="AH527" s="76"/>
      <c r="AI527" s="76"/>
      <c r="AJ527" s="76"/>
      <c r="AK527" s="76"/>
      <c r="AL527" s="76"/>
      <c r="AM527" s="76"/>
      <c r="AN527" s="76"/>
      <c r="AO527" s="76"/>
      <c r="AP527" s="76"/>
      <c r="AQ527" s="76"/>
      <c r="AR527" s="76"/>
      <c r="AS527" s="76"/>
      <c r="AT527" s="76"/>
      <c r="AU527" s="76"/>
      <c r="AV527" s="76"/>
      <c r="AW527" s="76"/>
      <c r="AX527" s="76"/>
      <c r="AY527" s="76"/>
      <c r="AZ527" s="76"/>
      <c r="BA527" s="76"/>
      <c r="BB527" s="76"/>
      <c r="BC527" s="76"/>
      <c r="BD527" s="448" t="s">
        <v>3115</v>
      </c>
      <c r="BE527" s="76"/>
      <c r="BF527" s="156" t="s">
        <v>3615</v>
      </c>
    </row>
    <row r="528" spans="1:58" s="79" customFormat="1" ht="32" x14ac:dyDescent="0.2">
      <c r="A528" s="401" t="s">
        <v>3160</v>
      </c>
      <c r="B528" s="401" t="s">
        <v>3161</v>
      </c>
      <c r="C528" s="402" t="s">
        <v>1153</v>
      </c>
      <c r="D528" s="42">
        <v>1.74</v>
      </c>
      <c r="E528" s="73"/>
      <c r="F528" s="73"/>
      <c r="G528" s="73"/>
      <c r="H528" s="74"/>
      <c r="I528" s="73">
        <v>0.09</v>
      </c>
      <c r="J528" s="403"/>
      <c r="K528" s="73"/>
      <c r="L528" s="73"/>
      <c r="M528" s="73">
        <v>0.78</v>
      </c>
      <c r="N528" s="73"/>
      <c r="O528" s="73"/>
      <c r="P528" s="73"/>
      <c r="Q528" s="73"/>
      <c r="R528" s="73"/>
      <c r="S528" s="73"/>
      <c r="T528" s="73"/>
      <c r="U528" s="73"/>
      <c r="V528" s="73"/>
      <c r="W528" s="73"/>
      <c r="X528" s="73"/>
      <c r="Y528" s="73"/>
      <c r="Z528" s="73"/>
      <c r="AA528" s="73"/>
      <c r="AB528" s="73"/>
      <c r="AC528" s="73"/>
      <c r="AD528" s="73"/>
      <c r="AE528" s="73"/>
      <c r="AF528" s="73"/>
      <c r="AG528" s="73"/>
      <c r="AH528" s="73"/>
      <c r="AI528" s="73"/>
      <c r="AJ528" s="73"/>
      <c r="AK528" s="73"/>
      <c r="AL528" s="73"/>
      <c r="AM528" s="73"/>
      <c r="AN528" s="73"/>
      <c r="AO528" s="73"/>
      <c r="AP528" s="73"/>
      <c r="AQ528" s="73"/>
      <c r="AR528" s="73"/>
      <c r="AS528" s="73"/>
      <c r="AT528" s="73"/>
      <c r="AU528" s="73"/>
      <c r="AV528" s="73"/>
      <c r="AW528" s="73"/>
      <c r="AX528" s="73">
        <v>0.59</v>
      </c>
      <c r="AY528" s="73"/>
      <c r="AZ528" s="73"/>
      <c r="BA528" s="73">
        <v>0.28000000000000003</v>
      </c>
      <c r="BB528" s="73"/>
      <c r="BC528" s="73"/>
      <c r="BD528" s="408" t="s">
        <v>3120</v>
      </c>
      <c r="BE528" s="73"/>
      <c r="BF528" s="156" t="s">
        <v>3615</v>
      </c>
    </row>
    <row r="529" spans="1:58" s="151" customFormat="1" x14ac:dyDescent="0.2">
      <c r="A529" s="447" t="s">
        <v>3162</v>
      </c>
      <c r="B529" s="171" t="s">
        <v>3163</v>
      </c>
      <c r="C529" s="402" t="s">
        <v>1153</v>
      </c>
      <c r="D529" s="42">
        <v>2.2000000000000002</v>
      </c>
      <c r="E529" s="73"/>
      <c r="F529" s="73"/>
      <c r="G529" s="73"/>
      <c r="H529" s="167">
        <v>0.39</v>
      </c>
      <c r="I529" s="73"/>
      <c r="J529" s="403"/>
      <c r="K529" s="73"/>
      <c r="L529" s="73"/>
      <c r="M529" s="73">
        <v>0.56999999999999995</v>
      </c>
      <c r="N529" s="73"/>
      <c r="O529" s="73"/>
      <c r="P529" s="73"/>
      <c r="Q529" s="73"/>
      <c r="R529" s="73"/>
      <c r="S529" s="73"/>
      <c r="T529" s="73"/>
      <c r="U529" s="73"/>
      <c r="V529" s="73"/>
      <c r="W529" s="73"/>
      <c r="X529" s="76">
        <v>0.49</v>
      </c>
      <c r="Y529" s="73">
        <v>0.49</v>
      </c>
      <c r="Z529" s="73"/>
      <c r="AA529" s="73"/>
      <c r="AB529" s="73"/>
      <c r="AC529" s="73"/>
      <c r="AD529" s="73"/>
      <c r="AE529" s="73"/>
      <c r="AF529" s="73"/>
      <c r="AG529" s="73"/>
      <c r="AH529" s="73"/>
      <c r="AI529" s="73"/>
      <c r="AJ529" s="73"/>
      <c r="AK529" s="73"/>
      <c r="AL529" s="73"/>
      <c r="AM529" s="73"/>
      <c r="AN529" s="73"/>
      <c r="AO529" s="73"/>
      <c r="AP529" s="73"/>
      <c r="AQ529" s="73"/>
      <c r="AR529" s="73"/>
      <c r="AS529" s="73"/>
      <c r="AT529" s="73"/>
      <c r="AU529" s="73"/>
      <c r="AV529" s="73"/>
      <c r="AW529" s="73"/>
      <c r="AX529" s="73">
        <v>0.64</v>
      </c>
      <c r="AY529" s="73"/>
      <c r="AZ529" s="73"/>
      <c r="BA529" s="73">
        <v>0.11</v>
      </c>
      <c r="BB529" s="73"/>
      <c r="BC529" s="76"/>
      <c r="BD529" s="408" t="s">
        <v>2837</v>
      </c>
      <c r="BE529" s="76"/>
      <c r="BF529" s="156" t="s">
        <v>3615</v>
      </c>
    </row>
    <row r="530" spans="1:58" s="151" customFormat="1" x14ac:dyDescent="0.2">
      <c r="A530" s="401" t="s">
        <v>3164</v>
      </c>
      <c r="B530" s="445" t="s">
        <v>3165</v>
      </c>
      <c r="C530" s="402" t="s">
        <v>1153</v>
      </c>
      <c r="D530" s="42">
        <v>4.68</v>
      </c>
      <c r="E530" s="73"/>
      <c r="F530" s="73"/>
      <c r="G530" s="73"/>
      <c r="H530" s="74">
        <v>3.51</v>
      </c>
      <c r="I530" s="73"/>
      <c r="J530" s="73"/>
      <c r="K530" s="73"/>
      <c r="L530" s="73"/>
      <c r="M530" s="73"/>
      <c r="N530" s="73"/>
      <c r="O530" s="73"/>
      <c r="P530" s="73"/>
      <c r="Q530" s="73"/>
      <c r="R530" s="73"/>
      <c r="S530" s="73"/>
      <c r="T530" s="73"/>
      <c r="U530" s="73"/>
      <c r="V530" s="73"/>
      <c r="W530" s="73"/>
      <c r="X530" s="73"/>
      <c r="Y530" s="73"/>
      <c r="Z530" s="73"/>
      <c r="AA530" s="73"/>
      <c r="AB530" s="73"/>
      <c r="AC530" s="73"/>
      <c r="AD530" s="73"/>
      <c r="AE530" s="73"/>
      <c r="AF530" s="73"/>
      <c r="AG530" s="73"/>
      <c r="AH530" s="73"/>
      <c r="AI530" s="73"/>
      <c r="AJ530" s="73"/>
      <c r="AK530" s="73"/>
      <c r="AL530" s="73"/>
      <c r="AM530" s="73"/>
      <c r="AN530" s="73"/>
      <c r="AO530" s="73"/>
      <c r="AP530" s="73"/>
      <c r="AQ530" s="73"/>
      <c r="AR530" s="73"/>
      <c r="AS530" s="73"/>
      <c r="AT530" s="73"/>
      <c r="AU530" s="73"/>
      <c r="AV530" s="73"/>
      <c r="AW530" s="73"/>
      <c r="AX530" s="73">
        <v>1.17</v>
      </c>
      <c r="AY530" s="73"/>
      <c r="AZ530" s="73"/>
      <c r="BA530" s="73"/>
      <c r="BB530" s="73"/>
      <c r="BC530" s="76"/>
      <c r="BD530" s="408" t="s">
        <v>3139</v>
      </c>
      <c r="BE530" s="76"/>
      <c r="BF530" s="156" t="s">
        <v>3615</v>
      </c>
    </row>
    <row r="531" spans="1:58" s="79" customFormat="1" x14ac:dyDescent="0.2">
      <c r="A531" s="447" t="s">
        <v>3166</v>
      </c>
      <c r="B531" s="404" t="s">
        <v>3167</v>
      </c>
      <c r="C531" s="400" t="s">
        <v>1153</v>
      </c>
      <c r="D531" s="42">
        <v>0.14000000000000001</v>
      </c>
      <c r="E531" s="73"/>
      <c r="F531" s="73"/>
      <c r="G531" s="73"/>
      <c r="H531" s="74"/>
      <c r="I531" s="73"/>
      <c r="J531" s="73"/>
      <c r="K531" s="73"/>
      <c r="L531" s="403"/>
      <c r="M531" s="73">
        <v>0.14000000000000001</v>
      </c>
      <c r="N531" s="73"/>
      <c r="O531" s="73"/>
      <c r="P531" s="73"/>
      <c r="Q531" s="73"/>
      <c r="R531" s="73"/>
      <c r="S531" s="73"/>
      <c r="T531" s="73"/>
      <c r="U531" s="73"/>
      <c r="V531" s="73"/>
      <c r="W531" s="73"/>
      <c r="X531" s="76">
        <v>0</v>
      </c>
      <c r="Y531" s="73"/>
      <c r="Z531" s="73"/>
      <c r="AA531" s="73"/>
      <c r="AB531" s="73"/>
      <c r="AC531" s="73"/>
      <c r="AD531" s="73"/>
      <c r="AE531" s="73"/>
      <c r="AF531" s="73"/>
      <c r="AG531" s="73"/>
      <c r="AH531" s="73"/>
      <c r="AI531" s="73"/>
      <c r="AJ531" s="73"/>
      <c r="AK531" s="73"/>
      <c r="AL531" s="73"/>
      <c r="AM531" s="73"/>
      <c r="AN531" s="73"/>
      <c r="AO531" s="73"/>
      <c r="AP531" s="73"/>
      <c r="AQ531" s="73"/>
      <c r="AR531" s="73"/>
      <c r="AS531" s="73"/>
      <c r="AT531" s="73"/>
      <c r="AU531" s="73"/>
      <c r="AV531" s="73"/>
      <c r="AW531" s="73"/>
      <c r="AX531" s="73"/>
      <c r="AY531" s="73"/>
      <c r="AZ531" s="73"/>
      <c r="BA531" s="73"/>
      <c r="BB531" s="73"/>
      <c r="BC531" s="73"/>
      <c r="BD531" s="400" t="s">
        <v>3120</v>
      </c>
      <c r="BE531" s="73"/>
      <c r="BF531" s="156" t="s">
        <v>3615</v>
      </c>
    </row>
    <row r="532" spans="1:58" s="79" customFormat="1" x14ac:dyDescent="0.2">
      <c r="A532" s="401" t="s">
        <v>3168</v>
      </c>
      <c r="B532" s="404" t="s">
        <v>3169</v>
      </c>
      <c r="C532" s="400" t="s">
        <v>1153</v>
      </c>
      <c r="D532" s="42">
        <v>2</v>
      </c>
      <c r="E532" s="73"/>
      <c r="F532" s="73"/>
      <c r="G532" s="73"/>
      <c r="H532" s="74"/>
      <c r="I532" s="73"/>
      <c r="J532" s="73"/>
      <c r="K532" s="73"/>
      <c r="L532" s="403"/>
      <c r="M532" s="73"/>
      <c r="N532" s="73"/>
      <c r="O532" s="73"/>
      <c r="P532" s="73"/>
      <c r="Q532" s="73"/>
      <c r="R532" s="73"/>
      <c r="S532" s="73"/>
      <c r="T532" s="73"/>
      <c r="U532" s="73"/>
      <c r="V532" s="73"/>
      <c r="W532" s="73"/>
      <c r="X532" s="76">
        <v>0</v>
      </c>
      <c r="Y532" s="73"/>
      <c r="Z532" s="73"/>
      <c r="AA532" s="73"/>
      <c r="AB532" s="73"/>
      <c r="AC532" s="73"/>
      <c r="AD532" s="73"/>
      <c r="AE532" s="73"/>
      <c r="AF532" s="73"/>
      <c r="AG532" s="73"/>
      <c r="AH532" s="73"/>
      <c r="AI532" s="73"/>
      <c r="AJ532" s="73"/>
      <c r="AK532" s="73"/>
      <c r="AL532" s="73"/>
      <c r="AM532" s="73"/>
      <c r="AN532" s="73"/>
      <c r="AO532" s="73"/>
      <c r="AP532" s="73"/>
      <c r="AQ532" s="73"/>
      <c r="AR532" s="73"/>
      <c r="AS532" s="73"/>
      <c r="AT532" s="73"/>
      <c r="AU532" s="73"/>
      <c r="AV532" s="73"/>
      <c r="AW532" s="73"/>
      <c r="AX532" s="73">
        <v>1.6</v>
      </c>
      <c r="AY532" s="73">
        <v>0.4</v>
      </c>
      <c r="AZ532" s="73"/>
      <c r="BA532" s="73"/>
      <c r="BB532" s="73"/>
      <c r="BC532" s="73"/>
      <c r="BD532" s="400" t="s">
        <v>2831</v>
      </c>
      <c r="BE532" s="73"/>
      <c r="BF532" s="156" t="s">
        <v>3615</v>
      </c>
    </row>
    <row r="533" spans="1:58" s="79" customFormat="1" ht="32" x14ac:dyDescent="0.2">
      <c r="A533" s="447" t="s">
        <v>3170</v>
      </c>
      <c r="B533" s="404" t="s">
        <v>3171</v>
      </c>
      <c r="C533" s="400" t="s">
        <v>1153</v>
      </c>
      <c r="D533" s="42">
        <v>0.6</v>
      </c>
      <c r="E533" s="73">
        <v>0.6</v>
      </c>
      <c r="F533" s="73"/>
      <c r="G533" s="73"/>
      <c r="H533" s="74"/>
      <c r="I533" s="73"/>
      <c r="J533" s="73"/>
      <c r="K533" s="73"/>
      <c r="L533" s="403"/>
      <c r="M533" s="73"/>
      <c r="N533" s="73"/>
      <c r="O533" s="73"/>
      <c r="P533" s="73"/>
      <c r="Q533" s="73"/>
      <c r="R533" s="73"/>
      <c r="S533" s="73"/>
      <c r="T533" s="73"/>
      <c r="U533" s="73"/>
      <c r="V533" s="73"/>
      <c r="W533" s="73"/>
      <c r="X533" s="76">
        <v>0</v>
      </c>
      <c r="Y533" s="73"/>
      <c r="Z533" s="73"/>
      <c r="AA533" s="73"/>
      <c r="AB533" s="73"/>
      <c r="AC533" s="73"/>
      <c r="AD533" s="73"/>
      <c r="AE533" s="73"/>
      <c r="AF533" s="73"/>
      <c r="AG533" s="73"/>
      <c r="AH533" s="73"/>
      <c r="AI533" s="73"/>
      <c r="AJ533" s="73"/>
      <c r="AK533" s="73"/>
      <c r="AL533" s="73"/>
      <c r="AM533" s="73"/>
      <c r="AN533" s="73"/>
      <c r="AO533" s="73"/>
      <c r="AP533" s="73"/>
      <c r="AQ533" s="73"/>
      <c r="AR533" s="73"/>
      <c r="AS533" s="73"/>
      <c r="AT533" s="73"/>
      <c r="AU533" s="73"/>
      <c r="AV533" s="73"/>
      <c r="AW533" s="73"/>
      <c r="AX533" s="73"/>
      <c r="AY533" s="73"/>
      <c r="AZ533" s="73"/>
      <c r="BA533" s="73"/>
      <c r="BB533" s="73"/>
      <c r="BC533" s="73"/>
      <c r="BD533" s="400" t="s">
        <v>2824</v>
      </c>
      <c r="BE533" s="73"/>
      <c r="BF533" s="156" t="s">
        <v>3615</v>
      </c>
    </row>
    <row r="534" spans="1:58" s="79" customFormat="1" ht="32" x14ac:dyDescent="0.2">
      <c r="A534" s="401" t="s">
        <v>3172</v>
      </c>
      <c r="B534" s="171" t="s">
        <v>3173</v>
      </c>
      <c r="C534" s="402"/>
      <c r="D534" s="42">
        <v>10.739999999999998</v>
      </c>
      <c r="E534" s="73">
        <v>1.6</v>
      </c>
      <c r="F534" s="73"/>
      <c r="G534" s="73">
        <v>1</v>
      </c>
      <c r="H534" s="73">
        <v>3</v>
      </c>
      <c r="I534" s="73"/>
      <c r="J534" s="73"/>
      <c r="K534" s="73"/>
      <c r="L534" s="73"/>
      <c r="M534" s="73">
        <v>0.14000000000000001</v>
      </c>
      <c r="N534" s="73"/>
      <c r="O534" s="73"/>
      <c r="P534" s="73"/>
      <c r="Q534" s="73"/>
      <c r="R534" s="73"/>
      <c r="S534" s="73"/>
      <c r="T534" s="73"/>
      <c r="U534" s="73"/>
      <c r="V534" s="73"/>
      <c r="W534" s="73"/>
      <c r="X534" s="73"/>
      <c r="Y534" s="73"/>
      <c r="Z534" s="73"/>
      <c r="AA534" s="73"/>
      <c r="AB534" s="73"/>
      <c r="AC534" s="73"/>
      <c r="AD534" s="73"/>
      <c r="AE534" s="73"/>
      <c r="AF534" s="73"/>
      <c r="AG534" s="73"/>
      <c r="AH534" s="73"/>
      <c r="AI534" s="73"/>
      <c r="AJ534" s="73"/>
      <c r="AK534" s="73"/>
      <c r="AL534" s="73"/>
      <c r="AM534" s="73"/>
      <c r="AN534" s="73"/>
      <c r="AO534" s="73"/>
      <c r="AP534" s="73"/>
      <c r="AQ534" s="73"/>
      <c r="AR534" s="73"/>
      <c r="AS534" s="73"/>
      <c r="AT534" s="73"/>
      <c r="AU534" s="73"/>
      <c r="AV534" s="73"/>
      <c r="AW534" s="73"/>
      <c r="AX534" s="73">
        <v>3.6</v>
      </c>
      <c r="AY534" s="73">
        <v>0.4</v>
      </c>
      <c r="AZ534" s="73"/>
      <c r="BA534" s="73">
        <v>1</v>
      </c>
      <c r="BB534" s="73"/>
      <c r="BC534" s="73"/>
      <c r="BD534" s="442" t="s">
        <v>3174</v>
      </c>
      <c r="BE534" s="73"/>
      <c r="BF534" s="156" t="s">
        <v>3614</v>
      </c>
    </row>
    <row r="535" spans="1:58" s="87" customFormat="1" x14ac:dyDescent="0.2">
      <c r="A535" s="449"/>
      <c r="B535" s="450"/>
      <c r="C535" s="451" t="s">
        <v>1153</v>
      </c>
      <c r="D535" s="163">
        <v>10.739999999999998</v>
      </c>
      <c r="E535" s="168">
        <v>1.6</v>
      </c>
      <c r="F535" s="168"/>
      <c r="G535" s="168">
        <v>1</v>
      </c>
      <c r="H535" s="169">
        <v>3</v>
      </c>
      <c r="I535" s="168"/>
      <c r="J535" s="168"/>
      <c r="K535" s="168"/>
      <c r="L535" s="168"/>
      <c r="M535" s="168">
        <v>0.14000000000000001</v>
      </c>
      <c r="N535" s="168"/>
      <c r="O535" s="168"/>
      <c r="P535" s="168"/>
      <c r="Q535" s="168"/>
      <c r="R535" s="168"/>
      <c r="S535" s="168"/>
      <c r="T535" s="168"/>
      <c r="U535" s="168"/>
      <c r="V535" s="168"/>
      <c r="W535" s="168"/>
      <c r="X535" s="168"/>
      <c r="Y535" s="168"/>
      <c r="Z535" s="168"/>
      <c r="AA535" s="168"/>
      <c r="AB535" s="168"/>
      <c r="AC535" s="168"/>
      <c r="AD535" s="168"/>
      <c r="AE535" s="168"/>
      <c r="AF535" s="168"/>
      <c r="AG535" s="168"/>
      <c r="AH535" s="168"/>
      <c r="AI535" s="168"/>
      <c r="AJ535" s="168"/>
      <c r="AK535" s="168"/>
      <c r="AL535" s="168"/>
      <c r="AM535" s="168"/>
      <c r="AN535" s="168"/>
      <c r="AO535" s="168"/>
      <c r="AP535" s="168"/>
      <c r="AQ535" s="168"/>
      <c r="AR535" s="168"/>
      <c r="AS535" s="168"/>
      <c r="AT535" s="168"/>
      <c r="AU535" s="168"/>
      <c r="AV535" s="168"/>
      <c r="AW535" s="168"/>
      <c r="AX535" s="168">
        <v>3.6</v>
      </c>
      <c r="AY535" s="168">
        <v>0.4</v>
      </c>
      <c r="AZ535" s="168"/>
      <c r="BA535" s="168">
        <v>1</v>
      </c>
      <c r="BB535" s="168"/>
      <c r="BC535" s="168"/>
      <c r="BD535" s="452" t="s">
        <v>2828</v>
      </c>
      <c r="BE535" s="168"/>
      <c r="BF535" s="156" t="s">
        <v>3615</v>
      </c>
    </row>
    <row r="536" spans="1:58" s="153" customFormat="1" x14ac:dyDescent="0.2">
      <c r="A536" s="399" t="s">
        <v>2309</v>
      </c>
      <c r="B536" s="162" t="s">
        <v>2436</v>
      </c>
      <c r="C536" s="14"/>
      <c r="D536" s="33">
        <v>3.25</v>
      </c>
      <c r="E536" s="33">
        <v>0.54</v>
      </c>
      <c r="F536" s="33"/>
      <c r="G536" s="33">
        <v>0.2</v>
      </c>
      <c r="H536" s="33">
        <v>0.38</v>
      </c>
      <c r="I536" s="33">
        <v>0</v>
      </c>
      <c r="J536" s="33">
        <v>0</v>
      </c>
      <c r="K536" s="33">
        <v>0</v>
      </c>
      <c r="L536" s="33">
        <v>0</v>
      </c>
      <c r="M536" s="33">
        <v>0.52</v>
      </c>
      <c r="N536" s="33">
        <v>0</v>
      </c>
      <c r="O536" s="33">
        <v>0</v>
      </c>
      <c r="P536" s="33">
        <v>0</v>
      </c>
      <c r="Q536" s="33">
        <v>0</v>
      </c>
      <c r="R536" s="33">
        <v>0</v>
      </c>
      <c r="S536" s="33">
        <v>0</v>
      </c>
      <c r="T536" s="33">
        <v>0</v>
      </c>
      <c r="U536" s="33">
        <v>0</v>
      </c>
      <c r="V536" s="33">
        <v>0</v>
      </c>
      <c r="W536" s="33">
        <v>0</v>
      </c>
      <c r="X536" s="33">
        <v>0</v>
      </c>
      <c r="Y536" s="33">
        <v>0</v>
      </c>
      <c r="Z536" s="33">
        <v>0</v>
      </c>
      <c r="AA536" s="33">
        <v>0</v>
      </c>
      <c r="AB536" s="33">
        <v>0</v>
      </c>
      <c r="AC536" s="33">
        <v>0</v>
      </c>
      <c r="AD536" s="33">
        <v>0</v>
      </c>
      <c r="AE536" s="33">
        <v>0</v>
      </c>
      <c r="AF536" s="33">
        <v>0</v>
      </c>
      <c r="AG536" s="33">
        <v>0</v>
      </c>
      <c r="AH536" s="33">
        <v>0</v>
      </c>
      <c r="AI536" s="33">
        <v>1.46</v>
      </c>
      <c r="AJ536" s="33">
        <v>0</v>
      </c>
      <c r="AK536" s="33">
        <v>0</v>
      </c>
      <c r="AL536" s="33">
        <v>0</v>
      </c>
      <c r="AM536" s="33">
        <v>0</v>
      </c>
      <c r="AN536" s="33">
        <v>0</v>
      </c>
      <c r="AO536" s="33">
        <v>0</v>
      </c>
      <c r="AP536" s="33">
        <v>0</v>
      </c>
      <c r="AQ536" s="33">
        <v>0</v>
      </c>
      <c r="AR536" s="33">
        <v>0</v>
      </c>
      <c r="AS536" s="33">
        <v>0</v>
      </c>
      <c r="AT536" s="33">
        <v>0</v>
      </c>
      <c r="AU536" s="33">
        <v>0</v>
      </c>
      <c r="AV536" s="33">
        <v>0</v>
      </c>
      <c r="AW536" s="33">
        <v>0</v>
      </c>
      <c r="AX536" s="33">
        <v>0</v>
      </c>
      <c r="AY536" s="33">
        <v>0</v>
      </c>
      <c r="AZ536" s="33">
        <v>0</v>
      </c>
      <c r="BA536" s="33">
        <v>0.15</v>
      </c>
      <c r="BB536" s="13"/>
      <c r="BC536" s="13"/>
      <c r="BD536" s="437"/>
      <c r="BE536" s="13"/>
      <c r="BF536" s="156" t="s">
        <v>3614</v>
      </c>
    </row>
    <row r="537" spans="1:58" s="79" customFormat="1" x14ac:dyDescent="0.2">
      <c r="A537" s="400" t="s">
        <v>3175</v>
      </c>
      <c r="B537" s="404" t="s">
        <v>3176</v>
      </c>
      <c r="C537" s="400" t="s">
        <v>1156</v>
      </c>
      <c r="D537" s="42">
        <v>0.24</v>
      </c>
      <c r="E537" s="73"/>
      <c r="F537" s="73"/>
      <c r="G537" s="73"/>
      <c r="H537" s="74"/>
      <c r="I537" s="73"/>
      <c r="J537" s="73"/>
      <c r="K537" s="73"/>
      <c r="L537" s="403"/>
      <c r="M537" s="73">
        <v>0.24</v>
      </c>
      <c r="N537" s="73"/>
      <c r="O537" s="73"/>
      <c r="P537" s="73"/>
      <c r="Q537" s="73"/>
      <c r="R537" s="73"/>
      <c r="S537" s="73"/>
      <c r="T537" s="73"/>
      <c r="U537" s="73"/>
      <c r="V537" s="73"/>
      <c r="W537" s="73"/>
      <c r="X537" s="76">
        <v>0</v>
      </c>
      <c r="Y537" s="73"/>
      <c r="Z537" s="73"/>
      <c r="AA537" s="73"/>
      <c r="AB537" s="73"/>
      <c r="AC537" s="73"/>
      <c r="AD537" s="73"/>
      <c r="AE537" s="73"/>
      <c r="AF537" s="73"/>
      <c r="AG537" s="73"/>
      <c r="AH537" s="73"/>
      <c r="AI537" s="73"/>
      <c r="AJ537" s="73"/>
      <c r="AK537" s="73"/>
      <c r="AL537" s="73"/>
      <c r="AM537" s="73"/>
      <c r="AN537" s="73"/>
      <c r="AO537" s="73"/>
      <c r="AP537" s="73"/>
      <c r="AQ537" s="73"/>
      <c r="AR537" s="73"/>
      <c r="AS537" s="73"/>
      <c r="AT537" s="73"/>
      <c r="AU537" s="73"/>
      <c r="AV537" s="73"/>
      <c r="AW537" s="73"/>
      <c r="AX537" s="73"/>
      <c r="AY537" s="73"/>
      <c r="AZ537" s="73"/>
      <c r="BA537" s="73"/>
      <c r="BB537" s="73"/>
      <c r="BC537" s="73"/>
      <c r="BD537" s="400" t="s">
        <v>3120</v>
      </c>
      <c r="BE537" s="73"/>
      <c r="BF537" s="156" t="s">
        <v>3615</v>
      </c>
    </row>
    <row r="538" spans="1:58" s="79" customFormat="1" ht="32" x14ac:dyDescent="0.2">
      <c r="A538" s="400" t="s">
        <v>3177</v>
      </c>
      <c r="B538" s="404" t="s">
        <v>3178</v>
      </c>
      <c r="C538" s="400" t="s">
        <v>1156</v>
      </c>
      <c r="D538" s="42">
        <v>0.28000000000000003</v>
      </c>
      <c r="E538" s="73"/>
      <c r="F538" s="73"/>
      <c r="G538" s="73"/>
      <c r="H538" s="74"/>
      <c r="I538" s="73"/>
      <c r="J538" s="73"/>
      <c r="K538" s="73"/>
      <c r="L538" s="403"/>
      <c r="M538" s="73">
        <v>0.28000000000000003</v>
      </c>
      <c r="N538" s="73"/>
      <c r="O538" s="73"/>
      <c r="P538" s="73"/>
      <c r="Q538" s="73"/>
      <c r="R538" s="73"/>
      <c r="S538" s="73"/>
      <c r="T538" s="73"/>
      <c r="U538" s="73"/>
      <c r="V538" s="73"/>
      <c r="W538" s="73"/>
      <c r="X538" s="76">
        <v>0</v>
      </c>
      <c r="Y538" s="73"/>
      <c r="Z538" s="73"/>
      <c r="AA538" s="73"/>
      <c r="AB538" s="73"/>
      <c r="AC538" s="73"/>
      <c r="AD538" s="73"/>
      <c r="AE538" s="73"/>
      <c r="AF538" s="73"/>
      <c r="AG538" s="73"/>
      <c r="AH538" s="73"/>
      <c r="AI538" s="73"/>
      <c r="AJ538" s="73"/>
      <c r="AK538" s="73"/>
      <c r="AL538" s="73"/>
      <c r="AM538" s="73"/>
      <c r="AN538" s="73"/>
      <c r="AO538" s="73"/>
      <c r="AP538" s="73"/>
      <c r="AQ538" s="73"/>
      <c r="AR538" s="73"/>
      <c r="AS538" s="73"/>
      <c r="AT538" s="73"/>
      <c r="AU538" s="73"/>
      <c r="AV538" s="73"/>
      <c r="AW538" s="73"/>
      <c r="AX538" s="73"/>
      <c r="AY538" s="73"/>
      <c r="AZ538" s="73"/>
      <c r="BA538" s="73"/>
      <c r="BB538" s="73"/>
      <c r="BC538" s="73"/>
      <c r="BD538" s="400" t="s">
        <v>3120</v>
      </c>
      <c r="BE538" s="73"/>
      <c r="BF538" s="156" t="s">
        <v>3615</v>
      </c>
    </row>
    <row r="539" spans="1:58" s="79" customFormat="1" x14ac:dyDescent="0.2">
      <c r="A539" s="400" t="s">
        <v>3179</v>
      </c>
      <c r="B539" s="404" t="s">
        <v>3180</v>
      </c>
      <c r="C539" s="400" t="s">
        <v>1156</v>
      </c>
      <c r="D539" s="42">
        <v>0.58000000000000007</v>
      </c>
      <c r="E539" s="73"/>
      <c r="F539" s="73"/>
      <c r="G539" s="73">
        <v>0.2</v>
      </c>
      <c r="H539" s="74">
        <v>0.38</v>
      </c>
      <c r="I539" s="73"/>
      <c r="J539" s="73"/>
      <c r="K539" s="73"/>
      <c r="L539" s="403"/>
      <c r="M539" s="73"/>
      <c r="N539" s="73"/>
      <c r="O539" s="73"/>
      <c r="P539" s="73"/>
      <c r="Q539" s="73"/>
      <c r="R539" s="73"/>
      <c r="S539" s="73"/>
      <c r="T539" s="73"/>
      <c r="U539" s="73"/>
      <c r="V539" s="73"/>
      <c r="W539" s="73"/>
      <c r="X539" s="76"/>
      <c r="Y539" s="73"/>
      <c r="Z539" s="73"/>
      <c r="AA539" s="73"/>
      <c r="AB539" s="73"/>
      <c r="AC539" s="73"/>
      <c r="AD539" s="73"/>
      <c r="AE539" s="73"/>
      <c r="AF539" s="73"/>
      <c r="AG539" s="73"/>
      <c r="AH539" s="73"/>
      <c r="AI539" s="73"/>
      <c r="AJ539" s="73"/>
      <c r="AK539" s="73"/>
      <c r="AL539" s="73"/>
      <c r="AM539" s="73"/>
      <c r="AN539" s="73"/>
      <c r="AO539" s="73"/>
      <c r="AP539" s="73"/>
      <c r="AQ539" s="73"/>
      <c r="AR539" s="73"/>
      <c r="AS539" s="73"/>
      <c r="AT539" s="73"/>
      <c r="AU539" s="73"/>
      <c r="AV539" s="73"/>
      <c r="AW539" s="73"/>
      <c r="AX539" s="73"/>
      <c r="AY539" s="73"/>
      <c r="AZ539" s="73"/>
      <c r="BA539" s="73"/>
      <c r="BB539" s="73"/>
      <c r="BC539" s="73"/>
      <c r="BD539" s="400" t="s">
        <v>2826</v>
      </c>
      <c r="BE539" s="73"/>
      <c r="BF539" s="156" t="s">
        <v>3615</v>
      </c>
    </row>
    <row r="540" spans="1:58" s="79" customFormat="1" x14ac:dyDescent="0.2">
      <c r="A540" s="400" t="s">
        <v>3181</v>
      </c>
      <c r="B540" s="404" t="s">
        <v>3182</v>
      </c>
      <c r="C540" s="400" t="s">
        <v>1156</v>
      </c>
      <c r="D540" s="42">
        <v>1.46</v>
      </c>
      <c r="E540" s="73"/>
      <c r="F540" s="73"/>
      <c r="G540" s="73"/>
      <c r="H540" s="74"/>
      <c r="I540" s="73"/>
      <c r="J540" s="73"/>
      <c r="K540" s="73"/>
      <c r="L540" s="403"/>
      <c r="M540" s="73"/>
      <c r="N540" s="73"/>
      <c r="O540" s="73"/>
      <c r="P540" s="73"/>
      <c r="Q540" s="73"/>
      <c r="R540" s="73"/>
      <c r="S540" s="73"/>
      <c r="T540" s="73"/>
      <c r="U540" s="73"/>
      <c r="V540" s="73"/>
      <c r="W540" s="73"/>
      <c r="X540" s="76"/>
      <c r="Y540" s="73"/>
      <c r="Z540" s="73"/>
      <c r="AA540" s="73"/>
      <c r="AB540" s="73"/>
      <c r="AC540" s="73"/>
      <c r="AD540" s="73"/>
      <c r="AE540" s="73"/>
      <c r="AF540" s="73"/>
      <c r="AG540" s="73"/>
      <c r="AH540" s="73"/>
      <c r="AI540" s="73">
        <v>1.46</v>
      </c>
      <c r="AJ540" s="73"/>
      <c r="AK540" s="73"/>
      <c r="AL540" s="73"/>
      <c r="AM540" s="73"/>
      <c r="AN540" s="73"/>
      <c r="AO540" s="73"/>
      <c r="AP540" s="73"/>
      <c r="AQ540" s="73"/>
      <c r="AR540" s="73"/>
      <c r="AS540" s="73"/>
      <c r="AT540" s="73"/>
      <c r="AU540" s="73"/>
      <c r="AV540" s="73"/>
      <c r="AW540" s="73"/>
      <c r="AX540" s="73"/>
      <c r="AY540" s="73"/>
      <c r="AZ540" s="73"/>
      <c r="BA540" s="73"/>
      <c r="BB540" s="73"/>
      <c r="BC540" s="73"/>
      <c r="BD540" s="400" t="s">
        <v>2826</v>
      </c>
      <c r="BE540" s="73"/>
      <c r="BF540" s="156" t="s">
        <v>3615</v>
      </c>
    </row>
    <row r="541" spans="1:58" s="79" customFormat="1" x14ac:dyDescent="0.2">
      <c r="A541" s="400" t="s">
        <v>3183</v>
      </c>
      <c r="B541" s="404" t="s">
        <v>3184</v>
      </c>
      <c r="C541" s="400" t="s">
        <v>1156</v>
      </c>
      <c r="D541" s="42">
        <v>0.42</v>
      </c>
      <c r="E541" s="73">
        <v>0.42</v>
      </c>
      <c r="F541" s="73"/>
      <c r="G541" s="73"/>
      <c r="H541" s="74"/>
      <c r="I541" s="73"/>
      <c r="J541" s="73"/>
      <c r="K541" s="73"/>
      <c r="L541" s="403"/>
      <c r="M541" s="73"/>
      <c r="N541" s="73"/>
      <c r="O541" s="73"/>
      <c r="P541" s="73"/>
      <c r="Q541" s="73"/>
      <c r="R541" s="73"/>
      <c r="S541" s="73"/>
      <c r="T541" s="73"/>
      <c r="U541" s="73"/>
      <c r="V541" s="73"/>
      <c r="W541" s="73"/>
      <c r="X541" s="76">
        <v>0</v>
      </c>
      <c r="Y541" s="73"/>
      <c r="Z541" s="73"/>
      <c r="AA541" s="73"/>
      <c r="AB541" s="73"/>
      <c r="AC541" s="73"/>
      <c r="AD541" s="73"/>
      <c r="AE541" s="73"/>
      <c r="AF541" s="73"/>
      <c r="AG541" s="73"/>
      <c r="AH541" s="73"/>
      <c r="AI541" s="73"/>
      <c r="AJ541" s="73"/>
      <c r="AK541" s="73"/>
      <c r="AL541" s="73"/>
      <c r="AM541" s="73"/>
      <c r="AN541" s="73"/>
      <c r="AO541" s="73"/>
      <c r="AP541" s="73"/>
      <c r="AQ541" s="73"/>
      <c r="AR541" s="73"/>
      <c r="AS541" s="73"/>
      <c r="AT541" s="73"/>
      <c r="AU541" s="73"/>
      <c r="AV541" s="73"/>
      <c r="AW541" s="73"/>
      <c r="AX541" s="73"/>
      <c r="AY541" s="73"/>
      <c r="AZ541" s="73"/>
      <c r="BA541" s="73"/>
      <c r="BB541" s="73"/>
      <c r="BC541" s="73"/>
      <c r="BD541" s="400" t="s">
        <v>3128</v>
      </c>
      <c r="BE541" s="73"/>
      <c r="BF541" s="156" t="s">
        <v>3615</v>
      </c>
    </row>
    <row r="542" spans="1:58" s="79" customFormat="1" x14ac:dyDescent="0.2">
      <c r="A542" s="400" t="s">
        <v>3185</v>
      </c>
      <c r="B542" s="401" t="s">
        <v>3186</v>
      </c>
      <c r="C542" s="402" t="s">
        <v>1156</v>
      </c>
      <c r="D542" s="42">
        <v>0.15</v>
      </c>
      <c r="E542" s="73"/>
      <c r="F542" s="73"/>
      <c r="G542" s="73"/>
      <c r="H542" s="74"/>
      <c r="I542" s="73"/>
      <c r="J542" s="73"/>
      <c r="K542" s="73"/>
      <c r="L542" s="403"/>
      <c r="M542" s="73"/>
      <c r="N542" s="73"/>
      <c r="O542" s="73"/>
      <c r="P542" s="73"/>
      <c r="Q542" s="73"/>
      <c r="R542" s="73"/>
      <c r="S542" s="73"/>
      <c r="T542" s="73"/>
      <c r="U542" s="73"/>
      <c r="V542" s="73"/>
      <c r="W542" s="73"/>
      <c r="X542" s="73"/>
      <c r="Y542" s="73"/>
      <c r="Z542" s="73"/>
      <c r="AA542" s="73"/>
      <c r="AB542" s="73"/>
      <c r="AC542" s="73"/>
      <c r="AD542" s="73"/>
      <c r="AE542" s="73"/>
      <c r="AF542" s="73"/>
      <c r="AG542" s="73"/>
      <c r="AH542" s="73"/>
      <c r="AI542" s="73"/>
      <c r="AJ542" s="73"/>
      <c r="AK542" s="73"/>
      <c r="AL542" s="73"/>
      <c r="AM542" s="73"/>
      <c r="AN542" s="73"/>
      <c r="AO542" s="73"/>
      <c r="AP542" s="73"/>
      <c r="AQ542" s="73"/>
      <c r="AR542" s="73"/>
      <c r="AS542" s="73"/>
      <c r="AT542" s="73"/>
      <c r="AU542" s="73"/>
      <c r="AV542" s="73"/>
      <c r="AW542" s="73"/>
      <c r="AX542" s="73"/>
      <c r="AY542" s="73"/>
      <c r="AZ542" s="73"/>
      <c r="BA542" s="73">
        <v>0.15</v>
      </c>
      <c r="BB542" s="73"/>
      <c r="BC542" s="73"/>
      <c r="BD542" s="402" t="s">
        <v>2832</v>
      </c>
      <c r="BE542" s="73"/>
      <c r="BF542" s="156" t="s">
        <v>3615</v>
      </c>
    </row>
    <row r="543" spans="1:58" s="79" customFormat="1" ht="32" x14ac:dyDescent="0.2">
      <c r="A543" s="400" t="s">
        <v>3187</v>
      </c>
      <c r="B543" s="453" t="s">
        <v>3188</v>
      </c>
      <c r="C543" s="454" t="s">
        <v>1156</v>
      </c>
      <c r="D543" s="48">
        <v>0.12</v>
      </c>
      <c r="E543" s="157">
        <v>0.12</v>
      </c>
      <c r="F543" s="157"/>
      <c r="G543" s="157"/>
      <c r="H543" s="158"/>
      <c r="I543" s="157"/>
      <c r="J543" s="157"/>
      <c r="K543" s="157"/>
      <c r="L543" s="407"/>
      <c r="M543" s="157"/>
      <c r="N543" s="157"/>
      <c r="O543" s="157"/>
      <c r="P543" s="157"/>
      <c r="Q543" s="157"/>
      <c r="R543" s="157"/>
      <c r="S543" s="157"/>
      <c r="T543" s="157"/>
      <c r="U543" s="157"/>
      <c r="V543" s="157"/>
      <c r="W543" s="157"/>
      <c r="X543" s="157"/>
      <c r="Y543" s="157"/>
      <c r="Z543" s="157"/>
      <c r="AA543" s="157"/>
      <c r="AB543" s="157"/>
      <c r="AC543" s="157"/>
      <c r="AD543" s="157"/>
      <c r="AE543" s="157"/>
      <c r="AF543" s="157"/>
      <c r="AG543" s="157"/>
      <c r="AH543" s="157"/>
      <c r="AI543" s="157"/>
      <c r="AJ543" s="157"/>
      <c r="AK543" s="157"/>
      <c r="AL543" s="157"/>
      <c r="AM543" s="157"/>
      <c r="AN543" s="157"/>
      <c r="AO543" s="157"/>
      <c r="AP543" s="157"/>
      <c r="AQ543" s="157"/>
      <c r="AR543" s="157"/>
      <c r="AS543" s="157"/>
      <c r="AT543" s="157"/>
      <c r="AU543" s="157"/>
      <c r="AV543" s="157"/>
      <c r="AW543" s="157"/>
      <c r="AX543" s="157"/>
      <c r="AY543" s="157"/>
      <c r="AZ543" s="157"/>
      <c r="BA543" s="157"/>
      <c r="BB543" s="157"/>
      <c r="BC543" s="157"/>
      <c r="BD543" s="454" t="s">
        <v>3129</v>
      </c>
      <c r="BE543" s="157"/>
      <c r="BF543" s="156" t="s">
        <v>3615</v>
      </c>
    </row>
    <row r="544" spans="1:58" s="153" customFormat="1" x14ac:dyDescent="0.2">
      <c r="A544" s="399" t="s">
        <v>2311</v>
      </c>
      <c r="B544" s="162" t="s">
        <v>478</v>
      </c>
      <c r="C544" s="14"/>
      <c r="D544" s="33">
        <v>3.79</v>
      </c>
      <c r="E544" s="33">
        <v>2.33</v>
      </c>
      <c r="F544" s="33"/>
      <c r="G544" s="33">
        <v>0</v>
      </c>
      <c r="H544" s="33">
        <v>0</v>
      </c>
      <c r="I544" s="33">
        <v>0.9</v>
      </c>
      <c r="J544" s="33">
        <v>0</v>
      </c>
      <c r="K544" s="33">
        <v>0</v>
      </c>
      <c r="L544" s="33">
        <v>0</v>
      </c>
      <c r="M544" s="33">
        <v>0</v>
      </c>
      <c r="N544" s="33">
        <v>0</v>
      </c>
      <c r="O544" s="33">
        <v>0</v>
      </c>
      <c r="P544" s="33">
        <v>0</v>
      </c>
      <c r="Q544" s="33">
        <v>0</v>
      </c>
      <c r="R544" s="33">
        <v>0</v>
      </c>
      <c r="S544" s="33">
        <v>0</v>
      </c>
      <c r="T544" s="33">
        <v>0</v>
      </c>
      <c r="U544" s="33">
        <v>0</v>
      </c>
      <c r="V544" s="33">
        <v>0</v>
      </c>
      <c r="W544" s="33">
        <v>0</v>
      </c>
      <c r="X544" s="33">
        <v>0.56000000000000005</v>
      </c>
      <c r="Y544" s="33">
        <v>0.04</v>
      </c>
      <c r="Z544" s="33">
        <v>0.01</v>
      </c>
      <c r="AA544" s="33">
        <v>0</v>
      </c>
      <c r="AB544" s="33">
        <v>0</v>
      </c>
      <c r="AC544" s="33">
        <v>0</v>
      </c>
      <c r="AD544" s="33">
        <v>0</v>
      </c>
      <c r="AE544" s="33">
        <v>0.51</v>
      </c>
      <c r="AF544" s="33">
        <v>0</v>
      </c>
      <c r="AG544" s="33">
        <v>0</v>
      </c>
      <c r="AH544" s="33">
        <v>0</v>
      </c>
      <c r="AI544" s="33">
        <v>0</v>
      </c>
      <c r="AJ544" s="33">
        <v>0</v>
      </c>
      <c r="AK544" s="33">
        <v>0</v>
      </c>
      <c r="AL544" s="33">
        <v>0</v>
      </c>
      <c r="AM544" s="33">
        <v>0</v>
      </c>
      <c r="AN544" s="33">
        <v>0</v>
      </c>
      <c r="AO544" s="33">
        <v>0</v>
      </c>
      <c r="AP544" s="33">
        <v>0</v>
      </c>
      <c r="AQ544" s="33">
        <v>0</v>
      </c>
      <c r="AR544" s="33">
        <v>0</v>
      </c>
      <c r="AS544" s="33">
        <v>0</v>
      </c>
      <c r="AT544" s="33">
        <v>0</v>
      </c>
      <c r="AU544" s="33">
        <v>0</v>
      </c>
      <c r="AV544" s="33">
        <v>0</v>
      </c>
      <c r="AW544" s="33">
        <v>0</v>
      </c>
      <c r="AX544" s="33">
        <v>0</v>
      </c>
      <c r="AY544" s="33">
        <v>0</v>
      </c>
      <c r="AZ544" s="33">
        <v>0</v>
      </c>
      <c r="BA544" s="33">
        <v>0</v>
      </c>
      <c r="BB544" s="13"/>
      <c r="BC544" s="13"/>
      <c r="BD544" s="14"/>
      <c r="BE544" s="13"/>
      <c r="BF544" s="156" t="s">
        <v>3614</v>
      </c>
    </row>
    <row r="545" spans="1:58" s="79" customFormat="1" x14ac:dyDescent="0.2">
      <c r="A545" s="400" t="s">
        <v>3189</v>
      </c>
      <c r="B545" s="171" t="s">
        <v>3190</v>
      </c>
      <c r="C545" s="400" t="s">
        <v>1155</v>
      </c>
      <c r="D545" s="42">
        <v>0.9</v>
      </c>
      <c r="E545" s="73"/>
      <c r="F545" s="73"/>
      <c r="G545" s="73"/>
      <c r="H545" s="74"/>
      <c r="I545" s="73">
        <v>0.9</v>
      </c>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c r="AH545" s="73"/>
      <c r="AI545" s="73"/>
      <c r="AJ545" s="73"/>
      <c r="AK545" s="73"/>
      <c r="AL545" s="73"/>
      <c r="AM545" s="73"/>
      <c r="AN545" s="73"/>
      <c r="AO545" s="73"/>
      <c r="AP545" s="73"/>
      <c r="AQ545" s="73"/>
      <c r="AR545" s="73"/>
      <c r="AS545" s="73"/>
      <c r="AT545" s="73"/>
      <c r="AU545" s="73"/>
      <c r="AV545" s="73"/>
      <c r="AW545" s="73"/>
      <c r="AX545" s="73"/>
      <c r="AY545" s="73"/>
      <c r="AZ545" s="73"/>
      <c r="BA545" s="73"/>
      <c r="BB545" s="73"/>
      <c r="BC545" s="73"/>
      <c r="BD545" s="400" t="s">
        <v>2840</v>
      </c>
      <c r="BE545" s="73"/>
      <c r="BF545" s="156" t="s">
        <v>3615</v>
      </c>
    </row>
    <row r="546" spans="1:58" s="79" customFormat="1" x14ac:dyDescent="0.2">
      <c r="A546" s="400" t="s">
        <v>3191</v>
      </c>
      <c r="B546" s="404" t="s">
        <v>3192</v>
      </c>
      <c r="C546" s="400" t="s">
        <v>1155</v>
      </c>
      <c r="D546" s="42">
        <v>0.38</v>
      </c>
      <c r="E546" s="73">
        <v>0.33</v>
      </c>
      <c r="F546" s="73"/>
      <c r="G546" s="73"/>
      <c r="H546" s="412"/>
      <c r="I546" s="412"/>
      <c r="J546" s="73"/>
      <c r="K546" s="73"/>
      <c r="L546" s="403"/>
      <c r="M546" s="73"/>
      <c r="N546" s="73"/>
      <c r="O546" s="73"/>
      <c r="P546" s="73"/>
      <c r="Q546" s="73"/>
      <c r="R546" s="73"/>
      <c r="S546" s="73"/>
      <c r="T546" s="73"/>
      <c r="U546" s="73"/>
      <c r="V546" s="73"/>
      <c r="W546" s="73"/>
      <c r="X546" s="76">
        <v>0.05</v>
      </c>
      <c r="Y546" s="73">
        <v>0.04</v>
      </c>
      <c r="Z546" s="73">
        <v>0.01</v>
      </c>
      <c r="AA546" s="73"/>
      <c r="AB546" s="73"/>
      <c r="AC546" s="73"/>
      <c r="AD546" s="73"/>
      <c r="AE546" s="73"/>
      <c r="AF546" s="73"/>
      <c r="AG546" s="73"/>
      <c r="AH546" s="73"/>
      <c r="AI546" s="73"/>
      <c r="AJ546" s="73"/>
      <c r="AK546" s="73"/>
      <c r="AL546" s="73"/>
      <c r="AM546" s="73"/>
      <c r="AN546" s="73"/>
      <c r="AO546" s="73"/>
      <c r="AP546" s="73"/>
      <c r="AQ546" s="73"/>
      <c r="AR546" s="73"/>
      <c r="AS546" s="73"/>
      <c r="AT546" s="73"/>
      <c r="AU546" s="73"/>
      <c r="AV546" s="73"/>
      <c r="AW546" s="73"/>
      <c r="AX546" s="73"/>
      <c r="AY546" s="73"/>
      <c r="AZ546" s="73"/>
      <c r="BA546" s="412"/>
      <c r="BB546" s="73"/>
      <c r="BC546" s="73"/>
      <c r="BD546" s="400" t="s">
        <v>2840</v>
      </c>
      <c r="BE546" s="73"/>
      <c r="BF546" s="156" t="s">
        <v>3615</v>
      </c>
    </row>
    <row r="547" spans="1:58" s="79" customFormat="1" x14ac:dyDescent="0.2">
      <c r="A547" s="400" t="s">
        <v>3193</v>
      </c>
      <c r="B547" s="405" t="s">
        <v>3194</v>
      </c>
      <c r="C547" s="406" t="s">
        <v>1155</v>
      </c>
      <c r="D547" s="42">
        <v>0.51</v>
      </c>
      <c r="E547" s="157"/>
      <c r="F547" s="157"/>
      <c r="G547" s="157"/>
      <c r="H547" s="158"/>
      <c r="I547" s="157"/>
      <c r="J547" s="157"/>
      <c r="K547" s="157"/>
      <c r="L547" s="407"/>
      <c r="M547" s="157"/>
      <c r="N547" s="157"/>
      <c r="O547" s="157"/>
      <c r="P547" s="157"/>
      <c r="Q547" s="157"/>
      <c r="R547" s="157"/>
      <c r="S547" s="157"/>
      <c r="T547" s="157"/>
      <c r="U547" s="157"/>
      <c r="V547" s="157"/>
      <c r="W547" s="157"/>
      <c r="X547" s="76">
        <v>0.51</v>
      </c>
      <c r="Y547" s="157"/>
      <c r="Z547" s="157"/>
      <c r="AA547" s="157"/>
      <c r="AB547" s="157"/>
      <c r="AC547" s="157"/>
      <c r="AD547" s="157"/>
      <c r="AE547" s="157">
        <v>0.51</v>
      </c>
      <c r="AF547" s="157"/>
      <c r="AG547" s="157"/>
      <c r="AH547" s="157"/>
      <c r="AI547" s="157"/>
      <c r="AJ547" s="157"/>
      <c r="AK547" s="157"/>
      <c r="AL547" s="157"/>
      <c r="AM547" s="157"/>
      <c r="AN547" s="157"/>
      <c r="AO547" s="157"/>
      <c r="AP547" s="157"/>
      <c r="AQ547" s="157"/>
      <c r="AR547" s="157"/>
      <c r="AS547" s="157"/>
      <c r="AT547" s="157"/>
      <c r="AU547" s="157"/>
      <c r="AV547" s="157"/>
      <c r="AW547" s="157"/>
      <c r="AX547" s="157"/>
      <c r="AY547" s="157"/>
      <c r="AZ547" s="157"/>
      <c r="BA547" s="157"/>
      <c r="BB547" s="157"/>
      <c r="BC547" s="157"/>
      <c r="BD547" s="406" t="s">
        <v>2826</v>
      </c>
      <c r="BE547" s="157"/>
      <c r="BF547" s="156" t="s">
        <v>3615</v>
      </c>
    </row>
    <row r="548" spans="1:58" s="79" customFormat="1" ht="48" x14ac:dyDescent="0.2">
      <c r="A548" s="400" t="s">
        <v>3195</v>
      </c>
      <c r="B548" s="455" t="s">
        <v>3196</v>
      </c>
      <c r="C548" s="406" t="s">
        <v>1155</v>
      </c>
      <c r="D548" s="42">
        <v>2</v>
      </c>
      <c r="E548" s="159">
        <v>2</v>
      </c>
      <c r="F548" s="159"/>
      <c r="G548" s="159"/>
      <c r="H548" s="166"/>
      <c r="I548" s="159"/>
      <c r="J548" s="159"/>
      <c r="K548" s="159"/>
      <c r="L548" s="415"/>
      <c r="M548" s="159"/>
      <c r="N548" s="159"/>
      <c r="O548" s="159"/>
      <c r="P548" s="159"/>
      <c r="Q548" s="159"/>
      <c r="R548" s="159"/>
      <c r="S548" s="159"/>
      <c r="T548" s="159"/>
      <c r="U548" s="159"/>
      <c r="V548" s="159"/>
      <c r="W548" s="159"/>
      <c r="X548" s="159"/>
      <c r="Y548" s="159"/>
      <c r="Z548" s="159"/>
      <c r="AA548" s="159"/>
      <c r="AB548" s="159"/>
      <c r="AC548" s="159"/>
      <c r="AD548" s="159"/>
      <c r="AE548" s="159"/>
      <c r="AF548" s="159"/>
      <c r="AG548" s="159"/>
      <c r="AH548" s="159"/>
      <c r="AI548" s="159"/>
      <c r="AJ548" s="159"/>
      <c r="AK548" s="159"/>
      <c r="AL548" s="159"/>
      <c r="AM548" s="159"/>
      <c r="AN548" s="159"/>
      <c r="AO548" s="159"/>
      <c r="AP548" s="159"/>
      <c r="AQ548" s="159"/>
      <c r="AR548" s="159"/>
      <c r="AS548" s="159"/>
      <c r="AT548" s="159"/>
      <c r="AU548" s="159"/>
      <c r="AV548" s="159"/>
      <c r="AW548" s="159"/>
      <c r="AX548" s="159"/>
      <c r="AY548" s="159"/>
      <c r="AZ548" s="159"/>
      <c r="BA548" s="159"/>
      <c r="BB548" s="159"/>
      <c r="BC548" s="159"/>
      <c r="BD548" s="406" t="s">
        <v>2826</v>
      </c>
      <c r="BE548" s="159"/>
      <c r="BF548" s="156" t="s">
        <v>3615</v>
      </c>
    </row>
    <row r="549" spans="1:58" s="79" customFormat="1" x14ac:dyDescent="0.2">
      <c r="A549" s="400" t="s">
        <v>3197</v>
      </c>
      <c r="B549" s="162" t="s">
        <v>2462</v>
      </c>
      <c r="C549" s="456"/>
      <c r="D549" s="133">
        <v>0</v>
      </c>
      <c r="E549" s="133">
        <v>0</v>
      </c>
      <c r="F549" s="133"/>
      <c r="G549" s="133">
        <v>0</v>
      </c>
      <c r="H549" s="133">
        <v>0</v>
      </c>
      <c r="I549" s="133">
        <v>0</v>
      </c>
      <c r="J549" s="133">
        <v>0</v>
      </c>
      <c r="K549" s="133">
        <v>0</v>
      </c>
      <c r="L549" s="133">
        <v>0</v>
      </c>
      <c r="M549" s="133">
        <v>0</v>
      </c>
      <c r="N549" s="133">
        <v>0</v>
      </c>
      <c r="O549" s="133">
        <v>0</v>
      </c>
      <c r="P549" s="133">
        <v>0</v>
      </c>
      <c r="Q549" s="133">
        <v>0</v>
      </c>
      <c r="R549" s="133">
        <v>0</v>
      </c>
      <c r="S549" s="133">
        <v>0</v>
      </c>
      <c r="T549" s="133">
        <v>0</v>
      </c>
      <c r="U549" s="133">
        <v>0</v>
      </c>
      <c r="V549" s="133">
        <v>0</v>
      </c>
      <c r="W549" s="133">
        <v>0</v>
      </c>
      <c r="X549" s="133">
        <v>0</v>
      </c>
      <c r="Y549" s="133">
        <v>0</v>
      </c>
      <c r="Z549" s="133">
        <v>0</v>
      </c>
      <c r="AA549" s="133">
        <v>0</v>
      </c>
      <c r="AB549" s="133">
        <v>0</v>
      </c>
      <c r="AC549" s="133">
        <v>0</v>
      </c>
      <c r="AD549" s="133">
        <v>0</v>
      </c>
      <c r="AE549" s="133">
        <v>0</v>
      </c>
      <c r="AF549" s="133">
        <v>0</v>
      </c>
      <c r="AG549" s="133">
        <v>0</v>
      </c>
      <c r="AH549" s="133">
        <v>0</v>
      </c>
      <c r="AI549" s="133">
        <v>0</v>
      </c>
      <c r="AJ549" s="133">
        <v>0</v>
      </c>
      <c r="AK549" s="133">
        <v>0</v>
      </c>
      <c r="AL549" s="133">
        <v>0</v>
      </c>
      <c r="AM549" s="133">
        <v>0</v>
      </c>
      <c r="AN549" s="133">
        <v>0</v>
      </c>
      <c r="AO549" s="133">
        <v>0</v>
      </c>
      <c r="AP549" s="133">
        <v>0</v>
      </c>
      <c r="AQ549" s="133">
        <v>0</v>
      </c>
      <c r="AR549" s="133">
        <v>0</v>
      </c>
      <c r="AS549" s="133">
        <v>0</v>
      </c>
      <c r="AT549" s="133">
        <v>0</v>
      </c>
      <c r="AU549" s="133">
        <v>0</v>
      </c>
      <c r="AV549" s="133">
        <v>0</v>
      </c>
      <c r="AW549" s="133">
        <v>0</v>
      </c>
      <c r="AX549" s="133">
        <v>0</v>
      </c>
      <c r="AY549" s="133">
        <v>0</v>
      </c>
      <c r="AZ549" s="133">
        <v>0</v>
      </c>
      <c r="BA549" s="133">
        <v>0</v>
      </c>
      <c r="BB549" s="16"/>
      <c r="BC549" s="16"/>
      <c r="BD549" s="456"/>
      <c r="BE549" s="16"/>
      <c r="BF549" s="156" t="s">
        <v>3614</v>
      </c>
    </row>
    <row r="550" spans="1:58" s="79" customFormat="1" x14ac:dyDescent="0.2">
      <c r="A550" s="400" t="s">
        <v>3198</v>
      </c>
      <c r="B550" s="405" t="s">
        <v>3199</v>
      </c>
      <c r="C550" s="406" t="s">
        <v>1158</v>
      </c>
      <c r="D550" s="48">
        <v>0</v>
      </c>
      <c r="E550" s="157"/>
      <c r="F550" s="157"/>
      <c r="G550" s="157"/>
      <c r="H550" s="158"/>
      <c r="I550" s="157"/>
      <c r="J550" s="157"/>
      <c r="K550" s="157"/>
      <c r="L550" s="407"/>
      <c r="M550" s="157"/>
      <c r="N550" s="157"/>
      <c r="O550" s="157"/>
      <c r="P550" s="157"/>
      <c r="Q550" s="157"/>
      <c r="R550" s="157"/>
      <c r="S550" s="157"/>
      <c r="T550" s="157"/>
      <c r="U550" s="157"/>
      <c r="V550" s="157"/>
      <c r="W550" s="157"/>
      <c r="X550" s="159">
        <v>0</v>
      </c>
      <c r="Y550" s="157"/>
      <c r="Z550" s="157"/>
      <c r="AA550" s="157"/>
      <c r="AB550" s="157"/>
      <c r="AC550" s="157"/>
      <c r="AD550" s="157"/>
      <c r="AE550" s="157"/>
      <c r="AF550" s="157"/>
      <c r="AG550" s="157"/>
      <c r="AH550" s="157"/>
      <c r="AI550" s="157"/>
      <c r="AJ550" s="157"/>
      <c r="AK550" s="157"/>
      <c r="AL550" s="157"/>
      <c r="AM550" s="157"/>
      <c r="AN550" s="157"/>
      <c r="AO550" s="157"/>
      <c r="AP550" s="157"/>
      <c r="AQ550" s="157"/>
      <c r="AR550" s="157"/>
      <c r="AS550" s="157"/>
      <c r="AT550" s="157"/>
      <c r="AU550" s="157"/>
      <c r="AV550" s="157"/>
      <c r="AW550" s="157"/>
      <c r="AX550" s="157"/>
      <c r="AY550" s="157"/>
      <c r="AZ550" s="157"/>
      <c r="BA550" s="157"/>
      <c r="BB550" s="157"/>
      <c r="BC550" s="157"/>
      <c r="BD550" s="406" t="s">
        <v>2824</v>
      </c>
      <c r="BE550" s="157"/>
      <c r="BF550" s="156" t="s">
        <v>3615</v>
      </c>
    </row>
    <row r="551" spans="1:58" s="153" customFormat="1" x14ac:dyDescent="0.2">
      <c r="A551" s="399" t="s">
        <v>2313</v>
      </c>
      <c r="B551" s="162" t="s">
        <v>1376</v>
      </c>
      <c r="C551" s="399"/>
      <c r="D551" s="33">
        <v>0.5</v>
      </c>
      <c r="E551" s="33">
        <v>0.05</v>
      </c>
      <c r="F551" s="33"/>
      <c r="G551" s="33">
        <v>0</v>
      </c>
      <c r="H551" s="33">
        <v>0.05</v>
      </c>
      <c r="I551" s="33">
        <v>0</v>
      </c>
      <c r="J551" s="33">
        <v>0</v>
      </c>
      <c r="K551" s="33">
        <v>0</v>
      </c>
      <c r="L551" s="33">
        <v>0</v>
      </c>
      <c r="M551" s="33">
        <v>0.27</v>
      </c>
      <c r="N551" s="33">
        <v>0</v>
      </c>
      <c r="O551" s="33">
        <v>0</v>
      </c>
      <c r="P551" s="33">
        <v>0</v>
      </c>
      <c r="Q551" s="33">
        <v>0</v>
      </c>
      <c r="R551" s="33">
        <v>0</v>
      </c>
      <c r="S551" s="33">
        <v>0</v>
      </c>
      <c r="T551" s="33">
        <v>0</v>
      </c>
      <c r="U551" s="33">
        <v>0</v>
      </c>
      <c r="V551" s="33">
        <v>0</v>
      </c>
      <c r="W551" s="33">
        <v>0</v>
      </c>
      <c r="X551" s="33">
        <v>0</v>
      </c>
      <c r="Y551" s="33">
        <v>0</v>
      </c>
      <c r="Z551" s="33">
        <v>0</v>
      </c>
      <c r="AA551" s="33">
        <v>0</v>
      </c>
      <c r="AB551" s="33">
        <v>0</v>
      </c>
      <c r="AC551" s="33">
        <v>0</v>
      </c>
      <c r="AD551" s="33">
        <v>0</v>
      </c>
      <c r="AE551" s="33">
        <v>0</v>
      </c>
      <c r="AF551" s="33">
        <v>0</v>
      </c>
      <c r="AG551" s="33">
        <v>0</v>
      </c>
      <c r="AH551" s="33">
        <v>0</v>
      </c>
      <c r="AI551" s="33">
        <v>0</v>
      </c>
      <c r="AJ551" s="33">
        <v>0</v>
      </c>
      <c r="AK551" s="33">
        <v>0</v>
      </c>
      <c r="AL551" s="33">
        <v>0</v>
      </c>
      <c r="AM551" s="33">
        <v>0</v>
      </c>
      <c r="AN551" s="33">
        <v>0</v>
      </c>
      <c r="AO551" s="33">
        <v>0</v>
      </c>
      <c r="AP551" s="33">
        <v>0</v>
      </c>
      <c r="AQ551" s="33">
        <v>0</v>
      </c>
      <c r="AR551" s="33">
        <v>0</v>
      </c>
      <c r="AS551" s="33">
        <v>0</v>
      </c>
      <c r="AT551" s="33">
        <v>0</v>
      </c>
      <c r="AU551" s="33">
        <v>0</v>
      </c>
      <c r="AV551" s="33">
        <v>0</v>
      </c>
      <c r="AW551" s="33">
        <v>0</v>
      </c>
      <c r="AX551" s="33">
        <v>0</v>
      </c>
      <c r="AY551" s="33">
        <v>0</v>
      </c>
      <c r="AZ551" s="33">
        <v>0</v>
      </c>
      <c r="BA551" s="33">
        <v>0.13</v>
      </c>
      <c r="BB551" s="33">
        <v>0</v>
      </c>
      <c r="BC551" s="33">
        <v>0</v>
      </c>
      <c r="BD551" s="399"/>
      <c r="BE551" s="13"/>
      <c r="BF551" s="156" t="s">
        <v>3614</v>
      </c>
    </row>
    <row r="552" spans="1:58" s="79" customFormat="1" x14ac:dyDescent="0.2">
      <c r="A552" s="400" t="s">
        <v>3200</v>
      </c>
      <c r="B552" s="404" t="s">
        <v>3201</v>
      </c>
      <c r="C552" s="400" t="s">
        <v>1159</v>
      </c>
      <c r="D552" s="42">
        <v>0.27</v>
      </c>
      <c r="E552" s="73"/>
      <c r="F552" s="73"/>
      <c r="G552" s="73"/>
      <c r="H552" s="74"/>
      <c r="I552" s="73"/>
      <c r="J552" s="73"/>
      <c r="K552" s="73"/>
      <c r="L552" s="403"/>
      <c r="M552" s="73">
        <v>0.27</v>
      </c>
      <c r="N552" s="73"/>
      <c r="O552" s="73"/>
      <c r="P552" s="73"/>
      <c r="Q552" s="73"/>
      <c r="R552" s="73"/>
      <c r="S552" s="73"/>
      <c r="T552" s="73"/>
      <c r="U552" s="73"/>
      <c r="V552" s="73"/>
      <c r="W552" s="73"/>
      <c r="X552" s="76">
        <v>0</v>
      </c>
      <c r="Y552" s="73"/>
      <c r="Z552" s="73"/>
      <c r="AA552" s="73"/>
      <c r="AB552" s="73"/>
      <c r="AC552" s="73"/>
      <c r="AD552" s="73"/>
      <c r="AE552" s="73"/>
      <c r="AF552" s="73"/>
      <c r="AG552" s="73"/>
      <c r="AH552" s="73"/>
      <c r="AI552" s="73"/>
      <c r="AJ552" s="73"/>
      <c r="AK552" s="73"/>
      <c r="AL552" s="73"/>
      <c r="AM552" s="73"/>
      <c r="AN552" s="73"/>
      <c r="AO552" s="73"/>
      <c r="AP552" s="73"/>
      <c r="AQ552" s="73"/>
      <c r="AR552" s="73"/>
      <c r="AS552" s="73"/>
      <c r="AT552" s="73"/>
      <c r="AU552" s="73"/>
      <c r="AV552" s="73"/>
      <c r="AW552" s="73"/>
      <c r="AX552" s="73"/>
      <c r="AY552" s="73"/>
      <c r="AZ552" s="73"/>
      <c r="BA552" s="73"/>
      <c r="BB552" s="73"/>
      <c r="BC552" s="73"/>
      <c r="BD552" s="400" t="s">
        <v>2832</v>
      </c>
      <c r="BE552" s="73"/>
      <c r="BF552" s="156" t="s">
        <v>3615</v>
      </c>
    </row>
    <row r="553" spans="1:58" s="79" customFormat="1" x14ac:dyDescent="0.2">
      <c r="A553" s="400" t="s">
        <v>3202</v>
      </c>
      <c r="B553" s="404" t="s">
        <v>3203</v>
      </c>
      <c r="C553" s="400"/>
      <c r="D553" s="42">
        <v>0.23</v>
      </c>
      <c r="E553" s="73">
        <v>0.05</v>
      </c>
      <c r="F553" s="73"/>
      <c r="G553" s="73"/>
      <c r="H553" s="74">
        <v>0.05</v>
      </c>
      <c r="I553" s="73"/>
      <c r="J553" s="73"/>
      <c r="K553" s="73"/>
      <c r="L553" s="403"/>
      <c r="M553" s="73"/>
      <c r="N553" s="73"/>
      <c r="O553" s="73"/>
      <c r="P553" s="73"/>
      <c r="Q553" s="73"/>
      <c r="R553" s="73"/>
      <c r="S553" s="73"/>
      <c r="T553" s="73"/>
      <c r="U553" s="73"/>
      <c r="V553" s="73"/>
      <c r="W553" s="73"/>
      <c r="X553" s="76"/>
      <c r="Y553" s="73"/>
      <c r="Z553" s="73"/>
      <c r="AA553" s="73"/>
      <c r="AB553" s="73"/>
      <c r="AC553" s="73"/>
      <c r="AD553" s="73"/>
      <c r="AE553" s="73"/>
      <c r="AF553" s="73"/>
      <c r="AG553" s="73"/>
      <c r="AH553" s="73"/>
      <c r="AI553" s="73"/>
      <c r="AJ553" s="73"/>
      <c r="AK553" s="73"/>
      <c r="AL553" s="73"/>
      <c r="AM553" s="73"/>
      <c r="AN553" s="73"/>
      <c r="AO553" s="73"/>
      <c r="AP553" s="73"/>
      <c r="AQ553" s="73"/>
      <c r="AR553" s="73"/>
      <c r="AS553" s="73"/>
      <c r="AT553" s="73"/>
      <c r="AU553" s="73"/>
      <c r="AV553" s="73"/>
      <c r="AW553" s="73"/>
      <c r="AX553" s="73"/>
      <c r="AY553" s="73"/>
      <c r="AZ553" s="73"/>
      <c r="BA553" s="73">
        <v>0.13</v>
      </c>
      <c r="BB553" s="73"/>
      <c r="BC553" s="73"/>
      <c r="BD553" s="400" t="s">
        <v>3204</v>
      </c>
      <c r="BE553" s="73"/>
      <c r="BF553" s="156" t="s">
        <v>3614</v>
      </c>
    </row>
    <row r="554" spans="1:58" s="87" customFormat="1" x14ac:dyDescent="0.2">
      <c r="A554" s="432"/>
      <c r="B554" s="457"/>
      <c r="C554" s="432" t="s">
        <v>1159</v>
      </c>
      <c r="D554" s="163">
        <v>0.23</v>
      </c>
      <c r="E554" s="164">
        <v>0.05</v>
      </c>
      <c r="F554" s="164"/>
      <c r="G554" s="164"/>
      <c r="H554" s="170">
        <v>0.05</v>
      </c>
      <c r="I554" s="164"/>
      <c r="J554" s="164"/>
      <c r="K554" s="164"/>
      <c r="L554" s="458"/>
      <c r="M554" s="164"/>
      <c r="N554" s="164"/>
      <c r="O554" s="164"/>
      <c r="P554" s="164"/>
      <c r="Q554" s="164"/>
      <c r="R554" s="164"/>
      <c r="S554" s="164"/>
      <c r="T554" s="164"/>
      <c r="U554" s="164"/>
      <c r="V554" s="164"/>
      <c r="W554" s="164"/>
      <c r="X554" s="164"/>
      <c r="Y554" s="164"/>
      <c r="Z554" s="164"/>
      <c r="AA554" s="164"/>
      <c r="AB554" s="164"/>
      <c r="AC554" s="164"/>
      <c r="AD554" s="164"/>
      <c r="AE554" s="164"/>
      <c r="AF554" s="164"/>
      <c r="AG554" s="164"/>
      <c r="AH554" s="164"/>
      <c r="AI554" s="164"/>
      <c r="AJ554" s="164"/>
      <c r="AK554" s="164"/>
      <c r="AL554" s="164"/>
      <c r="AM554" s="164"/>
      <c r="AN554" s="164"/>
      <c r="AO554" s="164"/>
      <c r="AP554" s="164"/>
      <c r="AQ554" s="164"/>
      <c r="AR554" s="164"/>
      <c r="AS554" s="164"/>
      <c r="AT554" s="164"/>
      <c r="AU554" s="164"/>
      <c r="AV554" s="164"/>
      <c r="AW554" s="164"/>
      <c r="AX554" s="164"/>
      <c r="AY554" s="164"/>
      <c r="AZ554" s="164"/>
      <c r="BA554" s="164">
        <v>0.13</v>
      </c>
      <c r="BB554" s="164"/>
      <c r="BC554" s="164"/>
      <c r="BD554" s="432" t="s">
        <v>3132</v>
      </c>
      <c r="BE554" s="164"/>
      <c r="BF554" s="156" t="s">
        <v>3615</v>
      </c>
    </row>
    <row r="555" spans="1:58" s="153" customFormat="1" x14ac:dyDescent="0.2">
      <c r="A555" s="399" t="s">
        <v>2321</v>
      </c>
      <c r="B555" s="162" t="s">
        <v>658</v>
      </c>
      <c r="C555" s="399"/>
      <c r="D555" s="33">
        <v>0.3</v>
      </c>
      <c r="E555" s="33">
        <v>0.2</v>
      </c>
      <c r="F555" s="33"/>
      <c r="G555" s="33">
        <v>0</v>
      </c>
      <c r="H555" s="33">
        <v>0.02</v>
      </c>
      <c r="I555" s="33">
        <v>0</v>
      </c>
      <c r="J555" s="33">
        <v>0</v>
      </c>
      <c r="K555" s="33">
        <v>0</v>
      </c>
      <c r="L555" s="33">
        <v>0</v>
      </c>
      <c r="M555" s="33">
        <v>0</v>
      </c>
      <c r="N555" s="33">
        <v>0</v>
      </c>
      <c r="O555" s="33">
        <v>0</v>
      </c>
      <c r="P555" s="33">
        <v>0</v>
      </c>
      <c r="Q555" s="33">
        <v>0</v>
      </c>
      <c r="R555" s="33">
        <v>0</v>
      </c>
      <c r="S555" s="33">
        <v>0</v>
      </c>
      <c r="T555" s="33">
        <v>0</v>
      </c>
      <c r="U555" s="33">
        <v>0</v>
      </c>
      <c r="V555" s="33">
        <v>0</v>
      </c>
      <c r="W555" s="33">
        <v>0</v>
      </c>
      <c r="X555" s="33">
        <v>0</v>
      </c>
      <c r="Y555" s="33">
        <v>0</v>
      </c>
      <c r="Z555" s="33">
        <v>0</v>
      </c>
      <c r="AA555" s="33">
        <v>0</v>
      </c>
      <c r="AB555" s="33">
        <v>0</v>
      </c>
      <c r="AC555" s="33">
        <v>0</v>
      </c>
      <c r="AD555" s="33">
        <v>0</v>
      </c>
      <c r="AE555" s="33">
        <v>0</v>
      </c>
      <c r="AF555" s="33">
        <v>0</v>
      </c>
      <c r="AG555" s="33">
        <v>0</v>
      </c>
      <c r="AH555" s="33">
        <v>0</v>
      </c>
      <c r="AI555" s="33">
        <v>0</v>
      </c>
      <c r="AJ555" s="33">
        <v>0</v>
      </c>
      <c r="AK555" s="33">
        <v>0</v>
      </c>
      <c r="AL555" s="33">
        <v>0</v>
      </c>
      <c r="AM555" s="33">
        <v>0.02</v>
      </c>
      <c r="AN555" s="33">
        <v>0</v>
      </c>
      <c r="AO555" s="33">
        <v>0</v>
      </c>
      <c r="AP555" s="33">
        <v>0</v>
      </c>
      <c r="AQ555" s="33">
        <v>0</v>
      </c>
      <c r="AR555" s="33">
        <v>0</v>
      </c>
      <c r="AS555" s="33">
        <v>0</v>
      </c>
      <c r="AT555" s="33">
        <v>0</v>
      </c>
      <c r="AU555" s="33">
        <v>0</v>
      </c>
      <c r="AV555" s="33">
        <v>0</v>
      </c>
      <c r="AW555" s="33">
        <v>0</v>
      </c>
      <c r="AX555" s="33">
        <v>0</v>
      </c>
      <c r="AY555" s="33">
        <v>0.06</v>
      </c>
      <c r="AZ555" s="33">
        <v>0</v>
      </c>
      <c r="BA555" s="33">
        <v>0</v>
      </c>
      <c r="BB555" s="13"/>
      <c r="BC555" s="13"/>
      <c r="BD555" s="399"/>
      <c r="BE555" s="13"/>
      <c r="BF555" s="156" t="s">
        <v>3614</v>
      </c>
    </row>
    <row r="556" spans="1:58" s="79" customFormat="1" x14ac:dyDescent="0.2">
      <c r="A556" s="400" t="s">
        <v>2322</v>
      </c>
      <c r="B556" s="404" t="s">
        <v>3205</v>
      </c>
      <c r="C556" s="400"/>
      <c r="D556" s="42">
        <v>0.3</v>
      </c>
      <c r="E556" s="73">
        <v>0.2</v>
      </c>
      <c r="F556" s="73"/>
      <c r="G556" s="73"/>
      <c r="H556" s="73">
        <v>0.02</v>
      </c>
      <c r="I556" s="73"/>
      <c r="J556" s="73"/>
      <c r="K556" s="73"/>
      <c r="L556" s="403"/>
      <c r="M556" s="73"/>
      <c r="N556" s="73"/>
      <c r="O556" s="73"/>
      <c r="P556" s="73"/>
      <c r="Q556" s="73"/>
      <c r="R556" s="73"/>
      <c r="S556" s="73"/>
      <c r="T556" s="73"/>
      <c r="U556" s="73"/>
      <c r="V556" s="73"/>
      <c r="W556" s="73"/>
      <c r="X556" s="76"/>
      <c r="Y556" s="73"/>
      <c r="Z556" s="73"/>
      <c r="AA556" s="73"/>
      <c r="AB556" s="73"/>
      <c r="AC556" s="73"/>
      <c r="AD556" s="73"/>
      <c r="AE556" s="73"/>
      <c r="AF556" s="73"/>
      <c r="AG556" s="73"/>
      <c r="AH556" s="73"/>
      <c r="AI556" s="73"/>
      <c r="AJ556" s="73"/>
      <c r="AK556" s="73"/>
      <c r="AL556" s="73"/>
      <c r="AM556" s="73">
        <v>0.02</v>
      </c>
      <c r="AN556" s="73"/>
      <c r="AO556" s="73"/>
      <c r="AP556" s="73"/>
      <c r="AQ556" s="73"/>
      <c r="AR556" s="73"/>
      <c r="AS556" s="73"/>
      <c r="AT556" s="73"/>
      <c r="AU556" s="73"/>
      <c r="AV556" s="73"/>
      <c r="AW556" s="73"/>
      <c r="AX556" s="73"/>
      <c r="AY556" s="73">
        <v>0.06</v>
      </c>
      <c r="AZ556" s="73"/>
      <c r="BA556" s="73"/>
      <c r="BB556" s="73"/>
      <c r="BC556" s="73"/>
      <c r="BD556" s="400" t="s">
        <v>3204</v>
      </c>
      <c r="BE556" s="73"/>
      <c r="BF556" s="156" t="s">
        <v>3614</v>
      </c>
    </row>
    <row r="557" spans="1:58" s="87" customFormat="1" x14ac:dyDescent="0.2">
      <c r="A557" s="432"/>
      <c r="B557" s="457"/>
      <c r="C557" s="432" t="s">
        <v>130</v>
      </c>
      <c r="D557" s="163">
        <v>0.1</v>
      </c>
      <c r="E557" s="164"/>
      <c r="F557" s="164"/>
      <c r="G557" s="164"/>
      <c r="H557" s="170">
        <v>0.02</v>
      </c>
      <c r="I557" s="164"/>
      <c r="J557" s="164"/>
      <c r="K557" s="164"/>
      <c r="L557" s="458"/>
      <c r="M557" s="164"/>
      <c r="N557" s="164"/>
      <c r="O557" s="164"/>
      <c r="P557" s="164"/>
      <c r="Q557" s="164"/>
      <c r="R557" s="164"/>
      <c r="S557" s="164"/>
      <c r="T557" s="164"/>
      <c r="U557" s="164"/>
      <c r="V557" s="164"/>
      <c r="W557" s="164"/>
      <c r="X557" s="164"/>
      <c r="Y557" s="164"/>
      <c r="Z557" s="164"/>
      <c r="AA557" s="164"/>
      <c r="AB557" s="164"/>
      <c r="AC557" s="164"/>
      <c r="AD557" s="164"/>
      <c r="AE557" s="164"/>
      <c r="AF557" s="164"/>
      <c r="AG557" s="164"/>
      <c r="AH557" s="164"/>
      <c r="AI557" s="164"/>
      <c r="AJ557" s="164"/>
      <c r="AK557" s="164"/>
      <c r="AL557" s="164"/>
      <c r="AM557" s="164">
        <v>0.02</v>
      </c>
      <c r="AN557" s="164"/>
      <c r="AO557" s="164"/>
      <c r="AP557" s="164"/>
      <c r="AQ557" s="164"/>
      <c r="AR557" s="164"/>
      <c r="AS557" s="164"/>
      <c r="AT557" s="164"/>
      <c r="AU557" s="164"/>
      <c r="AV557" s="164"/>
      <c r="AW557" s="164"/>
      <c r="AX557" s="164"/>
      <c r="AY557" s="164">
        <v>0.06</v>
      </c>
      <c r="AZ557" s="164"/>
      <c r="BA557" s="164"/>
      <c r="BB557" s="164"/>
      <c r="BC557" s="164"/>
      <c r="BD557" s="432" t="s">
        <v>3105</v>
      </c>
      <c r="BE557" s="164"/>
      <c r="BF557" s="156" t="s">
        <v>3615</v>
      </c>
    </row>
    <row r="558" spans="1:58" s="87" customFormat="1" x14ac:dyDescent="0.2">
      <c r="A558" s="432"/>
      <c r="B558" s="457"/>
      <c r="C558" s="432" t="s">
        <v>130</v>
      </c>
      <c r="D558" s="163">
        <v>0.2</v>
      </c>
      <c r="E558" s="164">
        <v>0.2</v>
      </c>
      <c r="F558" s="164"/>
      <c r="G558" s="164"/>
      <c r="H558" s="170"/>
      <c r="I558" s="164"/>
      <c r="J558" s="164"/>
      <c r="K558" s="164"/>
      <c r="L558" s="458"/>
      <c r="M558" s="164"/>
      <c r="N558" s="164"/>
      <c r="O558" s="164"/>
      <c r="P558" s="164"/>
      <c r="Q558" s="164"/>
      <c r="R558" s="164"/>
      <c r="S558" s="164"/>
      <c r="T558" s="164"/>
      <c r="U558" s="164"/>
      <c r="V558" s="164"/>
      <c r="W558" s="164"/>
      <c r="X558" s="164"/>
      <c r="Y558" s="164"/>
      <c r="Z558" s="164"/>
      <c r="AA558" s="164"/>
      <c r="AB558" s="164"/>
      <c r="AC558" s="164"/>
      <c r="AD558" s="164"/>
      <c r="AE558" s="164"/>
      <c r="AF558" s="164"/>
      <c r="AG558" s="164"/>
      <c r="AH558" s="164"/>
      <c r="AI558" s="164"/>
      <c r="AJ558" s="164"/>
      <c r="AK558" s="164"/>
      <c r="AL558" s="164"/>
      <c r="AM558" s="164"/>
      <c r="AN558" s="164"/>
      <c r="AO558" s="164"/>
      <c r="AP558" s="164"/>
      <c r="AQ558" s="164"/>
      <c r="AR558" s="164"/>
      <c r="AS558" s="164"/>
      <c r="AT558" s="164"/>
      <c r="AU558" s="164"/>
      <c r="AV558" s="164"/>
      <c r="AW558" s="164"/>
      <c r="AX558" s="164"/>
      <c r="AY558" s="164"/>
      <c r="AZ558" s="164"/>
      <c r="BA558" s="164"/>
      <c r="BB558" s="164"/>
      <c r="BC558" s="164"/>
      <c r="BD558" s="432" t="s">
        <v>2840</v>
      </c>
      <c r="BE558" s="164"/>
      <c r="BF558" s="156" t="s">
        <v>3615</v>
      </c>
    </row>
    <row r="559" spans="1:58" s="153" customFormat="1" x14ac:dyDescent="0.2">
      <c r="A559" s="399" t="s">
        <v>2484</v>
      </c>
      <c r="B559" s="162" t="s">
        <v>134</v>
      </c>
      <c r="C559" s="399"/>
      <c r="D559" s="33">
        <v>0.2</v>
      </c>
      <c r="E559" s="33">
        <v>0.2</v>
      </c>
      <c r="F559" s="33"/>
      <c r="G559" s="33">
        <v>0</v>
      </c>
      <c r="H559" s="33">
        <v>0</v>
      </c>
      <c r="I559" s="33">
        <v>0</v>
      </c>
      <c r="J559" s="33">
        <v>0</v>
      </c>
      <c r="K559" s="33">
        <v>0</v>
      </c>
      <c r="L559" s="33">
        <v>0</v>
      </c>
      <c r="M559" s="33">
        <v>0</v>
      </c>
      <c r="N559" s="33">
        <v>0</v>
      </c>
      <c r="O559" s="33">
        <v>0</v>
      </c>
      <c r="P559" s="33">
        <v>0</v>
      </c>
      <c r="Q559" s="33">
        <v>0</v>
      </c>
      <c r="R559" s="33">
        <v>0</v>
      </c>
      <c r="S559" s="33">
        <v>0</v>
      </c>
      <c r="T559" s="33">
        <v>0</v>
      </c>
      <c r="U559" s="33">
        <v>0</v>
      </c>
      <c r="V559" s="33">
        <v>0</v>
      </c>
      <c r="W559" s="33">
        <v>0</v>
      </c>
      <c r="X559" s="33">
        <v>0</v>
      </c>
      <c r="Y559" s="33">
        <v>0</v>
      </c>
      <c r="Z559" s="33">
        <v>0</v>
      </c>
      <c r="AA559" s="33">
        <v>0</v>
      </c>
      <c r="AB559" s="33">
        <v>0</v>
      </c>
      <c r="AC559" s="33">
        <v>0</v>
      </c>
      <c r="AD559" s="33">
        <v>0</v>
      </c>
      <c r="AE559" s="33">
        <v>0</v>
      </c>
      <c r="AF559" s="33">
        <v>0</v>
      </c>
      <c r="AG559" s="33">
        <v>0</v>
      </c>
      <c r="AH559" s="33">
        <v>0</v>
      </c>
      <c r="AI559" s="33">
        <v>0</v>
      </c>
      <c r="AJ559" s="33">
        <v>0</v>
      </c>
      <c r="AK559" s="33">
        <v>0</v>
      </c>
      <c r="AL559" s="33">
        <v>0</v>
      </c>
      <c r="AM559" s="33">
        <v>0</v>
      </c>
      <c r="AN559" s="33">
        <v>0</v>
      </c>
      <c r="AO559" s="33">
        <v>0</v>
      </c>
      <c r="AP559" s="33">
        <v>0</v>
      </c>
      <c r="AQ559" s="33">
        <v>0</v>
      </c>
      <c r="AR559" s="33">
        <v>0</v>
      </c>
      <c r="AS559" s="33">
        <v>0</v>
      </c>
      <c r="AT559" s="33">
        <v>0</v>
      </c>
      <c r="AU559" s="33">
        <v>0</v>
      </c>
      <c r="AV559" s="33">
        <v>0</v>
      </c>
      <c r="AW559" s="33">
        <v>0</v>
      </c>
      <c r="AX559" s="33">
        <v>0</v>
      </c>
      <c r="AY559" s="33">
        <v>0</v>
      </c>
      <c r="AZ559" s="33">
        <v>0</v>
      </c>
      <c r="BA559" s="33">
        <v>0</v>
      </c>
      <c r="BB559" s="33">
        <v>0</v>
      </c>
      <c r="BC559" s="33">
        <v>0</v>
      </c>
      <c r="BD559" s="399"/>
      <c r="BE559" s="13"/>
      <c r="BF559" s="156" t="s">
        <v>3614</v>
      </c>
    </row>
    <row r="560" spans="1:58" s="79" customFormat="1" x14ac:dyDescent="0.2">
      <c r="A560" s="406" t="s">
        <v>2485</v>
      </c>
      <c r="B560" s="405" t="s">
        <v>3206</v>
      </c>
      <c r="C560" s="406" t="s">
        <v>135</v>
      </c>
      <c r="D560" s="48">
        <v>0.2</v>
      </c>
      <c r="E560" s="157">
        <v>0.2</v>
      </c>
      <c r="F560" s="157"/>
      <c r="G560" s="157"/>
      <c r="H560" s="158"/>
      <c r="I560" s="157"/>
      <c r="J560" s="157"/>
      <c r="K560" s="157"/>
      <c r="L560" s="407"/>
      <c r="M560" s="157"/>
      <c r="N560" s="157"/>
      <c r="O560" s="157"/>
      <c r="P560" s="157"/>
      <c r="Q560" s="157"/>
      <c r="R560" s="157"/>
      <c r="S560" s="157"/>
      <c r="T560" s="157"/>
      <c r="U560" s="157"/>
      <c r="V560" s="157"/>
      <c r="W560" s="157"/>
      <c r="X560" s="159">
        <v>0</v>
      </c>
      <c r="Y560" s="157"/>
      <c r="Z560" s="157"/>
      <c r="AA560" s="157"/>
      <c r="AB560" s="157"/>
      <c r="AC560" s="157"/>
      <c r="AD560" s="157"/>
      <c r="AE560" s="157"/>
      <c r="AF560" s="157"/>
      <c r="AG560" s="157"/>
      <c r="AH560" s="157"/>
      <c r="AI560" s="157"/>
      <c r="AJ560" s="157"/>
      <c r="AK560" s="157"/>
      <c r="AL560" s="157"/>
      <c r="AM560" s="157"/>
      <c r="AN560" s="157"/>
      <c r="AO560" s="157"/>
      <c r="AP560" s="157"/>
      <c r="AQ560" s="157"/>
      <c r="AR560" s="157"/>
      <c r="AS560" s="157"/>
      <c r="AT560" s="157"/>
      <c r="AU560" s="157"/>
      <c r="AV560" s="157"/>
      <c r="AW560" s="157"/>
      <c r="AX560" s="157"/>
      <c r="AY560" s="157"/>
      <c r="AZ560" s="157"/>
      <c r="BA560" s="157"/>
      <c r="BB560" s="157"/>
      <c r="BC560" s="157"/>
      <c r="BD560" s="406" t="s">
        <v>3128</v>
      </c>
      <c r="BE560" s="157"/>
      <c r="BF560" s="156" t="s">
        <v>3615</v>
      </c>
    </row>
    <row r="561" spans="1:58" s="153" customFormat="1" x14ac:dyDescent="0.2">
      <c r="A561" s="399" t="s">
        <v>2491</v>
      </c>
      <c r="B561" s="162" t="s">
        <v>150</v>
      </c>
      <c r="C561" s="399"/>
      <c r="D561" s="33">
        <v>5.5699999999999994</v>
      </c>
      <c r="E561" s="33">
        <v>0.32</v>
      </c>
      <c r="F561" s="33"/>
      <c r="G561" s="33">
        <v>1</v>
      </c>
      <c r="H561" s="33">
        <v>3.19</v>
      </c>
      <c r="I561" s="33">
        <v>0</v>
      </c>
      <c r="J561" s="33">
        <v>0</v>
      </c>
      <c r="K561" s="33">
        <v>0</v>
      </c>
      <c r="L561" s="33">
        <v>0</v>
      </c>
      <c r="M561" s="33">
        <v>0</v>
      </c>
      <c r="N561" s="33">
        <v>0</v>
      </c>
      <c r="O561" s="33">
        <v>0</v>
      </c>
      <c r="P561" s="33">
        <v>0</v>
      </c>
      <c r="Q561" s="33">
        <v>0</v>
      </c>
      <c r="R561" s="33">
        <v>0</v>
      </c>
      <c r="S561" s="33">
        <v>0</v>
      </c>
      <c r="T561" s="33">
        <v>0</v>
      </c>
      <c r="U561" s="33">
        <v>0</v>
      </c>
      <c r="V561" s="33">
        <v>0</v>
      </c>
      <c r="W561" s="33">
        <v>0</v>
      </c>
      <c r="X561" s="33">
        <v>0</v>
      </c>
      <c r="Y561" s="33">
        <v>0</v>
      </c>
      <c r="Z561" s="33">
        <v>0</v>
      </c>
      <c r="AA561" s="33">
        <v>0</v>
      </c>
      <c r="AB561" s="33">
        <v>0</v>
      </c>
      <c r="AC561" s="33">
        <v>0</v>
      </c>
      <c r="AD561" s="33">
        <v>0</v>
      </c>
      <c r="AE561" s="33">
        <v>0</v>
      </c>
      <c r="AF561" s="33">
        <v>0</v>
      </c>
      <c r="AG561" s="33">
        <v>0</v>
      </c>
      <c r="AH561" s="33">
        <v>0</v>
      </c>
      <c r="AI561" s="33">
        <v>0</v>
      </c>
      <c r="AJ561" s="33">
        <v>0</v>
      </c>
      <c r="AK561" s="33">
        <v>0</v>
      </c>
      <c r="AL561" s="33">
        <v>0</v>
      </c>
      <c r="AM561" s="33">
        <v>0</v>
      </c>
      <c r="AN561" s="33">
        <v>0.06</v>
      </c>
      <c r="AO561" s="33">
        <v>0</v>
      </c>
      <c r="AP561" s="33">
        <v>0</v>
      </c>
      <c r="AQ561" s="33">
        <v>0</v>
      </c>
      <c r="AR561" s="33">
        <v>0</v>
      </c>
      <c r="AS561" s="33">
        <v>0</v>
      </c>
      <c r="AT561" s="33">
        <v>0</v>
      </c>
      <c r="AU561" s="33">
        <v>0</v>
      </c>
      <c r="AV561" s="33">
        <v>0</v>
      </c>
      <c r="AW561" s="33">
        <v>0</v>
      </c>
      <c r="AX561" s="33">
        <v>0</v>
      </c>
      <c r="AY561" s="33">
        <v>0</v>
      </c>
      <c r="AZ561" s="33">
        <v>0</v>
      </c>
      <c r="BA561" s="33">
        <v>1</v>
      </c>
      <c r="BB561" s="33">
        <v>0</v>
      </c>
      <c r="BC561" s="33">
        <v>0</v>
      </c>
      <c r="BD561" s="399"/>
      <c r="BE561" s="13"/>
      <c r="BF561" s="156" t="s">
        <v>3614</v>
      </c>
    </row>
    <row r="562" spans="1:58" s="79" customFormat="1" x14ac:dyDescent="0.2">
      <c r="A562" s="400" t="s">
        <v>2492</v>
      </c>
      <c r="B562" s="404" t="s">
        <v>3207</v>
      </c>
      <c r="C562" s="400" t="s">
        <v>151</v>
      </c>
      <c r="D562" s="42">
        <v>0.06</v>
      </c>
      <c r="E562" s="73"/>
      <c r="F562" s="73"/>
      <c r="G562" s="73"/>
      <c r="H562" s="74"/>
      <c r="I562" s="73"/>
      <c r="J562" s="73"/>
      <c r="K562" s="73"/>
      <c r="L562" s="73"/>
      <c r="M562" s="73"/>
      <c r="N562" s="73"/>
      <c r="O562" s="73"/>
      <c r="P562" s="73"/>
      <c r="Q562" s="73"/>
      <c r="R562" s="73"/>
      <c r="S562" s="73"/>
      <c r="T562" s="73"/>
      <c r="U562" s="73"/>
      <c r="V562" s="73"/>
      <c r="W562" s="73"/>
      <c r="X562" s="76">
        <v>0</v>
      </c>
      <c r="Y562" s="73"/>
      <c r="Z562" s="73"/>
      <c r="AA562" s="73"/>
      <c r="AB562" s="73"/>
      <c r="AC562" s="73"/>
      <c r="AD562" s="73"/>
      <c r="AE562" s="73"/>
      <c r="AF562" s="73"/>
      <c r="AG562" s="73"/>
      <c r="AH562" s="73"/>
      <c r="AI562" s="73"/>
      <c r="AJ562" s="73"/>
      <c r="AK562" s="73"/>
      <c r="AL562" s="73"/>
      <c r="AM562" s="73"/>
      <c r="AN562" s="73">
        <v>0.06</v>
      </c>
      <c r="AO562" s="73"/>
      <c r="AP562" s="73"/>
      <c r="AQ562" s="73"/>
      <c r="AR562" s="73"/>
      <c r="AS562" s="73"/>
      <c r="AT562" s="73"/>
      <c r="AU562" s="73"/>
      <c r="AV562" s="73"/>
      <c r="AW562" s="73"/>
      <c r="AX562" s="73"/>
      <c r="AY562" s="73"/>
      <c r="AZ562" s="73"/>
      <c r="BA562" s="73"/>
      <c r="BB562" s="73"/>
      <c r="BC562" s="73"/>
      <c r="BD562" s="400" t="s">
        <v>3115</v>
      </c>
      <c r="BE562" s="73"/>
      <c r="BF562" s="156" t="s">
        <v>3615</v>
      </c>
    </row>
    <row r="563" spans="1:58" s="79" customFormat="1" x14ac:dyDescent="0.2">
      <c r="A563" s="400" t="s">
        <v>2495</v>
      </c>
      <c r="B563" s="404" t="s">
        <v>3208</v>
      </c>
      <c r="C563" s="400" t="s">
        <v>151</v>
      </c>
      <c r="D563" s="42">
        <v>0.2</v>
      </c>
      <c r="E563" s="73">
        <v>0.2</v>
      </c>
      <c r="F563" s="73"/>
      <c r="G563" s="73"/>
      <c r="H563" s="74"/>
      <c r="I563" s="73"/>
      <c r="J563" s="73"/>
      <c r="K563" s="73"/>
      <c r="L563" s="403"/>
      <c r="M563" s="73"/>
      <c r="N563" s="73"/>
      <c r="O563" s="73"/>
      <c r="P563" s="73"/>
      <c r="Q563" s="73"/>
      <c r="R563" s="73"/>
      <c r="S563" s="73"/>
      <c r="T563" s="73"/>
      <c r="U563" s="73"/>
      <c r="V563" s="73"/>
      <c r="W563" s="73"/>
      <c r="X563" s="76">
        <v>0</v>
      </c>
      <c r="Y563" s="73"/>
      <c r="Z563" s="73"/>
      <c r="AA563" s="73"/>
      <c r="AB563" s="73"/>
      <c r="AC563" s="73"/>
      <c r="AD563" s="73"/>
      <c r="AE563" s="73"/>
      <c r="AF563" s="73"/>
      <c r="AG563" s="73"/>
      <c r="AH563" s="73"/>
      <c r="AI563" s="73"/>
      <c r="AJ563" s="73"/>
      <c r="AK563" s="73"/>
      <c r="AL563" s="73"/>
      <c r="AM563" s="73"/>
      <c r="AN563" s="73"/>
      <c r="AO563" s="73"/>
      <c r="AP563" s="73"/>
      <c r="AQ563" s="73"/>
      <c r="AR563" s="73"/>
      <c r="AS563" s="73"/>
      <c r="AT563" s="73"/>
      <c r="AU563" s="73"/>
      <c r="AV563" s="73"/>
      <c r="AW563" s="73"/>
      <c r="AX563" s="73"/>
      <c r="AY563" s="73"/>
      <c r="AZ563" s="73"/>
      <c r="BA563" s="73"/>
      <c r="BB563" s="73"/>
      <c r="BC563" s="73"/>
      <c r="BD563" s="400" t="s">
        <v>3105</v>
      </c>
      <c r="BE563" s="73"/>
      <c r="BF563" s="156" t="s">
        <v>3615</v>
      </c>
    </row>
    <row r="564" spans="1:58" s="79" customFormat="1" x14ac:dyDescent="0.2">
      <c r="A564" s="400" t="s">
        <v>2497</v>
      </c>
      <c r="B564" s="405" t="s">
        <v>3209</v>
      </c>
      <c r="C564" s="406" t="s">
        <v>151</v>
      </c>
      <c r="D564" s="48">
        <v>0.12</v>
      </c>
      <c r="E564" s="157">
        <v>0.12</v>
      </c>
      <c r="F564" s="157"/>
      <c r="G564" s="157"/>
      <c r="H564" s="161"/>
      <c r="I564" s="157"/>
      <c r="J564" s="157"/>
      <c r="K564" s="157"/>
      <c r="L564" s="407"/>
      <c r="M564" s="157"/>
      <c r="N564" s="157"/>
      <c r="O564" s="157"/>
      <c r="P564" s="157"/>
      <c r="Q564" s="157"/>
      <c r="R564" s="157"/>
      <c r="S564" s="157"/>
      <c r="T564" s="157"/>
      <c r="U564" s="157"/>
      <c r="V564" s="157"/>
      <c r="W564" s="157"/>
      <c r="X564" s="159">
        <v>0</v>
      </c>
      <c r="Y564" s="157"/>
      <c r="Z564" s="157"/>
      <c r="AA564" s="157"/>
      <c r="AB564" s="157"/>
      <c r="AC564" s="157"/>
      <c r="AD564" s="157"/>
      <c r="AE564" s="157"/>
      <c r="AF564" s="157"/>
      <c r="AG564" s="157"/>
      <c r="AH564" s="157"/>
      <c r="AI564" s="157"/>
      <c r="AJ564" s="157"/>
      <c r="AK564" s="157"/>
      <c r="AL564" s="157"/>
      <c r="AM564" s="157"/>
      <c r="AN564" s="157"/>
      <c r="AO564" s="157"/>
      <c r="AP564" s="157"/>
      <c r="AQ564" s="157"/>
      <c r="AR564" s="157"/>
      <c r="AS564" s="157"/>
      <c r="AT564" s="157"/>
      <c r="AU564" s="157"/>
      <c r="AV564" s="157"/>
      <c r="AW564" s="157"/>
      <c r="AX564" s="157"/>
      <c r="AY564" s="157"/>
      <c r="AZ564" s="157"/>
      <c r="BA564" s="157"/>
      <c r="BB564" s="157"/>
      <c r="BC564" s="157"/>
      <c r="BD564" s="406" t="s">
        <v>3139</v>
      </c>
      <c r="BE564" s="157"/>
      <c r="BF564" s="156" t="s">
        <v>3615</v>
      </c>
    </row>
    <row r="565" spans="1:58" s="79" customFormat="1" ht="32" x14ac:dyDescent="0.2">
      <c r="A565" s="400" t="s">
        <v>3210</v>
      </c>
      <c r="B565" s="171" t="s">
        <v>150</v>
      </c>
      <c r="C565" s="402"/>
      <c r="D565" s="42">
        <v>5.1899999999999995</v>
      </c>
      <c r="E565" s="73"/>
      <c r="F565" s="73"/>
      <c r="G565" s="73">
        <v>1</v>
      </c>
      <c r="H565" s="73">
        <v>3.19</v>
      </c>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c r="AH565" s="73"/>
      <c r="AI565" s="73"/>
      <c r="AJ565" s="73"/>
      <c r="AK565" s="73"/>
      <c r="AL565" s="73"/>
      <c r="AM565" s="73"/>
      <c r="AN565" s="73"/>
      <c r="AO565" s="73"/>
      <c r="AP565" s="73"/>
      <c r="AQ565" s="73"/>
      <c r="AR565" s="73"/>
      <c r="AS565" s="73"/>
      <c r="AT565" s="73"/>
      <c r="AU565" s="73"/>
      <c r="AV565" s="73"/>
      <c r="AW565" s="73"/>
      <c r="AX565" s="73"/>
      <c r="AY565" s="73"/>
      <c r="AZ565" s="73"/>
      <c r="BA565" s="73">
        <v>1</v>
      </c>
      <c r="BB565" s="73"/>
      <c r="BC565" s="73"/>
      <c r="BD565" s="442" t="s">
        <v>3174</v>
      </c>
      <c r="BE565" s="73"/>
      <c r="BF565" s="156" t="s">
        <v>3614</v>
      </c>
    </row>
    <row r="566" spans="1:58" s="87" customFormat="1" x14ac:dyDescent="0.2">
      <c r="A566" s="400" t="s">
        <v>3211</v>
      </c>
      <c r="B566" s="423"/>
      <c r="C566" s="420" t="s">
        <v>151</v>
      </c>
      <c r="D566" s="67">
        <v>5.1899999999999995</v>
      </c>
      <c r="E566" s="82"/>
      <c r="F566" s="82"/>
      <c r="G566" s="82">
        <v>1</v>
      </c>
      <c r="H566" s="83">
        <v>3.19</v>
      </c>
      <c r="I566" s="82"/>
      <c r="J566" s="82"/>
      <c r="K566" s="82"/>
      <c r="L566" s="82"/>
      <c r="M566" s="82"/>
      <c r="N566" s="82"/>
      <c r="O566" s="82"/>
      <c r="P566" s="82"/>
      <c r="Q566" s="82"/>
      <c r="R566" s="82"/>
      <c r="S566" s="82"/>
      <c r="T566" s="82"/>
      <c r="U566" s="82"/>
      <c r="V566" s="82"/>
      <c r="W566" s="82"/>
      <c r="X566" s="82"/>
      <c r="Y566" s="82"/>
      <c r="Z566" s="82"/>
      <c r="AA566" s="82"/>
      <c r="AB566" s="82"/>
      <c r="AC566" s="82"/>
      <c r="AD566" s="82"/>
      <c r="AE566" s="82"/>
      <c r="AF566" s="82"/>
      <c r="AG566" s="82"/>
      <c r="AH566" s="82"/>
      <c r="AI566" s="82"/>
      <c r="AJ566" s="82"/>
      <c r="AK566" s="82"/>
      <c r="AL566" s="82"/>
      <c r="AM566" s="82"/>
      <c r="AN566" s="82"/>
      <c r="AO566" s="82"/>
      <c r="AP566" s="82"/>
      <c r="AQ566" s="82"/>
      <c r="AR566" s="82"/>
      <c r="AS566" s="82"/>
      <c r="AT566" s="82"/>
      <c r="AU566" s="82"/>
      <c r="AV566" s="82"/>
      <c r="AW566" s="82"/>
      <c r="AX566" s="82"/>
      <c r="AY566" s="82"/>
      <c r="AZ566" s="82"/>
      <c r="BA566" s="82">
        <v>1</v>
      </c>
      <c r="BB566" s="82"/>
      <c r="BC566" s="82"/>
      <c r="BD566" s="444" t="s">
        <v>2840</v>
      </c>
      <c r="BE566" s="82"/>
      <c r="BF566" s="156" t="s">
        <v>3615</v>
      </c>
    </row>
    <row r="567" spans="1:58" s="153" customFormat="1" x14ac:dyDescent="0.2">
      <c r="A567" s="399" t="s">
        <v>2500</v>
      </c>
      <c r="B567" s="162" t="s">
        <v>3932</v>
      </c>
      <c r="C567" s="399"/>
      <c r="D567" s="33">
        <v>1.5000000000000002</v>
      </c>
      <c r="E567" s="33">
        <v>0.05</v>
      </c>
      <c r="F567" s="33"/>
      <c r="G567" s="33">
        <v>0</v>
      </c>
      <c r="H567" s="33">
        <v>0.84</v>
      </c>
      <c r="I567" s="33">
        <v>0</v>
      </c>
      <c r="J567" s="33">
        <v>0</v>
      </c>
      <c r="K567" s="33">
        <v>0</v>
      </c>
      <c r="L567" s="33">
        <v>0</v>
      </c>
      <c r="M567" s="33">
        <v>0.51</v>
      </c>
      <c r="N567" s="33">
        <v>0</v>
      </c>
      <c r="O567" s="33">
        <v>0</v>
      </c>
      <c r="P567" s="33">
        <v>0</v>
      </c>
      <c r="Q567" s="33">
        <v>0</v>
      </c>
      <c r="R567" s="33">
        <v>0</v>
      </c>
      <c r="S567" s="33">
        <v>0</v>
      </c>
      <c r="T567" s="33">
        <v>0</v>
      </c>
      <c r="U567" s="33">
        <v>0</v>
      </c>
      <c r="V567" s="33">
        <v>0</v>
      </c>
      <c r="W567" s="33">
        <v>0</v>
      </c>
      <c r="X567" s="33">
        <v>0</v>
      </c>
      <c r="Y567" s="33">
        <v>0</v>
      </c>
      <c r="Z567" s="33">
        <v>0</v>
      </c>
      <c r="AA567" s="33">
        <v>0</v>
      </c>
      <c r="AB567" s="33">
        <v>0</v>
      </c>
      <c r="AC567" s="33">
        <v>0</v>
      </c>
      <c r="AD567" s="33">
        <v>0</v>
      </c>
      <c r="AE567" s="33">
        <v>0</v>
      </c>
      <c r="AF567" s="33">
        <v>0</v>
      </c>
      <c r="AG567" s="33">
        <v>0</v>
      </c>
      <c r="AH567" s="33">
        <v>0</v>
      </c>
      <c r="AI567" s="33">
        <v>0</v>
      </c>
      <c r="AJ567" s="33">
        <v>0</v>
      </c>
      <c r="AK567" s="33">
        <v>0</v>
      </c>
      <c r="AL567" s="33">
        <v>0</v>
      </c>
      <c r="AM567" s="33">
        <v>0</v>
      </c>
      <c r="AN567" s="33">
        <v>0</v>
      </c>
      <c r="AO567" s="33">
        <v>0</v>
      </c>
      <c r="AP567" s="33">
        <v>0</v>
      </c>
      <c r="AQ567" s="33">
        <v>0</v>
      </c>
      <c r="AR567" s="33">
        <v>0</v>
      </c>
      <c r="AS567" s="33">
        <v>0</v>
      </c>
      <c r="AT567" s="33">
        <v>0</v>
      </c>
      <c r="AU567" s="33">
        <v>0</v>
      </c>
      <c r="AV567" s="33">
        <v>0</v>
      </c>
      <c r="AW567" s="33">
        <v>0</v>
      </c>
      <c r="AX567" s="33">
        <v>0</v>
      </c>
      <c r="AY567" s="33">
        <v>0.1</v>
      </c>
      <c r="AZ567" s="33">
        <v>0</v>
      </c>
      <c r="BA567" s="33">
        <v>0</v>
      </c>
      <c r="BB567" s="13"/>
      <c r="BC567" s="13"/>
      <c r="BD567" s="399"/>
      <c r="BE567" s="13"/>
      <c r="BF567" s="156" t="s">
        <v>3614</v>
      </c>
    </row>
    <row r="568" spans="1:58" s="79" customFormat="1" x14ac:dyDescent="0.2">
      <c r="A568" s="400" t="s">
        <v>2501</v>
      </c>
      <c r="B568" s="404" t="s">
        <v>3212</v>
      </c>
      <c r="C568" s="400" t="s">
        <v>186</v>
      </c>
      <c r="D568" s="42">
        <v>0.05</v>
      </c>
      <c r="E568" s="73">
        <v>0.05</v>
      </c>
      <c r="F568" s="73"/>
      <c r="G568" s="73"/>
      <c r="H568" s="74"/>
      <c r="I568" s="73"/>
      <c r="J568" s="73"/>
      <c r="K568" s="73"/>
      <c r="L568" s="403"/>
      <c r="M568" s="73"/>
      <c r="N568" s="73"/>
      <c r="O568" s="73"/>
      <c r="P568" s="73"/>
      <c r="Q568" s="73"/>
      <c r="R568" s="73"/>
      <c r="S568" s="73"/>
      <c r="T568" s="73"/>
      <c r="U568" s="73"/>
      <c r="V568" s="73"/>
      <c r="W568" s="73"/>
      <c r="X568" s="76">
        <v>0</v>
      </c>
      <c r="Y568" s="73"/>
      <c r="Z568" s="73"/>
      <c r="AA568" s="73"/>
      <c r="AB568" s="73"/>
      <c r="AC568" s="73"/>
      <c r="AD568" s="73"/>
      <c r="AE568" s="73"/>
      <c r="AF568" s="73"/>
      <c r="AG568" s="73"/>
      <c r="AH568" s="73"/>
      <c r="AI568" s="73"/>
      <c r="AJ568" s="73"/>
      <c r="AK568" s="73"/>
      <c r="AL568" s="73"/>
      <c r="AM568" s="73"/>
      <c r="AN568" s="73"/>
      <c r="AO568" s="73"/>
      <c r="AP568" s="73"/>
      <c r="AQ568" s="73"/>
      <c r="AR568" s="73"/>
      <c r="AS568" s="73"/>
      <c r="AT568" s="73"/>
      <c r="AU568" s="73"/>
      <c r="AV568" s="73"/>
      <c r="AW568" s="73"/>
      <c r="AX568" s="73"/>
      <c r="AY568" s="73"/>
      <c r="AZ568" s="73"/>
      <c r="BA568" s="73"/>
      <c r="BB568" s="73"/>
      <c r="BC568" s="73"/>
      <c r="BD568" s="400" t="s">
        <v>2832</v>
      </c>
      <c r="BE568" s="73"/>
      <c r="BF568" s="156" t="s">
        <v>3615</v>
      </c>
    </row>
    <row r="569" spans="1:58" s="79" customFormat="1" ht="32" x14ac:dyDescent="0.2">
      <c r="A569" s="400" t="s">
        <v>2503</v>
      </c>
      <c r="B569" s="171" t="s">
        <v>3212</v>
      </c>
      <c r="C569" s="402"/>
      <c r="D569" s="459">
        <v>1.4500000000000002</v>
      </c>
      <c r="E569" s="459">
        <v>0</v>
      </c>
      <c r="F569" s="459"/>
      <c r="G569" s="459">
        <v>0</v>
      </c>
      <c r="H569" s="459">
        <v>0.84</v>
      </c>
      <c r="I569" s="459">
        <v>0</v>
      </c>
      <c r="J569" s="459">
        <v>0</v>
      </c>
      <c r="K569" s="459">
        <v>0</v>
      </c>
      <c r="L569" s="459">
        <v>0</v>
      </c>
      <c r="M569" s="459">
        <v>0.51</v>
      </c>
      <c r="N569" s="459">
        <v>0</v>
      </c>
      <c r="O569" s="459">
        <v>0</v>
      </c>
      <c r="P569" s="459">
        <v>0</v>
      </c>
      <c r="Q569" s="459">
        <v>0</v>
      </c>
      <c r="R569" s="459">
        <v>0</v>
      </c>
      <c r="S569" s="459">
        <v>0</v>
      </c>
      <c r="T569" s="459">
        <v>0</v>
      </c>
      <c r="U569" s="459">
        <v>0</v>
      </c>
      <c r="V569" s="459">
        <v>0</v>
      </c>
      <c r="W569" s="459">
        <v>0</v>
      </c>
      <c r="X569" s="459">
        <v>0</v>
      </c>
      <c r="Y569" s="459">
        <v>0</v>
      </c>
      <c r="Z569" s="459">
        <v>0</v>
      </c>
      <c r="AA569" s="459">
        <v>0</v>
      </c>
      <c r="AB569" s="459">
        <v>0</v>
      </c>
      <c r="AC569" s="459">
        <v>0</v>
      </c>
      <c r="AD569" s="459">
        <v>0</v>
      </c>
      <c r="AE569" s="459">
        <v>0</v>
      </c>
      <c r="AF569" s="459">
        <v>0</v>
      </c>
      <c r="AG569" s="459">
        <v>0</v>
      </c>
      <c r="AH569" s="459">
        <v>0</v>
      </c>
      <c r="AI569" s="459">
        <v>0</v>
      </c>
      <c r="AJ569" s="459">
        <v>0</v>
      </c>
      <c r="AK569" s="459">
        <v>0</v>
      </c>
      <c r="AL569" s="459">
        <v>0</v>
      </c>
      <c r="AM569" s="459">
        <v>0</v>
      </c>
      <c r="AN569" s="459">
        <v>0</v>
      </c>
      <c r="AO569" s="459">
        <v>0</v>
      </c>
      <c r="AP569" s="459">
        <v>0</v>
      </c>
      <c r="AQ569" s="459">
        <v>0</v>
      </c>
      <c r="AR569" s="459">
        <v>0</v>
      </c>
      <c r="AS569" s="459">
        <v>0</v>
      </c>
      <c r="AT569" s="459">
        <v>0</v>
      </c>
      <c r="AU569" s="459">
        <v>0</v>
      </c>
      <c r="AV569" s="459">
        <v>0</v>
      </c>
      <c r="AW569" s="459">
        <v>0</v>
      </c>
      <c r="AX569" s="459">
        <v>0</v>
      </c>
      <c r="AY569" s="459">
        <v>0.1</v>
      </c>
      <c r="AZ569" s="459">
        <v>0</v>
      </c>
      <c r="BA569" s="459">
        <v>0</v>
      </c>
      <c r="BB569" s="459">
        <v>0</v>
      </c>
      <c r="BC569" s="459">
        <v>0</v>
      </c>
      <c r="BD569" s="442" t="s">
        <v>3174</v>
      </c>
      <c r="BE569" s="73"/>
      <c r="BF569" s="156" t="s">
        <v>3614</v>
      </c>
    </row>
    <row r="570" spans="1:58" s="87" customFormat="1" x14ac:dyDescent="0.2">
      <c r="A570" s="449"/>
      <c r="B570" s="460"/>
      <c r="C570" s="451" t="s">
        <v>186</v>
      </c>
      <c r="D570" s="42">
        <v>1.4500000000000002</v>
      </c>
      <c r="E570" s="168"/>
      <c r="F570" s="168"/>
      <c r="G570" s="168"/>
      <c r="H570" s="169">
        <v>0.84</v>
      </c>
      <c r="I570" s="168"/>
      <c r="J570" s="168"/>
      <c r="K570" s="168"/>
      <c r="L570" s="168"/>
      <c r="M570" s="168">
        <v>0.51</v>
      </c>
      <c r="N570" s="168"/>
      <c r="O570" s="168"/>
      <c r="P570" s="168"/>
      <c r="Q570" s="168"/>
      <c r="R570" s="168"/>
      <c r="S570" s="168"/>
      <c r="T570" s="168"/>
      <c r="U570" s="168"/>
      <c r="V570" s="168"/>
      <c r="W570" s="168"/>
      <c r="X570" s="168"/>
      <c r="Y570" s="168"/>
      <c r="Z570" s="168"/>
      <c r="AA570" s="168"/>
      <c r="AB570" s="168"/>
      <c r="AC570" s="168"/>
      <c r="AD570" s="168"/>
      <c r="AE570" s="168"/>
      <c r="AF570" s="168"/>
      <c r="AG570" s="168"/>
      <c r="AH570" s="168"/>
      <c r="AI570" s="168"/>
      <c r="AJ570" s="168"/>
      <c r="AK570" s="168"/>
      <c r="AL570" s="168"/>
      <c r="AM570" s="168"/>
      <c r="AN570" s="168"/>
      <c r="AO570" s="168"/>
      <c r="AP570" s="168"/>
      <c r="AQ570" s="168"/>
      <c r="AR570" s="168"/>
      <c r="AS570" s="168"/>
      <c r="AT570" s="168"/>
      <c r="AU570" s="168"/>
      <c r="AV570" s="168"/>
      <c r="AW570" s="168"/>
      <c r="AX570" s="168"/>
      <c r="AY570" s="168">
        <v>0.1</v>
      </c>
      <c r="AZ570" s="168"/>
      <c r="BA570" s="168"/>
      <c r="BB570" s="168"/>
      <c r="BC570" s="168"/>
      <c r="BD570" s="452" t="s">
        <v>2837</v>
      </c>
      <c r="BE570" s="168"/>
      <c r="BF570" s="156" t="s">
        <v>3615</v>
      </c>
    </row>
    <row r="571" spans="1:58" s="153" customFormat="1" x14ac:dyDescent="0.2">
      <c r="A571" s="399" t="s">
        <v>2505</v>
      </c>
      <c r="B571" s="162" t="s">
        <v>2527</v>
      </c>
      <c r="C571" s="14"/>
      <c r="D571" s="461">
        <v>2.87</v>
      </c>
      <c r="E571" s="461">
        <v>0</v>
      </c>
      <c r="F571" s="461"/>
      <c r="G571" s="461">
        <v>0</v>
      </c>
      <c r="H571" s="461">
        <v>0</v>
      </c>
      <c r="I571" s="461">
        <v>0</v>
      </c>
      <c r="J571" s="461">
        <v>0</v>
      </c>
      <c r="K571" s="461">
        <v>0</v>
      </c>
      <c r="L571" s="461">
        <v>0</v>
      </c>
      <c r="M571" s="461">
        <v>0</v>
      </c>
      <c r="N571" s="461">
        <v>0</v>
      </c>
      <c r="O571" s="461">
        <v>0</v>
      </c>
      <c r="P571" s="461">
        <v>0</v>
      </c>
      <c r="Q571" s="461">
        <v>0</v>
      </c>
      <c r="R571" s="461">
        <v>0</v>
      </c>
      <c r="S571" s="461">
        <v>0</v>
      </c>
      <c r="T571" s="461">
        <v>0</v>
      </c>
      <c r="U571" s="461">
        <v>0</v>
      </c>
      <c r="V571" s="461">
        <v>0</v>
      </c>
      <c r="W571" s="461">
        <v>0</v>
      </c>
      <c r="X571" s="461">
        <v>0</v>
      </c>
      <c r="Y571" s="461">
        <v>0</v>
      </c>
      <c r="Z571" s="461">
        <v>0</v>
      </c>
      <c r="AA571" s="461">
        <v>0</v>
      </c>
      <c r="AB571" s="461">
        <v>0</v>
      </c>
      <c r="AC571" s="461">
        <v>0</v>
      </c>
      <c r="AD571" s="461">
        <v>0</v>
      </c>
      <c r="AE571" s="461">
        <v>0</v>
      </c>
      <c r="AF571" s="461">
        <v>0</v>
      </c>
      <c r="AG571" s="461">
        <v>0</v>
      </c>
      <c r="AH571" s="461">
        <v>0</v>
      </c>
      <c r="AI571" s="461">
        <v>0</v>
      </c>
      <c r="AJ571" s="461">
        <v>0</v>
      </c>
      <c r="AK571" s="461">
        <v>0</v>
      </c>
      <c r="AL571" s="461">
        <v>0</v>
      </c>
      <c r="AM571" s="461">
        <v>0</v>
      </c>
      <c r="AN571" s="461">
        <v>0</v>
      </c>
      <c r="AO571" s="461">
        <v>0</v>
      </c>
      <c r="AP571" s="461">
        <v>0</v>
      </c>
      <c r="AQ571" s="461">
        <v>0</v>
      </c>
      <c r="AR571" s="461">
        <v>0</v>
      </c>
      <c r="AS571" s="461">
        <v>0</v>
      </c>
      <c r="AT571" s="461">
        <v>0</v>
      </c>
      <c r="AU571" s="461">
        <v>0</v>
      </c>
      <c r="AV571" s="461">
        <v>0</v>
      </c>
      <c r="AW571" s="461">
        <v>0</v>
      </c>
      <c r="AX571" s="461">
        <v>0</v>
      </c>
      <c r="AY571" s="461">
        <v>0</v>
      </c>
      <c r="AZ571" s="461">
        <v>0</v>
      </c>
      <c r="BA571" s="461">
        <v>2.87</v>
      </c>
      <c r="BB571" s="13"/>
      <c r="BC571" s="13"/>
      <c r="BD571" s="437"/>
      <c r="BE571" s="13"/>
      <c r="BF571" s="156" t="s">
        <v>3614</v>
      </c>
    </row>
    <row r="572" spans="1:58" s="79" customFormat="1" x14ac:dyDescent="0.2">
      <c r="A572" s="400" t="s">
        <v>2506</v>
      </c>
      <c r="B572" s="171" t="s">
        <v>3213</v>
      </c>
      <c r="C572" s="402" t="s">
        <v>305</v>
      </c>
      <c r="D572" s="459">
        <v>0.8</v>
      </c>
      <c r="E572" s="73"/>
      <c r="F572" s="73"/>
      <c r="G572" s="73"/>
      <c r="H572" s="74"/>
      <c r="I572" s="73"/>
      <c r="J572" s="73"/>
      <c r="K572" s="73"/>
      <c r="L572" s="73"/>
      <c r="M572" s="73"/>
      <c r="N572" s="73"/>
      <c r="O572" s="73"/>
      <c r="P572" s="73"/>
      <c r="Q572" s="73"/>
      <c r="R572" s="73"/>
      <c r="S572" s="73"/>
      <c r="T572" s="73"/>
      <c r="U572" s="73"/>
      <c r="V572" s="73"/>
      <c r="W572" s="73"/>
      <c r="X572" s="73">
        <v>0</v>
      </c>
      <c r="Y572" s="73"/>
      <c r="Z572" s="73"/>
      <c r="AA572" s="73"/>
      <c r="AB572" s="73"/>
      <c r="AC572" s="73"/>
      <c r="AD572" s="73"/>
      <c r="AE572" s="73"/>
      <c r="AF572" s="73"/>
      <c r="AG572" s="73"/>
      <c r="AH572" s="73"/>
      <c r="AI572" s="73"/>
      <c r="AJ572" s="73"/>
      <c r="AK572" s="73"/>
      <c r="AL572" s="73"/>
      <c r="AM572" s="73"/>
      <c r="AN572" s="73"/>
      <c r="AO572" s="73"/>
      <c r="AP572" s="73"/>
      <c r="AQ572" s="73"/>
      <c r="AR572" s="73"/>
      <c r="AS572" s="73"/>
      <c r="AT572" s="73"/>
      <c r="AU572" s="73"/>
      <c r="AV572" s="73"/>
      <c r="AW572" s="73"/>
      <c r="AX572" s="73"/>
      <c r="AY572" s="73"/>
      <c r="AZ572" s="73"/>
      <c r="BA572" s="73">
        <v>0.8</v>
      </c>
      <c r="BB572" s="73"/>
      <c r="BC572" s="73"/>
      <c r="BD572" s="442" t="s">
        <v>3109</v>
      </c>
      <c r="BE572" s="73"/>
      <c r="BF572" s="156" t="s">
        <v>3615</v>
      </c>
    </row>
    <row r="573" spans="1:58" s="79" customFormat="1" x14ac:dyDescent="0.2">
      <c r="A573" s="400" t="s">
        <v>2510</v>
      </c>
      <c r="B573" s="171" t="s">
        <v>3214</v>
      </c>
      <c r="C573" s="402" t="s">
        <v>305</v>
      </c>
      <c r="D573" s="459">
        <v>2.0699999999999998</v>
      </c>
      <c r="E573" s="73"/>
      <c r="F573" s="73"/>
      <c r="G573" s="73"/>
      <c r="H573" s="74"/>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c r="AH573" s="73"/>
      <c r="AI573" s="73"/>
      <c r="AJ573" s="73"/>
      <c r="AK573" s="73"/>
      <c r="AL573" s="73"/>
      <c r="AM573" s="73"/>
      <c r="AN573" s="73"/>
      <c r="AO573" s="73"/>
      <c r="AP573" s="73"/>
      <c r="AQ573" s="73"/>
      <c r="AR573" s="73"/>
      <c r="AS573" s="73"/>
      <c r="AT573" s="73"/>
      <c r="AU573" s="73"/>
      <c r="AV573" s="73"/>
      <c r="AW573" s="73"/>
      <c r="AX573" s="73"/>
      <c r="AY573" s="73"/>
      <c r="AZ573" s="73"/>
      <c r="BA573" s="73">
        <v>2.0699999999999998</v>
      </c>
      <c r="BB573" s="73"/>
      <c r="BC573" s="73"/>
      <c r="BD573" s="442" t="s">
        <v>2826</v>
      </c>
      <c r="BE573" s="73"/>
      <c r="BF573" s="156" t="s">
        <v>3615</v>
      </c>
    </row>
    <row r="574" spans="1:58" s="153" customFormat="1" x14ac:dyDescent="0.2">
      <c r="A574" s="399" t="s">
        <v>2519</v>
      </c>
      <c r="B574" s="162" t="s">
        <v>1148</v>
      </c>
      <c r="C574" s="399"/>
      <c r="D574" s="33">
        <v>20.029999999999998</v>
      </c>
      <c r="E574" s="33">
        <v>9.14</v>
      </c>
      <c r="F574" s="33"/>
      <c r="G574" s="33">
        <v>0.1</v>
      </c>
      <c r="H574" s="33">
        <v>1.48</v>
      </c>
      <c r="I574" s="33">
        <v>0.91</v>
      </c>
      <c r="J574" s="33">
        <v>3.32</v>
      </c>
      <c r="K574" s="33">
        <v>0</v>
      </c>
      <c r="L574" s="33">
        <v>0</v>
      </c>
      <c r="M574" s="33">
        <v>4.05</v>
      </c>
      <c r="N574" s="33">
        <v>0</v>
      </c>
      <c r="O574" s="33">
        <v>0</v>
      </c>
      <c r="P574" s="33">
        <v>0</v>
      </c>
      <c r="Q574" s="33">
        <v>0</v>
      </c>
      <c r="R574" s="33">
        <v>0</v>
      </c>
      <c r="S574" s="33">
        <v>0</v>
      </c>
      <c r="T574" s="33">
        <v>0</v>
      </c>
      <c r="U574" s="33">
        <v>0</v>
      </c>
      <c r="V574" s="33">
        <v>0</v>
      </c>
      <c r="W574" s="33">
        <v>0</v>
      </c>
      <c r="X574" s="33">
        <v>0</v>
      </c>
      <c r="Y574" s="33">
        <v>0</v>
      </c>
      <c r="Z574" s="33">
        <v>0</v>
      </c>
      <c r="AA574" s="33">
        <v>0</v>
      </c>
      <c r="AB574" s="33">
        <v>0</v>
      </c>
      <c r="AC574" s="33">
        <v>0</v>
      </c>
      <c r="AD574" s="33">
        <v>0</v>
      </c>
      <c r="AE574" s="33">
        <v>0</v>
      </c>
      <c r="AF574" s="33">
        <v>0</v>
      </c>
      <c r="AG574" s="33">
        <v>0</v>
      </c>
      <c r="AH574" s="33">
        <v>0</v>
      </c>
      <c r="AI574" s="33">
        <v>0</v>
      </c>
      <c r="AJ574" s="33">
        <v>0</v>
      </c>
      <c r="AK574" s="33">
        <v>0</v>
      </c>
      <c r="AL574" s="33">
        <v>0</v>
      </c>
      <c r="AM574" s="33">
        <v>0</v>
      </c>
      <c r="AN574" s="33">
        <v>0</v>
      </c>
      <c r="AO574" s="33">
        <v>0</v>
      </c>
      <c r="AP574" s="33">
        <v>0</v>
      </c>
      <c r="AQ574" s="33">
        <v>0</v>
      </c>
      <c r="AR574" s="33">
        <v>0</v>
      </c>
      <c r="AS574" s="33">
        <v>0</v>
      </c>
      <c r="AT574" s="33">
        <v>0</v>
      </c>
      <c r="AU574" s="33">
        <v>0</v>
      </c>
      <c r="AV574" s="33">
        <v>0</v>
      </c>
      <c r="AW574" s="33">
        <v>0</v>
      </c>
      <c r="AX574" s="33">
        <v>0</v>
      </c>
      <c r="AY574" s="33">
        <v>0.1</v>
      </c>
      <c r="AZ574" s="33">
        <v>0</v>
      </c>
      <c r="BA574" s="33">
        <v>0.93000000000000016</v>
      </c>
      <c r="BB574" s="33">
        <v>0</v>
      </c>
      <c r="BC574" s="33">
        <v>0</v>
      </c>
      <c r="BD574" s="399"/>
      <c r="BE574" s="13"/>
      <c r="BF574" s="156" t="s">
        <v>3614</v>
      </c>
    </row>
    <row r="575" spans="1:58" s="79" customFormat="1" x14ac:dyDescent="0.2">
      <c r="A575" s="400" t="s">
        <v>2520</v>
      </c>
      <c r="B575" s="404" t="s">
        <v>3215</v>
      </c>
      <c r="C575" s="400" t="s">
        <v>1470</v>
      </c>
      <c r="D575" s="42">
        <v>0.08</v>
      </c>
      <c r="E575" s="73">
        <v>0.08</v>
      </c>
      <c r="F575" s="73"/>
      <c r="G575" s="73"/>
      <c r="H575" s="74"/>
      <c r="I575" s="73"/>
      <c r="J575" s="73"/>
      <c r="K575" s="73"/>
      <c r="L575" s="73"/>
      <c r="M575" s="73"/>
      <c r="N575" s="73"/>
      <c r="O575" s="73"/>
      <c r="P575" s="73"/>
      <c r="Q575" s="73"/>
      <c r="R575" s="73"/>
      <c r="S575" s="73"/>
      <c r="T575" s="73"/>
      <c r="U575" s="73"/>
      <c r="V575" s="73"/>
      <c r="W575" s="73"/>
      <c r="X575" s="76">
        <v>0</v>
      </c>
      <c r="Y575" s="73"/>
      <c r="Z575" s="73"/>
      <c r="AA575" s="73"/>
      <c r="AB575" s="73"/>
      <c r="AC575" s="73"/>
      <c r="AD575" s="73"/>
      <c r="AE575" s="73"/>
      <c r="AF575" s="73"/>
      <c r="AG575" s="73"/>
      <c r="AH575" s="73"/>
      <c r="AI575" s="73"/>
      <c r="AJ575" s="73"/>
      <c r="AK575" s="73"/>
      <c r="AL575" s="73"/>
      <c r="AM575" s="73"/>
      <c r="AN575" s="73"/>
      <c r="AO575" s="73"/>
      <c r="AP575" s="73"/>
      <c r="AQ575" s="73"/>
      <c r="AR575" s="73"/>
      <c r="AS575" s="73"/>
      <c r="AT575" s="73"/>
      <c r="AU575" s="73"/>
      <c r="AV575" s="73"/>
      <c r="AW575" s="73"/>
      <c r="AX575" s="73"/>
      <c r="AY575" s="73"/>
      <c r="AZ575" s="73"/>
      <c r="BA575" s="73"/>
      <c r="BB575" s="73"/>
      <c r="BC575" s="73"/>
      <c r="BD575" s="400" t="s">
        <v>3115</v>
      </c>
      <c r="BE575" s="73"/>
      <c r="BF575" s="156" t="s">
        <v>3615</v>
      </c>
    </row>
    <row r="576" spans="1:58" s="79" customFormat="1" ht="32" x14ac:dyDescent="0.2">
      <c r="A576" s="400" t="s">
        <v>2522</v>
      </c>
      <c r="B576" s="404" t="s">
        <v>3216</v>
      </c>
      <c r="C576" s="400" t="s">
        <v>1470</v>
      </c>
      <c r="D576" s="42">
        <v>0.3</v>
      </c>
      <c r="E576" s="73"/>
      <c r="F576" s="73"/>
      <c r="G576" s="73"/>
      <c r="H576" s="74">
        <v>0.3</v>
      </c>
      <c r="I576" s="73"/>
      <c r="J576" s="73"/>
      <c r="K576" s="73"/>
      <c r="L576" s="73"/>
      <c r="M576" s="73"/>
      <c r="N576" s="73"/>
      <c r="O576" s="73"/>
      <c r="P576" s="73"/>
      <c r="Q576" s="73"/>
      <c r="R576" s="73"/>
      <c r="S576" s="73"/>
      <c r="T576" s="73"/>
      <c r="U576" s="73"/>
      <c r="V576" s="73"/>
      <c r="W576" s="73"/>
      <c r="X576" s="76">
        <v>0</v>
      </c>
      <c r="Y576" s="73"/>
      <c r="Z576" s="73"/>
      <c r="AA576" s="73"/>
      <c r="AB576" s="73"/>
      <c r="AC576" s="73"/>
      <c r="AD576" s="73"/>
      <c r="AE576" s="73"/>
      <c r="AF576" s="73"/>
      <c r="AG576" s="73"/>
      <c r="AH576" s="73"/>
      <c r="AI576" s="73"/>
      <c r="AJ576" s="73"/>
      <c r="AK576" s="73"/>
      <c r="AL576" s="73"/>
      <c r="AM576" s="73"/>
      <c r="AN576" s="73"/>
      <c r="AO576" s="73"/>
      <c r="AP576" s="73"/>
      <c r="AQ576" s="73"/>
      <c r="AR576" s="73"/>
      <c r="AS576" s="73"/>
      <c r="AT576" s="73"/>
      <c r="AU576" s="73"/>
      <c r="AV576" s="73"/>
      <c r="AW576" s="73"/>
      <c r="AX576" s="73"/>
      <c r="AY576" s="73"/>
      <c r="AZ576" s="73"/>
      <c r="BA576" s="73"/>
      <c r="BB576" s="73"/>
      <c r="BC576" s="73"/>
      <c r="BD576" s="400" t="s">
        <v>3115</v>
      </c>
      <c r="BE576" s="73"/>
      <c r="BF576" s="156" t="s">
        <v>3615</v>
      </c>
    </row>
    <row r="577" spans="1:58" s="79" customFormat="1" x14ac:dyDescent="0.2">
      <c r="A577" s="400" t="s">
        <v>2524</v>
      </c>
      <c r="B577" s="404" t="s">
        <v>3217</v>
      </c>
      <c r="C577" s="400" t="s">
        <v>1470</v>
      </c>
      <c r="D577" s="42">
        <v>2.61</v>
      </c>
      <c r="E577" s="73">
        <v>2.61</v>
      </c>
      <c r="F577" s="73"/>
      <c r="G577" s="73"/>
      <c r="H577" s="74"/>
      <c r="I577" s="73"/>
      <c r="J577" s="73"/>
      <c r="K577" s="73"/>
      <c r="L577" s="403"/>
      <c r="M577" s="73"/>
      <c r="N577" s="73"/>
      <c r="O577" s="73"/>
      <c r="P577" s="73"/>
      <c r="Q577" s="73"/>
      <c r="R577" s="73"/>
      <c r="S577" s="73"/>
      <c r="T577" s="73"/>
      <c r="U577" s="73"/>
      <c r="V577" s="73"/>
      <c r="W577" s="73"/>
      <c r="X577" s="76">
        <v>0</v>
      </c>
      <c r="Y577" s="73"/>
      <c r="Z577" s="73"/>
      <c r="AA577" s="73"/>
      <c r="AB577" s="73"/>
      <c r="AC577" s="73"/>
      <c r="AD577" s="73"/>
      <c r="AE577" s="73"/>
      <c r="AF577" s="73"/>
      <c r="AG577" s="73"/>
      <c r="AH577" s="73"/>
      <c r="AI577" s="73"/>
      <c r="AJ577" s="73"/>
      <c r="AK577" s="73"/>
      <c r="AL577" s="73"/>
      <c r="AM577" s="73"/>
      <c r="AN577" s="73"/>
      <c r="AO577" s="73"/>
      <c r="AP577" s="73"/>
      <c r="AQ577" s="73"/>
      <c r="AR577" s="73"/>
      <c r="AS577" s="73"/>
      <c r="AT577" s="73"/>
      <c r="AU577" s="73"/>
      <c r="AV577" s="73"/>
      <c r="AW577" s="73"/>
      <c r="AX577" s="73"/>
      <c r="AY577" s="73"/>
      <c r="AZ577" s="73"/>
      <c r="BA577" s="73"/>
      <c r="BB577" s="73"/>
      <c r="BC577" s="73"/>
      <c r="BD577" s="400" t="s">
        <v>2824</v>
      </c>
      <c r="BE577" s="73"/>
      <c r="BF577" s="156" t="s">
        <v>3615</v>
      </c>
    </row>
    <row r="578" spans="1:58" s="79" customFormat="1" x14ac:dyDescent="0.2">
      <c r="A578" s="400" t="s">
        <v>3218</v>
      </c>
      <c r="B578" s="404" t="s">
        <v>3219</v>
      </c>
      <c r="C578" s="400" t="s">
        <v>1470</v>
      </c>
      <c r="D578" s="42">
        <v>3.32</v>
      </c>
      <c r="E578" s="73"/>
      <c r="F578" s="73"/>
      <c r="G578" s="73"/>
      <c r="H578" s="74"/>
      <c r="I578" s="73"/>
      <c r="J578" s="73">
        <v>3.32</v>
      </c>
      <c r="K578" s="73"/>
      <c r="L578" s="403"/>
      <c r="M578" s="73"/>
      <c r="N578" s="73"/>
      <c r="O578" s="73"/>
      <c r="P578" s="73"/>
      <c r="Q578" s="73"/>
      <c r="R578" s="73"/>
      <c r="S578" s="73"/>
      <c r="T578" s="73"/>
      <c r="U578" s="73"/>
      <c r="V578" s="73"/>
      <c r="W578" s="73"/>
      <c r="X578" s="76">
        <v>0</v>
      </c>
      <c r="Y578" s="73"/>
      <c r="Z578" s="73"/>
      <c r="AA578" s="73"/>
      <c r="AB578" s="73"/>
      <c r="AC578" s="73"/>
      <c r="AD578" s="73"/>
      <c r="AE578" s="73"/>
      <c r="AF578" s="73"/>
      <c r="AG578" s="73"/>
      <c r="AH578" s="73"/>
      <c r="AI578" s="73"/>
      <c r="AJ578" s="73"/>
      <c r="AK578" s="73"/>
      <c r="AL578" s="73"/>
      <c r="AM578" s="73"/>
      <c r="AN578" s="73"/>
      <c r="AO578" s="73"/>
      <c r="AP578" s="73"/>
      <c r="AQ578" s="73"/>
      <c r="AR578" s="73"/>
      <c r="AS578" s="73"/>
      <c r="AT578" s="73"/>
      <c r="AU578" s="73"/>
      <c r="AV578" s="73"/>
      <c r="AW578" s="73"/>
      <c r="AX578" s="73"/>
      <c r="AY578" s="73"/>
      <c r="AZ578" s="73"/>
      <c r="BA578" s="73"/>
      <c r="BB578" s="73"/>
      <c r="BC578" s="73"/>
      <c r="BD578" s="400" t="s">
        <v>2824</v>
      </c>
      <c r="BE578" s="73"/>
      <c r="BF578" s="156" t="s">
        <v>3615</v>
      </c>
    </row>
    <row r="579" spans="1:58" s="79" customFormat="1" x14ac:dyDescent="0.2">
      <c r="A579" s="400" t="s">
        <v>3220</v>
      </c>
      <c r="B579" s="404" t="s">
        <v>3221</v>
      </c>
      <c r="C579" s="400" t="s">
        <v>1470</v>
      </c>
      <c r="D579" s="42">
        <v>0.91</v>
      </c>
      <c r="E579" s="73"/>
      <c r="F579" s="73"/>
      <c r="G579" s="73"/>
      <c r="H579" s="74"/>
      <c r="I579" s="73">
        <v>0.91</v>
      </c>
      <c r="J579" s="73"/>
      <c r="K579" s="73"/>
      <c r="L579" s="403"/>
      <c r="M579" s="73"/>
      <c r="N579" s="73"/>
      <c r="O579" s="73"/>
      <c r="P579" s="73"/>
      <c r="Q579" s="73"/>
      <c r="R579" s="73"/>
      <c r="S579" s="73"/>
      <c r="T579" s="73"/>
      <c r="U579" s="73"/>
      <c r="V579" s="73"/>
      <c r="W579" s="73"/>
      <c r="X579" s="76">
        <v>0</v>
      </c>
      <c r="Y579" s="73"/>
      <c r="Z579" s="73"/>
      <c r="AA579" s="73"/>
      <c r="AB579" s="73"/>
      <c r="AC579" s="73"/>
      <c r="AD579" s="73"/>
      <c r="AE579" s="73"/>
      <c r="AF579" s="73"/>
      <c r="AG579" s="73"/>
      <c r="AH579" s="73"/>
      <c r="AI579" s="73"/>
      <c r="AJ579" s="73"/>
      <c r="AK579" s="73"/>
      <c r="AL579" s="73"/>
      <c r="AM579" s="73"/>
      <c r="AN579" s="73"/>
      <c r="AO579" s="73"/>
      <c r="AP579" s="73"/>
      <c r="AQ579" s="73"/>
      <c r="AR579" s="73"/>
      <c r="AS579" s="73"/>
      <c r="AT579" s="73"/>
      <c r="AU579" s="73"/>
      <c r="AV579" s="73"/>
      <c r="AW579" s="73"/>
      <c r="AX579" s="73"/>
      <c r="AY579" s="73"/>
      <c r="AZ579" s="73"/>
      <c r="BA579" s="171"/>
      <c r="BB579" s="73"/>
      <c r="BC579" s="73"/>
      <c r="BD579" s="400" t="s">
        <v>2824</v>
      </c>
      <c r="BE579" s="73"/>
      <c r="BF579" s="156" t="s">
        <v>3615</v>
      </c>
    </row>
    <row r="580" spans="1:58" s="79" customFormat="1" x14ac:dyDescent="0.2">
      <c r="A580" s="400" t="s">
        <v>3222</v>
      </c>
      <c r="B580" s="404" t="s">
        <v>3223</v>
      </c>
      <c r="C580" s="400" t="s">
        <v>1470</v>
      </c>
      <c r="D580" s="42">
        <v>0.8</v>
      </c>
      <c r="E580" s="73">
        <v>0.8</v>
      </c>
      <c r="F580" s="73"/>
      <c r="G580" s="73"/>
      <c r="H580" s="74"/>
      <c r="I580" s="73"/>
      <c r="J580" s="73"/>
      <c r="K580" s="73"/>
      <c r="L580" s="403"/>
      <c r="M580" s="73"/>
      <c r="N580" s="73"/>
      <c r="O580" s="73"/>
      <c r="P580" s="73"/>
      <c r="Q580" s="73"/>
      <c r="R580" s="73"/>
      <c r="S580" s="73"/>
      <c r="T580" s="73"/>
      <c r="U580" s="73"/>
      <c r="V580" s="73"/>
      <c r="W580" s="73"/>
      <c r="X580" s="76">
        <v>0</v>
      </c>
      <c r="Y580" s="73"/>
      <c r="Z580" s="73"/>
      <c r="AA580" s="73"/>
      <c r="AB580" s="73"/>
      <c r="AC580" s="73"/>
      <c r="AD580" s="73"/>
      <c r="AE580" s="73"/>
      <c r="AF580" s="73"/>
      <c r="AG580" s="73"/>
      <c r="AH580" s="73"/>
      <c r="AI580" s="73"/>
      <c r="AJ580" s="73"/>
      <c r="AK580" s="73"/>
      <c r="AL580" s="73"/>
      <c r="AM580" s="73"/>
      <c r="AN580" s="73"/>
      <c r="AO580" s="73"/>
      <c r="AP580" s="73"/>
      <c r="AQ580" s="73"/>
      <c r="AR580" s="73"/>
      <c r="AS580" s="73"/>
      <c r="AT580" s="73"/>
      <c r="AU580" s="73"/>
      <c r="AV580" s="73"/>
      <c r="AW580" s="73"/>
      <c r="AX580" s="73"/>
      <c r="AY580" s="73"/>
      <c r="AZ580" s="73"/>
      <c r="BA580" s="73"/>
      <c r="BB580" s="73"/>
      <c r="BC580" s="73"/>
      <c r="BD580" s="400" t="s">
        <v>2824</v>
      </c>
      <c r="BE580" s="73"/>
      <c r="BF580" s="156" t="s">
        <v>3615</v>
      </c>
    </row>
    <row r="581" spans="1:58" s="79" customFormat="1" x14ac:dyDescent="0.2">
      <c r="A581" s="400" t="s">
        <v>3224</v>
      </c>
      <c r="B581" s="404" t="s">
        <v>3225</v>
      </c>
      <c r="C581" s="400" t="s">
        <v>1470</v>
      </c>
      <c r="D581" s="42">
        <v>1.5</v>
      </c>
      <c r="E581" s="73">
        <v>0.75</v>
      </c>
      <c r="F581" s="73"/>
      <c r="G581" s="73"/>
      <c r="H581" s="74"/>
      <c r="I581" s="73"/>
      <c r="J581" s="73"/>
      <c r="K581" s="73"/>
      <c r="L581" s="403"/>
      <c r="M581" s="73">
        <v>0.45</v>
      </c>
      <c r="N581" s="73"/>
      <c r="O581" s="73"/>
      <c r="P581" s="73"/>
      <c r="Q581" s="73"/>
      <c r="R581" s="73"/>
      <c r="S581" s="73"/>
      <c r="T581" s="73"/>
      <c r="U581" s="73"/>
      <c r="V581" s="73"/>
      <c r="W581" s="73"/>
      <c r="X581" s="76">
        <v>0</v>
      </c>
      <c r="Y581" s="73"/>
      <c r="Z581" s="73"/>
      <c r="AA581" s="73"/>
      <c r="AB581" s="73"/>
      <c r="AC581" s="73"/>
      <c r="AD581" s="73"/>
      <c r="AE581" s="73"/>
      <c r="AF581" s="73"/>
      <c r="AG581" s="73"/>
      <c r="AH581" s="73"/>
      <c r="AI581" s="73"/>
      <c r="AJ581" s="73"/>
      <c r="AK581" s="73"/>
      <c r="AL581" s="73"/>
      <c r="AM581" s="73"/>
      <c r="AN581" s="73"/>
      <c r="AO581" s="73"/>
      <c r="AP581" s="73"/>
      <c r="AQ581" s="73"/>
      <c r="AR581" s="73"/>
      <c r="AS581" s="73"/>
      <c r="AT581" s="73"/>
      <c r="AU581" s="73"/>
      <c r="AV581" s="73"/>
      <c r="AW581" s="73"/>
      <c r="AX581" s="73"/>
      <c r="AY581" s="73">
        <v>0.1</v>
      </c>
      <c r="AZ581" s="73"/>
      <c r="BA581" s="73">
        <v>0.2</v>
      </c>
      <c r="BB581" s="73"/>
      <c r="BC581" s="73"/>
      <c r="BD581" s="400" t="s">
        <v>2831</v>
      </c>
      <c r="BE581" s="73"/>
      <c r="BF581" s="156" t="s">
        <v>3615</v>
      </c>
    </row>
    <row r="582" spans="1:58" s="79" customFormat="1" ht="32" x14ac:dyDescent="0.2">
      <c r="A582" s="400" t="s">
        <v>3226</v>
      </c>
      <c r="B582" s="404" t="s">
        <v>3227</v>
      </c>
      <c r="C582" s="400" t="s">
        <v>1470</v>
      </c>
      <c r="D582" s="42">
        <v>3.2</v>
      </c>
      <c r="E582" s="73">
        <v>3.2</v>
      </c>
      <c r="F582" s="73"/>
      <c r="G582" s="73"/>
      <c r="H582" s="74"/>
      <c r="I582" s="73"/>
      <c r="J582" s="73"/>
      <c r="K582" s="73"/>
      <c r="L582" s="403"/>
      <c r="M582" s="73"/>
      <c r="N582" s="73"/>
      <c r="O582" s="73"/>
      <c r="P582" s="73"/>
      <c r="Q582" s="73"/>
      <c r="R582" s="73"/>
      <c r="S582" s="73"/>
      <c r="T582" s="73"/>
      <c r="U582" s="73"/>
      <c r="V582" s="73"/>
      <c r="W582" s="73"/>
      <c r="X582" s="76">
        <v>0</v>
      </c>
      <c r="Y582" s="73"/>
      <c r="Z582" s="73"/>
      <c r="AA582" s="73"/>
      <c r="AB582" s="73"/>
      <c r="AC582" s="73"/>
      <c r="AD582" s="73"/>
      <c r="AE582" s="73"/>
      <c r="AF582" s="73"/>
      <c r="AG582" s="73"/>
      <c r="AH582" s="73"/>
      <c r="AI582" s="73"/>
      <c r="AJ582" s="73"/>
      <c r="AK582" s="73"/>
      <c r="AL582" s="73"/>
      <c r="AM582" s="73"/>
      <c r="AN582" s="73"/>
      <c r="AO582" s="73"/>
      <c r="AP582" s="73"/>
      <c r="AQ582" s="73"/>
      <c r="AR582" s="73"/>
      <c r="AS582" s="73"/>
      <c r="AT582" s="73"/>
      <c r="AU582" s="73"/>
      <c r="AV582" s="73"/>
      <c r="AW582" s="73"/>
      <c r="AX582" s="73"/>
      <c r="AY582" s="73"/>
      <c r="AZ582" s="73"/>
      <c r="BA582" s="73"/>
      <c r="BB582" s="73"/>
      <c r="BC582" s="73"/>
      <c r="BD582" s="400" t="s">
        <v>2831</v>
      </c>
      <c r="BE582" s="73"/>
      <c r="BF582" s="156" t="s">
        <v>3615</v>
      </c>
    </row>
    <row r="583" spans="1:58" s="79" customFormat="1" x14ac:dyDescent="0.2">
      <c r="A583" s="400" t="s">
        <v>3228</v>
      </c>
      <c r="B583" s="404" t="s">
        <v>3229</v>
      </c>
      <c r="C583" s="400" t="s">
        <v>1470</v>
      </c>
      <c r="D583" s="42">
        <v>1.6</v>
      </c>
      <c r="E583" s="73">
        <v>1.6</v>
      </c>
      <c r="F583" s="73"/>
      <c r="G583" s="73"/>
      <c r="H583" s="74"/>
      <c r="I583" s="73"/>
      <c r="J583" s="73"/>
      <c r="K583" s="73"/>
      <c r="L583" s="403"/>
      <c r="M583" s="73"/>
      <c r="N583" s="73"/>
      <c r="O583" s="73"/>
      <c r="P583" s="73"/>
      <c r="Q583" s="73"/>
      <c r="R583" s="73"/>
      <c r="S583" s="73"/>
      <c r="T583" s="73"/>
      <c r="U583" s="73"/>
      <c r="V583" s="73"/>
      <c r="W583" s="73"/>
      <c r="X583" s="76">
        <v>0</v>
      </c>
      <c r="Y583" s="73"/>
      <c r="Z583" s="73"/>
      <c r="AA583" s="73"/>
      <c r="AB583" s="73"/>
      <c r="AC583" s="73"/>
      <c r="AD583" s="73"/>
      <c r="AE583" s="73"/>
      <c r="AF583" s="73"/>
      <c r="AG583" s="73"/>
      <c r="AH583" s="73"/>
      <c r="AI583" s="73"/>
      <c r="AJ583" s="73"/>
      <c r="AK583" s="73"/>
      <c r="AL583" s="73"/>
      <c r="AM583" s="73"/>
      <c r="AN583" s="73"/>
      <c r="AO583" s="73"/>
      <c r="AP583" s="73"/>
      <c r="AQ583" s="73"/>
      <c r="AR583" s="73"/>
      <c r="AS583" s="73"/>
      <c r="AT583" s="73"/>
      <c r="AU583" s="73"/>
      <c r="AV583" s="73"/>
      <c r="AW583" s="73"/>
      <c r="AX583" s="73"/>
      <c r="AY583" s="73"/>
      <c r="AZ583" s="73"/>
      <c r="BA583" s="73"/>
      <c r="BB583" s="73"/>
      <c r="BC583" s="73"/>
      <c r="BD583" s="400" t="s">
        <v>2831</v>
      </c>
      <c r="BE583" s="73"/>
      <c r="BF583" s="156" t="s">
        <v>3615</v>
      </c>
    </row>
    <row r="584" spans="1:58" s="79" customFormat="1" x14ac:dyDescent="0.2">
      <c r="A584" s="400" t="s">
        <v>3230</v>
      </c>
      <c r="B584" s="404" t="s">
        <v>3231</v>
      </c>
      <c r="C584" s="400" t="s">
        <v>1470</v>
      </c>
      <c r="D584" s="42">
        <v>3.6</v>
      </c>
      <c r="E584" s="73"/>
      <c r="F584" s="73"/>
      <c r="G584" s="73"/>
      <c r="H584" s="74"/>
      <c r="I584" s="73"/>
      <c r="J584" s="73"/>
      <c r="K584" s="73"/>
      <c r="L584" s="403"/>
      <c r="M584" s="73">
        <v>3.6</v>
      </c>
      <c r="N584" s="73"/>
      <c r="O584" s="73"/>
      <c r="P584" s="73"/>
      <c r="Q584" s="73"/>
      <c r="R584" s="73"/>
      <c r="S584" s="73"/>
      <c r="T584" s="73"/>
      <c r="U584" s="73"/>
      <c r="V584" s="73"/>
      <c r="W584" s="73"/>
      <c r="X584" s="76">
        <v>0</v>
      </c>
      <c r="Y584" s="73"/>
      <c r="Z584" s="73"/>
      <c r="AA584" s="73"/>
      <c r="AB584" s="73"/>
      <c r="AC584" s="73"/>
      <c r="AD584" s="73"/>
      <c r="AE584" s="73"/>
      <c r="AF584" s="73"/>
      <c r="AG584" s="73"/>
      <c r="AH584" s="73"/>
      <c r="AI584" s="73"/>
      <c r="AJ584" s="73"/>
      <c r="AK584" s="73"/>
      <c r="AL584" s="73"/>
      <c r="AM584" s="73"/>
      <c r="AN584" s="73"/>
      <c r="AO584" s="73"/>
      <c r="AP584" s="73"/>
      <c r="AQ584" s="73"/>
      <c r="AR584" s="73"/>
      <c r="AS584" s="73"/>
      <c r="AT584" s="73"/>
      <c r="AU584" s="73"/>
      <c r="AV584" s="73"/>
      <c r="AW584" s="73"/>
      <c r="AX584" s="73"/>
      <c r="AY584" s="73"/>
      <c r="AZ584" s="73"/>
      <c r="BA584" s="73"/>
      <c r="BB584" s="73"/>
      <c r="BC584" s="73"/>
      <c r="BD584" s="400" t="s">
        <v>2831</v>
      </c>
      <c r="BE584" s="73"/>
      <c r="BF584" s="156" t="s">
        <v>3615</v>
      </c>
    </row>
    <row r="585" spans="1:58" s="79" customFormat="1" ht="32" x14ac:dyDescent="0.2">
      <c r="A585" s="400" t="s">
        <v>3232</v>
      </c>
      <c r="B585" s="404" t="s">
        <v>3233</v>
      </c>
      <c r="C585" s="400" t="s">
        <v>1470</v>
      </c>
      <c r="D585" s="42">
        <v>0.30000000000000004</v>
      </c>
      <c r="E585" s="73">
        <v>0.1</v>
      </c>
      <c r="F585" s="73"/>
      <c r="G585" s="73">
        <v>0.1</v>
      </c>
      <c r="H585" s="412">
        <v>0.1</v>
      </c>
      <c r="I585" s="412"/>
      <c r="J585" s="73"/>
      <c r="K585" s="73"/>
      <c r="L585" s="403"/>
      <c r="M585" s="73"/>
      <c r="N585" s="73"/>
      <c r="O585" s="73"/>
      <c r="P585" s="73"/>
      <c r="Q585" s="73"/>
      <c r="R585" s="73"/>
      <c r="S585" s="73"/>
      <c r="T585" s="73"/>
      <c r="U585" s="73"/>
      <c r="V585" s="73"/>
      <c r="W585" s="73"/>
      <c r="X585" s="76">
        <v>0</v>
      </c>
      <c r="Y585" s="73"/>
      <c r="Z585" s="73"/>
      <c r="AA585" s="73"/>
      <c r="AB585" s="73"/>
      <c r="AC585" s="73"/>
      <c r="AD585" s="73"/>
      <c r="AE585" s="73"/>
      <c r="AF585" s="73"/>
      <c r="AG585" s="73"/>
      <c r="AH585" s="73"/>
      <c r="AI585" s="73"/>
      <c r="AJ585" s="73"/>
      <c r="AK585" s="73"/>
      <c r="AL585" s="73"/>
      <c r="AM585" s="73"/>
      <c r="AN585" s="73"/>
      <c r="AO585" s="73"/>
      <c r="AP585" s="73"/>
      <c r="AQ585" s="73"/>
      <c r="AR585" s="73"/>
      <c r="AS585" s="73"/>
      <c r="AT585" s="73"/>
      <c r="AU585" s="73"/>
      <c r="AV585" s="73"/>
      <c r="AW585" s="73"/>
      <c r="AX585" s="73"/>
      <c r="AY585" s="73"/>
      <c r="AZ585" s="73"/>
      <c r="BA585" s="412"/>
      <c r="BB585" s="73"/>
      <c r="BC585" s="73"/>
      <c r="BD585" s="400" t="s">
        <v>2840</v>
      </c>
      <c r="BE585" s="73"/>
      <c r="BF585" s="156" t="s">
        <v>3615</v>
      </c>
    </row>
    <row r="586" spans="1:58" s="79" customFormat="1" x14ac:dyDescent="0.2">
      <c r="A586" s="400" t="s">
        <v>3234</v>
      </c>
      <c r="B586" s="404" t="s">
        <v>3235</v>
      </c>
      <c r="C586" s="400" t="s">
        <v>1470</v>
      </c>
      <c r="D586" s="42">
        <v>0.77</v>
      </c>
      <c r="E586" s="73"/>
      <c r="F586" s="73"/>
      <c r="G586" s="73"/>
      <c r="H586" s="74">
        <v>0.37</v>
      </c>
      <c r="I586" s="73"/>
      <c r="J586" s="73"/>
      <c r="K586" s="73"/>
      <c r="L586" s="403"/>
      <c r="M586" s="73"/>
      <c r="N586" s="73"/>
      <c r="O586" s="73"/>
      <c r="P586" s="73"/>
      <c r="Q586" s="73"/>
      <c r="R586" s="73"/>
      <c r="S586" s="73"/>
      <c r="T586" s="73"/>
      <c r="U586" s="73"/>
      <c r="V586" s="73"/>
      <c r="W586" s="73"/>
      <c r="X586" s="76"/>
      <c r="Y586" s="73"/>
      <c r="Z586" s="73"/>
      <c r="AA586" s="73"/>
      <c r="AB586" s="73"/>
      <c r="AC586" s="73"/>
      <c r="AD586" s="73"/>
      <c r="AE586" s="73"/>
      <c r="AF586" s="73"/>
      <c r="AG586" s="73"/>
      <c r="AH586" s="73"/>
      <c r="AI586" s="73"/>
      <c r="AJ586" s="73"/>
      <c r="AK586" s="73"/>
      <c r="AL586" s="73"/>
      <c r="AM586" s="73"/>
      <c r="AN586" s="73"/>
      <c r="AO586" s="73"/>
      <c r="AP586" s="73"/>
      <c r="AQ586" s="73"/>
      <c r="AR586" s="73"/>
      <c r="AS586" s="73"/>
      <c r="AT586" s="73"/>
      <c r="AU586" s="73"/>
      <c r="AV586" s="73"/>
      <c r="AW586" s="73"/>
      <c r="AX586" s="73"/>
      <c r="AY586" s="73"/>
      <c r="AZ586" s="73"/>
      <c r="BA586" s="73">
        <v>0.4</v>
      </c>
      <c r="BB586" s="73"/>
      <c r="BC586" s="73"/>
      <c r="BD586" s="400" t="s">
        <v>2826</v>
      </c>
      <c r="BE586" s="73"/>
      <c r="BF586" s="156" t="s">
        <v>3615</v>
      </c>
    </row>
    <row r="587" spans="1:58" s="79" customFormat="1" ht="32" x14ac:dyDescent="0.2">
      <c r="A587" s="400" t="s">
        <v>3236</v>
      </c>
      <c r="B587" s="404" t="s">
        <v>3237</v>
      </c>
      <c r="C587" s="400" t="s">
        <v>1470</v>
      </c>
      <c r="D587" s="42">
        <v>0.33</v>
      </c>
      <c r="E587" s="73"/>
      <c r="F587" s="73"/>
      <c r="G587" s="73"/>
      <c r="H587" s="74"/>
      <c r="I587" s="73"/>
      <c r="J587" s="73"/>
      <c r="K587" s="73"/>
      <c r="L587" s="403"/>
      <c r="M587" s="73"/>
      <c r="N587" s="73"/>
      <c r="O587" s="73"/>
      <c r="P587" s="73"/>
      <c r="Q587" s="73"/>
      <c r="R587" s="73"/>
      <c r="S587" s="73"/>
      <c r="T587" s="73"/>
      <c r="U587" s="73"/>
      <c r="V587" s="73"/>
      <c r="W587" s="73"/>
      <c r="X587" s="76"/>
      <c r="Y587" s="73"/>
      <c r="Z587" s="73"/>
      <c r="AA587" s="73"/>
      <c r="AB587" s="73"/>
      <c r="AC587" s="73"/>
      <c r="AD587" s="73"/>
      <c r="AE587" s="73"/>
      <c r="AF587" s="73"/>
      <c r="AG587" s="73"/>
      <c r="AH587" s="73"/>
      <c r="AI587" s="73"/>
      <c r="AJ587" s="73"/>
      <c r="AK587" s="73"/>
      <c r="AL587" s="73"/>
      <c r="AM587" s="73"/>
      <c r="AN587" s="73"/>
      <c r="AO587" s="73"/>
      <c r="AP587" s="73"/>
      <c r="AQ587" s="73"/>
      <c r="AR587" s="73"/>
      <c r="AS587" s="73"/>
      <c r="AT587" s="73"/>
      <c r="AU587" s="73"/>
      <c r="AV587" s="73"/>
      <c r="AW587" s="73"/>
      <c r="AX587" s="73"/>
      <c r="AY587" s="73"/>
      <c r="AZ587" s="73"/>
      <c r="BA587" s="73">
        <v>0.33</v>
      </c>
      <c r="BB587" s="73"/>
      <c r="BC587" s="73"/>
      <c r="BD587" s="400" t="s">
        <v>2826</v>
      </c>
      <c r="BE587" s="73"/>
      <c r="BF587" s="156" t="s">
        <v>3615</v>
      </c>
    </row>
    <row r="588" spans="1:58" s="79" customFormat="1" x14ac:dyDescent="0.2">
      <c r="A588" s="400" t="s">
        <v>3238</v>
      </c>
      <c r="B588" s="404" t="s">
        <v>3239</v>
      </c>
      <c r="C588" s="400" t="s">
        <v>1470</v>
      </c>
      <c r="D588" s="42">
        <v>0.71</v>
      </c>
      <c r="E588" s="73"/>
      <c r="F588" s="73"/>
      <c r="G588" s="73"/>
      <c r="H588" s="74">
        <v>0.71</v>
      </c>
      <c r="I588" s="73"/>
      <c r="J588" s="73"/>
      <c r="K588" s="73"/>
      <c r="L588" s="403"/>
      <c r="M588" s="73"/>
      <c r="N588" s="73"/>
      <c r="O588" s="73"/>
      <c r="P588" s="73"/>
      <c r="Q588" s="73"/>
      <c r="R588" s="73"/>
      <c r="S588" s="73"/>
      <c r="T588" s="73"/>
      <c r="U588" s="73"/>
      <c r="V588" s="73"/>
      <c r="W588" s="73"/>
      <c r="X588" s="76"/>
      <c r="Y588" s="73"/>
      <c r="Z588" s="73"/>
      <c r="AA588" s="73"/>
      <c r="AB588" s="73"/>
      <c r="AC588" s="73"/>
      <c r="AD588" s="73"/>
      <c r="AE588" s="73"/>
      <c r="AF588" s="73"/>
      <c r="AG588" s="73"/>
      <c r="AH588" s="73"/>
      <c r="AI588" s="73"/>
      <c r="AJ588" s="73"/>
      <c r="AK588" s="73"/>
      <c r="AL588" s="73"/>
      <c r="AM588" s="73"/>
      <c r="AN588" s="73"/>
      <c r="AO588" s="73"/>
      <c r="AP588" s="73"/>
      <c r="AQ588" s="73"/>
      <c r="AR588" s="73"/>
      <c r="AS588" s="73"/>
      <c r="AT588" s="73"/>
      <c r="AU588" s="73"/>
      <c r="AV588" s="73"/>
      <c r="AW588" s="73"/>
      <c r="AX588" s="73"/>
      <c r="AY588" s="73"/>
      <c r="AZ588" s="73"/>
      <c r="BA588" s="73"/>
      <c r="BB588" s="73"/>
      <c r="BC588" s="73"/>
      <c r="BD588" s="400" t="s">
        <v>2826</v>
      </c>
      <c r="BE588" s="73"/>
      <c r="BF588" s="156" t="s">
        <v>3615</v>
      </c>
    </row>
    <row r="589" spans="1:58" s="153" customFormat="1" x14ac:dyDescent="0.2">
      <c r="A589" s="399" t="s">
        <v>2526</v>
      </c>
      <c r="B589" s="162" t="s">
        <v>1147</v>
      </c>
      <c r="C589" s="399"/>
      <c r="D589" s="33">
        <v>19.863000000000003</v>
      </c>
      <c r="E589" s="33">
        <v>2.8130000000000002</v>
      </c>
      <c r="F589" s="33"/>
      <c r="G589" s="33">
        <v>1.37</v>
      </c>
      <c r="H589" s="33">
        <v>4.3500000000000005</v>
      </c>
      <c r="I589" s="33">
        <v>1.2</v>
      </c>
      <c r="J589" s="33">
        <v>0</v>
      </c>
      <c r="K589" s="33">
        <v>0</v>
      </c>
      <c r="L589" s="33">
        <v>0.75</v>
      </c>
      <c r="M589" s="33">
        <v>9.009999999999998</v>
      </c>
      <c r="N589" s="33">
        <v>0</v>
      </c>
      <c r="O589" s="33">
        <v>0</v>
      </c>
      <c r="P589" s="33">
        <v>0</v>
      </c>
      <c r="Q589" s="33">
        <v>0</v>
      </c>
      <c r="R589" s="33">
        <v>0</v>
      </c>
      <c r="S589" s="33">
        <v>0</v>
      </c>
      <c r="T589" s="33">
        <v>0</v>
      </c>
      <c r="U589" s="33">
        <v>0</v>
      </c>
      <c r="V589" s="33">
        <v>0</v>
      </c>
      <c r="W589" s="33">
        <v>0</v>
      </c>
      <c r="X589" s="33">
        <v>0</v>
      </c>
      <c r="Y589" s="33">
        <v>0</v>
      </c>
      <c r="Z589" s="33">
        <v>0</v>
      </c>
      <c r="AA589" s="33">
        <v>0</v>
      </c>
      <c r="AB589" s="33">
        <v>0</v>
      </c>
      <c r="AC589" s="33">
        <v>0</v>
      </c>
      <c r="AD589" s="33">
        <v>0</v>
      </c>
      <c r="AE589" s="33">
        <v>0</v>
      </c>
      <c r="AF589" s="33">
        <v>0</v>
      </c>
      <c r="AG589" s="33">
        <v>0</v>
      </c>
      <c r="AH589" s="33">
        <v>0</v>
      </c>
      <c r="AI589" s="33">
        <v>0</v>
      </c>
      <c r="AJ589" s="33">
        <v>0</v>
      </c>
      <c r="AK589" s="33">
        <v>0</v>
      </c>
      <c r="AL589" s="33">
        <v>0</v>
      </c>
      <c r="AM589" s="33">
        <v>0</v>
      </c>
      <c r="AN589" s="33">
        <v>0</v>
      </c>
      <c r="AO589" s="33">
        <v>0</v>
      </c>
      <c r="AP589" s="33">
        <v>0</v>
      </c>
      <c r="AQ589" s="33">
        <v>0</v>
      </c>
      <c r="AR589" s="33">
        <v>0</v>
      </c>
      <c r="AS589" s="33">
        <v>0.5</v>
      </c>
      <c r="AT589" s="33">
        <v>0</v>
      </c>
      <c r="AU589" s="33">
        <v>0</v>
      </c>
      <c r="AV589" s="33">
        <v>0</v>
      </c>
      <c r="AW589" s="33">
        <v>0</v>
      </c>
      <c r="AX589" s="33">
        <v>0</v>
      </c>
      <c r="AY589" s="33">
        <v>0.12</v>
      </c>
      <c r="AZ589" s="33">
        <v>0</v>
      </c>
      <c r="BA589" s="33">
        <v>3.3000000000000003</v>
      </c>
      <c r="BB589" s="13"/>
      <c r="BC589" s="13"/>
      <c r="BD589" s="399"/>
      <c r="BE589" s="13"/>
      <c r="BF589" s="156" t="s">
        <v>3614</v>
      </c>
    </row>
    <row r="590" spans="1:58" s="79" customFormat="1" x14ac:dyDescent="0.2">
      <c r="A590" s="400" t="s">
        <v>2528</v>
      </c>
      <c r="B590" s="404" t="s">
        <v>3240</v>
      </c>
      <c r="C590" s="400" t="s">
        <v>1383</v>
      </c>
      <c r="D590" s="42">
        <v>1.1200000000000001</v>
      </c>
      <c r="E590" s="73"/>
      <c r="F590" s="73"/>
      <c r="G590" s="73"/>
      <c r="H590" s="74"/>
      <c r="I590" s="73"/>
      <c r="J590" s="73"/>
      <c r="K590" s="73"/>
      <c r="L590" s="403"/>
      <c r="M590" s="73">
        <v>0.5</v>
      </c>
      <c r="N590" s="73"/>
      <c r="O590" s="73"/>
      <c r="P590" s="73"/>
      <c r="Q590" s="73"/>
      <c r="R590" s="73"/>
      <c r="S590" s="73"/>
      <c r="T590" s="73"/>
      <c r="U590" s="73"/>
      <c r="V590" s="73"/>
      <c r="W590" s="73"/>
      <c r="X590" s="76">
        <v>0</v>
      </c>
      <c r="Y590" s="73"/>
      <c r="Z590" s="73"/>
      <c r="AA590" s="73"/>
      <c r="AB590" s="73"/>
      <c r="AC590" s="73"/>
      <c r="AD590" s="73"/>
      <c r="AE590" s="73"/>
      <c r="AF590" s="73"/>
      <c r="AG590" s="73"/>
      <c r="AH590" s="73"/>
      <c r="AI590" s="73"/>
      <c r="AJ590" s="73"/>
      <c r="AK590" s="73"/>
      <c r="AL590" s="73"/>
      <c r="AM590" s="73"/>
      <c r="AN590" s="73"/>
      <c r="AO590" s="73"/>
      <c r="AP590" s="73"/>
      <c r="AQ590" s="73"/>
      <c r="AR590" s="73"/>
      <c r="AS590" s="73"/>
      <c r="AT590" s="73"/>
      <c r="AU590" s="73"/>
      <c r="AV590" s="73"/>
      <c r="AW590" s="73"/>
      <c r="AX590" s="73"/>
      <c r="AY590" s="73"/>
      <c r="AZ590" s="73"/>
      <c r="BA590" s="73">
        <v>0.62</v>
      </c>
      <c r="BB590" s="73"/>
      <c r="BC590" s="73"/>
      <c r="BD590" s="400" t="s">
        <v>2832</v>
      </c>
      <c r="BE590" s="73"/>
      <c r="BF590" s="156" t="s">
        <v>3615</v>
      </c>
    </row>
    <row r="591" spans="1:58" s="79" customFormat="1" x14ac:dyDescent="0.2">
      <c r="A591" s="400" t="s">
        <v>3241</v>
      </c>
      <c r="B591" s="404" t="s">
        <v>3242</v>
      </c>
      <c r="C591" s="400" t="s">
        <v>1383</v>
      </c>
      <c r="D591" s="42">
        <v>0.52</v>
      </c>
      <c r="E591" s="73">
        <v>0.25</v>
      </c>
      <c r="F591" s="73"/>
      <c r="G591" s="73"/>
      <c r="H591" s="74">
        <v>0.27</v>
      </c>
      <c r="I591" s="73"/>
      <c r="J591" s="73"/>
      <c r="K591" s="73"/>
      <c r="L591" s="403"/>
      <c r="M591" s="73"/>
      <c r="N591" s="73"/>
      <c r="O591" s="73"/>
      <c r="P591" s="73"/>
      <c r="Q591" s="73"/>
      <c r="R591" s="73"/>
      <c r="S591" s="73"/>
      <c r="T591" s="73"/>
      <c r="U591" s="73"/>
      <c r="V591" s="73"/>
      <c r="W591" s="73"/>
      <c r="X591" s="76">
        <v>0</v>
      </c>
      <c r="Y591" s="73"/>
      <c r="Z591" s="73"/>
      <c r="AA591" s="73"/>
      <c r="AB591" s="73"/>
      <c r="AC591" s="73"/>
      <c r="AD591" s="73"/>
      <c r="AE591" s="73"/>
      <c r="AF591" s="73"/>
      <c r="AG591" s="73"/>
      <c r="AH591" s="73"/>
      <c r="AI591" s="73"/>
      <c r="AJ591" s="73"/>
      <c r="AK591" s="73"/>
      <c r="AL591" s="73"/>
      <c r="AM591" s="73"/>
      <c r="AN591" s="73"/>
      <c r="AO591" s="73"/>
      <c r="AP591" s="73"/>
      <c r="AQ591" s="73"/>
      <c r="AR591" s="73"/>
      <c r="AS591" s="73"/>
      <c r="AT591" s="73"/>
      <c r="AU591" s="73"/>
      <c r="AV591" s="73"/>
      <c r="AW591" s="73"/>
      <c r="AX591" s="73"/>
      <c r="AY591" s="73"/>
      <c r="AZ591" s="73"/>
      <c r="BA591" s="73"/>
      <c r="BB591" s="73"/>
      <c r="BC591" s="73"/>
      <c r="BD591" s="400" t="s">
        <v>2832</v>
      </c>
      <c r="BE591" s="73"/>
      <c r="BF591" s="156" t="s">
        <v>3615</v>
      </c>
    </row>
    <row r="592" spans="1:58" s="79" customFormat="1" x14ac:dyDescent="0.2">
      <c r="A592" s="400" t="s">
        <v>3243</v>
      </c>
      <c r="B592" s="404" t="s">
        <v>3244</v>
      </c>
      <c r="C592" s="400" t="s">
        <v>1383</v>
      </c>
      <c r="D592" s="42">
        <v>7</v>
      </c>
      <c r="E592" s="73"/>
      <c r="F592" s="73"/>
      <c r="G592" s="73"/>
      <c r="H592" s="74"/>
      <c r="I592" s="73"/>
      <c r="J592" s="73"/>
      <c r="K592" s="73"/>
      <c r="L592" s="403"/>
      <c r="M592" s="73">
        <v>5.0999999999999996</v>
      </c>
      <c r="N592" s="73"/>
      <c r="O592" s="73"/>
      <c r="P592" s="73"/>
      <c r="Q592" s="73"/>
      <c r="R592" s="73"/>
      <c r="S592" s="73"/>
      <c r="T592" s="73"/>
      <c r="U592" s="73"/>
      <c r="V592" s="73"/>
      <c r="W592" s="73"/>
      <c r="X592" s="76">
        <v>0</v>
      </c>
      <c r="Y592" s="73"/>
      <c r="Z592" s="73"/>
      <c r="AA592" s="73"/>
      <c r="AB592" s="73"/>
      <c r="AC592" s="73"/>
      <c r="AD592" s="73"/>
      <c r="AE592" s="73"/>
      <c r="AF592" s="73"/>
      <c r="AG592" s="73"/>
      <c r="AH592" s="73"/>
      <c r="AI592" s="73"/>
      <c r="AJ592" s="73"/>
      <c r="AK592" s="73"/>
      <c r="AL592" s="73"/>
      <c r="AM592" s="73"/>
      <c r="AN592" s="73"/>
      <c r="AO592" s="73"/>
      <c r="AP592" s="73"/>
      <c r="AQ592" s="73"/>
      <c r="AR592" s="73"/>
      <c r="AS592" s="73">
        <v>0.5</v>
      </c>
      <c r="AT592" s="73"/>
      <c r="AU592" s="73"/>
      <c r="AV592" s="73"/>
      <c r="AW592" s="73"/>
      <c r="AX592" s="73"/>
      <c r="AY592" s="73"/>
      <c r="AZ592" s="73"/>
      <c r="BA592" s="73">
        <v>1.4</v>
      </c>
      <c r="BB592" s="73"/>
      <c r="BC592" s="73"/>
      <c r="BD592" s="400" t="s">
        <v>2832</v>
      </c>
      <c r="BE592" s="73"/>
      <c r="BF592" s="156" t="s">
        <v>3615</v>
      </c>
    </row>
    <row r="593" spans="1:58" s="79" customFormat="1" x14ac:dyDescent="0.2">
      <c r="A593" s="400" t="s">
        <v>3245</v>
      </c>
      <c r="B593" s="404" t="s">
        <v>3246</v>
      </c>
      <c r="C593" s="400" t="s">
        <v>1383</v>
      </c>
      <c r="D593" s="42">
        <v>0.9</v>
      </c>
      <c r="E593" s="73"/>
      <c r="F593" s="73"/>
      <c r="G593" s="73"/>
      <c r="H593" s="74">
        <v>0.9</v>
      </c>
      <c r="I593" s="73"/>
      <c r="J593" s="73"/>
      <c r="K593" s="73"/>
      <c r="L593" s="403"/>
      <c r="M593" s="73"/>
      <c r="N593" s="73"/>
      <c r="O593" s="73"/>
      <c r="P593" s="73"/>
      <c r="Q593" s="73"/>
      <c r="R593" s="73"/>
      <c r="S593" s="73"/>
      <c r="T593" s="73"/>
      <c r="U593" s="73"/>
      <c r="V593" s="73"/>
      <c r="W593" s="73"/>
      <c r="X593" s="76">
        <v>0</v>
      </c>
      <c r="Y593" s="73"/>
      <c r="Z593" s="73"/>
      <c r="AA593" s="73"/>
      <c r="AB593" s="73"/>
      <c r="AC593" s="73"/>
      <c r="AD593" s="73"/>
      <c r="AE593" s="73"/>
      <c r="AF593" s="73"/>
      <c r="AG593" s="73"/>
      <c r="AH593" s="73"/>
      <c r="AI593" s="73"/>
      <c r="AJ593" s="73"/>
      <c r="AK593" s="73"/>
      <c r="AL593" s="73"/>
      <c r="AM593" s="73"/>
      <c r="AN593" s="73"/>
      <c r="AO593" s="73"/>
      <c r="AP593" s="73"/>
      <c r="AQ593" s="73"/>
      <c r="AR593" s="73"/>
      <c r="AS593" s="73"/>
      <c r="AT593" s="73"/>
      <c r="AU593" s="73"/>
      <c r="AV593" s="73"/>
      <c r="AW593" s="73"/>
      <c r="AX593" s="73"/>
      <c r="AY593" s="73"/>
      <c r="AZ593" s="73"/>
      <c r="BA593" s="73"/>
      <c r="BB593" s="73"/>
      <c r="BC593" s="73"/>
      <c r="BD593" s="400" t="s">
        <v>3120</v>
      </c>
      <c r="BE593" s="73"/>
      <c r="BF593" s="156" t="s">
        <v>3615</v>
      </c>
    </row>
    <row r="594" spans="1:58" s="79" customFormat="1" x14ac:dyDescent="0.2">
      <c r="A594" s="400" t="s">
        <v>3247</v>
      </c>
      <c r="B594" s="404" t="s">
        <v>3248</v>
      </c>
      <c r="C594" s="400" t="s">
        <v>1383</v>
      </c>
      <c r="D594" s="42">
        <v>2.8</v>
      </c>
      <c r="E594" s="73"/>
      <c r="F594" s="73"/>
      <c r="G594" s="73"/>
      <c r="H594" s="74"/>
      <c r="I594" s="73"/>
      <c r="J594" s="73"/>
      <c r="K594" s="73"/>
      <c r="L594" s="403"/>
      <c r="M594" s="73">
        <v>2.8</v>
      </c>
      <c r="N594" s="73"/>
      <c r="O594" s="73"/>
      <c r="P594" s="73"/>
      <c r="Q594" s="73"/>
      <c r="R594" s="73"/>
      <c r="S594" s="73"/>
      <c r="T594" s="73"/>
      <c r="U594" s="73"/>
      <c r="V594" s="73"/>
      <c r="W594" s="73"/>
      <c r="X594" s="76">
        <v>0</v>
      </c>
      <c r="Y594" s="73"/>
      <c r="Z594" s="73"/>
      <c r="AA594" s="73"/>
      <c r="AB594" s="73"/>
      <c r="AC594" s="73"/>
      <c r="AD594" s="73"/>
      <c r="AE594" s="73"/>
      <c r="AF594" s="73"/>
      <c r="AG594" s="73"/>
      <c r="AH594" s="73"/>
      <c r="AI594" s="73"/>
      <c r="AJ594" s="73"/>
      <c r="AK594" s="73"/>
      <c r="AL594" s="73"/>
      <c r="AM594" s="73"/>
      <c r="AN594" s="73"/>
      <c r="AO594" s="73"/>
      <c r="AP594" s="73"/>
      <c r="AQ594" s="73"/>
      <c r="AR594" s="73"/>
      <c r="AS594" s="73"/>
      <c r="AT594" s="73"/>
      <c r="AU594" s="73"/>
      <c r="AV594" s="73"/>
      <c r="AW594" s="73"/>
      <c r="AX594" s="73"/>
      <c r="AY594" s="73"/>
      <c r="AZ594" s="73"/>
      <c r="BA594" s="73"/>
      <c r="BB594" s="73"/>
      <c r="BC594" s="73"/>
      <c r="BD594" s="400" t="s">
        <v>3120</v>
      </c>
      <c r="BE594" s="73"/>
      <c r="BF594" s="156" t="s">
        <v>3615</v>
      </c>
    </row>
    <row r="595" spans="1:58" s="79" customFormat="1" x14ac:dyDescent="0.2">
      <c r="A595" s="400" t="s">
        <v>3249</v>
      </c>
      <c r="B595" s="404" t="s">
        <v>3250</v>
      </c>
      <c r="C595" s="400" t="s">
        <v>1383</v>
      </c>
      <c r="D595" s="42">
        <v>0.09</v>
      </c>
      <c r="E595" s="73"/>
      <c r="F595" s="73"/>
      <c r="G595" s="73"/>
      <c r="H595" s="74">
        <v>0.09</v>
      </c>
      <c r="I595" s="73"/>
      <c r="J595" s="73"/>
      <c r="K595" s="73"/>
      <c r="L595" s="403"/>
      <c r="M595" s="73"/>
      <c r="N595" s="73"/>
      <c r="O595" s="73"/>
      <c r="P595" s="73"/>
      <c r="Q595" s="73"/>
      <c r="R595" s="73"/>
      <c r="S595" s="73"/>
      <c r="T595" s="73"/>
      <c r="U595" s="73"/>
      <c r="V595" s="73"/>
      <c r="W595" s="73"/>
      <c r="X595" s="76">
        <v>0</v>
      </c>
      <c r="Y595" s="73"/>
      <c r="Z595" s="73"/>
      <c r="AA595" s="73"/>
      <c r="AB595" s="73"/>
      <c r="AC595" s="73"/>
      <c r="AD595" s="73"/>
      <c r="AE595" s="73"/>
      <c r="AF595" s="73"/>
      <c r="AG595" s="73"/>
      <c r="AH595" s="73"/>
      <c r="AI595" s="73"/>
      <c r="AJ595" s="73"/>
      <c r="AK595" s="73"/>
      <c r="AL595" s="73"/>
      <c r="AM595" s="73"/>
      <c r="AN595" s="73"/>
      <c r="AO595" s="73"/>
      <c r="AP595" s="73"/>
      <c r="AQ595" s="73"/>
      <c r="AR595" s="73"/>
      <c r="AS595" s="73"/>
      <c r="AT595" s="73"/>
      <c r="AU595" s="73"/>
      <c r="AV595" s="73"/>
      <c r="AW595" s="73"/>
      <c r="AX595" s="73"/>
      <c r="AY595" s="73"/>
      <c r="AZ595" s="73"/>
      <c r="BA595" s="73"/>
      <c r="BB595" s="73"/>
      <c r="BC595" s="73"/>
      <c r="BD595" s="400" t="s">
        <v>3105</v>
      </c>
      <c r="BE595" s="73"/>
      <c r="BF595" s="156" t="s">
        <v>3615</v>
      </c>
    </row>
    <row r="596" spans="1:58" s="79" customFormat="1" x14ac:dyDescent="0.2">
      <c r="A596" s="400" t="s">
        <v>3251</v>
      </c>
      <c r="B596" s="404" t="s">
        <v>3252</v>
      </c>
      <c r="C596" s="400" t="s">
        <v>1383</v>
      </c>
      <c r="D596" s="42">
        <v>1.1200000000000001</v>
      </c>
      <c r="E596" s="73"/>
      <c r="F596" s="73"/>
      <c r="G596" s="73">
        <v>0.2</v>
      </c>
      <c r="H596" s="74">
        <v>0.92</v>
      </c>
      <c r="I596" s="73"/>
      <c r="J596" s="73"/>
      <c r="K596" s="73"/>
      <c r="L596" s="403"/>
      <c r="M596" s="73"/>
      <c r="N596" s="73"/>
      <c r="O596" s="73"/>
      <c r="P596" s="73"/>
      <c r="Q596" s="73"/>
      <c r="R596" s="73"/>
      <c r="S596" s="73"/>
      <c r="T596" s="73"/>
      <c r="U596" s="73"/>
      <c r="V596" s="73"/>
      <c r="W596" s="73"/>
      <c r="X596" s="76">
        <v>0</v>
      </c>
      <c r="Y596" s="73"/>
      <c r="Z596" s="73"/>
      <c r="AA596" s="73"/>
      <c r="AB596" s="73"/>
      <c r="AC596" s="73"/>
      <c r="AD596" s="73"/>
      <c r="AE596" s="73"/>
      <c r="AF596" s="73"/>
      <c r="AG596" s="73"/>
      <c r="AH596" s="73"/>
      <c r="AI596" s="73"/>
      <c r="AJ596" s="73"/>
      <c r="AK596" s="73"/>
      <c r="AL596" s="73"/>
      <c r="AM596" s="73"/>
      <c r="AN596" s="73"/>
      <c r="AO596" s="73"/>
      <c r="AP596" s="73"/>
      <c r="AQ596" s="73"/>
      <c r="AR596" s="73"/>
      <c r="AS596" s="73"/>
      <c r="AT596" s="73"/>
      <c r="AU596" s="73"/>
      <c r="AV596" s="73"/>
      <c r="AW596" s="73"/>
      <c r="AX596" s="73"/>
      <c r="AY596" s="73"/>
      <c r="AZ596" s="73"/>
      <c r="BA596" s="73"/>
      <c r="BB596" s="73"/>
      <c r="BC596" s="73"/>
      <c r="BD596" s="400" t="s">
        <v>3105</v>
      </c>
      <c r="BE596" s="73"/>
      <c r="BF596" s="156" t="s">
        <v>3615</v>
      </c>
    </row>
    <row r="597" spans="1:58" s="79" customFormat="1" ht="32" x14ac:dyDescent="0.2">
      <c r="A597" s="400" t="s">
        <v>3253</v>
      </c>
      <c r="B597" s="404" t="s">
        <v>3254</v>
      </c>
      <c r="C597" s="400" t="s">
        <v>1383</v>
      </c>
      <c r="D597" s="42">
        <v>0.8600000000000001</v>
      </c>
      <c r="E597" s="73"/>
      <c r="F597" s="73"/>
      <c r="G597" s="73">
        <v>0.26</v>
      </c>
      <c r="H597" s="74">
        <v>0.2</v>
      </c>
      <c r="I597" s="73"/>
      <c r="J597" s="73"/>
      <c r="K597" s="73"/>
      <c r="L597" s="403"/>
      <c r="M597" s="73"/>
      <c r="N597" s="73"/>
      <c r="O597" s="73"/>
      <c r="P597" s="73"/>
      <c r="Q597" s="73"/>
      <c r="R597" s="73"/>
      <c r="S597" s="73"/>
      <c r="T597" s="73"/>
      <c r="U597" s="73"/>
      <c r="V597" s="73"/>
      <c r="W597" s="73"/>
      <c r="X597" s="76">
        <v>0</v>
      </c>
      <c r="Y597" s="73"/>
      <c r="Z597" s="73"/>
      <c r="AA597" s="73"/>
      <c r="AB597" s="73"/>
      <c r="AC597" s="73"/>
      <c r="AD597" s="73"/>
      <c r="AE597" s="73"/>
      <c r="AF597" s="73"/>
      <c r="AG597" s="73"/>
      <c r="AH597" s="73"/>
      <c r="AI597" s="73"/>
      <c r="AJ597" s="73"/>
      <c r="AK597" s="73"/>
      <c r="AL597" s="73"/>
      <c r="AM597" s="73"/>
      <c r="AN597" s="73"/>
      <c r="AO597" s="73"/>
      <c r="AP597" s="73"/>
      <c r="AQ597" s="73"/>
      <c r="AR597" s="73"/>
      <c r="AS597" s="73"/>
      <c r="AT597" s="73"/>
      <c r="AU597" s="73"/>
      <c r="AV597" s="73"/>
      <c r="AW597" s="73"/>
      <c r="AX597" s="73"/>
      <c r="AY597" s="73"/>
      <c r="AZ597" s="73"/>
      <c r="BA597" s="73">
        <v>0.4</v>
      </c>
      <c r="BB597" s="73"/>
      <c r="BC597" s="73"/>
      <c r="BD597" s="400" t="s">
        <v>2828</v>
      </c>
      <c r="BE597" s="73"/>
      <c r="BF597" s="156" t="s">
        <v>3615</v>
      </c>
    </row>
    <row r="598" spans="1:58" s="79" customFormat="1" ht="32" x14ac:dyDescent="0.2">
      <c r="A598" s="400" t="s">
        <v>3255</v>
      </c>
      <c r="B598" s="404" t="s">
        <v>3256</v>
      </c>
      <c r="C598" s="400" t="s">
        <v>1383</v>
      </c>
      <c r="D598" s="42">
        <v>0.65999999999999992</v>
      </c>
      <c r="E598" s="73"/>
      <c r="F598" s="73"/>
      <c r="G598" s="73">
        <v>0.36</v>
      </c>
      <c r="H598" s="74">
        <v>0.3</v>
      </c>
      <c r="I598" s="73"/>
      <c r="J598" s="73"/>
      <c r="K598" s="73"/>
      <c r="L598" s="403"/>
      <c r="M598" s="73"/>
      <c r="N598" s="73"/>
      <c r="O598" s="73"/>
      <c r="P598" s="73"/>
      <c r="Q598" s="73"/>
      <c r="R598" s="73"/>
      <c r="S598" s="73"/>
      <c r="T598" s="73"/>
      <c r="U598" s="73"/>
      <c r="V598" s="73"/>
      <c r="W598" s="73"/>
      <c r="X598" s="76">
        <v>0</v>
      </c>
      <c r="Y598" s="73"/>
      <c r="Z598" s="73"/>
      <c r="AA598" s="73"/>
      <c r="AB598" s="73"/>
      <c r="AC598" s="73"/>
      <c r="AD598" s="73"/>
      <c r="AE598" s="73"/>
      <c r="AF598" s="73"/>
      <c r="AG598" s="73"/>
      <c r="AH598" s="73"/>
      <c r="AI598" s="73"/>
      <c r="AJ598" s="73"/>
      <c r="AK598" s="73"/>
      <c r="AL598" s="73"/>
      <c r="AM598" s="73"/>
      <c r="AN598" s="73"/>
      <c r="AO598" s="73"/>
      <c r="AP598" s="73"/>
      <c r="AQ598" s="73"/>
      <c r="AR598" s="73"/>
      <c r="AS598" s="73"/>
      <c r="AT598" s="73"/>
      <c r="AU598" s="73"/>
      <c r="AV598" s="73"/>
      <c r="AW598" s="73"/>
      <c r="AX598" s="73"/>
      <c r="AY598" s="73"/>
      <c r="AZ598" s="73"/>
      <c r="BA598" s="73"/>
      <c r="BB598" s="73"/>
      <c r="BC598" s="73"/>
      <c r="BD598" s="400" t="s">
        <v>2828</v>
      </c>
      <c r="BE598" s="73"/>
      <c r="BF598" s="156" t="s">
        <v>3615</v>
      </c>
    </row>
    <row r="599" spans="1:58" s="79" customFormat="1" ht="32" x14ac:dyDescent="0.2">
      <c r="A599" s="400" t="s">
        <v>3257</v>
      </c>
      <c r="B599" s="404" t="s">
        <v>3258</v>
      </c>
      <c r="C599" s="400" t="s">
        <v>1383</v>
      </c>
      <c r="D599" s="42">
        <v>0.32</v>
      </c>
      <c r="E599" s="73"/>
      <c r="F599" s="73"/>
      <c r="G599" s="73">
        <v>0.32</v>
      </c>
      <c r="H599" s="74"/>
      <c r="I599" s="73"/>
      <c r="J599" s="73"/>
      <c r="K599" s="73"/>
      <c r="L599" s="403"/>
      <c r="M599" s="73"/>
      <c r="N599" s="73"/>
      <c r="O599" s="73"/>
      <c r="P599" s="73"/>
      <c r="Q599" s="73"/>
      <c r="R599" s="73"/>
      <c r="S599" s="73"/>
      <c r="T599" s="73"/>
      <c r="U599" s="73"/>
      <c r="V599" s="73"/>
      <c r="W599" s="73"/>
      <c r="X599" s="76">
        <v>0</v>
      </c>
      <c r="Y599" s="73"/>
      <c r="Z599" s="73"/>
      <c r="AA599" s="73"/>
      <c r="AB599" s="73"/>
      <c r="AC599" s="73"/>
      <c r="AD599" s="73"/>
      <c r="AE599" s="73"/>
      <c r="AF599" s="73"/>
      <c r="AG599" s="73"/>
      <c r="AH599" s="73"/>
      <c r="AI599" s="73"/>
      <c r="AJ599" s="73"/>
      <c r="AK599" s="73"/>
      <c r="AL599" s="73"/>
      <c r="AM599" s="73"/>
      <c r="AN599" s="73"/>
      <c r="AO599" s="73"/>
      <c r="AP599" s="73"/>
      <c r="AQ599" s="73"/>
      <c r="AR599" s="73"/>
      <c r="AS599" s="73"/>
      <c r="AT599" s="73"/>
      <c r="AU599" s="73"/>
      <c r="AV599" s="73"/>
      <c r="AW599" s="73"/>
      <c r="AX599" s="73"/>
      <c r="AY599" s="73"/>
      <c r="AZ599" s="73"/>
      <c r="BA599" s="73"/>
      <c r="BB599" s="73"/>
      <c r="BC599" s="73"/>
      <c r="BD599" s="400" t="s">
        <v>2828</v>
      </c>
      <c r="BE599" s="73"/>
      <c r="BF599" s="156" t="s">
        <v>3615</v>
      </c>
    </row>
    <row r="600" spans="1:58" s="79" customFormat="1" x14ac:dyDescent="0.2">
      <c r="A600" s="400" t="s">
        <v>3259</v>
      </c>
      <c r="B600" s="404" t="s">
        <v>3260</v>
      </c>
      <c r="C600" s="400" t="s">
        <v>1383</v>
      </c>
      <c r="D600" s="42">
        <v>0.62</v>
      </c>
      <c r="E600" s="73">
        <v>0.62</v>
      </c>
      <c r="F600" s="73"/>
      <c r="G600" s="73"/>
      <c r="H600" s="74"/>
      <c r="I600" s="412"/>
      <c r="J600" s="73"/>
      <c r="K600" s="73"/>
      <c r="L600" s="403"/>
      <c r="M600" s="73"/>
      <c r="N600" s="73"/>
      <c r="O600" s="73"/>
      <c r="P600" s="73"/>
      <c r="Q600" s="73"/>
      <c r="R600" s="73"/>
      <c r="S600" s="73"/>
      <c r="T600" s="73"/>
      <c r="U600" s="73"/>
      <c r="V600" s="73"/>
      <c r="W600" s="73"/>
      <c r="X600" s="76">
        <v>0</v>
      </c>
      <c r="Y600" s="73"/>
      <c r="Z600" s="73"/>
      <c r="AA600" s="73"/>
      <c r="AB600" s="73"/>
      <c r="AC600" s="73"/>
      <c r="AD600" s="73"/>
      <c r="AE600" s="73"/>
      <c r="AF600" s="73"/>
      <c r="AG600" s="73"/>
      <c r="AH600" s="73"/>
      <c r="AI600" s="73"/>
      <c r="AJ600" s="73"/>
      <c r="AK600" s="73"/>
      <c r="AL600" s="73"/>
      <c r="AM600" s="73"/>
      <c r="AN600" s="73"/>
      <c r="AO600" s="73"/>
      <c r="AP600" s="73"/>
      <c r="AQ600" s="73"/>
      <c r="AR600" s="73"/>
      <c r="AS600" s="73"/>
      <c r="AT600" s="73"/>
      <c r="AU600" s="73"/>
      <c r="AV600" s="73"/>
      <c r="AW600" s="73"/>
      <c r="AX600" s="73"/>
      <c r="AY600" s="73"/>
      <c r="AZ600" s="73"/>
      <c r="BA600" s="73"/>
      <c r="BB600" s="73"/>
      <c r="BC600" s="73"/>
      <c r="BD600" s="400" t="s">
        <v>3128</v>
      </c>
      <c r="BE600" s="73"/>
      <c r="BF600" s="156" t="s">
        <v>3615</v>
      </c>
    </row>
    <row r="601" spans="1:58" s="79" customFormat="1" ht="32" x14ac:dyDescent="0.2">
      <c r="A601" s="400" t="s">
        <v>3261</v>
      </c>
      <c r="B601" s="404" t="s">
        <v>3262</v>
      </c>
      <c r="C601" s="400" t="s">
        <v>1383</v>
      </c>
      <c r="D601" s="42">
        <v>1</v>
      </c>
      <c r="E601" s="73"/>
      <c r="F601" s="73"/>
      <c r="G601" s="73"/>
      <c r="H601" s="74">
        <v>7.0000000000000007E-2</v>
      </c>
      <c r="I601" s="73"/>
      <c r="J601" s="73"/>
      <c r="K601" s="73"/>
      <c r="L601" s="403"/>
      <c r="M601" s="73">
        <v>0.5</v>
      </c>
      <c r="N601" s="73"/>
      <c r="O601" s="73"/>
      <c r="P601" s="73"/>
      <c r="Q601" s="73"/>
      <c r="R601" s="73"/>
      <c r="S601" s="73"/>
      <c r="T601" s="73"/>
      <c r="U601" s="73"/>
      <c r="V601" s="73"/>
      <c r="W601" s="73"/>
      <c r="X601" s="76">
        <v>0</v>
      </c>
      <c r="Y601" s="73"/>
      <c r="Z601" s="73"/>
      <c r="AA601" s="73"/>
      <c r="AB601" s="73"/>
      <c r="AC601" s="73"/>
      <c r="AD601" s="73"/>
      <c r="AE601" s="73"/>
      <c r="AF601" s="73"/>
      <c r="AG601" s="73"/>
      <c r="AH601" s="73"/>
      <c r="AI601" s="73"/>
      <c r="AJ601" s="73"/>
      <c r="AK601" s="73"/>
      <c r="AL601" s="73"/>
      <c r="AM601" s="73"/>
      <c r="AN601" s="73"/>
      <c r="AO601" s="73"/>
      <c r="AP601" s="73"/>
      <c r="AQ601" s="73"/>
      <c r="AR601" s="73"/>
      <c r="AS601" s="73"/>
      <c r="AT601" s="73"/>
      <c r="AU601" s="73"/>
      <c r="AV601" s="73"/>
      <c r="AW601" s="73"/>
      <c r="AX601" s="73"/>
      <c r="AY601" s="73"/>
      <c r="AZ601" s="73"/>
      <c r="BA601" s="73">
        <v>0.43</v>
      </c>
      <c r="BB601" s="73"/>
      <c r="BC601" s="73"/>
      <c r="BD601" s="400" t="s">
        <v>3132</v>
      </c>
      <c r="BE601" s="73"/>
      <c r="BF601" s="156" t="s">
        <v>3615</v>
      </c>
    </row>
    <row r="602" spans="1:58" s="79" customFormat="1" ht="32" x14ac:dyDescent="0.2">
      <c r="A602" s="400" t="s">
        <v>3263</v>
      </c>
      <c r="B602" s="404" t="s">
        <v>3264</v>
      </c>
      <c r="C602" s="400" t="s">
        <v>1383</v>
      </c>
      <c r="D602" s="42">
        <v>0.6</v>
      </c>
      <c r="E602" s="73">
        <v>0.48</v>
      </c>
      <c r="F602" s="73"/>
      <c r="G602" s="73"/>
      <c r="H602" s="167"/>
      <c r="I602" s="73"/>
      <c r="J602" s="73"/>
      <c r="K602" s="73"/>
      <c r="L602" s="403"/>
      <c r="M602" s="73"/>
      <c r="N602" s="73"/>
      <c r="O602" s="73"/>
      <c r="P602" s="73"/>
      <c r="Q602" s="73"/>
      <c r="R602" s="73"/>
      <c r="S602" s="73"/>
      <c r="T602" s="73"/>
      <c r="U602" s="73"/>
      <c r="V602" s="73"/>
      <c r="W602" s="73"/>
      <c r="X602" s="76">
        <v>0</v>
      </c>
      <c r="Y602" s="73"/>
      <c r="Z602" s="73"/>
      <c r="AA602" s="73"/>
      <c r="AB602" s="73"/>
      <c r="AC602" s="73"/>
      <c r="AD602" s="73"/>
      <c r="AE602" s="73"/>
      <c r="AF602" s="73"/>
      <c r="AG602" s="73"/>
      <c r="AH602" s="73"/>
      <c r="AI602" s="73"/>
      <c r="AJ602" s="73"/>
      <c r="AK602" s="73"/>
      <c r="AL602" s="73"/>
      <c r="AM602" s="73"/>
      <c r="AN602" s="73"/>
      <c r="AO602" s="73"/>
      <c r="AP602" s="73"/>
      <c r="AQ602" s="73"/>
      <c r="AR602" s="73"/>
      <c r="AS602" s="73"/>
      <c r="AT602" s="73"/>
      <c r="AU602" s="73"/>
      <c r="AV602" s="73"/>
      <c r="AW602" s="73"/>
      <c r="AX602" s="73"/>
      <c r="AY602" s="73">
        <v>0.12</v>
      </c>
      <c r="AZ602" s="73"/>
      <c r="BA602" s="73"/>
      <c r="BB602" s="73"/>
      <c r="BC602" s="73"/>
      <c r="BD602" s="400" t="s">
        <v>3132</v>
      </c>
      <c r="BE602" s="73"/>
      <c r="BF602" s="156" t="s">
        <v>3615</v>
      </c>
    </row>
    <row r="603" spans="1:58" s="79" customFormat="1" x14ac:dyDescent="0.2">
      <c r="A603" s="400" t="s">
        <v>3265</v>
      </c>
      <c r="B603" s="404" t="s">
        <v>3266</v>
      </c>
      <c r="C603" s="400" t="s">
        <v>1383</v>
      </c>
      <c r="D603" s="42">
        <v>0.12</v>
      </c>
      <c r="E603" s="73">
        <v>0.12</v>
      </c>
      <c r="F603" s="73"/>
      <c r="G603" s="73"/>
      <c r="H603" s="412"/>
      <c r="I603" s="412"/>
      <c r="J603" s="73"/>
      <c r="K603" s="73"/>
      <c r="L603" s="403"/>
      <c r="M603" s="73"/>
      <c r="N603" s="73"/>
      <c r="O603" s="73"/>
      <c r="P603" s="73"/>
      <c r="Q603" s="73"/>
      <c r="R603" s="73"/>
      <c r="S603" s="73"/>
      <c r="T603" s="73"/>
      <c r="U603" s="73"/>
      <c r="V603" s="73"/>
      <c r="W603" s="73"/>
      <c r="X603" s="76">
        <v>0</v>
      </c>
      <c r="Y603" s="73"/>
      <c r="Z603" s="73"/>
      <c r="AA603" s="73"/>
      <c r="AB603" s="73"/>
      <c r="AC603" s="73"/>
      <c r="AD603" s="73"/>
      <c r="AE603" s="73"/>
      <c r="AF603" s="73"/>
      <c r="AG603" s="73"/>
      <c r="AH603" s="73"/>
      <c r="AI603" s="73"/>
      <c r="AJ603" s="73"/>
      <c r="AK603" s="73"/>
      <c r="AL603" s="73"/>
      <c r="AM603" s="73"/>
      <c r="AN603" s="73"/>
      <c r="AO603" s="73"/>
      <c r="AP603" s="73"/>
      <c r="AQ603" s="73"/>
      <c r="AR603" s="73"/>
      <c r="AS603" s="73"/>
      <c r="AT603" s="73"/>
      <c r="AU603" s="73"/>
      <c r="AV603" s="73"/>
      <c r="AW603" s="73"/>
      <c r="AX603" s="73"/>
      <c r="AY603" s="73"/>
      <c r="AZ603" s="73"/>
      <c r="BA603" s="73"/>
      <c r="BB603" s="73"/>
      <c r="BC603" s="73"/>
      <c r="BD603" s="400" t="s">
        <v>3132</v>
      </c>
      <c r="BE603" s="73"/>
      <c r="BF603" s="156" t="s">
        <v>3615</v>
      </c>
    </row>
    <row r="604" spans="1:58" s="79" customFormat="1" x14ac:dyDescent="0.2">
      <c r="A604" s="400" t="s">
        <v>3267</v>
      </c>
      <c r="B604" s="404" t="s">
        <v>3268</v>
      </c>
      <c r="C604" s="400" t="s">
        <v>1383</v>
      </c>
      <c r="D604" s="42">
        <v>1.28</v>
      </c>
      <c r="E604" s="73">
        <v>1.17</v>
      </c>
      <c r="F604" s="73"/>
      <c r="G604" s="73"/>
      <c r="H604" s="412"/>
      <c r="I604" s="412"/>
      <c r="J604" s="73"/>
      <c r="K604" s="73"/>
      <c r="L604" s="403"/>
      <c r="M604" s="73">
        <v>0.11</v>
      </c>
      <c r="N604" s="73"/>
      <c r="O604" s="73"/>
      <c r="P604" s="73"/>
      <c r="Q604" s="73"/>
      <c r="R604" s="73"/>
      <c r="S604" s="73"/>
      <c r="T604" s="73"/>
      <c r="U604" s="73"/>
      <c r="V604" s="73"/>
      <c r="W604" s="73"/>
      <c r="X604" s="76">
        <v>0</v>
      </c>
      <c r="Y604" s="73"/>
      <c r="Z604" s="73"/>
      <c r="AA604" s="73"/>
      <c r="AB604" s="73"/>
      <c r="AC604" s="73"/>
      <c r="AD604" s="73"/>
      <c r="AE604" s="73"/>
      <c r="AF604" s="73"/>
      <c r="AG604" s="73"/>
      <c r="AH604" s="73"/>
      <c r="AI604" s="73"/>
      <c r="AJ604" s="73"/>
      <c r="AK604" s="73"/>
      <c r="AL604" s="73"/>
      <c r="AM604" s="73"/>
      <c r="AN604" s="73"/>
      <c r="AO604" s="73"/>
      <c r="AP604" s="73"/>
      <c r="AQ604" s="73"/>
      <c r="AR604" s="73"/>
      <c r="AS604" s="73"/>
      <c r="AT604" s="73"/>
      <c r="AU604" s="73"/>
      <c r="AV604" s="73"/>
      <c r="AW604" s="73"/>
      <c r="AX604" s="73"/>
      <c r="AY604" s="73"/>
      <c r="AZ604" s="73"/>
      <c r="BA604" s="73"/>
      <c r="BB604" s="73"/>
      <c r="BC604" s="73"/>
      <c r="BD604" s="400" t="s">
        <v>3101</v>
      </c>
      <c r="BE604" s="73"/>
      <c r="BF604" s="156" t="s">
        <v>3615</v>
      </c>
    </row>
    <row r="605" spans="1:58" s="79" customFormat="1" x14ac:dyDescent="0.2">
      <c r="A605" s="400" t="s">
        <v>3269</v>
      </c>
      <c r="B605" s="404" t="s">
        <v>3270</v>
      </c>
      <c r="C605" s="400" t="s">
        <v>1383</v>
      </c>
      <c r="D605" s="42">
        <v>0.68</v>
      </c>
      <c r="E605" s="73"/>
      <c r="F605" s="73"/>
      <c r="G605" s="73">
        <v>0.23</v>
      </c>
      <c r="H605" s="74"/>
      <c r="I605" s="73"/>
      <c r="J605" s="73"/>
      <c r="K605" s="73"/>
      <c r="L605" s="403"/>
      <c r="M605" s="73"/>
      <c r="N605" s="73"/>
      <c r="O605" s="73"/>
      <c r="P605" s="73"/>
      <c r="Q605" s="73"/>
      <c r="R605" s="73"/>
      <c r="S605" s="73"/>
      <c r="T605" s="73"/>
      <c r="U605" s="73"/>
      <c r="V605" s="73"/>
      <c r="W605" s="73"/>
      <c r="X605" s="76">
        <v>0</v>
      </c>
      <c r="Y605" s="73"/>
      <c r="Z605" s="73"/>
      <c r="AA605" s="73"/>
      <c r="AB605" s="73"/>
      <c r="AC605" s="73"/>
      <c r="AD605" s="73"/>
      <c r="AE605" s="73"/>
      <c r="AF605" s="73"/>
      <c r="AG605" s="73"/>
      <c r="AH605" s="73"/>
      <c r="AI605" s="73"/>
      <c r="AJ605" s="73"/>
      <c r="AK605" s="73"/>
      <c r="AL605" s="73"/>
      <c r="AM605" s="73"/>
      <c r="AN605" s="73"/>
      <c r="AO605" s="73"/>
      <c r="AP605" s="73"/>
      <c r="AQ605" s="73"/>
      <c r="AR605" s="73"/>
      <c r="AS605" s="73"/>
      <c r="AT605" s="73"/>
      <c r="AU605" s="73"/>
      <c r="AV605" s="73"/>
      <c r="AW605" s="73"/>
      <c r="AX605" s="73"/>
      <c r="AY605" s="73"/>
      <c r="AZ605" s="73"/>
      <c r="BA605" s="73">
        <v>0.45</v>
      </c>
      <c r="BB605" s="73"/>
      <c r="BC605" s="73"/>
      <c r="BD605" s="400" t="s">
        <v>3109</v>
      </c>
      <c r="BE605" s="73"/>
      <c r="BF605" s="156" t="s">
        <v>3615</v>
      </c>
    </row>
    <row r="606" spans="1:58" s="79" customFormat="1" x14ac:dyDescent="0.2">
      <c r="A606" s="400" t="s">
        <v>3271</v>
      </c>
      <c r="B606" s="405" t="s">
        <v>3272</v>
      </c>
      <c r="C606" s="406" t="s">
        <v>1383</v>
      </c>
      <c r="D606" s="48">
        <v>0.17299999999999999</v>
      </c>
      <c r="E606" s="157">
        <v>0.17299999999999999</v>
      </c>
      <c r="F606" s="157"/>
      <c r="G606" s="157"/>
      <c r="H606" s="158"/>
      <c r="I606" s="157"/>
      <c r="J606" s="157"/>
      <c r="K606" s="157"/>
      <c r="L606" s="407"/>
      <c r="M606" s="157"/>
      <c r="N606" s="157"/>
      <c r="O606" s="157"/>
      <c r="P606" s="157"/>
      <c r="Q606" s="157"/>
      <c r="R606" s="157"/>
      <c r="S606" s="157"/>
      <c r="T606" s="157"/>
      <c r="U606" s="157"/>
      <c r="V606" s="157"/>
      <c r="W606" s="157"/>
      <c r="X606" s="159">
        <v>0</v>
      </c>
      <c r="Y606" s="157"/>
      <c r="Z606" s="157"/>
      <c r="AA606" s="157"/>
      <c r="AB606" s="157"/>
      <c r="AC606" s="157"/>
      <c r="AD606" s="157"/>
      <c r="AE606" s="157"/>
      <c r="AF606" s="157"/>
      <c r="AG606" s="157"/>
      <c r="AH606" s="157"/>
      <c r="AI606" s="157"/>
      <c r="AJ606" s="157"/>
      <c r="AK606" s="157"/>
      <c r="AL606" s="157"/>
      <c r="AM606" s="157"/>
      <c r="AN606" s="157"/>
      <c r="AO606" s="157"/>
      <c r="AP606" s="157"/>
      <c r="AQ606" s="157"/>
      <c r="AR606" s="157"/>
      <c r="AS606" s="157"/>
      <c r="AT606" s="157"/>
      <c r="AU606" s="157"/>
      <c r="AV606" s="157"/>
      <c r="AW606" s="157"/>
      <c r="AX606" s="157"/>
      <c r="AY606" s="157"/>
      <c r="AZ606" s="157"/>
      <c r="BA606" s="157"/>
      <c r="BB606" s="157"/>
      <c r="BC606" s="157"/>
      <c r="BD606" s="406" t="s">
        <v>3109</v>
      </c>
      <c r="BE606" s="157"/>
      <c r="BF606" s="156" t="s">
        <v>3615</v>
      </c>
    </row>
    <row r="607" spans="1:58" s="79" customFormat="1" ht="32" x14ac:dyDescent="0.2">
      <c r="A607" s="400" t="s">
        <v>3273</v>
      </c>
      <c r="B607" s="445" t="s">
        <v>3274</v>
      </c>
      <c r="C607" s="402"/>
      <c r="D607" s="42">
        <v>5.3499999999999988</v>
      </c>
      <c r="E607" s="73">
        <v>0</v>
      </c>
      <c r="F607" s="73"/>
      <c r="G607" s="73">
        <v>0</v>
      </c>
      <c r="H607" s="73">
        <v>2.4999999999999991</v>
      </c>
      <c r="I607" s="73">
        <v>1.9499999999999995</v>
      </c>
      <c r="J607" s="73">
        <v>0</v>
      </c>
      <c r="K607" s="73">
        <v>0</v>
      </c>
      <c r="L607" s="73">
        <v>0.9</v>
      </c>
      <c r="M607" s="73">
        <v>0</v>
      </c>
      <c r="N607" s="73">
        <v>0</v>
      </c>
      <c r="O607" s="73">
        <v>0</v>
      </c>
      <c r="P607" s="73">
        <v>0</v>
      </c>
      <c r="Q607" s="73">
        <v>0</v>
      </c>
      <c r="R607" s="73">
        <v>0</v>
      </c>
      <c r="S607" s="73">
        <v>0</v>
      </c>
      <c r="T607" s="73">
        <v>0</v>
      </c>
      <c r="U607" s="73">
        <v>0</v>
      </c>
      <c r="V607" s="73">
        <v>0</v>
      </c>
      <c r="W607" s="73">
        <v>0</v>
      </c>
      <c r="X607" s="76">
        <v>0</v>
      </c>
      <c r="Y607" s="73">
        <v>0</v>
      </c>
      <c r="Z607" s="73">
        <v>0</v>
      </c>
      <c r="AA607" s="73">
        <v>0</v>
      </c>
      <c r="AB607" s="73">
        <v>0</v>
      </c>
      <c r="AC607" s="73">
        <v>0</v>
      </c>
      <c r="AD607" s="73">
        <v>0</v>
      </c>
      <c r="AE607" s="73">
        <v>0</v>
      </c>
      <c r="AF607" s="73">
        <v>0</v>
      </c>
      <c r="AG607" s="73">
        <v>0</v>
      </c>
      <c r="AH607" s="73">
        <v>0</v>
      </c>
      <c r="AI607" s="73">
        <v>0</v>
      </c>
      <c r="AJ607" s="73">
        <v>0</v>
      </c>
      <c r="AK607" s="73">
        <v>0</v>
      </c>
      <c r="AL607" s="73">
        <v>0</v>
      </c>
      <c r="AM607" s="73">
        <v>0</v>
      </c>
      <c r="AN607" s="73">
        <v>0</v>
      </c>
      <c r="AO607" s="73">
        <v>0</v>
      </c>
      <c r="AP607" s="73">
        <v>0</v>
      </c>
      <c r="AQ607" s="73">
        <v>0</v>
      </c>
      <c r="AR607" s="73">
        <v>0</v>
      </c>
      <c r="AS607" s="73">
        <v>0</v>
      </c>
      <c r="AT607" s="73">
        <v>0</v>
      </c>
      <c r="AU607" s="73">
        <v>0</v>
      </c>
      <c r="AV607" s="73">
        <v>0</v>
      </c>
      <c r="AW607" s="73">
        <v>0</v>
      </c>
      <c r="AX607" s="73">
        <v>0</v>
      </c>
      <c r="AY607" s="73">
        <v>0</v>
      </c>
      <c r="AZ607" s="73">
        <v>0</v>
      </c>
      <c r="BA607" s="73">
        <v>0</v>
      </c>
      <c r="BB607" s="73"/>
      <c r="BC607" s="73"/>
      <c r="BD607" s="402" t="s">
        <v>1311</v>
      </c>
      <c r="BE607" s="73"/>
      <c r="BF607" s="156" t="s">
        <v>3614</v>
      </c>
    </row>
    <row r="608" spans="1:58" s="87" customFormat="1" x14ac:dyDescent="0.2">
      <c r="A608" s="400" t="s">
        <v>3275</v>
      </c>
      <c r="B608" s="423"/>
      <c r="C608" s="420" t="s">
        <v>1470</v>
      </c>
      <c r="D608" s="424"/>
      <c r="E608" s="82"/>
      <c r="F608" s="82"/>
      <c r="G608" s="82"/>
      <c r="H608" s="83">
        <v>0.15</v>
      </c>
      <c r="I608" s="82">
        <v>0.15</v>
      </c>
      <c r="J608" s="82"/>
      <c r="K608" s="82"/>
      <c r="L608" s="419"/>
      <c r="M608" s="82"/>
      <c r="N608" s="82"/>
      <c r="O608" s="82"/>
      <c r="P608" s="82"/>
      <c r="Q608" s="82"/>
      <c r="R608" s="82"/>
      <c r="S608" s="82"/>
      <c r="T608" s="82"/>
      <c r="U608" s="82"/>
      <c r="V608" s="82"/>
      <c r="W608" s="82"/>
      <c r="X608" s="82"/>
      <c r="Y608" s="82"/>
      <c r="Z608" s="82"/>
      <c r="AA608" s="82"/>
      <c r="AB608" s="82"/>
      <c r="AC608" s="82"/>
      <c r="AD608" s="82"/>
      <c r="AE608" s="82"/>
      <c r="AF608" s="82"/>
      <c r="AG608" s="82"/>
      <c r="AH608" s="82"/>
      <c r="AI608" s="82"/>
      <c r="AJ608" s="82"/>
      <c r="AK608" s="82"/>
      <c r="AL608" s="82"/>
      <c r="AM608" s="82"/>
      <c r="AN608" s="82"/>
      <c r="AO608" s="82"/>
      <c r="AP608" s="82"/>
      <c r="AQ608" s="82"/>
      <c r="AR608" s="82"/>
      <c r="AS608" s="82"/>
      <c r="AT608" s="82"/>
      <c r="AU608" s="82"/>
      <c r="AV608" s="82"/>
      <c r="AW608" s="82"/>
      <c r="AX608" s="82"/>
      <c r="AY608" s="82"/>
      <c r="AZ608" s="82"/>
      <c r="BA608" s="82"/>
      <c r="BB608" s="82"/>
      <c r="BC608" s="82"/>
      <c r="BD608" s="420" t="s">
        <v>3115</v>
      </c>
      <c r="BE608" s="82"/>
      <c r="BF608" s="156" t="s">
        <v>3615</v>
      </c>
    </row>
    <row r="609" spans="1:58" s="87" customFormat="1" x14ac:dyDescent="0.2">
      <c r="A609" s="400" t="s">
        <v>3276</v>
      </c>
      <c r="B609" s="429"/>
      <c r="C609" s="420" t="s">
        <v>1383</v>
      </c>
      <c r="D609" s="424"/>
      <c r="E609" s="82"/>
      <c r="F609" s="82"/>
      <c r="G609" s="82"/>
      <c r="H609" s="83">
        <v>0.15</v>
      </c>
      <c r="I609" s="82">
        <v>0.15</v>
      </c>
      <c r="J609" s="82"/>
      <c r="K609" s="82"/>
      <c r="L609" s="419"/>
      <c r="M609" s="82"/>
      <c r="N609" s="82"/>
      <c r="O609" s="82"/>
      <c r="P609" s="82"/>
      <c r="Q609" s="82"/>
      <c r="R609" s="82"/>
      <c r="S609" s="82"/>
      <c r="T609" s="82"/>
      <c r="U609" s="82"/>
      <c r="V609" s="82"/>
      <c r="W609" s="82"/>
      <c r="X609" s="82"/>
      <c r="Y609" s="82"/>
      <c r="Z609" s="82"/>
      <c r="AA609" s="82"/>
      <c r="AB609" s="82"/>
      <c r="AC609" s="82"/>
      <c r="AD609" s="82"/>
      <c r="AE609" s="82"/>
      <c r="AF609" s="82"/>
      <c r="AG609" s="82"/>
      <c r="AH609" s="82"/>
      <c r="AI609" s="82"/>
      <c r="AJ609" s="82"/>
      <c r="AK609" s="82"/>
      <c r="AL609" s="82"/>
      <c r="AM609" s="82"/>
      <c r="AN609" s="82"/>
      <c r="AO609" s="82"/>
      <c r="AP609" s="82"/>
      <c r="AQ609" s="82"/>
      <c r="AR609" s="82"/>
      <c r="AS609" s="82"/>
      <c r="AT609" s="82"/>
      <c r="AU609" s="82"/>
      <c r="AV609" s="82"/>
      <c r="AW609" s="82"/>
      <c r="AX609" s="82"/>
      <c r="AY609" s="82"/>
      <c r="AZ609" s="82"/>
      <c r="BA609" s="82"/>
      <c r="BB609" s="82"/>
      <c r="BC609" s="82"/>
      <c r="BD609" s="420" t="s">
        <v>3139</v>
      </c>
      <c r="BE609" s="82"/>
      <c r="BF609" s="156" t="s">
        <v>3615</v>
      </c>
    </row>
    <row r="610" spans="1:58" s="87" customFormat="1" x14ac:dyDescent="0.2">
      <c r="A610" s="400" t="s">
        <v>3277</v>
      </c>
      <c r="B610" s="429"/>
      <c r="C610" s="420" t="s">
        <v>1383</v>
      </c>
      <c r="D610" s="424"/>
      <c r="E610" s="82"/>
      <c r="F610" s="82"/>
      <c r="G610" s="82"/>
      <c r="H610" s="83">
        <v>0.25</v>
      </c>
      <c r="I610" s="82"/>
      <c r="J610" s="82"/>
      <c r="K610" s="82"/>
      <c r="L610" s="419"/>
      <c r="M610" s="82"/>
      <c r="N610" s="82"/>
      <c r="O610" s="82"/>
      <c r="P610" s="82"/>
      <c r="Q610" s="82"/>
      <c r="R610" s="82"/>
      <c r="S610" s="82"/>
      <c r="T610" s="82"/>
      <c r="U610" s="82"/>
      <c r="V610" s="82"/>
      <c r="W610" s="82"/>
      <c r="X610" s="82"/>
      <c r="Y610" s="82"/>
      <c r="Z610" s="82"/>
      <c r="AA610" s="82"/>
      <c r="AB610" s="82"/>
      <c r="AC610" s="82"/>
      <c r="AD610" s="82"/>
      <c r="AE610" s="82"/>
      <c r="AF610" s="82"/>
      <c r="AG610" s="82"/>
      <c r="AH610" s="82"/>
      <c r="AI610" s="82"/>
      <c r="AJ610" s="82"/>
      <c r="AK610" s="82"/>
      <c r="AL610" s="82"/>
      <c r="AM610" s="82"/>
      <c r="AN610" s="82"/>
      <c r="AO610" s="82"/>
      <c r="AP610" s="82"/>
      <c r="AQ610" s="82"/>
      <c r="AR610" s="82"/>
      <c r="AS610" s="82"/>
      <c r="AT610" s="82"/>
      <c r="AU610" s="82"/>
      <c r="AV610" s="82"/>
      <c r="AW610" s="82"/>
      <c r="AX610" s="82"/>
      <c r="AY610" s="82"/>
      <c r="AZ610" s="82"/>
      <c r="BA610" s="82"/>
      <c r="BB610" s="82"/>
      <c r="BC610" s="82"/>
      <c r="BD610" s="420" t="s">
        <v>3101</v>
      </c>
      <c r="BE610" s="82"/>
      <c r="BF610" s="156" t="s">
        <v>3615</v>
      </c>
    </row>
    <row r="611" spans="1:58" s="87" customFormat="1" x14ac:dyDescent="0.2">
      <c r="A611" s="400" t="s">
        <v>3278</v>
      </c>
      <c r="B611" s="429"/>
      <c r="C611" s="420" t="s">
        <v>1383</v>
      </c>
      <c r="D611" s="424"/>
      <c r="E611" s="82"/>
      <c r="F611" s="82"/>
      <c r="G611" s="82"/>
      <c r="H611" s="83">
        <v>0.15</v>
      </c>
      <c r="I611" s="82">
        <v>0.15</v>
      </c>
      <c r="J611" s="82"/>
      <c r="K611" s="82"/>
      <c r="L611" s="419"/>
      <c r="M611" s="82"/>
      <c r="N611" s="82"/>
      <c r="O611" s="82"/>
      <c r="P611" s="82"/>
      <c r="Q611" s="82"/>
      <c r="R611" s="82"/>
      <c r="S611" s="82"/>
      <c r="T611" s="82"/>
      <c r="U611" s="82"/>
      <c r="V611" s="82"/>
      <c r="W611" s="82"/>
      <c r="X611" s="82"/>
      <c r="Y611" s="82"/>
      <c r="Z611" s="82"/>
      <c r="AA611" s="82"/>
      <c r="AB611" s="82"/>
      <c r="AC611" s="82"/>
      <c r="AD611" s="82"/>
      <c r="AE611" s="82"/>
      <c r="AF611" s="82"/>
      <c r="AG611" s="82"/>
      <c r="AH611" s="82"/>
      <c r="AI611" s="82"/>
      <c r="AJ611" s="82"/>
      <c r="AK611" s="82"/>
      <c r="AL611" s="82"/>
      <c r="AM611" s="82"/>
      <c r="AN611" s="82"/>
      <c r="AO611" s="82"/>
      <c r="AP611" s="82"/>
      <c r="AQ611" s="82"/>
      <c r="AR611" s="82"/>
      <c r="AS611" s="82"/>
      <c r="AT611" s="82"/>
      <c r="AU611" s="82"/>
      <c r="AV611" s="82"/>
      <c r="AW611" s="82"/>
      <c r="AX611" s="82"/>
      <c r="AY611" s="82"/>
      <c r="AZ611" s="82"/>
      <c r="BA611" s="419"/>
      <c r="BB611" s="82"/>
      <c r="BC611" s="82"/>
      <c r="BD611" s="420" t="s">
        <v>2832</v>
      </c>
      <c r="BE611" s="82"/>
      <c r="BF611" s="156" t="s">
        <v>3615</v>
      </c>
    </row>
    <row r="612" spans="1:58" s="87" customFormat="1" x14ac:dyDescent="0.2">
      <c r="A612" s="400" t="s">
        <v>3279</v>
      </c>
      <c r="B612" s="423"/>
      <c r="C612" s="420" t="s">
        <v>1470</v>
      </c>
      <c r="D612" s="424"/>
      <c r="E612" s="82"/>
      <c r="F612" s="82"/>
      <c r="G612" s="82"/>
      <c r="H612" s="83">
        <v>0.15</v>
      </c>
      <c r="I612" s="82">
        <v>0.15</v>
      </c>
      <c r="J612" s="82"/>
      <c r="K612" s="82"/>
      <c r="L612" s="419">
        <v>0.15</v>
      </c>
      <c r="M612" s="82"/>
      <c r="N612" s="82"/>
      <c r="O612" s="82"/>
      <c r="P612" s="82"/>
      <c r="Q612" s="82"/>
      <c r="R612" s="82"/>
      <c r="S612" s="82"/>
      <c r="T612" s="82"/>
      <c r="U612" s="82"/>
      <c r="V612" s="82"/>
      <c r="W612" s="82"/>
      <c r="X612" s="82"/>
      <c r="Y612" s="82"/>
      <c r="Z612" s="82"/>
      <c r="AA612" s="82"/>
      <c r="AB612" s="82"/>
      <c r="AC612" s="82"/>
      <c r="AD612" s="82"/>
      <c r="AE612" s="82"/>
      <c r="AF612" s="82"/>
      <c r="AG612" s="82"/>
      <c r="AH612" s="82"/>
      <c r="AI612" s="82"/>
      <c r="AJ612" s="82"/>
      <c r="AK612" s="82"/>
      <c r="AL612" s="82"/>
      <c r="AM612" s="82"/>
      <c r="AN612" s="82"/>
      <c r="AO612" s="82"/>
      <c r="AP612" s="82"/>
      <c r="AQ612" s="82"/>
      <c r="AR612" s="82"/>
      <c r="AS612" s="82"/>
      <c r="AT612" s="82"/>
      <c r="AU612" s="82"/>
      <c r="AV612" s="82"/>
      <c r="AW612" s="82"/>
      <c r="AX612" s="82"/>
      <c r="AY612" s="82"/>
      <c r="AZ612" s="82"/>
      <c r="BA612" s="82"/>
      <c r="BB612" s="82"/>
      <c r="BC612" s="82"/>
      <c r="BD612" s="420" t="s">
        <v>2826</v>
      </c>
      <c r="BE612" s="82"/>
      <c r="BF612" s="156" t="s">
        <v>3615</v>
      </c>
    </row>
    <row r="613" spans="1:58" s="87" customFormat="1" x14ac:dyDescent="0.2">
      <c r="A613" s="400" t="s">
        <v>3280</v>
      </c>
      <c r="B613" s="423"/>
      <c r="C613" s="420" t="s">
        <v>1383</v>
      </c>
      <c r="D613" s="424"/>
      <c r="E613" s="82"/>
      <c r="F613" s="82"/>
      <c r="G613" s="82"/>
      <c r="H613" s="83">
        <v>0.15</v>
      </c>
      <c r="I613" s="82">
        <v>0.15</v>
      </c>
      <c r="J613" s="82"/>
      <c r="K613" s="82"/>
      <c r="L613" s="419">
        <v>0.15</v>
      </c>
      <c r="M613" s="82"/>
      <c r="N613" s="82"/>
      <c r="O613" s="82"/>
      <c r="P613" s="82"/>
      <c r="Q613" s="82"/>
      <c r="R613" s="82"/>
      <c r="S613" s="82"/>
      <c r="T613" s="82"/>
      <c r="U613" s="82"/>
      <c r="V613" s="82"/>
      <c r="W613" s="82"/>
      <c r="X613" s="82"/>
      <c r="Y613" s="82"/>
      <c r="Z613" s="82"/>
      <c r="AA613" s="82"/>
      <c r="AB613" s="82"/>
      <c r="AC613" s="82"/>
      <c r="AD613" s="82"/>
      <c r="AE613" s="82"/>
      <c r="AF613" s="82"/>
      <c r="AG613" s="82"/>
      <c r="AH613" s="82"/>
      <c r="AI613" s="82"/>
      <c r="AJ613" s="82"/>
      <c r="AK613" s="82"/>
      <c r="AL613" s="82"/>
      <c r="AM613" s="82"/>
      <c r="AN613" s="82"/>
      <c r="AO613" s="82"/>
      <c r="AP613" s="82"/>
      <c r="AQ613" s="82"/>
      <c r="AR613" s="82"/>
      <c r="AS613" s="82"/>
      <c r="AT613" s="82"/>
      <c r="AU613" s="82"/>
      <c r="AV613" s="82"/>
      <c r="AW613" s="82"/>
      <c r="AX613" s="82"/>
      <c r="AY613" s="82"/>
      <c r="AZ613" s="82"/>
      <c r="BA613" s="82"/>
      <c r="BB613" s="82"/>
      <c r="BC613" s="82"/>
      <c r="BD613" s="420" t="s">
        <v>3105</v>
      </c>
      <c r="BE613" s="82"/>
      <c r="BF613" s="156" t="s">
        <v>3615</v>
      </c>
    </row>
    <row r="614" spans="1:58" s="87" customFormat="1" x14ac:dyDescent="0.2">
      <c r="A614" s="400" t="s">
        <v>3281</v>
      </c>
      <c r="B614" s="423"/>
      <c r="C614" s="420" t="s">
        <v>1470</v>
      </c>
      <c r="D614" s="424"/>
      <c r="E614" s="82"/>
      <c r="F614" s="82"/>
      <c r="G614" s="82"/>
      <c r="H614" s="83">
        <v>0.15</v>
      </c>
      <c r="I614" s="82"/>
      <c r="J614" s="82"/>
      <c r="K614" s="82"/>
      <c r="L614" s="419"/>
      <c r="M614" s="82"/>
      <c r="N614" s="82"/>
      <c r="O614" s="82"/>
      <c r="P614" s="82"/>
      <c r="Q614" s="82"/>
      <c r="R614" s="82"/>
      <c r="S614" s="82"/>
      <c r="T614" s="82"/>
      <c r="U614" s="82"/>
      <c r="V614" s="82"/>
      <c r="W614" s="82"/>
      <c r="X614" s="82"/>
      <c r="Y614" s="82"/>
      <c r="Z614" s="82"/>
      <c r="AA614" s="82"/>
      <c r="AB614" s="82"/>
      <c r="AC614" s="82"/>
      <c r="AD614" s="82"/>
      <c r="AE614" s="82"/>
      <c r="AF614" s="82"/>
      <c r="AG614" s="82"/>
      <c r="AH614" s="82"/>
      <c r="AI614" s="82"/>
      <c r="AJ614" s="82"/>
      <c r="AK614" s="82"/>
      <c r="AL614" s="82"/>
      <c r="AM614" s="82"/>
      <c r="AN614" s="82"/>
      <c r="AO614" s="82"/>
      <c r="AP614" s="82"/>
      <c r="AQ614" s="82"/>
      <c r="AR614" s="82"/>
      <c r="AS614" s="82"/>
      <c r="AT614" s="82"/>
      <c r="AU614" s="82"/>
      <c r="AV614" s="82"/>
      <c r="AW614" s="82"/>
      <c r="AX614" s="82"/>
      <c r="AY614" s="82"/>
      <c r="AZ614" s="82"/>
      <c r="BA614" s="82"/>
      <c r="BB614" s="82"/>
      <c r="BC614" s="82"/>
      <c r="BD614" s="420" t="s">
        <v>2831</v>
      </c>
      <c r="BE614" s="82"/>
      <c r="BF614" s="156" t="s">
        <v>3615</v>
      </c>
    </row>
    <row r="615" spans="1:58" s="87" customFormat="1" x14ac:dyDescent="0.2">
      <c r="A615" s="400" t="s">
        <v>3282</v>
      </c>
      <c r="B615" s="427"/>
      <c r="C615" s="420" t="s">
        <v>1470</v>
      </c>
      <c r="D615" s="424"/>
      <c r="E615" s="82"/>
      <c r="F615" s="82"/>
      <c r="G615" s="82"/>
      <c r="H615" s="83">
        <v>0.15</v>
      </c>
      <c r="I615" s="82">
        <v>0.15</v>
      </c>
      <c r="J615" s="82"/>
      <c r="K615" s="82"/>
      <c r="L615" s="419"/>
      <c r="M615" s="82"/>
      <c r="N615" s="82"/>
      <c r="O615" s="82"/>
      <c r="P615" s="82"/>
      <c r="Q615" s="82"/>
      <c r="R615" s="82"/>
      <c r="S615" s="82"/>
      <c r="T615" s="82"/>
      <c r="U615" s="82"/>
      <c r="V615" s="82"/>
      <c r="W615" s="82"/>
      <c r="X615" s="82"/>
      <c r="Y615" s="82"/>
      <c r="Z615" s="82"/>
      <c r="AA615" s="82"/>
      <c r="AB615" s="82"/>
      <c r="AC615" s="82"/>
      <c r="AD615" s="82"/>
      <c r="AE615" s="82"/>
      <c r="AF615" s="82"/>
      <c r="AG615" s="82"/>
      <c r="AH615" s="82"/>
      <c r="AI615" s="82"/>
      <c r="AJ615" s="82"/>
      <c r="AK615" s="82"/>
      <c r="AL615" s="82"/>
      <c r="AM615" s="82"/>
      <c r="AN615" s="82"/>
      <c r="AO615" s="82"/>
      <c r="AP615" s="82"/>
      <c r="AQ615" s="82"/>
      <c r="AR615" s="82"/>
      <c r="AS615" s="82"/>
      <c r="AT615" s="82"/>
      <c r="AU615" s="82"/>
      <c r="AV615" s="82"/>
      <c r="AW615" s="82"/>
      <c r="AX615" s="82"/>
      <c r="AY615" s="82"/>
      <c r="AZ615" s="82"/>
      <c r="BA615" s="82"/>
      <c r="BB615" s="82"/>
      <c r="BC615" s="82"/>
      <c r="BD615" s="428" t="s">
        <v>2824</v>
      </c>
      <c r="BE615" s="82"/>
      <c r="BF615" s="156" t="s">
        <v>3615</v>
      </c>
    </row>
    <row r="616" spans="1:58" s="87" customFormat="1" x14ac:dyDescent="0.2">
      <c r="A616" s="400" t="s">
        <v>3283</v>
      </c>
      <c r="B616" s="427"/>
      <c r="C616" s="420" t="s">
        <v>1383</v>
      </c>
      <c r="D616" s="424"/>
      <c r="E616" s="82"/>
      <c r="F616" s="82"/>
      <c r="G616" s="82"/>
      <c r="H616" s="83">
        <v>0.15</v>
      </c>
      <c r="I616" s="82">
        <v>0.15</v>
      </c>
      <c r="J616" s="82"/>
      <c r="K616" s="82"/>
      <c r="L616" s="419">
        <v>0.15</v>
      </c>
      <c r="M616" s="82"/>
      <c r="N616" s="82"/>
      <c r="O616" s="82"/>
      <c r="P616" s="82"/>
      <c r="Q616" s="82"/>
      <c r="R616" s="82"/>
      <c r="S616" s="82"/>
      <c r="T616" s="82"/>
      <c r="U616" s="82"/>
      <c r="V616" s="82"/>
      <c r="W616" s="82"/>
      <c r="X616" s="82"/>
      <c r="Y616" s="82"/>
      <c r="Z616" s="82"/>
      <c r="AA616" s="82"/>
      <c r="AB616" s="82"/>
      <c r="AC616" s="82"/>
      <c r="AD616" s="82"/>
      <c r="AE616" s="82"/>
      <c r="AF616" s="82"/>
      <c r="AG616" s="82"/>
      <c r="AH616" s="82"/>
      <c r="AI616" s="82"/>
      <c r="AJ616" s="82"/>
      <c r="AK616" s="82"/>
      <c r="AL616" s="82"/>
      <c r="AM616" s="82"/>
      <c r="AN616" s="82"/>
      <c r="AO616" s="82"/>
      <c r="AP616" s="82"/>
      <c r="AQ616" s="82"/>
      <c r="AR616" s="82"/>
      <c r="AS616" s="82"/>
      <c r="AT616" s="82"/>
      <c r="AU616" s="82"/>
      <c r="AV616" s="82"/>
      <c r="AW616" s="82"/>
      <c r="AX616" s="82"/>
      <c r="AY616" s="82"/>
      <c r="AZ616" s="82"/>
      <c r="BA616" s="82"/>
      <c r="BB616" s="82"/>
      <c r="BC616" s="82"/>
      <c r="BD616" s="428" t="s">
        <v>2828</v>
      </c>
      <c r="BE616" s="82"/>
      <c r="BF616" s="156" t="s">
        <v>3615</v>
      </c>
    </row>
    <row r="617" spans="1:58" s="87" customFormat="1" x14ac:dyDescent="0.2">
      <c r="A617" s="400" t="s">
        <v>3284</v>
      </c>
      <c r="B617" s="427"/>
      <c r="C617" s="420" t="s">
        <v>1383</v>
      </c>
      <c r="D617" s="424"/>
      <c r="E617" s="82"/>
      <c r="F617" s="82"/>
      <c r="G617" s="82"/>
      <c r="H617" s="83">
        <v>0.15</v>
      </c>
      <c r="I617" s="82">
        <v>0.15</v>
      </c>
      <c r="J617" s="82"/>
      <c r="K617" s="82"/>
      <c r="L617" s="419"/>
      <c r="M617" s="82"/>
      <c r="N617" s="82"/>
      <c r="O617" s="82"/>
      <c r="P617" s="82"/>
      <c r="Q617" s="82"/>
      <c r="R617" s="82"/>
      <c r="S617" s="82"/>
      <c r="T617" s="82"/>
      <c r="U617" s="82"/>
      <c r="V617" s="82"/>
      <c r="W617" s="82"/>
      <c r="X617" s="82"/>
      <c r="Y617" s="82"/>
      <c r="Z617" s="82"/>
      <c r="AA617" s="82"/>
      <c r="AB617" s="82"/>
      <c r="AC617" s="82"/>
      <c r="AD617" s="82"/>
      <c r="AE617" s="82"/>
      <c r="AF617" s="82"/>
      <c r="AG617" s="82"/>
      <c r="AH617" s="82"/>
      <c r="AI617" s="82"/>
      <c r="AJ617" s="82"/>
      <c r="AK617" s="82"/>
      <c r="AL617" s="82"/>
      <c r="AM617" s="82"/>
      <c r="AN617" s="82"/>
      <c r="AO617" s="82"/>
      <c r="AP617" s="82"/>
      <c r="AQ617" s="82"/>
      <c r="AR617" s="82"/>
      <c r="AS617" s="82"/>
      <c r="AT617" s="82"/>
      <c r="AU617" s="82"/>
      <c r="AV617" s="82"/>
      <c r="AW617" s="82"/>
      <c r="AX617" s="82"/>
      <c r="AY617" s="82"/>
      <c r="AZ617" s="82"/>
      <c r="BA617" s="82"/>
      <c r="BB617" s="82"/>
      <c r="BC617" s="82"/>
      <c r="BD617" s="428" t="s">
        <v>3128</v>
      </c>
      <c r="BE617" s="82"/>
      <c r="BF617" s="156" t="s">
        <v>3615</v>
      </c>
    </row>
    <row r="618" spans="1:58" s="87" customFormat="1" x14ac:dyDescent="0.2">
      <c r="A618" s="400" t="s">
        <v>3285</v>
      </c>
      <c r="B618" s="423"/>
      <c r="C618" s="420" t="s">
        <v>1470</v>
      </c>
      <c r="D618" s="424"/>
      <c r="E618" s="82"/>
      <c r="F618" s="82"/>
      <c r="G618" s="82"/>
      <c r="H618" s="83">
        <v>0.15</v>
      </c>
      <c r="I618" s="82">
        <v>0.15</v>
      </c>
      <c r="J618" s="82"/>
      <c r="K618" s="82"/>
      <c r="L618" s="419"/>
      <c r="M618" s="82"/>
      <c r="N618" s="82"/>
      <c r="O618" s="82"/>
      <c r="P618" s="82"/>
      <c r="Q618" s="82"/>
      <c r="R618" s="82"/>
      <c r="S618" s="82"/>
      <c r="T618" s="82"/>
      <c r="U618" s="82"/>
      <c r="V618" s="82"/>
      <c r="W618" s="82"/>
      <c r="X618" s="82"/>
      <c r="Y618" s="82"/>
      <c r="Z618" s="82"/>
      <c r="AA618" s="82"/>
      <c r="AB618" s="82"/>
      <c r="AC618" s="82"/>
      <c r="AD618" s="82"/>
      <c r="AE618" s="82"/>
      <c r="AF618" s="82"/>
      <c r="AG618" s="82"/>
      <c r="AH618" s="82"/>
      <c r="AI618" s="82"/>
      <c r="AJ618" s="82"/>
      <c r="AK618" s="82"/>
      <c r="AL618" s="82"/>
      <c r="AM618" s="82"/>
      <c r="AN618" s="82"/>
      <c r="AO618" s="82"/>
      <c r="AP618" s="82"/>
      <c r="AQ618" s="82"/>
      <c r="AR618" s="82"/>
      <c r="AS618" s="82"/>
      <c r="AT618" s="82"/>
      <c r="AU618" s="82"/>
      <c r="AV618" s="82"/>
      <c r="AW618" s="82"/>
      <c r="AX618" s="82"/>
      <c r="AY618" s="82"/>
      <c r="AZ618" s="82"/>
      <c r="BA618" s="82"/>
      <c r="BB618" s="82"/>
      <c r="BC618" s="82"/>
      <c r="BD618" s="428" t="s">
        <v>2840</v>
      </c>
      <c r="BE618" s="82"/>
      <c r="BF618" s="156" t="s">
        <v>3615</v>
      </c>
    </row>
    <row r="619" spans="1:58" s="87" customFormat="1" x14ac:dyDescent="0.2">
      <c r="A619" s="400" t="s">
        <v>3286</v>
      </c>
      <c r="B619" s="429"/>
      <c r="C619" s="420" t="s">
        <v>1470</v>
      </c>
      <c r="D619" s="424"/>
      <c r="E619" s="82"/>
      <c r="F619" s="82"/>
      <c r="G619" s="82"/>
      <c r="H619" s="83">
        <v>0.15</v>
      </c>
      <c r="I619" s="82">
        <v>0.15</v>
      </c>
      <c r="J619" s="82"/>
      <c r="K619" s="82"/>
      <c r="L619" s="419"/>
      <c r="M619" s="82"/>
      <c r="N619" s="82"/>
      <c r="O619" s="82"/>
      <c r="P619" s="82"/>
      <c r="Q619" s="82"/>
      <c r="R619" s="82"/>
      <c r="S619" s="82"/>
      <c r="T619" s="82"/>
      <c r="U619" s="82"/>
      <c r="V619" s="82"/>
      <c r="W619" s="82"/>
      <c r="X619" s="82"/>
      <c r="Y619" s="82"/>
      <c r="Z619" s="82"/>
      <c r="AA619" s="82"/>
      <c r="AB619" s="82"/>
      <c r="AC619" s="82"/>
      <c r="AD619" s="82"/>
      <c r="AE619" s="82"/>
      <c r="AF619" s="82"/>
      <c r="AG619" s="82"/>
      <c r="AH619" s="82"/>
      <c r="AI619" s="82"/>
      <c r="AJ619" s="82"/>
      <c r="AK619" s="82"/>
      <c r="AL619" s="82"/>
      <c r="AM619" s="82"/>
      <c r="AN619" s="82"/>
      <c r="AO619" s="82"/>
      <c r="AP619" s="82"/>
      <c r="AQ619" s="82"/>
      <c r="AR619" s="82"/>
      <c r="AS619" s="82"/>
      <c r="AT619" s="82"/>
      <c r="AU619" s="82"/>
      <c r="AV619" s="82"/>
      <c r="AW619" s="82"/>
      <c r="AX619" s="82"/>
      <c r="AY619" s="82"/>
      <c r="AZ619" s="82"/>
      <c r="BA619" s="82"/>
      <c r="BB619" s="82"/>
      <c r="BC619" s="82"/>
      <c r="BD619" s="428" t="s">
        <v>2837</v>
      </c>
      <c r="BE619" s="82"/>
      <c r="BF619" s="156" t="s">
        <v>3615</v>
      </c>
    </row>
    <row r="620" spans="1:58" s="87" customFormat="1" x14ac:dyDescent="0.2">
      <c r="A620" s="400" t="s">
        <v>3287</v>
      </c>
      <c r="B620" s="429"/>
      <c r="C620" s="420" t="s">
        <v>1383</v>
      </c>
      <c r="D620" s="424"/>
      <c r="E620" s="82"/>
      <c r="F620" s="82"/>
      <c r="G620" s="82"/>
      <c r="H620" s="83">
        <v>0.15</v>
      </c>
      <c r="I620" s="82"/>
      <c r="J620" s="82"/>
      <c r="K620" s="82"/>
      <c r="L620" s="419">
        <v>0.15</v>
      </c>
      <c r="M620" s="82"/>
      <c r="N620" s="82"/>
      <c r="O620" s="82"/>
      <c r="P620" s="82"/>
      <c r="Q620" s="82"/>
      <c r="R620" s="82"/>
      <c r="S620" s="82"/>
      <c r="T620" s="82"/>
      <c r="U620" s="82"/>
      <c r="V620" s="82"/>
      <c r="W620" s="82"/>
      <c r="X620" s="82"/>
      <c r="Y620" s="82"/>
      <c r="Z620" s="82"/>
      <c r="AA620" s="82"/>
      <c r="AB620" s="82"/>
      <c r="AC620" s="82"/>
      <c r="AD620" s="82"/>
      <c r="AE620" s="82"/>
      <c r="AF620" s="82"/>
      <c r="AG620" s="82"/>
      <c r="AH620" s="82"/>
      <c r="AI620" s="82"/>
      <c r="AJ620" s="82"/>
      <c r="AK620" s="82"/>
      <c r="AL620" s="82"/>
      <c r="AM620" s="82"/>
      <c r="AN620" s="82"/>
      <c r="AO620" s="82"/>
      <c r="AP620" s="82"/>
      <c r="AQ620" s="82"/>
      <c r="AR620" s="82"/>
      <c r="AS620" s="82"/>
      <c r="AT620" s="82"/>
      <c r="AU620" s="82"/>
      <c r="AV620" s="82"/>
      <c r="AW620" s="82"/>
      <c r="AX620" s="82"/>
      <c r="AY620" s="82"/>
      <c r="AZ620" s="82"/>
      <c r="BA620" s="82"/>
      <c r="BB620" s="82"/>
      <c r="BC620" s="82"/>
      <c r="BD620" s="428" t="s">
        <v>3129</v>
      </c>
      <c r="BE620" s="82"/>
      <c r="BF620" s="156" t="s">
        <v>3615</v>
      </c>
    </row>
    <row r="621" spans="1:58" s="87" customFormat="1" x14ac:dyDescent="0.2">
      <c r="A621" s="400" t="s">
        <v>3288</v>
      </c>
      <c r="B621" s="429"/>
      <c r="C621" s="420" t="s">
        <v>1383</v>
      </c>
      <c r="D621" s="424"/>
      <c r="E621" s="82"/>
      <c r="F621" s="82"/>
      <c r="G621" s="82"/>
      <c r="H621" s="83">
        <v>0.15</v>
      </c>
      <c r="I621" s="82">
        <v>0.15</v>
      </c>
      <c r="J621" s="82"/>
      <c r="K621" s="82"/>
      <c r="L621" s="419">
        <v>0.15</v>
      </c>
      <c r="M621" s="82"/>
      <c r="N621" s="82"/>
      <c r="O621" s="82"/>
      <c r="P621" s="82"/>
      <c r="Q621" s="82"/>
      <c r="R621" s="82"/>
      <c r="S621" s="82"/>
      <c r="T621" s="82"/>
      <c r="U621" s="82"/>
      <c r="V621" s="82"/>
      <c r="W621" s="82"/>
      <c r="X621" s="82"/>
      <c r="Y621" s="82"/>
      <c r="Z621" s="82"/>
      <c r="AA621" s="82"/>
      <c r="AB621" s="82"/>
      <c r="AC621" s="82"/>
      <c r="AD621" s="82"/>
      <c r="AE621" s="82"/>
      <c r="AF621" s="82"/>
      <c r="AG621" s="82"/>
      <c r="AH621" s="82"/>
      <c r="AI621" s="82"/>
      <c r="AJ621" s="82"/>
      <c r="AK621" s="82"/>
      <c r="AL621" s="82"/>
      <c r="AM621" s="82"/>
      <c r="AN621" s="82"/>
      <c r="AO621" s="82"/>
      <c r="AP621" s="82"/>
      <c r="AQ621" s="82"/>
      <c r="AR621" s="82"/>
      <c r="AS621" s="82"/>
      <c r="AT621" s="82"/>
      <c r="AU621" s="82"/>
      <c r="AV621" s="82"/>
      <c r="AW621" s="82"/>
      <c r="AX621" s="82"/>
      <c r="AY621" s="82"/>
      <c r="AZ621" s="82"/>
      <c r="BA621" s="82"/>
      <c r="BB621" s="82"/>
      <c r="BC621" s="82"/>
      <c r="BD621" s="428" t="s">
        <v>3109</v>
      </c>
      <c r="BE621" s="82"/>
      <c r="BF621" s="156" t="s">
        <v>3615</v>
      </c>
    </row>
    <row r="622" spans="1:58" s="87" customFormat="1" x14ac:dyDescent="0.2">
      <c r="A622" s="400" t="s">
        <v>3289</v>
      </c>
      <c r="B622" s="429"/>
      <c r="C622" s="420" t="s">
        <v>1383</v>
      </c>
      <c r="D622" s="424"/>
      <c r="E622" s="82"/>
      <c r="F622" s="82"/>
      <c r="G622" s="82"/>
      <c r="H622" s="83">
        <v>0.15</v>
      </c>
      <c r="I622" s="82">
        <v>0.15</v>
      </c>
      <c r="J622" s="82"/>
      <c r="K622" s="82"/>
      <c r="L622" s="419">
        <v>0.15</v>
      </c>
      <c r="M622" s="82"/>
      <c r="N622" s="82"/>
      <c r="O622" s="82"/>
      <c r="P622" s="82"/>
      <c r="Q622" s="82"/>
      <c r="R622" s="82"/>
      <c r="S622" s="82"/>
      <c r="T622" s="82"/>
      <c r="U622" s="82"/>
      <c r="V622" s="82"/>
      <c r="W622" s="82"/>
      <c r="X622" s="82"/>
      <c r="Y622" s="82"/>
      <c r="Z622" s="82"/>
      <c r="AA622" s="82"/>
      <c r="AB622" s="82"/>
      <c r="AC622" s="82"/>
      <c r="AD622" s="82"/>
      <c r="AE622" s="82"/>
      <c r="AF622" s="82"/>
      <c r="AG622" s="82"/>
      <c r="AH622" s="82"/>
      <c r="AI622" s="82"/>
      <c r="AJ622" s="82"/>
      <c r="AK622" s="82"/>
      <c r="AL622" s="82"/>
      <c r="AM622" s="82"/>
      <c r="AN622" s="82"/>
      <c r="AO622" s="82"/>
      <c r="AP622" s="82"/>
      <c r="AQ622" s="82"/>
      <c r="AR622" s="82"/>
      <c r="AS622" s="82"/>
      <c r="AT622" s="82"/>
      <c r="AU622" s="82"/>
      <c r="AV622" s="82"/>
      <c r="AW622" s="82"/>
      <c r="AX622" s="82"/>
      <c r="AY622" s="82"/>
      <c r="AZ622" s="82"/>
      <c r="BA622" s="82"/>
      <c r="BB622" s="82"/>
      <c r="BC622" s="82"/>
      <c r="BD622" s="428" t="s">
        <v>3132</v>
      </c>
      <c r="BE622" s="82"/>
      <c r="BF622" s="156" t="s">
        <v>3615</v>
      </c>
    </row>
    <row r="623" spans="1:58" s="87" customFormat="1" x14ac:dyDescent="0.2">
      <c r="A623" s="400" t="s">
        <v>3290</v>
      </c>
      <c r="B623" s="429"/>
      <c r="C623" s="420" t="s">
        <v>1383</v>
      </c>
      <c r="D623" s="424"/>
      <c r="E623" s="82"/>
      <c r="F623" s="82"/>
      <c r="G623" s="82"/>
      <c r="H623" s="83">
        <v>0.15</v>
      </c>
      <c r="I623" s="82">
        <v>0.15</v>
      </c>
      <c r="J623" s="82"/>
      <c r="K623" s="82"/>
      <c r="L623" s="419"/>
      <c r="M623" s="82"/>
      <c r="N623" s="82"/>
      <c r="O623" s="82"/>
      <c r="P623" s="82"/>
      <c r="Q623" s="82"/>
      <c r="R623" s="82"/>
      <c r="S623" s="82"/>
      <c r="T623" s="82"/>
      <c r="U623" s="82"/>
      <c r="V623" s="82"/>
      <c r="W623" s="82"/>
      <c r="X623" s="82"/>
      <c r="Y623" s="82"/>
      <c r="Z623" s="82"/>
      <c r="AA623" s="82"/>
      <c r="AB623" s="82"/>
      <c r="AC623" s="82"/>
      <c r="AD623" s="82"/>
      <c r="AE623" s="82"/>
      <c r="AF623" s="82"/>
      <c r="AG623" s="82"/>
      <c r="AH623" s="82"/>
      <c r="AI623" s="82"/>
      <c r="AJ623" s="82"/>
      <c r="AK623" s="82"/>
      <c r="AL623" s="82"/>
      <c r="AM623" s="82"/>
      <c r="AN623" s="82"/>
      <c r="AO623" s="82"/>
      <c r="AP623" s="82"/>
      <c r="AQ623" s="82"/>
      <c r="AR623" s="82"/>
      <c r="AS623" s="82"/>
      <c r="AT623" s="82"/>
      <c r="AU623" s="82"/>
      <c r="AV623" s="82"/>
      <c r="AW623" s="82"/>
      <c r="AX623" s="82"/>
      <c r="AY623" s="82"/>
      <c r="AZ623" s="82"/>
      <c r="BA623" s="82"/>
      <c r="BB623" s="82"/>
      <c r="BC623" s="82"/>
      <c r="BD623" s="428" t="s">
        <v>3120</v>
      </c>
      <c r="BE623" s="82"/>
      <c r="BF623" s="156" t="s">
        <v>3615</v>
      </c>
    </row>
    <row r="624" spans="1:58" s="153" customFormat="1" ht="32" x14ac:dyDescent="0.2">
      <c r="A624" s="399" t="s">
        <v>2530</v>
      </c>
      <c r="B624" s="30" t="s">
        <v>1161</v>
      </c>
      <c r="C624" s="399"/>
      <c r="D624" s="33">
        <v>5.77</v>
      </c>
      <c r="E624" s="33">
        <v>0.05</v>
      </c>
      <c r="F624" s="33"/>
      <c r="G624" s="33">
        <v>0</v>
      </c>
      <c r="H624" s="33">
        <v>0.47000000000000003</v>
      </c>
      <c r="I624" s="33">
        <v>0</v>
      </c>
      <c r="J624" s="33">
        <v>0</v>
      </c>
      <c r="K624" s="33">
        <v>0</v>
      </c>
      <c r="L624" s="33">
        <v>5.25</v>
      </c>
      <c r="M624" s="33">
        <v>0</v>
      </c>
      <c r="N624" s="33">
        <v>0</v>
      </c>
      <c r="O624" s="33">
        <v>0</v>
      </c>
      <c r="P624" s="33">
        <v>0</v>
      </c>
      <c r="Q624" s="33">
        <v>0</v>
      </c>
      <c r="R624" s="33">
        <v>0</v>
      </c>
      <c r="S624" s="33">
        <v>0</v>
      </c>
      <c r="T624" s="33">
        <v>0</v>
      </c>
      <c r="U624" s="33">
        <v>0</v>
      </c>
      <c r="V624" s="33">
        <v>0</v>
      </c>
      <c r="W624" s="33">
        <v>0</v>
      </c>
      <c r="X624" s="33">
        <v>0</v>
      </c>
      <c r="Y624" s="33">
        <v>0</v>
      </c>
      <c r="Z624" s="33">
        <v>0</v>
      </c>
      <c r="AA624" s="33">
        <v>0</v>
      </c>
      <c r="AB624" s="33">
        <v>0</v>
      </c>
      <c r="AC624" s="33">
        <v>0</v>
      </c>
      <c r="AD624" s="33">
        <v>0</v>
      </c>
      <c r="AE624" s="33">
        <v>0</v>
      </c>
      <c r="AF624" s="33">
        <v>0</v>
      </c>
      <c r="AG624" s="33">
        <v>0</v>
      </c>
      <c r="AH624" s="33">
        <v>0</v>
      </c>
      <c r="AI624" s="33">
        <v>0</v>
      </c>
      <c r="AJ624" s="33">
        <v>0</v>
      </c>
      <c r="AK624" s="33">
        <v>0</v>
      </c>
      <c r="AL624" s="33">
        <v>0</v>
      </c>
      <c r="AM624" s="33">
        <v>0</v>
      </c>
      <c r="AN624" s="33">
        <v>0</v>
      </c>
      <c r="AO624" s="33">
        <v>0</v>
      </c>
      <c r="AP624" s="33">
        <v>0</v>
      </c>
      <c r="AQ624" s="33">
        <v>0</v>
      </c>
      <c r="AR624" s="33">
        <v>0</v>
      </c>
      <c r="AS624" s="33">
        <v>0</v>
      </c>
      <c r="AT624" s="33">
        <v>0</v>
      </c>
      <c r="AU624" s="33">
        <v>0</v>
      </c>
      <c r="AV624" s="33">
        <v>0</v>
      </c>
      <c r="AW624" s="33">
        <v>0</v>
      </c>
      <c r="AX624" s="33">
        <v>0</v>
      </c>
      <c r="AY624" s="33">
        <v>0</v>
      </c>
      <c r="AZ624" s="33">
        <v>0</v>
      </c>
      <c r="BA624" s="33">
        <v>0</v>
      </c>
      <c r="BB624" s="33">
        <v>0</v>
      </c>
      <c r="BC624" s="33">
        <v>0</v>
      </c>
      <c r="BD624" s="399"/>
      <c r="BE624" s="13"/>
      <c r="BF624" s="156" t="s">
        <v>3614</v>
      </c>
    </row>
    <row r="625" spans="1:58" s="79" customFormat="1" x14ac:dyDescent="0.2">
      <c r="A625" s="400" t="s">
        <v>2531</v>
      </c>
      <c r="B625" s="404" t="s">
        <v>3291</v>
      </c>
      <c r="C625" s="400" t="s">
        <v>139</v>
      </c>
      <c r="D625" s="42">
        <v>9.0000000000000011E-2</v>
      </c>
      <c r="E625" s="73">
        <v>0.02</v>
      </c>
      <c r="F625" s="73"/>
      <c r="G625" s="73"/>
      <c r="H625" s="462">
        <v>7.0000000000000007E-2</v>
      </c>
      <c r="I625" s="462"/>
      <c r="J625" s="73"/>
      <c r="K625" s="73"/>
      <c r="L625" s="403"/>
      <c r="M625" s="73"/>
      <c r="N625" s="73"/>
      <c r="O625" s="73"/>
      <c r="P625" s="73"/>
      <c r="Q625" s="73"/>
      <c r="R625" s="73"/>
      <c r="S625" s="73"/>
      <c r="T625" s="73"/>
      <c r="U625" s="73"/>
      <c r="V625" s="73"/>
      <c r="W625" s="73"/>
      <c r="X625" s="76">
        <v>0</v>
      </c>
      <c r="Y625" s="73"/>
      <c r="Z625" s="73"/>
      <c r="AA625" s="73"/>
      <c r="AB625" s="73"/>
      <c r="AC625" s="73"/>
      <c r="AD625" s="73"/>
      <c r="AE625" s="73"/>
      <c r="AF625" s="73"/>
      <c r="AG625" s="73"/>
      <c r="AH625" s="73"/>
      <c r="AI625" s="73"/>
      <c r="AJ625" s="73"/>
      <c r="AK625" s="73"/>
      <c r="AL625" s="73"/>
      <c r="AM625" s="73"/>
      <c r="AN625" s="73"/>
      <c r="AO625" s="73"/>
      <c r="AP625" s="73"/>
      <c r="AQ625" s="73"/>
      <c r="AR625" s="73"/>
      <c r="AS625" s="73"/>
      <c r="AT625" s="73"/>
      <c r="AU625" s="73"/>
      <c r="AV625" s="73"/>
      <c r="AW625" s="73"/>
      <c r="AX625" s="73"/>
      <c r="AY625" s="73"/>
      <c r="AZ625" s="73"/>
      <c r="BA625" s="462"/>
      <c r="BB625" s="73"/>
      <c r="BC625" s="73"/>
      <c r="BD625" s="400" t="s">
        <v>3101</v>
      </c>
      <c r="BE625" s="73"/>
      <c r="BF625" s="156" t="s">
        <v>3615</v>
      </c>
    </row>
    <row r="626" spans="1:58" s="79" customFormat="1" x14ac:dyDescent="0.2">
      <c r="A626" s="400" t="s">
        <v>2533</v>
      </c>
      <c r="B626" s="404" t="s">
        <v>3292</v>
      </c>
      <c r="C626" s="400" t="s">
        <v>139</v>
      </c>
      <c r="D626" s="42">
        <v>3</v>
      </c>
      <c r="E626" s="73"/>
      <c r="F626" s="73"/>
      <c r="G626" s="73"/>
      <c r="H626" s="74"/>
      <c r="I626" s="73"/>
      <c r="J626" s="73"/>
      <c r="K626" s="73"/>
      <c r="L626" s="403">
        <v>3</v>
      </c>
      <c r="M626" s="73"/>
      <c r="N626" s="73"/>
      <c r="O626" s="73"/>
      <c r="P626" s="73"/>
      <c r="Q626" s="73"/>
      <c r="R626" s="73"/>
      <c r="S626" s="73"/>
      <c r="T626" s="73"/>
      <c r="U626" s="73"/>
      <c r="V626" s="73"/>
      <c r="W626" s="73"/>
      <c r="X626" s="76">
        <v>0</v>
      </c>
      <c r="Y626" s="73"/>
      <c r="Z626" s="73"/>
      <c r="AA626" s="73"/>
      <c r="AB626" s="73"/>
      <c r="AC626" s="73"/>
      <c r="AD626" s="73"/>
      <c r="AE626" s="73"/>
      <c r="AF626" s="73"/>
      <c r="AG626" s="73"/>
      <c r="AH626" s="73"/>
      <c r="AI626" s="73"/>
      <c r="AJ626" s="73"/>
      <c r="AK626" s="73"/>
      <c r="AL626" s="73"/>
      <c r="AM626" s="73"/>
      <c r="AN626" s="73"/>
      <c r="AO626" s="73"/>
      <c r="AP626" s="73"/>
      <c r="AQ626" s="73"/>
      <c r="AR626" s="73"/>
      <c r="AS626" s="73"/>
      <c r="AT626" s="73"/>
      <c r="AU626" s="73"/>
      <c r="AV626" s="73"/>
      <c r="AW626" s="73"/>
      <c r="AX626" s="73"/>
      <c r="AY626" s="73"/>
      <c r="AZ626" s="73"/>
      <c r="BA626" s="73"/>
      <c r="BB626" s="73"/>
      <c r="BC626" s="73"/>
      <c r="BD626" s="400" t="s">
        <v>3109</v>
      </c>
      <c r="BE626" s="73"/>
      <c r="BF626" s="156" t="s">
        <v>3615</v>
      </c>
    </row>
    <row r="627" spans="1:58" s="79" customFormat="1" x14ac:dyDescent="0.2">
      <c r="A627" s="400" t="s">
        <v>2535</v>
      </c>
      <c r="B627" s="401" t="s">
        <v>3291</v>
      </c>
      <c r="C627" s="402" t="s">
        <v>139</v>
      </c>
      <c r="D627" s="42">
        <v>0.03</v>
      </c>
      <c r="E627" s="73">
        <v>0.03</v>
      </c>
      <c r="F627" s="73"/>
      <c r="G627" s="73"/>
      <c r="H627" s="167"/>
      <c r="I627" s="73"/>
      <c r="J627" s="73"/>
      <c r="K627" s="73"/>
      <c r="L627" s="403"/>
      <c r="M627" s="73"/>
      <c r="N627" s="73"/>
      <c r="O627" s="73"/>
      <c r="P627" s="73"/>
      <c r="Q627" s="73"/>
      <c r="R627" s="73"/>
      <c r="S627" s="73"/>
      <c r="T627" s="73"/>
      <c r="U627" s="73"/>
      <c r="V627" s="73"/>
      <c r="W627" s="73"/>
      <c r="X627" s="73"/>
      <c r="Y627" s="73"/>
      <c r="Z627" s="73"/>
      <c r="AA627" s="73"/>
      <c r="AB627" s="73"/>
      <c r="AC627" s="73"/>
      <c r="AD627" s="73"/>
      <c r="AE627" s="73"/>
      <c r="AF627" s="73"/>
      <c r="AG627" s="73"/>
      <c r="AH627" s="73"/>
      <c r="AI627" s="73"/>
      <c r="AJ627" s="73"/>
      <c r="AK627" s="73"/>
      <c r="AL627" s="73"/>
      <c r="AM627" s="73"/>
      <c r="AN627" s="73"/>
      <c r="AO627" s="73"/>
      <c r="AP627" s="73"/>
      <c r="AQ627" s="73"/>
      <c r="AR627" s="73"/>
      <c r="AS627" s="73"/>
      <c r="AT627" s="73"/>
      <c r="AU627" s="73"/>
      <c r="AV627" s="73"/>
      <c r="AW627" s="73"/>
      <c r="AX627" s="73"/>
      <c r="AY627" s="73"/>
      <c r="AZ627" s="73"/>
      <c r="BA627" s="73"/>
      <c r="BB627" s="73"/>
      <c r="BC627" s="73"/>
      <c r="BD627" s="402" t="s">
        <v>2828</v>
      </c>
      <c r="BE627" s="73" t="s">
        <v>3293</v>
      </c>
      <c r="BF627" s="156" t="s">
        <v>3615</v>
      </c>
    </row>
    <row r="628" spans="1:58" s="79" customFormat="1" x14ac:dyDescent="0.2">
      <c r="A628" s="400" t="s">
        <v>2537</v>
      </c>
      <c r="B628" s="445" t="s">
        <v>3294</v>
      </c>
      <c r="C628" s="402" t="s">
        <v>139</v>
      </c>
      <c r="D628" s="42">
        <v>1</v>
      </c>
      <c r="E628" s="73"/>
      <c r="F628" s="73"/>
      <c r="G628" s="73"/>
      <c r="H628" s="74"/>
      <c r="I628" s="73"/>
      <c r="J628" s="73"/>
      <c r="K628" s="73"/>
      <c r="L628" s="403">
        <v>1</v>
      </c>
      <c r="M628" s="73"/>
      <c r="N628" s="73"/>
      <c r="O628" s="73"/>
      <c r="P628" s="73"/>
      <c r="Q628" s="73"/>
      <c r="R628" s="73"/>
      <c r="S628" s="73"/>
      <c r="T628" s="73"/>
      <c r="U628" s="73"/>
      <c r="V628" s="73"/>
      <c r="W628" s="73"/>
      <c r="X628" s="73"/>
      <c r="Y628" s="73"/>
      <c r="Z628" s="73"/>
      <c r="AA628" s="73"/>
      <c r="AB628" s="73"/>
      <c r="AC628" s="73"/>
      <c r="AD628" s="73"/>
      <c r="AE628" s="73"/>
      <c r="AF628" s="73"/>
      <c r="AG628" s="73"/>
      <c r="AH628" s="73"/>
      <c r="AI628" s="73"/>
      <c r="AJ628" s="73"/>
      <c r="AK628" s="73"/>
      <c r="AL628" s="73"/>
      <c r="AM628" s="73"/>
      <c r="AN628" s="73"/>
      <c r="AO628" s="73"/>
      <c r="AP628" s="73"/>
      <c r="AQ628" s="73"/>
      <c r="AR628" s="73"/>
      <c r="AS628" s="73"/>
      <c r="AT628" s="73"/>
      <c r="AU628" s="73"/>
      <c r="AV628" s="73"/>
      <c r="AW628" s="73"/>
      <c r="AX628" s="73"/>
      <c r="AY628" s="73"/>
      <c r="AZ628" s="73"/>
      <c r="BA628" s="73"/>
      <c r="BB628" s="73"/>
      <c r="BC628" s="73"/>
      <c r="BD628" s="402" t="s">
        <v>2828</v>
      </c>
      <c r="BE628" s="73" t="s">
        <v>3295</v>
      </c>
      <c r="BF628" s="156" t="s">
        <v>3615</v>
      </c>
    </row>
    <row r="629" spans="1:58" s="79" customFormat="1" ht="32" x14ac:dyDescent="0.2">
      <c r="A629" s="400" t="s">
        <v>2539</v>
      </c>
      <c r="B629" s="171" t="s">
        <v>3296</v>
      </c>
      <c r="C629" s="402"/>
      <c r="D629" s="42">
        <v>1.65</v>
      </c>
      <c r="E629" s="73"/>
      <c r="F629" s="73"/>
      <c r="G629" s="73"/>
      <c r="H629" s="459">
        <v>0.4</v>
      </c>
      <c r="I629" s="73"/>
      <c r="J629" s="73"/>
      <c r="K629" s="73"/>
      <c r="L629" s="459">
        <v>1.25</v>
      </c>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c r="AY629" s="73"/>
      <c r="AZ629" s="73"/>
      <c r="BA629" s="73"/>
      <c r="BB629" s="73"/>
      <c r="BC629" s="73"/>
      <c r="BD629" s="442" t="s">
        <v>3174</v>
      </c>
      <c r="BE629" s="73"/>
      <c r="BF629" s="156" t="s">
        <v>3614</v>
      </c>
    </row>
    <row r="630" spans="1:58" s="87" customFormat="1" x14ac:dyDescent="0.2">
      <c r="A630" s="416"/>
      <c r="B630" s="427"/>
      <c r="C630" s="420" t="s">
        <v>139</v>
      </c>
      <c r="D630" s="67">
        <v>1.33</v>
      </c>
      <c r="E630" s="82"/>
      <c r="F630" s="82"/>
      <c r="G630" s="82"/>
      <c r="H630" s="83">
        <v>0.08</v>
      </c>
      <c r="I630" s="82"/>
      <c r="J630" s="82"/>
      <c r="K630" s="82"/>
      <c r="L630" s="419">
        <v>1.25</v>
      </c>
      <c r="M630" s="82"/>
      <c r="N630" s="82"/>
      <c r="O630" s="82"/>
      <c r="P630" s="82"/>
      <c r="Q630" s="82"/>
      <c r="R630" s="82"/>
      <c r="S630" s="82"/>
      <c r="T630" s="82"/>
      <c r="U630" s="82"/>
      <c r="V630" s="82"/>
      <c r="W630" s="82"/>
      <c r="X630" s="82"/>
      <c r="Y630" s="82"/>
      <c r="Z630" s="82"/>
      <c r="AA630" s="82"/>
      <c r="AB630" s="82"/>
      <c r="AC630" s="82"/>
      <c r="AD630" s="82"/>
      <c r="AE630" s="82"/>
      <c r="AF630" s="82"/>
      <c r="AG630" s="82"/>
      <c r="AH630" s="82"/>
      <c r="AI630" s="82"/>
      <c r="AJ630" s="82"/>
      <c r="AK630" s="82"/>
      <c r="AL630" s="82"/>
      <c r="AM630" s="82"/>
      <c r="AN630" s="82"/>
      <c r="AO630" s="82"/>
      <c r="AP630" s="82"/>
      <c r="AQ630" s="82"/>
      <c r="AR630" s="82"/>
      <c r="AS630" s="82"/>
      <c r="AT630" s="82"/>
      <c r="AU630" s="82"/>
      <c r="AV630" s="82"/>
      <c r="AW630" s="82"/>
      <c r="AX630" s="82"/>
      <c r="AY630" s="82"/>
      <c r="AZ630" s="82"/>
      <c r="BA630" s="431"/>
      <c r="BB630" s="82"/>
      <c r="BC630" s="82"/>
      <c r="BD630" s="444" t="s">
        <v>3105</v>
      </c>
      <c r="BE630" s="82"/>
      <c r="BF630" s="156" t="s">
        <v>3615</v>
      </c>
    </row>
    <row r="631" spans="1:58" s="87" customFormat="1" x14ac:dyDescent="0.2">
      <c r="A631" s="416"/>
      <c r="B631" s="427"/>
      <c r="C631" s="420" t="s">
        <v>139</v>
      </c>
      <c r="D631" s="67">
        <v>0.08</v>
      </c>
      <c r="E631" s="82"/>
      <c r="F631" s="82"/>
      <c r="G631" s="82"/>
      <c r="H631" s="83">
        <v>0.08</v>
      </c>
      <c r="I631" s="82"/>
      <c r="J631" s="82"/>
      <c r="K631" s="82"/>
      <c r="L631" s="419"/>
      <c r="M631" s="82"/>
      <c r="N631" s="82"/>
      <c r="O631" s="82"/>
      <c r="P631" s="82"/>
      <c r="Q631" s="82"/>
      <c r="R631" s="82"/>
      <c r="S631" s="82"/>
      <c r="T631" s="82"/>
      <c r="U631" s="82"/>
      <c r="V631" s="82"/>
      <c r="W631" s="82"/>
      <c r="X631" s="82"/>
      <c r="Y631" s="82"/>
      <c r="Z631" s="82"/>
      <c r="AA631" s="82"/>
      <c r="AB631" s="82"/>
      <c r="AC631" s="82"/>
      <c r="AD631" s="82"/>
      <c r="AE631" s="82"/>
      <c r="AF631" s="82"/>
      <c r="AG631" s="82"/>
      <c r="AH631" s="82"/>
      <c r="AI631" s="82"/>
      <c r="AJ631" s="82"/>
      <c r="AK631" s="82"/>
      <c r="AL631" s="82"/>
      <c r="AM631" s="82"/>
      <c r="AN631" s="82"/>
      <c r="AO631" s="82"/>
      <c r="AP631" s="82"/>
      <c r="AQ631" s="82"/>
      <c r="AR631" s="82"/>
      <c r="AS631" s="82"/>
      <c r="AT631" s="82"/>
      <c r="AU631" s="82"/>
      <c r="AV631" s="82"/>
      <c r="AW631" s="82"/>
      <c r="AX631" s="82"/>
      <c r="AY631" s="82"/>
      <c r="AZ631" s="82"/>
      <c r="BA631" s="82"/>
      <c r="BB631" s="82"/>
      <c r="BC631" s="82"/>
      <c r="BD631" s="444" t="s">
        <v>3128</v>
      </c>
      <c r="BE631" s="82"/>
      <c r="BF631" s="156" t="s">
        <v>3615</v>
      </c>
    </row>
    <row r="632" spans="1:58" s="87" customFormat="1" x14ac:dyDescent="0.2">
      <c r="A632" s="416"/>
      <c r="B632" s="427"/>
      <c r="C632" s="420" t="s">
        <v>139</v>
      </c>
      <c r="D632" s="67">
        <v>0.08</v>
      </c>
      <c r="E632" s="82"/>
      <c r="F632" s="82"/>
      <c r="G632" s="82"/>
      <c r="H632" s="83">
        <v>0.08</v>
      </c>
      <c r="I632" s="82"/>
      <c r="J632" s="82"/>
      <c r="K632" s="82"/>
      <c r="L632" s="419"/>
      <c r="M632" s="82"/>
      <c r="N632" s="82"/>
      <c r="O632" s="82"/>
      <c r="P632" s="82"/>
      <c r="Q632" s="82"/>
      <c r="R632" s="82"/>
      <c r="S632" s="82"/>
      <c r="T632" s="82"/>
      <c r="U632" s="82"/>
      <c r="V632" s="82"/>
      <c r="W632" s="82"/>
      <c r="X632" s="82"/>
      <c r="Y632" s="82"/>
      <c r="Z632" s="82"/>
      <c r="AA632" s="82"/>
      <c r="AB632" s="82"/>
      <c r="AC632" s="82"/>
      <c r="AD632" s="82"/>
      <c r="AE632" s="82"/>
      <c r="AF632" s="82"/>
      <c r="AG632" s="82"/>
      <c r="AH632" s="82"/>
      <c r="AI632" s="82"/>
      <c r="AJ632" s="82"/>
      <c r="AK632" s="82"/>
      <c r="AL632" s="82"/>
      <c r="AM632" s="82"/>
      <c r="AN632" s="82"/>
      <c r="AO632" s="82"/>
      <c r="AP632" s="82"/>
      <c r="AQ632" s="82"/>
      <c r="AR632" s="82"/>
      <c r="AS632" s="82"/>
      <c r="AT632" s="82"/>
      <c r="AU632" s="82"/>
      <c r="AV632" s="82"/>
      <c r="AW632" s="82"/>
      <c r="AX632" s="82"/>
      <c r="AY632" s="82"/>
      <c r="AZ632" s="82"/>
      <c r="BA632" s="82"/>
      <c r="BB632" s="82"/>
      <c r="BC632" s="82"/>
      <c r="BD632" s="444" t="s">
        <v>2840</v>
      </c>
      <c r="BE632" s="82"/>
      <c r="BF632" s="156" t="s">
        <v>3615</v>
      </c>
    </row>
    <row r="633" spans="1:58" s="87" customFormat="1" x14ac:dyDescent="0.2">
      <c r="A633" s="416"/>
      <c r="B633" s="427"/>
      <c r="C633" s="420" t="s">
        <v>139</v>
      </c>
      <c r="D633" s="67">
        <v>0.08</v>
      </c>
      <c r="E633" s="82"/>
      <c r="F633" s="82"/>
      <c r="G633" s="82"/>
      <c r="H633" s="83">
        <v>0.08</v>
      </c>
      <c r="I633" s="82"/>
      <c r="J633" s="82"/>
      <c r="K633" s="82"/>
      <c r="L633" s="419"/>
      <c r="M633" s="82"/>
      <c r="N633" s="82"/>
      <c r="O633" s="82"/>
      <c r="P633" s="82"/>
      <c r="Q633" s="82"/>
      <c r="R633" s="82"/>
      <c r="S633" s="82"/>
      <c r="T633" s="82"/>
      <c r="U633" s="82"/>
      <c r="V633" s="82"/>
      <c r="W633" s="82"/>
      <c r="X633" s="82"/>
      <c r="Y633" s="82"/>
      <c r="Z633" s="82"/>
      <c r="AA633" s="82"/>
      <c r="AB633" s="82"/>
      <c r="AC633" s="82"/>
      <c r="AD633" s="82"/>
      <c r="AE633" s="82"/>
      <c r="AF633" s="82"/>
      <c r="AG633" s="82"/>
      <c r="AH633" s="82"/>
      <c r="AI633" s="82"/>
      <c r="AJ633" s="82"/>
      <c r="AK633" s="82"/>
      <c r="AL633" s="82"/>
      <c r="AM633" s="82"/>
      <c r="AN633" s="82"/>
      <c r="AO633" s="82"/>
      <c r="AP633" s="82"/>
      <c r="AQ633" s="82"/>
      <c r="AR633" s="82"/>
      <c r="AS633" s="82"/>
      <c r="AT633" s="82"/>
      <c r="AU633" s="82"/>
      <c r="AV633" s="82"/>
      <c r="AW633" s="82"/>
      <c r="AX633" s="82"/>
      <c r="AY633" s="82"/>
      <c r="AZ633" s="82"/>
      <c r="BA633" s="82"/>
      <c r="BB633" s="82"/>
      <c r="BC633" s="82"/>
      <c r="BD633" s="444" t="s">
        <v>2824</v>
      </c>
      <c r="BE633" s="82"/>
      <c r="BF633" s="156" t="s">
        <v>3615</v>
      </c>
    </row>
    <row r="634" spans="1:58" s="87" customFormat="1" x14ac:dyDescent="0.2">
      <c r="A634" s="449"/>
      <c r="B634" s="460"/>
      <c r="C634" s="451" t="s">
        <v>139</v>
      </c>
      <c r="D634" s="163">
        <v>1.9400000000000002</v>
      </c>
      <c r="E634" s="168"/>
      <c r="F634" s="168"/>
      <c r="G634" s="168"/>
      <c r="H634" s="169">
        <v>0.08</v>
      </c>
      <c r="I634" s="168"/>
      <c r="J634" s="168"/>
      <c r="K634" s="168"/>
      <c r="L634" s="463"/>
      <c r="M634" s="168"/>
      <c r="N634" s="168"/>
      <c r="O634" s="168"/>
      <c r="P634" s="168"/>
      <c r="Q634" s="168"/>
      <c r="R634" s="168"/>
      <c r="S634" s="168"/>
      <c r="T634" s="168"/>
      <c r="U634" s="168"/>
      <c r="V634" s="168"/>
      <c r="W634" s="168"/>
      <c r="X634" s="168"/>
      <c r="Y634" s="168"/>
      <c r="Z634" s="168"/>
      <c r="AA634" s="168"/>
      <c r="AB634" s="168"/>
      <c r="AC634" s="168"/>
      <c r="AD634" s="168"/>
      <c r="AE634" s="168"/>
      <c r="AF634" s="168"/>
      <c r="AG634" s="168"/>
      <c r="AH634" s="168"/>
      <c r="AI634" s="168"/>
      <c r="AJ634" s="168"/>
      <c r="AK634" s="168"/>
      <c r="AL634" s="168"/>
      <c r="AM634" s="168"/>
      <c r="AN634" s="168"/>
      <c r="AO634" s="168"/>
      <c r="AP634" s="168"/>
      <c r="AQ634" s="168"/>
      <c r="AR634" s="168"/>
      <c r="AS634" s="168"/>
      <c r="AT634" s="168"/>
      <c r="AU634" s="168"/>
      <c r="AV634" s="168"/>
      <c r="AW634" s="168"/>
      <c r="AX634" s="168"/>
      <c r="AY634" s="168"/>
      <c r="AZ634" s="168"/>
      <c r="BA634" s="168">
        <v>1.86</v>
      </c>
      <c r="BB634" s="168"/>
      <c r="BC634" s="168"/>
      <c r="BD634" s="452" t="s">
        <v>2837</v>
      </c>
      <c r="BE634" s="168"/>
      <c r="BF634" s="156" t="s">
        <v>3615</v>
      </c>
    </row>
    <row r="635" spans="1:58" s="153" customFormat="1" ht="32" x14ac:dyDescent="0.2">
      <c r="A635" s="399" t="s">
        <v>685</v>
      </c>
      <c r="B635" s="131" t="s">
        <v>686</v>
      </c>
      <c r="C635" s="14"/>
      <c r="D635" s="33">
        <v>288.20999999999998</v>
      </c>
      <c r="E635" s="33">
        <v>16.97</v>
      </c>
      <c r="F635" s="33"/>
      <c r="G635" s="33">
        <v>0.5</v>
      </c>
      <c r="H635" s="33">
        <v>37.15</v>
      </c>
      <c r="I635" s="33">
        <v>0</v>
      </c>
      <c r="J635" s="33">
        <v>79.5</v>
      </c>
      <c r="K635" s="33">
        <v>0</v>
      </c>
      <c r="L635" s="33">
        <v>30.500000000000004</v>
      </c>
      <c r="M635" s="33">
        <v>6.23</v>
      </c>
      <c r="N635" s="33">
        <v>0</v>
      </c>
      <c r="O635" s="33">
        <v>4.74</v>
      </c>
      <c r="P635" s="33">
        <v>0</v>
      </c>
      <c r="Q635" s="33">
        <v>0</v>
      </c>
      <c r="R635" s="33">
        <v>0</v>
      </c>
      <c r="S635" s="33">
        <v>0</v>
      </c>
      <c r="T635" s="33">
        <v>0</v>
      </c>
      <c r="U635" s="33">
        <v>0</v>
      </c>
      <c r="V635" s="33">
        <v>0</v>
      </c>
      <c r="W635" s="33">
        <v>0</v>
      </c>
      <c r="X635" s="33">
        <v>2.08</v>
      </c>
      <c r="Y635" s="33">
        <v>1.67</v>
      </c>
      <c r="Z635" s="33">
        <v>7.0000000000000007E-2</v>
      </c>
      <c r="AA635" s="33">
        <v>0</v>
      </c>
      <c r="AB635" s="33">
        <v>0</v>
      </c>
      <c r="AC635" s="33">
        <v>0</v>
      </c>
      <c r="AD635" s="33">
        <v>0</v>
      </c>
      <c r="AE635" s="33">
        <v>0</v>
      </c>
      <c r="AF635" s="33">
        <v>0.19</v>
      </c>
      <c r="AG635" s="33">
        <v>0</v>
      </c>
      <c r="AH635" s="33">
        <v>0</v>
      </c>
      <c r="AI635" s="33">
        <v>0.15</v>
      </c>
      <c r="AJ635" s="33">
        <v>0</v>
      </c>
      <c r="AK635" s="33">
        <v>0</v>
      </c>
      <c r="AL635" s="33">
        <v>0</v>
      </c>
      <c r="AM635" s="33">
        <v>0</v>
      </c>
      <c r="AN635" s="33">
        <v>0</v>
      </c>
      <c r="AO635" s="33">
        <v>0</v>
      </c>
      <c r="AP635" s="33">
        <v>0.16</v>
      </c>
      <c r="AQ635" s="33">
        <v>0</v>
      </c>
      <c r="AR635" s="33">
        <v>0</v>
      </c>
      <c r="AS635" s="33">
        <v>1.73</v>
      </c>
      <c r="AT635" s="33">
        <v>0</v>
      </c>
      <c r="AU635" s="33">
        <v>0</v>
      </c>
      <c r="AV635" s="33">
        <v>0</v>
      </c>
      <c r="AW635" s="33">
        <v>0</v>
      </c>
      <c r="AX635" s="33">
        <v>10.9</v>
      </c>
      <c r="AY635" s="33">
        <v>1.6800000000000002</v>
      </c>
      <c r="AZ635" s="33">
        <v>0</v>
      </c>
      <c r="BA635" s="33">
        <v>96.07</v>
      </c>
      <c r="BB635" s="33">
        <v>0</v>
      </c>
      <c r="BC635" s="33">
        <v>0</v>
      </c>
      <c r="BD635" s="437"/>
      <c r="BE635" s="13"/>
      <c r="BF635" s="152" t="s">
        <v>3614</v>
      </c>
    </row>
    <row r="636" spans="1:58" s="153" customFormat="1" ht="48" x14ac:dyDescent="0.2">
      <c r="A636" s="399">
        <v>1</v>
      </c>
      <c r="B636" s="131" t="s">
        <v>1262</v>
      </c>
      <c r="C636" s="14"/>
      <c r="D636" s="33"/>
      <c r="E636" s="13"/>
      <c r="F636" s="13"/>
      <c r="G636" s="13"/>
      <c r="H636" s="172"/>
      <c r="I636" s="13"/>
      <c r="J636" s="13"/>
      <c r="K636" s="13"/>
      <c r="L636" s="4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437"/>
      <c r="BE636" s="13"/>
      <c r="BF636" s="152" t="s">
        <v>3614</v>
      </c>
    </row>
    <row r="637" spans="1:58" s="153" customFormat="1" ht="80" x14ac:dyDescent="0.2">
      <c r="A637" s="399">
        <v>2</v>
      </c>
      <c r="B637" s="131" t="s">
        <v>197</v>
      </c>
      <c r="C637" s="14"/>
      <c r="D637" s="33">
        <v>288.20999999999998</v>
      </c>
      <c r="E637" s="33">
        <v>16.97</v>
      </c>
      <c r="F637" s="33"/>
      <c r="G637" s="33">
        <v>0.5</v>
      </c>
      <c r="H637" s="33">
        <v>37.15</v>
      </c>
      <c r="I637" s="33">
        <v>0</v>
      </c>
      <c r="J637" s="33">
        <v>79.5</v>
      </c>
      <c r="K637" s="33">
        <v>0</v>
      </c>
      <c r="L637" s="33">
        <v>30.500000000000004</v>
      </c>
      <c r="M637" s="33">
        <v>6.23</v>
      </c>
      <c r="N637" s="33">
        <v>0</v>
      </c>
      <c r="O637" s="33">
        <v>4.74</v>
      </c>
      <c r="P637" s="33">
        <v>0</v>
      </c>
      <c r="Q637" s="33">
        <v>0</v>
      </c>
      <c r="R637" s="33">
        <v>0</v>
      </c>
      <c r="S637" s="33">
        <v>0</v>
      </c>
      <c r="T637" s="33">
        <v>0</v>
      </c>
      <c r="U637" s="33">
        <v>0</v>
      </c>
      <c r="V637" s="33">
        <v>0</v>
      </c>
      <c r="W637" s="33">
        <v>0</v>
      </c>
      <c r="X637" s="33">
        <v>2.08</v>
      </c>
      <c r="Y637" s="33">
        <v>1.67</v>
      </c>
      <c r="Z637" s="33">
        <v>7.0000000000000007E-2</v>
      </c>
      <c r="AA637" s="33">
        <v>0</v>
      </c>
      <c r="AB637" s="33">
        <v>0</v>
      </c>
      <c r="AC637" s="33">
        <v>0</v>
      </c>
      <c r="AD637" s="33">
        <v>0</v>
      </c>
      <c r="AE637" s="33">
        <v>0</v>
      </c>
      <c r="AF637" s="33">
        <v>0.19</v>
      </c>
      <c r="AG637" s="33">
        <v>0</v>
      </c>
      <c r="AH637" s="33">
        <v>0</v>
      </c>
      <c r="AI637" s="33">
        <v>0.15</v>
      </c>
      <c r="AJ637" s="33">
        <v>0</v>
      </c>
      <c r="AK637" s="33">
        <v>0</v>
      </c>
      <c r="AL637" s="33">
        <v>0</v>
      </c>
      <c r="AM637" s="33">
        <v>0</v>
      </c>
      <c r="AN637" s="33">
        <v>0</v>
      </c>
      <c r="AO637" s="33">
        <v>0</v>
      </c>
      <c r="AP637" s="33">
        <v>0.16</v>
      </c>
      <c r="AQ637" s="33">
        <v>0</v>
      </c>
      <c r="AR637" s="33">
        <v>0</v>
      </c>
      <c r="AS637" s="33">
        <v>1.73</v>
      </c>
      <c r="AT637" s="33">
        <v>0</v>
      </c>
      <c r="AU637" s="33">
        <v>0</v>
      </c>
      <c r="AV637" s="33">
        <v>0</v>
      </c>
      <c r="AW637" s="33">
        <v>0</v>
      </c>
      <c r="AX637" s="33">
        <v>10.9</v>
      </c>
      <c r="AY637" s="33">
        <v>1.6800000000000002</v>
      </c>
      <c r="AZ637" s="33">
        <v>0</v>
      </c>
      <c r="BA637" s="33">
        <v>96.07</v>
      </c>
      <c r="BB637" s="33">
        <v>0</v>
      </c>
      <c r="BC637" s="33">
        <v>0</v>
      </c>
      <c r="BD637" s="437"/>
      <c r="BE637" s="13"/>
      <c r="BF637" s="152" t="s">
        <v>3614</v>
      </c>
    </row>
    <row r="638" spans="1:58" s="153" customFormat="1" x14ac:dyDescent="0.2">
      <c r="A638" s="399" t="s">
        <v>1261</v>
      </c>
      <c r="B638" s="134" t="s">
        <v>297</v>
      </c>
      <c r="C638" s="14"/>
      <c r="D638" s="33">
        <v>69.47</v>
      </c>
      <c r="E638" s="33">
        <v>4.5</v>
      </c>
      <c r="F638" s="33"/>
      <c r="G638" s="33">
        <v>0.5</v>
      </c>
      <c r="H638" s="33">
        <v>16.729999999999997</v>
      </c>
      <c r="I638" s="33">
        <v>0</v>
      </c>
      <c r="J638" s="33">
        <v>32</v>
      </c>
      <c r="K638" s="33">
        <v>0</v>
      </c>
      <c r="L638" s="33">
        <v>0</v>
      </c>
      <c r="M638" s="33">
        <v>0.15</v>
      </c>
      <c r="N638" s="33">
        <v>0</v>
      </c>
      <c r="O638" s="33">
        <v>0</v>
      </c>
      <c r="P638" s="33">
        <v>0</v>
      </c>
      <c r="Q638" s="33">
        <v>0</v>
      </c>
      <c r="R638" s="33">
        <v>0</v>
      </c>
      <c r="S638" s="33">
        <v>0</v>
      </c>
      <c r="T638" s="33">
        <v>0</v>
      </c>
      <c r="U638" s="33">
        <v>0</v>
      </c>
      <c r="V638" s="33">
        <v>0</v>
      </c>
      <c r="W638" s="33">
        <v>0</v>
      </c>
      <c r="X638" s="33">
        <v>2.08</v>
      </c>
      <c r="Y638" s="33">
        <v>1.67</v>
      </c>
      <c r="Z638" s="33">
        <v>7.0000000000000007E-2</v>
      </c>
      <c r="AA638" s="33">
        <v>0</v>
      </c>
      <c r="AB638" s="33">
        <v>0</v>
      </c>
      <c r="AC638" s="33">
        <v>0</v>
      </c>
      <c r="AD638" s="33">
        <v>0</v>
      </c>
      <c r="AE638" s="33">
        <v>0</v>
      </c>
      <c r="AF638" s="33">
        <v>0.19</v>
      </c>
      <c r="AG638" s="33">
        <v>0</v>
      </c>
      <c r="AH638" s="33">
        <v>0</v>
      </c>
      <c r="AI638" s="33">
        <v>0.15</v>
      </c>
      <c r="AJ638" s="33">
        <v>0</v>
      </c>
      <c r="AK638" s="33">
        <v>0</v>
      </c>
      <c r="AL638" s="33">
        <v>0</v>
      </c>
      <c r="AM638" s="33">
        <v>0</v>
      </c>
      <c r="AN638" s="33">
        <v>0</v>
      </c>
      <c r="AO638" s="33">
        <v>0</v>
      </c>
      <c r="AP638" s="33">
        <v>0.16</v>
      </c>
      <c r="AQ638" s="33">
        <v>0</v>
      </c>
      <c r="AR638" s="33">
        <v>0</v>
      </c>
      <c r="AS638" s="33">
        <v>0</v>
      </c>
      <c r="AT638" s="33">
        <v>0</v>
      </c>
      <c r="AU638" s="33">
        <v>0</v>
      </c>
      <c r="AV638" s="33">
        <v>0</v>
      </c>
      <c r="AW638" s="33">
        <v>0</v>
      </c>
      <c r="AX638" s="33">
        <v>5</v>
      </c>
      <c r="AY638" s="33">
        <v>1.6</v>
      </c>
      <c r="AZ638" s="33">
        <v>0</v>
      </c>
      <c r="BA638" s="33">
        <v>6.75</v>
      </c>
      <c r="BB638" s="13"/>
      <c r="BC638" s="13"/>
      <c r="BD638" s="437"/>
      <c r="BE638" s="13"/>
      <c r="BF638" s="156" t="s">
        <v>3614</v>
      </c>
    </row>
    <row r="639" spans="1:58" s="79" customFormat="1" ht="48" x14ac:dyDescent="0.2">
      <c r="A639" s="400" t="s">
        <v>1263</v>
      </c>
      <c r="B639" s="401" t="s">
        <v>3297</v>
      </c>
      <c r="C639" s="402" t="s">
        <v>200</v>
      </c>
      <c r="D639" s="42">
        <v>0.01</v>
      </c>
      <c r="E639" s="73"/>
      <c r="F639" s="73"/>
      <c r="G639" s="73"/>
      <c r="H639" s="74">
        <v>0.01</v>
      </c>
      <c r="I639" s="73"/>
      <c r="J639" s="73"/>
      <c r="K639" s="73"/>
      <c r="L639" s="403"/>
      <c r="M639" s="73"/>
      <c r="N639" s="73"/>
      <c r="O639" s="73"/>
      <c r="P639" s="73"/>
      <c r="Q639" s="73"/>
      <c r="R639" s="73"/>
      <c r="S639" s="73"/>
      <c r="T639" s="73"/>
      <c r="U639" s="73"/>
      <c r="V639" s="73"/>
      <c r="W639" s="73"/>
      <c r="X639" s="73"/>
      <c r="Y639" s="73"/>
      <c r="Z639" s="73"/>
      <c r="AA639" s="73"/>
      <c r="AB639" s="73"/>
      <c r="AC639" s="73"/>
      <c r="AD639" s="73"/>
      <c r="AE639" s="73"/>
      <c r="AF639" s="73"/>
      <c r="AG639" s="73"/>
      <c r="AH639" s="73"/>
      <c r="AI639" s="73"/>
      <c r="AJ639" s="73"/>
      <c r="AK639" s="73"/>
      <c r="AL639" s="73"/>
      <c r="AM639" s="73"/>
      <c r="AN639" s="73"/>
      <c r="AO639" s="73"/>
      <c r="AP639" s="73"/>
      <c r="AQ639" s="73"/>
      <c r="AR639" s="73"/>
      <c r="AS639" s="73"/>
      <c r="AT639" s="73"/>
      <c r="AU639" s="73"/>
      <c r="AV639" s="73"/>
      <c r="AW639" s="73"/>
      <c r="AX639" s="73"/>
      <c r="AY639" s="73"/>
      <c r="AZ639" s="73"/>
      <c r="BA639" s="73"/>
      <c r="BB639" s="73"/>
      <c r="BC639" s="73"/>
      <c r="BD639" s="402" t="s">
        <v>3115</v>
      </c>
      <c r="BE639" s="73"/>
      <c r="BF639" s="156" t="s">
        <v>3615</v>
      </c>
    </row>
    <row r="640" spans="1:58" s="79" customFormat="1" ht="48" x14ac:dyDescent="0.2">
      <c r="A640" s="400" t="s">
        <v>358</v>
      </c>
      <c r="B640" s="401" t="s">
        <v>3298</v>
      </c>
      <c r="C640" s="402" t="s">
        <v>200</v>
      </c>
      <c r="D640" s="42">
        <v>16</v>
      </c>
      <c r="E640" s="73"/>
      <c r="F640" s="73"/>
      <c r="G640" s="73"/>
      <c r="H640" s="74"/>
      <c r="I640" s="73"/>
      <c r="J640" s="73">
        <v>15</v>
      </c>
      <c r="K640" s="73"/>
      <c r="L640" s="403"/>
      <c r="M640" s="73"/>
      <c r="N640" s="73"/>
      <c r="O640" s="73"/>
      <c r="P640" s="73"/>
      <c r="Q640" s="73"/>
      <c r="R640" s="73"/>
      <c r="S640" s="73"/>
      <c r="T640" s="73"/>
      <c r="U640" s="73"/>
      <c r="V640" s="73"/>
      <c r="W640" s="73"/>
      <c r="X640" s="73"/>
      <c r="Y640" s="73"/>
      <c r="Z640" s="73"/>
      <c r="AA640" s="73"/>
      <c r="AB640" s="73"/>
      <c r="AC640" s="73"/>
      <c r="AD640" s="73"/>
      <c r="AE640" s="73"/>
      <c r="AF640" s="73"/>
      <c r="AG640" s="73"/>
      <c r="AH640" s="73"/>
      <c r="AI640" s="73"/>
      <c r="AJ640" s="73"/>
      <c r="AK640" s="73"/>
      <c r="AL640" s="73"/>
      <c r="AM640" s="73"/>
      <c r="AN640" s="73"/>
      <c r="AO640" s="73"/>
      <c r="AP640" s="73"/>
      <c r="AQ640" s="73"/>
      <c r="AR640" s="73"/>
      <c r="AS640" s="73"/>
      <c r="AT640" s="73"/>
      <c r="AU640" s="73"/>
      <c r="AV640" s="73"/>
      <c r="AW640" s="73"/>
      <c r="AX640" s="73"/>
      <c r="AY640" s="73"/>
      <c r="AZ640" s="73"/>
      <c r="BA640" s="73">
        <v>1</v>
      </c>
      <c r="BB640" s="73"/>
      <c r="BC640" s="73"/>
      <c r="BD640" s="402" t="s">
        <v>2840</v>
      </c>
      <c r="BE640" s="73"/>
      <c r="BF640" s="156" t="s">
        <v>3615</v>
      </c>
    </row>
    <row r="641" spans="1:58" s="79" customFormat="1" ht="32" x14ac:dyDescent="0.2">
      <c r="A641" s="400" t="s">
        <v>364</v>
      </c>
      <c r="B641" s="401" t="s">
        <v>3299</v>
      </c>
      <c r="C641" s="402" t="s">
        <v>200</v>
      </c>
      <c r="D641" s="42">
        <v>0.44999999999999996</v>
      </c>
      <c r="E641" s="73"/>
      <c r="F641" s="73"/>
      <c r="G641" s="73"/>
      <c r="H641" s="74"/>
      <c r="I641" s="73"/>
      <c r="J641" s="73"/>
      <c r="K641" s="73"/>
      <c r="L641" s="403"/>
      <c r="M641" s="73">
        <v>0.15</v>
      </c>
      <c r="N641" s="73"/>
      <c r="O641" s="73"/>
      <c r="P641" s="73"/>
      <c r="Q641" s="73"/>
      <c r="R641" s="73"/>
      <c r="S641" s="73"/>
      <c r="T641" s="73"/>
      <c r="U641" s="73"/>
      <c r="V641" s="73"/>
      <c r="W641" s="73"/>
      <c r="X641" s="73"/>
      <c r="Y641" s="73"/>
      <c r="Z641" s="73"/>
      <c r="AA641" s="73"/>
      <c r="AB641" s="73"/>
      <c r="AC641" s="73"/>
      <c r="AD641" s="73"/>
      <c r="AE641" s="73"/>
      <c r="AF641" s="73"/>
      <c r="AG641" s="73"/>
      <c r="AH641" s="73"/>
      <c r="AI641" s="73"/>
      <c r="AJ641" s="73"/>
      <c r="AK641" s="73"/>
      <c r="AL641" s="73"/>
      <c r="AM641" s="73"/>
      <c r="AN641" s="73"/>
      <c r="AO641" s="73"/>
      <c r="AP641" s="73"/>
      <c r="AQ641" s="73"/>
      <c r="AR641" s="73"/>
      <c r="AS641" s="73"/>
      <c r="AT641" s="73"/>
      <c r="AU641" s="73"/>
      <c r="AV641" s="73"/>
      <c r="AW641" s="73"/>
      <c r="AX641" s="73"/>
      <c r="AY641" s="73">
        <v>0.3</v>
      </c>
      <c r="AZ641" s="73"/>
      <c r="BA641" s="73"/>
      <c r="BB641" s="73"/>
      <c r="BC641" s="73"/>
      <c r="BD641" s="402" t="s">
        <v>3115</v>
      </c>
      <c r="BE641" s="73"/>
      <c r="BF641" s="156" t="s">
        <v>3615</v>
      </c>
    </row>
    <row r="642" spans="1:58" s="79" customFormat="1" x14ac:dyDescent="0.2">
      <c r="A642" s="400" t="s">
        <v>413</v>
      </c>
      <c r="B642" s="401" t="s">
        <v>3300</v>
      </c>
      <c r="C642" s="402" t="s">
        <v>200</v>
      </c>
      <c r="D642" s="42">
        <v>0.30000000000000004</v>
      </c>
      <c r="E642" s="73"/>
      <c r="F642" s="73"/>
      <c r="G642" s="73"/>
      <c r="H642" s="74"/>
      <c r="I642" s="73"/>
      <c r="J642" s="73"/>
      <c r="K642" s="73"/>
      <c r="L642" s="403"/>
      <c r="M642" s="73"/>
      <c r="N642" s="73"/>
      <c r="O642" s="73"/>
      <c r="P642" s="73"/>
      <c r="Q642" s="73"/>
      <c r="R642" s="73"/>
      <c r="S642" s="73"/>
      <c r="T642" s="73"/>
      <c r="U642" s="73"/>
      <c r="V642" s="73"/>
      <c r="W642" s="73"/>
      <c r="X642" s="73"/>
      <c r="Y642" s="73"/>
      <c r="Z642" s="73"/>
      <c r="AA642" s="73"/>
      <c r="AB642" s="73"/>
      <c r="AC642" s="73"/>
      <c r="AD642" s="73"/>
      <c r="AE642" s="73"/>
      <c r="AF642" s="73"/>
      <c r="AG642" s="73"/>
      <c r="AH642" s="73"/>
      <c r="AI642" s="73"/>
      <c r="AJ642" s="73"/>
      <c r="AK642" s="73"/>
      <c r="AL642" s="73"/>
      <c r="AM642" s="73"/>
      <c r="AN642" s="73"/>
      <c r="AO642" s="73"/>
      <c r="AP642" s="73">
        <v>0.16</v>
      </c>
      <c r="AQ642" s="73"/>
      <c r="AR642" s="73"/>
      <c r="AS642" s="73"/>
      <c r="AT642" s="73"/>
      <c r="AU642" s="73"/>
      <c r="AV642" s="73"/>
      <c r="AW642" s="73"/>
      <c r="AX642" s="73"/>
      <c r="AY642" s="73"/>
      <c r="AZ642" s="73"/>
      <c r="BA642" s="73">
        <v>0.14000000000000001</v>
      </c>
      <c r="BB642" s="73"/>
      <c r="BC642" s="73"/>
      <c r="BD642" s="402" t="s">
        <v>3115</v>
      </c>
      <c r="BE642" s="73"/>
      <c r="BF642" s="156" t="s">
        <v>3615</v>
      </c>
    </row>
    <row r="643" spans="1:58" s="79" customFormat="1" ht="32" x14ac:dyDescent="0.2">
      <c r="A643" s="400" t="s">
        <v>420</v>
      </c>
      <c r="B643" s="445" t="s">
        <v>3301</v>
      </c>
      <c r="C643" s="402" t="s">
        <v>200</v>
      </c>
      <c r="D643" s="42">
        <v>1</v>
      </c>
      <c r="E643" s="73">
        <v>1</v>
      </c>
      <c r="F643" s="73"/>
      <c r="G643" s="73"/>
      <c r="H643" s="74"/>
      <c r="I643" s="73"/>
      <c r="J643" s="73"/>
      <c r="K643" s="73"/>
      <c r="L643" s="403"/>
      <c r="M643" s="73"/>
      <c r="N643" s="73"/>
      <c r="O643" s="73"/>
      <c r="P643" s="73"/>
      <c r="Q643" s="73"/>
      <c r="R643" s="73"/>
      <c r="S643" s="73"/>
      <c r="T643" s="73"/>
      <c r="U643" s="73"/>
      <c r="V643" s="73"/>
      <c r="W643" s="73"/>
      <c r="X643" s="73"/>
      <c r="Y643" s="73"/>
      <c r="Z643" s="73"/>
      <c r="AA643" s="73"/>
      <c r="AB643" s="73"/>
      <c r="AC643" s="73"/>
      <c r="AD643" s="73"/>
      <c r="AE643" s="73"/>
      <c r="AF643" s="73"/>
      <c r="AG643" s="73"/>
      <c r="AH643" s="73"/>
      <c r="AI643" s="73"/>
      <c r="AJ643" s="73"/>
      <c r="AK643" s="73"/>
      <c r="AL643" s="73"/>
      <c r="AM643" s="73"/>
      <c r="AN643" s="73"/>
      <c r="AO643" s="73"/>
      <c r="AP643" s="73"/>
      <c r="AQ643" s="73"/>
      <c r="AR643" s="73"/>
      <c r="AS643" s="73"/>
      <c r="AT643" s="73"/>
      <c r="AU643" s="73"/>
      <c r="AV643" s="73"/>
      <c r="AW643" s="73"/>
      <c r="AX643" s="73"/>
      <c r="AY643" s="73"/>
      <c r="AZ643" s="73"/>
      <c r="BA643" s="73"/>
      <c r="BB643" s="73"/>
      <c r="BC643" s="73"/>
      <c r="BD643" s="402" t="s">
        <v>2831</v>
      </c>
      <c r="BE643" s="73"/>
      <c r="BF643" s="156" t="s">
        <v>3615</v>
      </c>
    </row>
    <row r="644" spans="1:58" s="79" customFormat="1" ht="48" x14ac:dyDescent="0.2">
      <c r="A644" s="400" t="s">
        <v>1841</v>
      </c>
      <c r="B644" s="445" t="s">
        <v>3302</v>
      </c>
      <c r="C644" s="402" t="s">
        <v>200</v>
      </c>
      <c r="D644" s="42">
        <v>0.02</v>
      </c>
      <c r="E644" s="73"/>
      <c r="F644" s="73"/>
      <c r="G644" s="73"/>
      <c r="H644" s="74">
        <v>0.02</v>
      </c>
      <c r="I644" s="73"/>
      <c r="J644" s="73"/>
      <c r="K644" s="73"/>
      <c r="L644" s="403"/>
      <c r="M644" s="73"/>
      <c r="N644" s="73"/>
      <c r="O644" s="73"/>
      <c r="P644" s="73"/>
      <c r="Q644" s="73"/>
      <c r="R644" s="73"/>
      <c r="S644" s="73"/>
      <c r="T644" s="73"/>
      <c r="U644" s="73"/>
      <c r="V644" s="73"/>
      <c r="W644" s="73"/>
      <c r="X644" s="73"/>
      <c r="Y644" s="73"/>
      <c r="Z644" s="73"/>
      <c r="AA644" s="73"/>
      <c r="AB644" s="73"/>
      <c r="AC644" s="73"/>
      <c r="AD644" s="73"/>
      <c r="AE644" s="73"/>
      <c r="AF644" s="73"/>
      <c r="AG644" s="73"/>
      <c r="AH644" s="73"/>
      <c r="AI644" s="73"/>
      <c r="AJ644" s="73"/>
      <c r="AK644" s="73"/>
      <c r="AL644" s="73"/>
      <c r="AM644" s="73"/>
      <c r="AN644" s="73"/>
      <c r="AO644" s="73"/>
      <c r="AP644" s="73"/>
      <c r="AQ644" s="73"/>
      <c r="AR644" s="73"/>
      <c r="AS644" s="73"/>
      <c r="AT644" s="73"/>
      <c r="AU644" s="73"/>
      <c r="AV644" s="73"/>
      <c r="AW644" s="73"/>
      <c r="AX644" s="73"/>
      <c r="AY644" s="73"/>
      <c r="AZ644" s="73"/>
      <c r="BA644" s="73"/>
      <c r="BB644" s="73"/>
      <c r="BC644" s="73"/>
      <c r="BD644" s="402" t="s">
        <v>3101</v>
      </c>
      <c r="BE644" s="73"/>
      <c r="BF644" s="156" t="s">
        <v>3615</v>
      </c>
    </row>
    <row r="645" spans="1:58" s="79" customFormat="1" ht="32" x14ac:dyDescent="0.2">
      <c r="A645" s="400" t="s">
        <v>1846</v>
      </c>
      <c r="B645" s="410" t="s">
        <v>3303</v>
      </c>
      <c r="C645" s="409" t="s">
        <v>200</v>
      </c>
      <c r="D645" s="53">
        <v>5</v>
      </c>
      <c r="E645" s="76"/>
      <c r="F645" s="76"/>
      <c r="G645" s="76"/>
      <c r="H645" s="160"/>
      <c r="I645" s="76"/>
      <c r="J645" s="76"/>
      <c r="K645" s="76"/>
      <c r="L645" s="76"/>
      <c r="M645" s="76"/>
      <c r="N645" s="76"/>
      <c r="O645" s="76"/>
      <c r="P645" s="76"/>
      <c r="Q645" s="76"/>
      <c r="R645" s="76"/>
      <c r="S645" s="76"/>
      <c r="T645" s="76"/>
      <c r="U645" s="76"/>
      <c r="V645" s="76"/>
      <c r="W645" s="76"/>
      <c r="X645" s="76">
        <v>0</v>
      </c>
      <c r="Y645" s="76"/>
      <c r="Z645" s="76"/>
      <c r="AA645" s="76"/>
      <c r="AB645" s="76"/>
      <c r="AC645" s="76"/>
      <c r="AD645" s="76"/>
      <c r="AE645" s="76"/>
      <c r="AF645" s="76"/>
      <c r="AG645" s="76"/>
      <c r="AH645" s="76"/>
      <c r="AI645" s="76"/>
      <c r="AJ645" s="76"/>
      <c r="AK645" s="76"/>
      <c r="AL645" s="76"/>
      <c r="AM645" s="76"/>
      <c r="AN645" s="76"/>
      <c r="AO645" s="76"/>
      <c r="AP645" s="76"/>
      <c r="AQ645" s="76"/>
      <c r="AR645" s="76"/>
      <c r="AS645" s="76"/>
      <c r="AT645" s="76"/>
      <c r="AU645" s="76"/>
      <c r="AV645" s="76"/>
      <c r="AW645" s="76"/>
      <c r="AX645" s="76">
        <v>5</v>
      </c>
      <c r="AY645" s="76"/>
      <c r="AZ645" s="76"/>
      <c r="BA645" s="76"/>
      <c r="BB645" s="76"/>
      <c r="BC645" s="76"/>
      <c r="BD645" s="409" t="s">
        <v>3115</v>
      </c>
      <c r="BE645" s="76"/>
      <c r="BF645" s="156" t="s">
        <v>3615</v>
      </c>
    </row>
    <row r="646" spans="1:58" s="79" customFormat="1" x14ac:dyDescent="0.2">
      <c r="A646" s="400" t="s">
        <v>1382</v>
      </c>
      <c r="B646" s="404" t="s">
        <v>3304</v>
      </c>
      <c r="C646" s="400" t="s">
        <v>200</v>
      </c>
      <c r="D646" s="42">
        <v>0.33999999999999997</v>
      </c>
      <c r="E646" s="73"/>
      <c r="F646" s="73"/>
      <c r="G646" s="73"/>
      <c r="H646" s="74"/>
      <c r="I646" s="73"/>
      <c r="J646" s="73"/>
      <c r="K646" s="73"/>
      <c r="L646" s="73"/>
      <c r="M646" s="73"/>
      <c r="N646" s="73"/>
      <c r="O646" s="73"/>
      <c r="P646" s="73"/>
      <c r="Q646" s="73"/>
      <c r="R646" s="73"/>
      <c r="S646" s="73"/>
      <c r="T646" s="73"/>
      <c r="U646" s="73"/>
      <c r="V646" s="73"/>
      <c r="W646" s="73"/>
      <c r="X646" s="76">
        <v>0.33999999999999997</v>
      </c>
      <c r="Y646" s="73"/>
      <c r="Z646" s="73"/>
      <c r="AA646" s="73"/>
      <c r="AB646" s="73"/>
      <c r="AC646" s="73"/>
      <c r="AD646" s="73"/>
      <c r="AE646" s="73"/>
      <c r="AF646" s="73">
        <v>0.19</v>
      </c>
      <c r="AG646" s="73"/>
      <c r="AH646" s="73"/>
      <c r="AI646" s="73">
        <v>0.15</v>
      </c>
      <c r="AJ646" s="73"/>
      <c r="AK646" s="73"/>
      <c r="AL646" s="73"/>
      <c r="AM646" s="73"/>
      <c r="AN646" s="73"/>
      <c r="AO646" s="73"/>
      <c r="AP646" s="73"/>
      <c r="AQ646" s="73"/>
      <c r="AR646" s="73"/>
      <c r="AS646" s="73"/>
      <c r="AT646" s="73"/>
      <c r="AU646" s="73"/>
      <c r="AV646" s="73"/>
      <c r="AW646" s="73"/>
      <c r="AX646" s="73"/>
      <c r="AY646" s="73"/>
      <c r="AZ646" s="73"/>
      <c r="BA646" s="73"/>
      <c r="BB646" s="73"/>
      <c r="BC646" s="73"/>
      <c r="BD646" s="400" t="s">
        <v>3115</v>
      </c>
      <c r="BE646" s="73"/>
      <c r="BF646" s="156" t="s">
        <v>3615</v>
      </c>
    </row>
    <row r="647" spans="1:58" s="79" customFormat="1" ht="32" x14ac:dyDescent="0.2">
      <c r="A647" s="400" t="s">
        <v>1469</v>
      </c>
      <c r="B647" s="404" t="s">
        <v>3305</v>
      </c>
      <c r="C647" s="400" t="s">
        <v>200</v>
      </c>
      <c r="D647" s="42">
        <v>1.1000000000000001</v>
      </c>
      <c r="E647" s="73"/>
      <c r="F647" s="73"/>
      <c r="G647" s="73"/>
      <c r="H647" s="74"/>
      <c r="I647" s="73"/>
      <c r="J647" s="73"/>
      <c r="K647" s="73"/>
      <c r="L647" s="73"/>
      <c r="M647" s="73"/>
      <c r="N647" s="73"/>
      <c r="O647" s="73"/>
      <c r="P647" s="73"/>
      <c r="Q647" s="73"/>
      <c r="R647" s="73"/>
      <c r="S647" s="73"/>
      <c r="T647" s="73"/>
      <c r="U647" s="73"/>
      <c r="V647" s="73"/>
      <c r="W647" s="73"/>
      <c r="X647" s="76">
        <v>0</v>
      </c>
      <c r="Y647" s="73"/>
      <c r="Z647" s="73"/>
      <c r="AA647" s="73"/>
      <c r="AB647" s="73"/>
      <c r="AC647" s="73"/>
      <c r="AD647" s="73"/>
      <c r="AE647" s="73"/>
      <c r="AF647" s="73"/>
      <c r="AG647" s="73"/>
      <c r="AH647" s="73"/>
      <c r="AI647" s="73"/>
      <c r="AJ647" s="73"/>
      <c r="AK647" s="73"/>
      <c r="AL647" s="73"/>
      <c r="AM647" s="73"/>
      <c r="AN647" s="73"/>
      <c r="AO647" s="73"/>
      <c r="AP647" s="73"/>
      <c r="AQ647" s="73"/>
      <c r="AR647" s="73"/>
      <c r="AS647" s="73"/>
      <c r="AT647" s="73"/>
      <c r="AU647" s="73"/>
      <c r="AV647" s="73"/>
      <c r="AW647" s="73"/>
      <c r="AX647" s="73"/>
      <c r="AY647" s="73"/>
      <c r="AZ647" s="73"/>
      <c r="BA647" s="73">
        <v>1.1000000000000001</v>
      </c>
      <c r="BB647" s="73"/>
      <c r="BC647" s="73"/>
      <c r="BD647" s="400" t="s">
        <v>3115</v>
      </c>
      <c r="BE647" s="73"/>
      <c r="BF647" s="156" t="s">
        <v>3615</v>
      </c>
    </row>
    <row r="648" spans="1:58" s="79" customFormat="1" ht="32" x14ac:dyDescent="0.2">
      <c r="A648" s="400" t="s">
        <v>75</v>
      </c>
      <c r="B648" s="404" t="s">
        <v>3306</v>
      </c>
      <c r="C648" s="400" t="s">
        <v>200</v>
      </c>
      <c r="D648" s="42">
        <v>0.14000000000000001</v>
      </c>
      <c r="E648" s="73">
        <v>0.14000000000000001</v>
      </c>
      <c r="F648" s="73"/>
      <c r="G648" s="73"/>
      <c r="H648" s="74"/>
      <c r="I648" s="73"/>
      <c r="J648" s="73"/>
      <c r="K648" s="73"/>
      <c r="L648" s="73"/>
      <c r="M648" s="73"/>
      <c r="N648" s="73"/>
      <c r="O648" s="73"/>
      <c r="P648" s="73"/>
      <c r="Q648" s="73"/>
      <c r="R648" s="73"/>
      <c r="S648" s="73"/>
      <c r="T648" s="73"/>
      <c r="U648" s="73"/>
      <c r="V648" s="73"/>
      <c r="W648" s="73"/>
      <c r="X648" s="76">
        <v>0</v>
      </c>
      <c r="Y648" s="73"/>
      <c r="Z648" s="73"/>
      <c r="AA648" s="73"/>
      <c r="AB648" s="73"/>
      <c r="AC648" s="73"/>
      <c r="AD648" s="73"/>
      <c r="AE648" s="73"/>
      <c r="AF648" s="73"/>
      <c r="AG648" s="73"/>
      <c r="AH648" s="73"/>
      <c r="AI648" s="73"/>
      <c r="AJ648" s="73"/>
      <c r="AK648" s="73"/>
      <c r="AL648" s="73"/>
      <c r="AM648" s="73"/>
      <c r="AN648" s="73"/>
      <c r="AO648" s="73"/>
      <c r="AP648" s="73"/>
      <c r="AQ648" s="73"/>
      <c r="AR648" s="73"/>
      <c r="AS648" s="73"/>
      <c r="AT648" s="73"/>
      <c r="AU648" s="73"/>
      <c r="AV648" s="73"/>
      <c r="AW648" s="73"/>
      <c r="AX648" s="73"/>
      <c r="AY648" s="73"/>
      <c r="AZ648" s="73"/>
      <c r="BA648" s="73"/>
      <c r="BB648" s="73"/>
      <c r="BC648" s="73"/>
      <c r="BD648" s="400" t="s">
        <v>3115</v>
      </c>
      <c r="BE648" s="73"/>
      <c r="BF648" s="156" t="s">
        <v>3615</v>
      </c>
    </row>
    <row r="649" spans="1:58" s="79" customFormat="1" x14ac:dyDescent="0.2">
      <c r="A649" s="400" t="s">
        <v>95</v>
      </c>
      <c r="B649" s="445" t="s">
        <v>3307</v>
      </c>
      <c r="C649" s="442" t="s">
        <v>200</v>
      </c>
      <c r="D649" s="42">
        <v>0.11</v>
      </c>
      <c r="E649" s="73">
        <v>0.11</v>
      </c>
      <c r="F649" s="73"/>
      <c r="G649" s="73"/>
      <c r="H649" s="421"/>
      <c r="I649" s="73"/>
      <c r="J649" s="73"/>
      <c r="K649" s="73"/>
      <c r="L649" s="403"/>
      <c r="M649" s="73"/>
      <c r="N649" s="73"/>
      <c r="O649" s="73"/>
      <c r="P649" s="73"/>
      <c r="Q649" s="73"/>
      <c r="R649" s="73"/>
      <c r="S649" s="73"/>
      <c r="T649" s="73"/>
      <c r="U649" s="73"/>
      <c r="V649" s="73"/>
      <c r="W649" s="73"/>
      <c r="X649" s="73"/>
      <c r="Y649" s="73"/>
      <c r="Z649" s="73"/>
      <c r="AA649" s="73"/>
      <c r="AB649" s="73"/>
      <c r="AC649" s="73"/>
      <c r="AD649" s="73"/>
      <c r="AE649" s="73"/>
      <c r="AF649" s="73"/>
      <c r="AG649" s="73"/>
      <c r="AH649" s="73"/>
      <c r="AI649" s="73"/>
      <c r="AJ649" s="73"/>
      <c r="AK649" s="73"/>
      <c r="AL649" s="73"/>
      <c r="AM649" s="73"/>
      <c r="AN649" s="73"/>
      <c r="AO649" s="73"/>
      <c r="AP649" s="73"/>
      <c r="AQ649" s="73"/>
      <c r="AR649" s="73"/>
      <c r="AS649" s="73"/>
      <c r="AT649" s="73"/>
      <c r="AU649" s="73"/>
      <c r="AV649" s="73"/>
      <c r="AW649" s="73"/>
      <c r="AX649" s="73"/>
      <c r="AY649" s="73"/>
      <c r="AZ649" s="73"/>
      <c r="BA649" s="73"/>
      <c r="BB649" s="73"/>
      <c r="BC649" s="73"/>
      <c r="BD649" s="402" t="s">
        <v>3115</v>
      </c>
      <c r="BE649" s="73"/>
      <c r="BF649" s="156" t="s">
        <v>3615</v>
      </c>
    </row>
    <row r="650" spans="1:58" s="79" customFormat="1" ht="32" x14ac:dyDescent="0.2">
      <c r="A650" s="400" t="s">
        <v>128</v>
      </c>
      <c r="B650" s="404" t="s">
        <v>3308</v>
      </c>
      <c r="C650" s="400" t="s">
        <v>200</v>
      </c>
      <c r="D650" s="42">
        <v>7.0000000000000007E-2</v>
      </c>
      <c r="E650" s="73"/>
      <c r="F650" s="73"/>
      <c r="G650" s="73"/>
      <c r="H650" s="74"/>
      <c r="I650" s="73"/>
      <c r="J650" s="73"/>
      <c r="K650" s="73"/>
      <c r="L650" s="73"/>
      <c r="M650" s="73"/>
      <c r="N650" s="73"/>
      <c r="O650" s="73"/>
      <c r="P650" s="73"/>
      <c r="Q650" s="73"/>
      <c r="R650" s="73"/>
      <c r="S650" s="73"/>
      <c r="T650" s="73"/>
      <c r="U650" s="73"/>
      <c r="V650" s="73"/>
      <c r="W650" s="73"/>
      <c r="X650" s="76">
        <v>0</v>
      </c>
      <c r="Y650" s="73"/>
      <c r="Z650" s="73"/>
      <c r="AA650" s="73"/>
      <c r="AB650" s="73"/>
      <c r="AC650" s="73"/>
      <c r="AD650" s="73"/>
      <c r="AE650" s="73"/>
      <c r="AF650" s="73"/>
      <c r="AG650" s="73"/>
      <c r="AH650" s="73"/>
      <c r="AI650" s="73"/>
      <c r="AJ650" s="73"/>
      <c r="AK650" s="73"/>
      <c r="AL650" s="73"/>
      <c r="AM650" s="73"/>
      <c r="AN650" s="73"/>
      <c r="AO650" s="73"/>
      <c r="AP650" s="73"/>
      <c r="AQ650" s="73"/>
      <c r="AR650" s="73"/>
      <c r="AS650" s="73"/>
      <c r="AT650" s="73"/>
      <c r="AU650" s="73"/>
      <c r="AV650" s="73"/>
      <c r="AW650" s="73"/>
      <c r="AX650" s="73"/>
      <c r="AY650" s="73">
        <v>7.0000000000000007E-2</v>
      </c>
      <c r="AZ650" s="73"/>
      <c r="BA650" s="73"/>
      <c r="BB650" s="73"/>
      <c r="BC650" s="73"/>
      <c r="BD650" s="400" t="s">
        <v>3115</v>
      </c>
      <c r="BE650" s="73"/>
      <c r="BF650" s="156" t="s">
        <v>3615</v>
      </c>
    </row>
    <row r="651" spans="1:58" s="79" customFormat="1" ht="32" x14ac:dyDescent="0.2">
      <c r="A651" s="400" t="s">
        <v>133</v>
      </c>
      <c r="B651" s="445" t="s">
        <v>3309</v>
      </c>
      <c r="C651" s="402" t="s">
        <v>200</v>
      </c>
      <c r="D651" s="42">
        <v>2</v>
      </c>
      <c r="E651" s="73">
        <v>2</v>
      </c>
      <c r="F651" s="73"/>
      <c r="G651" s="73"/>
      <c r="H651" s="74"/>
      <c r="I651" s="73"/>
      <c r="J651" s="73"/>
      <c r="K651" s="73"/>
      <c r="L651" s="403"/>
      <c r="M651" s="73"/>
      <c r="N651" s="73"/>
      <c r="O651" s="73"/>
      <c r="P651" s="73"/>
      <c r="Q651" s="73"/>
      <c r="R651" s="73"/>
      <c r="S651" s="73"/>
      <c r="T651" s="73"/>
      <c r="U651" s="73"/>
      <c r="V651" s="73"/>
      <c r="W651" s="73"/>
      <c r="X651" s="73"/>
      <c r="Y651" s="73"/>
      <c r="Z651" s="73"/>
      <c r="AA651" s="73"/>
      <c r="AB651" s="73"/>
      <c r="AC651" s="73"/>
      <c r="AD651" s="73"/>
      <c r="AE651" s="73"/>
      <c r="AF651" s="73"/>
      <c r="AG651" s="73"/>
      <c r="AH651" s="73"/>
      <c r="AI651" s="73"/>
      <c r="AJ651" s="73"/>
      <c r="AK651" s="73"/>
      <c r="AL651" s="73"/>
      <c r="AM651" s="73"/>
      <c r="AN651" s="73"/>
      <c r="AO651" s="73"/>
      <c r="AP651" s="73"/>
      <c r="AQ651" s="73"/>
      <c r="AR651" s="73"/>
      <c r="AS651" s="73"/>
      <c r="AT651" s="73"/>
      <c r="AU651" s="73"/>
      <c r="AV651" s="73"/>
      <c r="AW651" s="73"/>
      <c r="AX651" s="73"/>
      <c r="AY651" s="73"/>
      <c r="AZ651" s="73"/>
      <c r="BA651" s="73"/>
      <c r="BB651" s="73"/>
      <c r="BC651" s="73"/>
      <c r="BD651" s="402" t="s">
        <v>2840</v>
      </c>
      <c r="BE651" s="78" t="s">
        <v>3310</v>
      </c>
      <c r="BF651" s="156" t="s">
        <v>3615</v>
      </c>
    </row>
    <row r="652" spans="1:58" s="79" customFormat="1" x14ac:dyDescent="0.2">
      <c r="A652" s="400" t="s">
        <v>138</v>
      </c>
      <c r="B652" s="171" t="s">
        <v>3311</v>
      </c>
      <c r="C652" s="402" t="s">
        <v>200</v>
      </c>
      <c r="D652" s="42">
        <v>25</v>
      </c>
      <c r="E652" s="73"/>
      <c r="F652" s="73"/>
      <c r="G652" s="73"/>
      <c r="H652" s="74">
        <v>5</v>
      </c>
      <c r="I652" s="73"/>
      <c r="J652" s="73">
        <v>17</v>
      </c>
      <c r="K652" s="73"/>
      <c r="L652" s="403"/>
      <c r="M652" s="73"/>
      <c r="N652" s="73"/>
      <c r="O652" s="73"/>
      <c r="P652" s="73"/>
      <c r="Q652" s="73"/>
      <c r="R652" s="73"/>
      <c r="S652" s="73"/>
      <c r="T652" s="73"/>
      <c r="U652" s="73"/>
      <c r="V652" s="73"/>
      <c r="W652" s="73"/>
      <c r="X652" s="73"/>
      <c r="Y652" s="73"/>
      <c r="Z652" s="73"/>
      <c r="AA652" s="73"/>
      <c r="AB652" s="73"/>
      <c r="AC652" s="73"/>
      <c r="AD652" s="73"/>
      <c r="AE652" s="73"/>
      <c r="AF652" s="73"/>
      <c r="AG652" s="73"/>
      <c r="AH652" s="73"/>
      <c r="AI652" s="73"/>
      <c r="AJ652" s="73"/>
      <c r="AK652" s="73"/>
      <c r="AL652" s="73"/>
      <c r="AM652" s="73"/>
      <c r="AN652" s="73"/>
      <c r="AO652" s="73"/>
      <c r="AP652" s="73"/>
      <c r="AQ652" s="73"/>
      <c r="AR652" s="73"/>
      <c r="AS652" s="73"/>
      <c r="AT652" s="73"/>
      <c r="AU652" s="73"/>
      <c r="AV652" s="73"/>
      <c r="AW652" s="73"/>
      <c r="AX652" s="73"/>
      <c r="AY652" s="73"/>
      <c r="AZ652" s="73"/>
      <c r="BA652" s="73">
        <v>3</v>
      </c>
      <c r="BB652" s="73"/>
      <c r="BC652" s="73"/>
      <c r="BD652" s="408" t="s">
        <v>2840</v>
      </c>
      <c r="BE652" s="73"/>
      <c r="BF652" s="156" t="s">
        <v>3615</v>
      </c>
    </row>
    <row r="653" spans="1:58" s="79" customFormat="1" x14ac:dyDescent="0.2">
      <c r="A653" s="400" t="s">
        <v>149</v>
      </c>
      <c r="B653" s="171" t="s">
        <v>3312</v>
      </c>
      <c r="C653" s="402" t="s">
        <v>200</v>
      </c>
      <c r="D653" s="42">
        <v>4.3499999999999996</v>
      </c>
      <c r="E653" s="73">
        <v>1.25</v>
      </c>
      <c r="F653" s="73"/>
      <c r="G653" s="73"/>
      <c r="H653" s="74"/>
      <c r="I653" s="73"/>
      <c r="J653" s="73"/>
      <c r="K653" s="73"/>
      <c r="L653" s="403"/>
      <c r="M653" s="73"/>
      <c r="N653" s="73"/>
      <c r="O653" s="73"/>
      <c r="P653" s="73"/>
      <c r="Q653" s="73"/>
      <c r="R653" s="73"/>
      <c r="S653" s="73"/>
      <c r="T653" s="73"/>
      <c r="U653" s="73"/>
      <c r="V653" s="73"/>
      <c r="W653" s="73"/>
      <c r="X653" s="76">
        <v>1.74</v>
      </c>
      <c r="Y653" s="73">
        <v>1.67</v>
      </c>
      <c r="Z653" s="73">
        <v>7.0000000000000007E-2</v>
      </c>
      <c r="AA653" s="73"/>
      <c r="AB653" s="73"/>
      <c r="AC653" s="73"/>
      <c r="AD653" s="73"/>
      <c r="AE653" s="73"/>
      <c r="AF653" s="73"/>
      <c r="AG653" s="73"/>
      <c r="AH653" s="73"/>
      <c r="AI653" s="73"/>
      <c r="AJ653" s="73"/>
      <c r="AK653" s="73"/>
      <c r="AL653" s="73"/>
      <c r="AM653" s="73"/>
      <c r="AN653" s="73"/>
      <c r="AO653" s="73"/>
      <c r="AP653" s="73"/>
      <c r="AQ653" s="73"/>
      <c r="AR653" s="73"/>
      <c r="AS653" s="73"/>
      <c r="AT653" s="73"/>
      <c r="AU653" s="73"/>
      <c r="AV653" s="73"/>
      <c r="AW653" s="73"/>
      <c r="AX653" s="73"/>
      <c r="AY653" s="73">
        <v>1.23</v>
      </c>
      <c r="AZ653" s="73"/>
      <c r="BA653" s="73">
        <v>0.13</v>
      </c>
      <c r="BB653" s="73"/>
      <c r="BC653" s="73"/>
      <c r="BD653" s="408" t="s">
        <v>2840</v>
      </c>
      <c r="BE653" s="73"/>
      <c r="BF653" s="156" t="s">
        <v>3615</v>
      </c>
    </row>
    <row r="654" spans="1:58" s="79" customFormat="1" x14ac:dyDescent="0.2">
      <c r="A654" s="400" t="s">
        <v>185</v>
      </c>
      <c r="B654" s="171" t="s">
        <v>3313</v>
      </c>
      <c r="C654" s="402" t="s">
        <v>200</v>
      </c>
      <c r="D654" s="42">
        <v>0.57999999999999996</v>
      </c>
      <c r="E654" s="73"/>
      <c r="F654" s="73"/>
      <c r="G654" s="73"/>
      <c r="H654" s="167"/>
      <c r="I654" s="73"/>
      <c r="J654" s="73"/>
      <c r="K654" s="73"/>
      <c r="L654" s="403"/>
      <c r="M654" s="73"/>
      <c r="N654" s="73"/>
      <c r="O654" s="73"/>
      <c r="P654" s="73"/>
      <c r="Q654" s="73"/>
      <c r="R654" s="73"/>
      <c r="S654" s="73"/>
      <c r="T654" s="73"/>
      <c r="U654" s="73"/>
      <c r="V654" s="73"/>
      <c r="W654" s="73"/>
      <c r="X654" s="73"/>
      <c r="Y654" s="73"/>
      <c r="Z654" s="73"/>
      <c r="AA654" s="73"/>
      <c r="AB654" s="73"/>
      <c r="AC654" s="73"/>
      <c r="AD654" s="73"/>
      <c r="AE654" s="73"/>
      <c r="AF654" s="73"/>
      <c r="AG654" s="73"/>
      <c r="AH654" s="73"/>
      <c r="AI654" s="73"/>
      <c r="AJ654" s="73"/>
      <c r="AK654" s="73"/>
      <c r="AL654" s="73"/>
      <c r="AM654" s="73"/>
      <c r="AN654" s="73"/>
      <c r="AO654" s="73"/>
      <c r="AP654" s="73"/>
      <c r="AQ654" s="73"/>
      <c r="AR654" s="73"/>
      <c r="AS654" s="73"/>
      <c r="AT654" s="73"/>
      <c r="AU654" s="73"/>
      <c r="AV654" s="73"/>
      <c r="AW654" s="73"/>
      <c r="AX654" s="73"/>
      <c r="AY654" s="73"/>
      <c r="AZ654" s="73"/>
      <c r="BA654" s="73">
        <v>0.57999999999999996</v>
      </c>
      <c r="BB654" s="73"/>
      <c r="BC654" s="73"/>
      <c r="BD654" s="408" t="s">
        <v>3101</v>
      </c>
      <c r="BE654" s="73"/>
      <c r="BF654" s="156" t="s">
        <v>3615</v>
      </c>
    </row>
    <row r="655" spans="1:58" s="79" customFormat="1" x14ac:dyDescent="0.2">
      <c r="A655" s="400" t="s">
        <v>2903</v>
      </c>
      <c r="B655" s="171" t="s">
        <v>206</v>
      </c>
      <c r="C655" s="402"/>
      <c r="D655" s="42">
        <v>2</v>
      </c>
      <c r="E655" s="73">
        <v>0</v>
      </c>
      <c r="F655" s="73"/>
      <c r="G655" s="73">
        <v>0.5</v>
      </c>
      <c r="H655" s="73">
        <v>0.7</v>
      </c>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c r="AH655" s="73"/>
      <c r="AI655" s="73"/>
      <c r="AJ655" s="73"/>
      <c r="AK655" s="73"/>
      <c r="AL655" s="73"/>
      <c r="AM655" s="73"/>
      <c r="AN655" s="73"/>
      <c r="AO655" s="73"/>
      <c r="AP655" s="73"/>
      <c r="AQ655" s="73"/>
      <c r="AR655" s="73"/>
      <c r="AS655" s="73"/>
      <c r="AT655" s="73"/>
      <c r="AU655" s="73"/>
      <c r="AV655" s="73"/>
      <c r="AW655" s="73"/>
      <c r="AX655" s="73"/>
      <c r="AY655" s="73"/>
      <c r="AZ655" s="73"/>
      <c r="BA655" s="73">
        <v>0.8</v>
      </c>
      <c r="BB655" s="73"/>
      <c r="BC655" s="73"/>
      <c r="BD655" s="408" t="s">
        <v>3204</v>
      </c>
      <c r="BE655" s="73"/>
      <c r="BF655" s="156" t="s">
        <v>3614</v>
      </c>
    </row>
    <row r="656" spans="1:58" s="87" customFormat="1" x14ac:dyDescent="0.2">
      <c r="A656" s="416"/>
      <c r="B656" s="429"/>
      <c r="C656" s="420" t="s">
        <v>200</v>
      </c>
      <c r="D656" s="67">
        <v>0.5</v>
      </c>
      <c r="E656" s="82"/>
      <c r="F656" s="82"/>
      <c r="G656" s="82">
        <v>0.5</v>
      </c>
      <c r="H656" s="83"/>
      <c r="I656" s="82"/>
      <c r="J656" s="82"/>
      <c r="K656" s="82"/>
      <c r="L656" s="82"/>
      <c r="M656" s="82"/>
      <c r="N656" s="82"/>
      <c r="O656" s="82"/>
      <c r="P656" s="82"/>
      <c r="Q656" s="82"/>
      <c r="R656" s="82"/>
      <c r="S656" s="82"/>
      <c r="T656" s="82"/>
      <c r="U656" s="82"/>
      <c r="V656" s="82"/>
      <c r="W656" s="82"/>
      <c r="X656" s="82"/>
      <c r="Y656" s="82"/>
      <c r="Z656" s="82"/>
      <c r="AA656" s="82"/>
      <c r="AB656" s="82"/>
      <c r="AC656" s="82"/>
      <c r="AD656" s="82"/>
      <c r="AE656" s="82"/>
      <c r="AF656" s="82"/>
      <c r="AG656" s="82"/>
      <c r="AH656" s="82"/>
      <c r="AI656" s="82"/>
      <c r="AJ656" s="82"/>
      <c r="AK656" s="82"/>
      <c r="AL656" s="82"/>
      <c r="AM656" s="82"/>
      <c r="AN656" s="82"/>
      <c r="AO656" s="82"/>
      <c r="AP656" s="82"/>
      <c r="AQ656" s="82"/>
      <c r="AR656" s="82"/>
      <c r="AS656" s="82"/>
      <c r="AT656" s="82"/>
      <c r="AU656" s="82"/>
      <c r="AV656" s="82"/>
      <c r="AW656" s="82"/>
      <c r="AX656" s="82"/>
      <c r="AY656" s="82"/>
      <c r="AZ656" s="82"/>
      <c r="BA656" s="82"/>
      <c r="BB656" s="82"/>
      <c r="BC656" s="82"/>
      <c r="BD656" s="444" t="s">
        <v>3105</v>
      </c>
      <c r="BE656" s="82"/>
      <c r="BF656" s="156" t="s">
        <v>3615</v>
      </c>
    </row>
    <row r="657" spans="1:58" s="87" customFormat="1" x14ac:dyDescent="0.2">
      <c r="A657" s="416"/>
      <c r="B657" s="429"/>
      <c r="C657" s="420" t="s">
        <v>200</v>
      </c>
      <c r="D657" s="67">
        <v>0.7</v>
      </c>
      <c r="E657" s="82"/>
      <c r="F657" s="82"/>
      <c r="G657" s="82"/>
      <c r="H657" s="83">
        <v>0.7</v>
      </c>
      <c r="I657" s="82"/>
      <c r="J657" s="82"/>
      <c r="K657" s="82"/>
      <c r="L657" s="82"/>
      <c r="M657" s="82"/>
      <c r="N657" s="82"/>
      <c r="O657" s="82"/>
      <c r="P657" s="82"/>
      <c r="Q657" s="82"/>
      <c r="R657" s="82"/>
      <c r="S657" s="82"/>
      <c r="T657" s="82"/>
      <c r="U657" s="82"/>
      <c r="V657" s="82"/>
      <c r="W657" s="82"/>
      <c r="X657" s="82"/>
      <c r="Y657" s="82"/>
      <c r="Z657" s="82"/>
      <c r="AA657" s="82"/>
      <c r="AB657" s="82"/>
      <c r="AC657" s="82"/>
      <c r="AD657" s="82"/>
      <c r="AE657" s="82"/>
      <c r="AF657" s="82"/>
      <c r="AG657" s="82"/>
      <c r="AH657" s="82"/>
      <c r="AI657" s="82"/>
      <c r="AJ657" s="82"/>
      <c r="AK657" s="82"/>
      <c r="AL657" s="82"/>
      <c r="AM657" s="82"/>
      <c r="AN657" s="82"/>
      <c r="AO657" s="82"/>
      <c r="AP657" s="82"/>
      <c r="AQ657" s="82"/>
      <c r="AR657" s="82"/>
      <c r="AS657" s="82"/>
      <c r="AT657" s="82"/>
      <c r="AU657" s="82"/>
      <c r="AV657" s="82"/>
      <c r="AW657" s="82"/>
      <c r="AX657" s="419"/>
      <c r="AY657" s="82"/>
      <c r="AZ657" s="82"/>
      <c r="BA657" s="82"/>
      <c r="BB657" s="82"/>
      <c r="BC657" s="82"/>
      <c r="BD657" s="444" t="s">
        <v>2824</v>
      </c>
      <c r="BE657" s="82"/>
      <c r="BF657" s="156" t="s">
        <v>3615</v>
      </c>
    </row>
    <row r="658" spans="1:58" s="87" customFormat="1" x14ac:dyDescent="0.2">
      <c r="A658" s="416"/>
      <c r="B658" s="429"/>
      <c r="C658" s="420" t="s">
        <v>200</v>
      </c>
      <c r="D658" s="67">
        <v>0.8</v>
      </c>
      <c r="E658" s="82"/>
      <c r="F658" s="82"/>
      <c r="G658" s="82"/>
      <c r="H658" s="83"/>
      <c r="I658" s="82"/>
      <c r="J658" s="82"/>
      <c r="K658" s="82"/>
      <c r="L658" s="82"/>
      <c r="M658" s="82"/>
      <c r="N658" s="82"/>
      <c r="O658" s="82"/>
      <c r="P658" s="82"/>
      <c r="Q658" s="82"/>
      <c r="R658" s="82"/>
      <c r="S658" s="82"/>
      <c r="T658" s="82"/>
      <c r="U658" s="82"/>
      <c r="V658" s="82"/>
      <c r="W658" s="82"/>
      <c r="X658" s="82"/>
      <c r="Y658" s="82"/>
      <c r="Z658" s="82"/>
      <c r="AA658" s="82"/>
      <c r="AB658" s="82"/>
      <c r="AC658" s="82"/>
      <c r="AD658" s="82"/>
      <c r="AE658" s="82"/>
      <c r="AF658" s="82"/>
      <c r="AG658" s="82"/>
      <c r="AH658" s="82"/>
      <c r="AI658" s="82"/>
      <c r="AJ658" s="82"/>
      <c r="AK658" s="82"/>
      <c r="AL658" s="82"/>
      <c r="AM658" s="82"/>
      <c r="AN658" s="82"/>
      <c r="AO658" s="82"/>
      <c r="AP658" s="82"/>
      <c r="AQ658" s="82"/>
      <c r="AR658" s="82"/>
      <c r="AS658" s="82"/>
      <c r="AT658" s="82"/>
      <c r="AU658" s="82"/>
      <c r="AV658" s="82"/>
      <c r="AW658" s="82"/>
      <c r="AX658" s="82"/>
      <c r="AY658" s="82"/>
      <c r="AZ658" s="82"/>
      <c r="BA658" s="82">
        <v>0.8</v>
      </c>
      <c r="BB658" s="82"/>
      <c r="BC658" s="82"/>
      <c r="BD658" s="444" t="s">
        <v>2831</v>
      </c>
      <c r="BE658" s="82"/>
      <c r="BF658" s="156" t="s">
        <v>3615</v>
      </c>
    </row>
    <row r="659" spans="1:58" s="79" customFormat="1" x14ac:dyDescent="0.2">
      <c r="A659" s="400" t="s">
        <v>2905</v>
      </c>
      <c r="B659" s="171" t="s">
        <v>3314</v>
      </c>
      <c r="C659" s="442"/>
      <c r="D659" s="42">
        <v>10.999999999999995</v>
      </c>
      <c r="E659" s="73">
        <v>0</v>
      </c>
      <c r="F659" s="73"/>
      <c r="G659" s="73">
        <v>0</v>
      </c>
      <c r="H659" s="73">
        <v>10.999999999999995</v>
      </c>
      <c r="I659" s="73">
        <v>0</v>
      </c>
      <c r="J659" s="73">
        <v>0</v>
      </c>
      <c r="K659" s="73">
        <v>0</v>
      </c>
      <c r="L659" s="73">
        <v>0</v>
      </c>
      <c r="M659" s="73">
        <v>0</v>
      </c>
      <c r="N659" s="73">
        <v>0</v>
      </c>
      <c r="O659" s="73">
        <v>0</v>
      </c>
      <c r="P659" s="73">
        <v>0</v>
      </c>
      <c r="Q659" s="73">
        <v>0</v>
      </c>
      <c r="R659" s="73">
        <v>0</v>
      </c>
      <c r="S659" s="73">
        <v>0</v>
      </c>
      <c r="T659" s="73">
        <v>0</v>
      </c>
      <c r="U659" s="73">
        <v>0</v>
      </c>
      <c r="V659" s="73">
        <v>0</v>
      </c>
      <c r="W659" s="73">
        <v>0</v>
      </c>
      <c r="X659" s="76">
        <v>0</v>
      </c>
      <c r="Y659" s="73">
        <v>0</v>
      </c>
      <c r="Z659" s="73">
        <v>0</v>
      </c>
      <c r="AA659" s="73">
        <v>0</v>
      </c>
      <c r="AB659" s="73">
        <v>0</v>
      </c>
      <c r="AC659" s="73">
        <v>0</v>
      </c>
      <c r="AD659" s="73">
        <v>0</v>
      </c>
      <c r="AE659" s="73">
        <v>0</v>
      </c>
      <c r="AF659" s="73">
        <v>0</v>
      </c>
      <c r="AG659" s="73">
        <v>0</v>
      </c>
      <c r="AH659" s="73">
        <v>0</v>
      </c>
      <c r="AI659" s="73">
        <v>0</v>
      </c>
      <c r="AJ659" s="73">
        <v>0</v>
      </c>
      <c r="AK659" s="73">
        <v>0</v>
      </c>
      <c r="AL659" s="73">
        <v>0</v>
      </c>
      <c r="AM659" s="73">
        <v>0</v>
      </c>
      <c r="AN659" s="73">
        <v>0</v>
      </c>
      <c r="AO659" s="73">
        <v>0</v>
      </c>
      <c r="AP659" s="73">
        <v>0</v>
      </c>
      <c r="AQ659" s="73">
        <v>0</v>
      </c>
      <c r="AR659" s="73">
        <v>0</v>
      </c>
      <c r="AS659" s="73">
        <v>0</v>
      </c>
      <c r="AT659" s="73">
        <v>0</v>
      </c>
      <c r="AU659" s="73">
        <v>0</v>
      </c>
      <c r="AV659" s="73">
        <v>0</v>
      </c>
      <c r="AW659" s="73">
        <v>0</v>
      </c>
      <c r="AX659" s="73">
        <v>0</v>
      </c>
      <c r="AY659" s="73">
        <v>0</v>
      </c>
      <c r="AZ659" s="73">
        <v>0</v>
      </c>
      <c r="BA659" s="73">
        <v>0</v>
      </c>
      <c r="BB659" s="73"/>
      <c r="BC659" s="73"/>
      <c r="BD659" s="402" t="s">
        <v>1311</v>
      </c>
      <c r="BE659" s="73"/>
      <c r="BF659" s="156" t="s">
        <v>3614</v>
      </c>
    </row>
    <row r="660" spans="1:58" s="87" customFormat="1" x14ac:dyDescent="0.2">
      <c r="A660" s="416"/>
      <c r="B660" s="423"/>
      <c r="C660" s="464" t="s">
        <v>200</v>
      </c>
      <c r="D660" s="67">
        <v>0.69</v>
      </c>
      <c r="E660" s="82"/>
      <c r="F660" s="82"/>
      <c r="G660" s="82"/>
      <c r="H660" s="83">
        <v>0.69</v>
      </c>
      <c r="I660" s="82"/>
      <c r="J660" s="82"/>
      <c r="K660" s="82"/>
      <c r="L660" s="419"/>
      <c r="M660" s="82"/>
      <c r="N660" s="82"/>
      <c r="O660" s="82"/>
      <c r="P660" s="82"/>
      <c r="Q660" s="82"/>
      <c r="R660" s="82"/>
      <c r="S660" s="82"/>
      <c r="T660" s="82"/>
      <c r="U660" s="82"/>
      <c r="V660" s="82"/>
      <c r="W660" s="82"/>
      <c r="X660" s="82"/>
      <c r="Y660" s="82"/>
      <c r="Z660" s="82"/>
      <c r="AA660" s="82"/>
      <c r="AB660" s="82"/>
      <c r="AC660" s="82"/>
      <c r="AD660" s="82"/>
      <c r="AE660" s="82"/>
      <c r="AF660" s="82"/>
      <c r="AG660" s="82"/>
      <c r="AH660" s="82"/>
      <c r="AI660" s="82"/>
      <c r="AJ660" s="82"/>
      <c r="AK660" s="82"/>
      <c r="AL660" s="82"/>
      <c r="AM660" s="82"/>
      <c r="AN660" s="82"/>
      <c r="AO660" s="82"/>
      <c r="AP660" s="82"/>
      <c r="AQ660" s="82"/>
      <c r="AR660" s="82"/>
      <c r="AS660" s="82"/>
      <c r="AT660" s="82"/>
      <c r="AU660" s="82"/>
      <c r="AV660" s="82"/>
      <c r="AW660" s="82"/>
      <c r="AX660" s="82"/>
      <c r="AY660" s="82"/>
      <c r="AZ660" s="82"/>
      <c r="BA660" s="82"/>
      <c r="BB660" s="82"/>
      <c r="BC660" s="82"/>
      <c r="BD660" s="420" t="s">
        <v>3115</v>
      </c>
      <c r="BE660" s="82"/>
      <c r="BF660" s="156" t="s">
        <v>3615</v>
      </c>
    </row>
    <row r="661" spans="1:58" s="87" customFormat="1" x14ac:dyDescent="0.2">
      <c r="A661" s="416"/>
      <c r="B661" s="423"/>
      <c r="C661" s="464" t="s">
        <v>200</v>
      </c>
      <c r="D661" s="67">
        <v>0.69</v>
      </c>
      <c r="E661" s="82"/>
      <c r="F661" s="82"/>
      <c r="G661" s="82"/>
      <c r="H661" s="83">
        <v>0.69</v>
      </c>
      <c r="I661" s="82"/>
      <c r="J661" s="82"/>
      <c r="K661" s="82"/>
      <c r="L661" s="419"/>
      <c r="M661" s="82"/>
      <c r="N661" s="82"/>
      <c r="O661" s="82"/>
      <c r="P661" s="82"/>
      <c r="Q661" s="82"/>
      <c r="R661" s="82"/>
      <c r="S661" s="82"/>
      <c r="T661" s="82"/>
      <c r="U661" s="82"/>
      <c r="V661" s="82"/>
      <c r="W661" s="82"/>
      <c r="X661" s="82"/>
      <c r="Y661" s="82"/>
      <c r="Z661" s="82"/>
      <c r="AA661" s="82"/>
      <c r="AB661" s="82"/>
      <c r="AC661" s="82"/>
      <c r="AD661" s="82"/>
      <c r="AE661" s="82"/>
      <c r="AF661" s="82"/>
      <c r="AG661" s="82"/>
      <c r="AH661" s="82"/>
      <c r="AI661" s="82"/>
      <c r="AJ661" s="82"/>
      <c r="AK661" s="82"/>
      <c r="AL661" s="82"/>
      <c r="AM661" s="82"/>
      <c r="AN661" s="82"/>
      <c r="AO661" s="82"/>
      <c r="AP661" s="82"/>
      <c r="AQ661" s="82"/>
      <c r="AR661" s="82"/>
      <c r="AS661" s="82"/>
      <c r="AT661" s="82"/>
      <c r="AU661" s="82"/>
      <c r="AV661" s="82"/>
      <c r="AW661" s="82"/>
      <c r="AX661" s="82"/>
      <c r="AY661" s="82"/>
      <c r="AZ661" s="82"/>
      <c r="BA661" s="82"/>
      <c r="BB661" s="82"/>
      <c r="BC661" s="82"/>
      <c r="BD661" s="420" t="s">
        <v>3139</v>
      </c>
      <c r="BE661" s="82"/>
      <c r="BF661" s="156" t="s">
        <v>3615</v>
      </c>
    </row>
    <row r="662" spans="1:58" s="87" customFormat="1" x14ac:dyDescent="0.2">
      <c r="A662" s="416"/>
      <c r="B662" s="429"/>
      <c r="C662" s="464" t="s">
        <v>200</v>
      </c>
      <c r="D662" s="67">
        <v>0.69</v>
      </c>
      <c r="E662" s="82"/>
      <c r="F662" s="82"/>
      <c r="G662" s="82"/>
      <c r="H662" s="83">
        <v>0.69</v>
      </c>
      <c r="I662" s="82"/>
      <c r="J662" s="82"/>
      <c r="K662" s="82"/>
      <c r="L662" s="419"/>
      <c r="M662" s="82"/>
      <c r="N662" s="82"/>
      <c r="O662" s="82"/>
      <c r="P662" s="82"/>
      <c r="Q662" s="82"/>
      <c r="R662" s="82"/>
      <c r="S662" s="82"/>
      <c r="T662" s="82"/>
      <c r="U662" s="82"/>
      <c r="V662" s="82"/>
      <c r="W662" s="82"/>
      <c r="X662" s="82"/>
      <c r="Y662" s="82"/>
      <c r="Z662" s="82"/>
      <c r="AA662" s="82"/>
      <c r="AB662" s="82"/>
      <c r="AC662" s="82"/>
      <c r="AD662" s="82"/>
      <c r="AE662" s="82"/>
      <c r="AF662" s="82"/>
      <c r="AG662" s="82"/>
      <c r="AH662" s="82"/>
      <c r="AI662" s="82"/>
      <c r="AJ662" s="82"/>
      <c r="AK662" s="82"/>
      <c r="AL662" s="82"/>
      <c r="AM662" s="82"/>
      <c r="AN662" s="82"/>
      <c r="AO662" s="82"/>
      <c r="AP662" s="82"/>
      <c r="AQ662" s="82"/>
      <c r="AR662" s="82"/>
      <c r="AS662" s="82"/>
      <c r="AT662" s="82"/>
      <c r="AU662" s="82"/>
      <c r="AV662" s="82"/>
      <c r="AW662" s="82"/>
      <c r="AX662" s="82"/>
      <c r="AY662" s="82"/>
      <c r="AZ662" s="82"/>
      <c r="BA662" s="82"/>
      <c r="BB662" s="82"/>
      <c r="BC662" s="82"/>
      <c r="BD662" s="420" t="s">
        <v>3101</v>
      </c>
      <c r="BE662" s="82"/>
      <c r="BF662" s="156" t="s">
        <v>3615</v>
      </c>
    </row>
    <row r="663" spans="1:58" s="87" customFormat="1" x14ac:dyDescent="0.2">
      <c r="A663" s="416"/>
      <c r="B663" s="423"/>
      <c r="C663" s="464" t="s">
        <v>200</v>
      </c>
      <c r="D663" s="67">
        <v>0.65</v>
      </c>
      <c r="E663" s="82"/>
      <c r="F663" s="82"/>
      <c r="G663" s="82"/>
      <c r="H663" s="83">
        <v>0.65</v>
      </c>
      <c r="I663" s="82"/>
      <c r="J663" s="82"/>
      <c r="K663" s="82"/>
      <c r="L663" s="419"/>
      <c r="M663" s="82"/>
      <c r="N663" s="82"/>
      <c r="O663" s="82"/>
      <c r="P663" s="82"/>
      <c r="Q663" s="82"/>
      <c r="R663" s="82"/>
      <c r="S663" s="82"/>
      <c r="T663" s="82"/>
      <c r="U663" s="82"/>
      <c r="V663" s="82"/>
      <c r="W663" s="82"/>
      <c r="X663" s="82"/>
      <c r="Y663" s="82"/>
      <c r="Z663" s="82"/>
      <c r="AA663" s="82"/>
      <c r="AB663" s="82"/>
      <c r="AC663" s="82"/>
      <c r="AD663" s="82"/>
      <c r="AE663" s="82"/>
      <c r="AF663" s="82"/>
      <c r="AG663" s="82"/>
      <c r="AH663" s="82"/>
      <c r="AI663" s="82"/>
      <c r="AJ663" s="82"/>
      <c r="AK663" s="82"/>
      <c r="AL663" s="82"/>
      <c r="AM663" s="82"/>
      <c r="AN663" s="82"/>
      <c r="AO663" s="82"/>
      <c r="AP663" s="82"/>
      <c r="AQ663" s="82"/>
      <c r="AR663" s="82"/>
      <c r="AS663" s="82"/>
      <c r="AT663" s="82"/>
      <c r="AU663" s="82"/>
      <c r="AV663" s="82"/>
      <c r="AW663" s="82"/>
      <c r="AX663" s="82"/>
      <c r="AY663" s="82"/>
      <c r="AZ663" s="82"/>
      <c r="BA663" s="82"/>
      <c r="BB663" s="82"/>
      <c r="BC663" s="82"/>
      <c r="BD663" s="420" t="s">
        <v>2832</v>
      </c>
      <c r="BE663" s="82"/>
      <c r="BF663" s="156" t="s">
        <v>3615</v>
      </c>
    </row>
    <row r="664" spans="1:58" s="87" customFormat="1" x14ac:dyDescent="0.2">
      <c r="A664" s="416"/>
      <c r="B664" s="429"/>
      <c r="C664" s="464" t="s">
        <v>200</v>
      </c>
      <c r="D664" s="67">
        <v>0.69</v>
      </c>
      <c r="E664" s="82"/>
      <c r="F664" s="82"/>
      <c r="G664" s="82"/>
      <c r="H664" s="83">
        <v>0.69</v>
      </c>
      <c r="I664" s="82"/>
      <c r="J664" s="82"/>
      <c r="K664" s="82"/>
      <c r="L664" s="419"/>
      <c r="M664" s="82"/>
      <c r="N664" s="82"/>
      <c r="O664" s="82"/>
      <c r="P664" s="82"/>
      <c r="Q664" s="82"/>
      <c r="R664" s="82"/>
      <c r="S664" s="82"/>
      <c r="T664" s="82"/>
      <c r="U664" s="82"/>
      <c r="V664" s="82"/>
      <c r="W664" s="82"/>
      <c r="X664" s="82"/>
      <c r="Y664" s="82"/>
      <c r="Z664" s="82"/>
      <c r="AA664" s="82"/>
      <c r="AB664" s="82"/>
      <c r="AC664" s="82"/>
      <c r="AD664" s="82"/>
      <c r="AE664" s="82"/>
      <c r="AF664" s="82"/>
      <c r="AG664" s="82"/>
      <c r="AH664" s="82"/>
      <c r="AI664" s="82"/>
      <c r="AJ664" s="82"/>
      <c r="AK664" s="82"/>
      <c r="AL664" s="82"/>
      <c r="AM664" s="82"/>
      <c r="AN664" s="82"/>
      <c r="AO664" s="82"/>
      <c r="AP664" s="82"/>
      <c r="AQ664" s="82"/>
      <c r="AR664" s="82"/>
      <c r="AS664" s="82"/>
      <c r="AT664" s="82"/>
      <c r="AU664" s="82"/>
      <c r="AV664" s="82"/>
      <c r="AW664" s="82"/>
      <c r="AX664" s="82"/>
      <c r="AY664" s="82"/>
      <c r="AZ664" s="82"/>
      <c r="BA664" s="82"/>
      <c r="BB664" s="82"/>
      <c r="BC664" s="82"/>
      <c r="BD664" s="420" t="s">
        <v>2826</v>
      </c>
      <c r="BE664" s="82"/>
      <c r="BF664" s="156" t="s">
        <v>3615</v>
      </c>
    </row>
    <row r="665" spans="1:58" s="87" customFormat="1" x14ac:dyDescent="0.2">
      <c r="A665" s="416"/>
      <c r="B665" s="429"/>
      <c r="C665" s="464" t="s">
        <v>200</v>
      </c>
      <c r="D665" s="67">
        <v>0.69</v>
      </c>
      <c r="E665" s="82"/>
      <c r="F665" s="82"/>
      <c r="G665" s="82"/>
      <c r="H665" s="83">
        <v>0.69</v>
      </c>
      <c r="I665" s="82"/>
      <c r="J665" s="82"/>
      <c r="K665" s="82"/>
      <c r="L665" s="419"/>
      <c r="M665" s="82"/>
      <c r="N665" s="82"/>
      <c r="O665" s="82"/>
      <c r="P665" s="82"/>
      <c r="Q665" s="82"/>
      <c r="R665" s="82"/>
      <c r="S665" s="82"/>
      <c r="T665" s="82"/>
      <c r="U665" s="82"/>
      <c r="V665" s="82"/>
      <c r="W665" s="82"/>
      <c r="X665" s="82"/>
      <c r="Y665" s="82"/>
      <c r="Z665" s="82"/>
      <c r="AA665" s="82"/>
      <c r="AB665" s="82"/>
      <c r="AC665" s="82"/>
      <c r="AD665" s="82"/>
      <c r="AE665" s="82"/>
      <c r="AF665" s="82"/>
      <c r="AG665" s="82"/>
      <c r="AH665" s="82"/>
      <c r="AI665" s="82"/>
      <c r="AJ665" s="82"/>
      <c r="AK665" s="82"/>
      <c r="AL665" s="82"/>
      <c r="AM665" s="82"/>
      <c r="AN665" s="82"/>
      <c r="AO665" s="82"/>
      <c r="AP665" s="82"/>
      <c r="AQ665" s="82"/>
      <c r="AR665" s="82"/>
      <c r="AS665" s="82"/>
      <c r="AT665" s="82"/>
      <c r="AU665" s="82"/>
      <c r="AV665" s="82"/>
      <c r="AW665" s="82"/>
      <c r="AX665" s="82"/>
      <c r="AY665" s="82"/>
      <c r="AZ665" s="82"/>
      <c r="BA665" s="82"/>
      <c r="BB665" s="82"/>
      <c r="BC665" s="82"/>
      <c r="BD665" s="420" t="s">
        <v>3105</v>
      </c>
      <c r="BE665" s="82"/>
      <c r="BF665" s="156" t="s">
        <v>3615</v>
      </c>
    </row>
    <row r="666" spans="1:58" s="87" customFormat="1" x14ac:dyDescent="0.2">
      <c r="A666" s="416"/>
      <c r="B666" s="429"/>
      <c r="C666" s="464" t="s">
        <v>200</v>
      </c>
      <c r="D666" s="67">
        <v>0.69</v>
      </c>
      <c r="E666" s="82"/>
      <c r="F666" s="82"/>
      <c r="G666" s="82"/>
      <c r="H666" s="83">
        <v>0.69</v>
      </c>
      <c r="I666" s="82"/>
      <c r="J666" s="82"/>
      <c r="K666" s="82"/>
      <c r="L666" s="419"/>
      <c r="M666" s="82"/>
      <c r="N666" s="82"/>
      <c r="O666" s="82"/>
      <c r="P666" s="82"/>
      <c r="Q666" s="82"/>
      <c r="R666" s="82"/>
      <c r="S666" s="82"/>
      <c r="T666" s="82"/>
      <c r="U666" s="82"/>
      <c r="V666" s="82"/>
      <c r="W666" s="82"/>
      <c r="X666" s="82"/>
      <c r="Y666" s="82"/>
      <c r="Z666" s="82"/>
      <c r="AA666" s="82"/>
      <c r="AB666" s="82"/>
      <c r="AC666" s="82"/>
      <c r="AD666" s="82"/>
      <c r="AE666" s="82"/>
      <c r="AF666" s="82"/>
      <c r="AG666" s="82"/>
      <c r="AH666" s="82"/>
      <c r="AI666" s="82"/>
      <c r="AJ666" s="82"/>
      <c r="AK666" s="82"/>
      <c r="AL666" s="82"/>
      <c r="AM666" s="82"/>
      <c r="AN666" s="82"/>
      <c r="AO666" s="82"/>
      <c r="AP666" s="82"/>
      <c r="AQ666" s="82"/>
      <c r="AR666" s="82"/>
      <c r="AS666" s="82"/>
      <c r="AT666" s="82"/>
      <c r="AU666" s="82"/>
      <c r="AV666" s="82"/>
      <c r="AW666" s="82"/>
      <c r="AX666" s="82"/>
      <c r="AY666" s="82"/>
      <c r="AZ666" s="82"/>
      <c r="BA666" s="82"/>
      <c r="BB666" s="82"/>
      <c r="BC666" s="82"/>
      <c r="BD666" s="420" t="s">
        <v>2831</v>
      </c>
      <c r="BE666" s="82"/>
      <c r="BF666" s="156" t="s">
        <v>3615</v>
      </c>
    </row>
    <row r="667" spans="1:58" s="87" customFormat="1" x14ac:dyDescent="0.2">
      <c r="A667" s="416"/>
      <c r="B667" s="429"/>
      <c r="C667" s="464" t="s">
        <v>200</v>
      </c>
      <c r="D667" s="67">
        <v>0.69</v>
      </c>
      <c r="E667" s="82"/>
      <c r="F667" s="82"/>
      <c r="G667" s="82"/>
      <c r="H667" s="83">
        <v>0.69</v>
      </c>
      <c r="I667" s="82"/>
      <c r="J667" s="82"/>
      <c r="K667" s="82"/>
      <c r="L667" s="419"/>
      <c r="M667" s="82"/>
      <c r="N667" s="82"/>
      <c r="O667" s="82"/>
      <c r="P667" s="82"/>
      <c r="Q667" s="82"/>
      <c r="R667" s="82"/>
      <c r="S667" s="82"/>
      <c r="T667" s="82"/>
      <c r="U667" s="82"/>
      <c r="V667" s="82"/>
      <c r="W667" s="82"/>
      <c r="X667" s="82"/>
      <c r="Y667" s="82"/>
      <c r="Z667" s="82"/>
      <c r="AA667" s="82"/>
      <c r="AB667" s="82"/>
      <c r="AC667" s="82"/>
      <c r="AD667" s="82"/>
      <c r="AE667" s="82"/>
      <c r="AF667" s="82"/>
      <c r="AG667" s="82"/>
      <c r="AH667" s="82"/>
      <c r="AI667" s="82"/>
      <c r="AJ667" s="82"/>
      <c r="AK667" s="82"/>
      <c r="AL667" s="82"/>
      <c r="AM667" s="82"/>
      <c r="AN667" s="82"/>
      <c r="AO667" s="82"/>
      <c r="AP667" s="82"/>
      <c r="AQ667" s="82"/>
      <c r="AR667" s="82"/>
      <c r="AS667" s="82"/>
      <c r="AT667" s="82"/>
      <c r="AU667" s="82"/>
      <c r="AV667" s="82"/>
      <c r="AW667" s="82"/>
      <c r="AX667" s="82"/>
      <c r="AY667" s="82"/>
      <c r="AZ667" s="82"/>
      <c r="BA667" s="423"/>
      <c r="BB667" s="82"/>
      <c r="BC667" s="82"/>
      <c r="BD667" s="428" t="s">
        <v>2824</v>
      </c>
      <c r="BE667" s="82"/>
      <c r="BF667" s="156" t="s">
        <v>3615</v>
      </c>
    </row>
    <row r="668" spans="1:58" s="87" customFormat="1" x14ac:dyDescent="0.2">
      <c r="A668" s="416"/>
      <c r="B668" s="423"/>
      <c r="C668" s="464" t="s">
        <v>200</v>
      </c>
      <c r="D668" s="67">
        <v>0.69</v>
      </c>
      <c r="E668" s="82"/>
      <c r="F668" s="82"/>
      <c r="G668" s="82"/>
      <c r="H668" s="83">
        <v>0.69</v>
      </c>
      <c r="I668" s="82"/>
      <c r="J668" s="82"/>
      <c r="K668" s="82"/>
      <c r="L668" s="419"/>
      <c r="M668" s="82"/>
      <c r="N668" s="82"/>
      <c r="O668" s="82"/>
      <c r="P668" s="82"/>
      <c r="Q668" s="82"/>
      <c r="R668" s="82"/>
      <c r="S668" s="82"/>
      <c r="T668" s="82"/>
      <c r="U668" s="82"/>
      <c r="V668" s="82"/>
      <c r="W668" s="82"/>
      <c r="X668" s="82"/>
      <c r="Y668" s="82"/>
      <c r="Z668" s="82"/>
      <c r="AA668" s="82"/>
      <c r="AB668" s="82"/>
      <c r="AC668" s="82"/>
      <c r="AD668" s="82"/>
      <c r="AE668" s="82"/>
      <c r="AF668" s="82"/>
      <c r="AG668" s="82"/>
      <c r="AH668" s="82"/>
      <c r="AI668" s="82"/>
      <c r="AJ668" s="82"/>
      <c r="AK668" s="82"/>
      <c r="AL668" s="82"/>
      <c r="AM668" s="82"/>
      <c r="AN668" s="82"/>
      <c r="AO668" s="82"/>
      <c r="AP668" s="82"/>
      <c r="AQ668" s="82"/>
      <c r="AR668" s="82"/>
      <c r="AS668" s="82"/>
      <c r="AT668" s="82"/>
      <c r="AU668" s="82"/>
      <c r="AV668" s="82"/>
      <c r="AW668" s="82"/>
      <c r="AX668" s="82"/>
      <c r="AY668" s="82"/>
      <c r="AZ668" s="82"/>
      <c r="BA668" s="82"/>
      <c r="BB668" s="82"/>
      <c r="BC668" s="82"/>
      <c r="BD668" s="428" t="s">
        <v>2828</v>
      </c>
      <c r="BE668" s="82"/>
      <c r="BF668" s="156" t="s">
        <v>3615</v>
      </c>
    </row>
    <row r="669" spans="1:58" s="87" customFormat="1" x14ac:dyDescent="0.2">
      <c r="A669" s="416"/>
      <c r="B669" s="423"/>
      <c r="C669" s="464" t="s">
        <v>200</v>
      </c>
      <c r="D669" s="67">
        <v>0.69</v>
      </c>
      <c r="E669" s="82"/>
      <c r="F669" s="82"/>
      <c r="G669" s="82"/>
      <c r="H669" s="83">
        <v>0.69</v>
      </c>
      <c r="I669" s="82"/>
      <c r="J669" s="82"/>
      <c r="K669" s="82"/>
      <c r="L669" s="419"/>
      <c r="M669" s="82"/>
      <c r="N669" s="82"/>
      <c r="O669" s="82"/>
      <c r="P669" s="82"/>
      <c r="Q669" s="82"/>
      <c r="R669" s="82"/>
      <c r="S669" s="82"/>
      <c r="T669" s="82"/>
      <c r="U669" s="82"/>
      <c r="V669" s="82"/>
      <c r="W669" s="82"/>
      <c r="X669" s="82"/>
      <c r="Y669" s="82"/>
      <c r="Z669" s="82"/>
      <c r="AA669" s="82"/>
      <c r="AB669" s="82"/>
      <c r="AC669" s="82"/>
      <c r="AD669" s="82"/>
      <c r="AE669" s="82"/>
      <c r="AF669" s="82"/>
      <c r="AG669" s="82"/>
      <c r="AH669" s="82"/>
      <c r="AI669" s="82"/>
      <c r="AJ669" s="82"/>
      <c r="AK669" s="82"/>
      <c r="AL669" s="82"/>
      <c r="AM669" s="82"/>
      <c r="AN669" s="82"/>
      <c r="AO669" s="82"/>
      <c r="AP669" s="82"/>
      <c r="AQ669" s="82"/>
      <c r="AR669" s="82"/>
      <c r="AS669" s="82"/>
      <c r="AT669" s="82"/>
      <c r="AU669" s="82"/>
      <c r="AV669" s="82"/>
      <c r="AW669" s="82"/>
      <c r="AX669" s="82"/>
      <c r="AY669" s="82"/>
      <c r="AZ669" s="82"/>
      <c r="BA669" s="82"/>
      <c r="BB669" s="82"/>
      <c r="BC669" s="82"/>
      <c r="BD669" s="428" t="s">
        <v>3128</v>
      </c>
      <c r="BE669" s="82"/>
      <c r="BF669" s="156" t="s">
        <v>3615</v>
      </c>
    </row>
    <row r="670" spans="1:58" s="87" customFormat="1" x14ac:dyDescent="0.2">
      <c r="A670" s="416"/>
      <c r="B670" s="423"/>
      <c r="C670" s="464" t="s">
        <v>200</v>
      </c>
      <c r="D670" s="67">
        <v>0.69</v>
      </c>
      <c r="E670" s="82"/>
      <c r="F670" s="82"/>
      <c r="G670" s="82"/>
      <c r="H670" s="83">
        <v>0.69</v>
      </c>
      <c r="I670" s="82"/>
      <c r="J670" s="82"/>
      <c r="K670" s="82"/>
      <c r="L670" s="419"/>
      <c r="M670" s="82"/>
      <c r="N670" s="82"/>
      <c r="O670" s="82"/>
      <c r="P670" s="82"/>
      <c r="Q670" s="82"/>
      <c r="R670" s="82"/>
      <c r="S670" s="82"/>
      <c r="T670" s="82"/>
      <c r="U670" s="82"/>
      <c r="V670" s="82"/>
      <c r="W670" s="82"/>
      <c r="X670" s="82"/>
      <c r="Y670" s="82"/>
      <c r="Z670" s="82"/>
      <c r="AA670" s="82"/>
      <c r="AB670" s="82"/>
      <c r="AC670" s="82"/>
      <c r="AD670" s="82"/>
      <c r="AE670" s="82"/>
      <c r="AF670" s="82"/>
      <c r="AG670" s="82"/>
      <c r="AH670" s="82"/>
      <c r="AI670" s="82"/>
      <c r="AJ670" s="82"/>
      <c r="AK670" s="82"/>
      <c r="AL670" s="82"/>
      <c r="AM670" s="82"/>
      <c r="AN670" s="82"/>
      <c r="AO670" s="82"/>
      <c r="AP670" s="82"/>
      <c r="AQ670" s="82"/>
      <c r="AR670" s="82"/>
      <c r="AS670" s="82"/>
      <c r="AT670" s="82"/>
      <c r="AU670" s="82"/>
      <c r="AV670" s="82"/>
      <c r="AW670" s="82"/>
      <c r="AX670" s="82"/>
      <c r="AY670" s="82"/>
      <c r="AZ670" s="82"/>
      <c r="BA670" s="82"/>
      <c r="BB670" s="82"/>
      <c r="BC670" s="82"/>
      <c r="BD670" s="428" t="s">
        <v>2840</v>
      </c>
      <c r="BE670" s="82"/>
      <c r="BF670" s="156" t="s">
        <v>3615</v>
      </c>
    </row>
    <row r="671" spans="1:58" s="87" customFormat="1" x14ac:dyDescent="0.2">
      <c r="A671" s="416"/>
      <c r="B671" s="423"/>
      <c r="C671" s="464" t="s">
        <v>200</v>
      </c>
      <c r="D671" s="67">
        <v>0.69</v>
      </c>
      <c r="E671" s="82"/>
      <c r="F671" s="82"/>
      <c r="G671" s="82"/>
      <c r="H671" s="83">
        <v>0.69</v>
      </c>
      <c r="I671" s="82"/>
      <c r="J671" s="82"/>
      <c r="K671" s="82"/>
      <c r="L671" s="419"/>
      <c r="M671" s="82"/>
      <c r="N671" s="82"/>
      <c r="O671" s="82"/>
      <c r="P671" s="82"/>
      <c r="Q671" s="82"/>
      <c r="R671" s="82"/>
      <c r="S671" s="82"/>
      <c r="T671" s="82"/>
      <c r="U671" s="82"/>
      <c r="V671" s="82"/>
      <c r="W671" s="82"/>
      <c r="X671" s="82"/>
      <c r="Y671" s="82"/>
      <c r="Z671" s="82"/>
      <c r="AA671" s="82"/>
      <c r="AB671" s="82"/>
      <c r="AC671" s="82"/>
      <c r="AD671" s="82"/>
      <c r="AE671" s="82"/>
      <c r="AF671" s="82"/>
      <c r="AG671" s="82"/>
      <c r="AH671" s="82"/>
      <c r="AI671" s="82"/>
      <c r="AJ671" s="82"/>
      <c r="AK671" s="82"/>
      <c r="AL671" s="82"/>
      <c r="AM671" s="82"/>
      <c r="AN671" s="82"/>
      <c r="AO671" s="82"/>
      <c r="AP671" s="82"/>
      <c r="AQ671" s="82"/>
      <c r="AR671" s="82"/>
      <c r="AS671" s="82"/>
      <c r="AT671" s="82"/>
      <c r="AU671" s="82"/>
      <c r="AV671" s="82"/>
      <c r="AW671" s="82"/>
      <c r="AX671" s="82"/>
      <c r="AY671" s="82"/>
      <c r="AZ671" s="82"/>
      <c r="BA671" s="82"/>
      <c r="BB671" s="82"/>
      <c r="BC671" s="82"/>
      <c r="BD671" s="428" t="s">
        <v>2837</v>
      </c>
      <c r="BE671" s="82"/>
      <c r="BF671" s="156" t="s">
        <v>3615</v>
      </c>
    </row>
    <row r="672" spans="1:58" s="87" customFormat="1" x14ac:dyDescent="0.2">
      <c r="A672" s="416"/>
      <c r="B672" s="423"/>
      <c r="C672" s="464" t="s">
        <v>200</v>
      </c>
      <c r="D672" s="67">
        <v>0.69</v>
      </c>
      <c r="E672" s="82"/>
      <c r="F672" s="82"/>
      <c r="G672" s="82"/>
      <c r="H672" s="83">
        <v>0.69</v>
      </c>
      <c r="I672" s="82"/>
      <c r="J672" s="82"/>
      <c r="K672" s="82"/>
      <c r="L672" s="419"/>
      <c r="M672" s="82"/>
      <c r="N672" s="82"/>
      <c r="O672" s="82"/>
      <c r="P672" s="82"/>
      <c r="Q672" s="82"/>
      <c r="R672" s="82"/>
      <c r="S672" s="82"/>
      <c r="T672" s="82"/>
      <c r="U672" s="82"/>
      <c r="V672" s="82"/>
      <c r="W672" s="82"/>
      <c r="X672" s="82"/>
      <c r="Y672" s="82"/>
      <c r="Z672" s="82"/>
      <c r="AA672" s="82"/>
      <c r="AB672" s="82"/>
      <c r="AC672" s="82"/>
      <c r="AD672" s="82"/>
      <c r="AE672" s="82"/>
      <c r="AF672" s="82"/>
      <c r="AG672" s="82"/>
      <c r="AH672" s="82"/>
      <c r="AI672" s="82"/>
      <c r="AJ672" s="82"/>
      <c r="AK672" s="82"/>
      <c r="AL672" s="82"/>
      <c r="AM672" s="82"/>
      <c r="AN672" s="82"/>
      <c r="AO672" s="82"/>
      <c r="AP672" s="82"/>
      <c r="AQ672" s="82"/>
      <c r="AR672" s="82"/>
      <c r="AS672" s="82"/>
      <c r="AT672" s="82"/>
      <c r="AU672" s="82"/>
      <c r="AV672" s="82"/>
      <c r="AW672" s="82"/>
      <c r="AX672" s="82"/>
      <c r="AY672" s="82"/>
      <c r="AZ672" s="82"/>
      <c r="BA672" s="82"/>
      <c r="BB672" s="82"/>
      <c r="BC672" s="82"/>
      <c r="BD672" s="428" t="s">
        <v>3129</v>
      </c>
      <c r="BE672" s="82"/>
      <c r="BF672" s="156" t="s">
        <v>3615</v>
      </c>
    </row>
    <row r="673" spans="1:58" s="87" customFormat="1" x14ac:dyDescent="0.2">
      <c r="A673" s="416"/>
      <c r="B673" s="423"/>
      <c r="C673" s="464" t="s">
        <v>200</v>
      </c>
      <c r="D673" s="67">
        <v>0.69</v>
      </c>
      <c r="E673" s="82"/>
      <c r="F673" s="82"/>
      <c r="G673" s="82"/>
      <c r="H673" s="83">
        <v>0.69</v>
      </c>
      <c r="I673" s="82"/>
      <c r="J673" s="82"/>
      <c r="K673" s="82"/>
      <c r="L673" s="419"/>
      <c r="M673" s="82"/>
      <c r="N673" s="82"/>
      <c r="O673" s="82"/>
      <c r="P673" s="82"/>
      <c r="Q673" s="82"/>
      <c r="R673" s="82"/>
      <c r="S673" s="82"/>
      <c r="T673" s="82"/>
      <c r="U673" s="82"/>
      <c r="V673" s="82"/>
      <c r="W673" s="82"/>
      <c r="X673" s="82"/>
      <c r="Y673" s="82"/>
      <c r="Z673" s="82"/>
      <c r="AA673" s="82"/>
      <c r="AB673" s="82"/>
      <c r="AC673" s="82"/>
      <c r="AD673" s="82"/>
      <c r="AE673" s="82"/>
      <c r="AF673" s="82"/>
      <c r="AG673" s="82"/>
      <c r="AH673" s="82"/>
      <c r="AI673" s="82"/>
      <c r="AJ673" s="82"/>
      <c r="AK673" s="82"/>
      <c r="AL673" s="82"/>
      <c r="AM673" s="82"/>
      <c r="AN673" s="82"/>
      <c r="AO673" s="82"/>
      <c r="AP673" s="82"/>
      <c r="AQ673" s="82"/>
      <c r="AR673" s="82"/>
      <c r="AS673" s="82"/>
      <c r="AT673" s="82"/>
      <c r="AU673" s="82"/>
      <c r="AV673" s="82"/>
      <c r="AW673" s="82"/>
      <c r="AX673" s="82"/>
      <c r="AY673" s="82"/>
      <c r="AZ673" s="82"/>
      <c r="BA673" s="82"/>
      <c r="BB673" s="82"/>
      <c r="BC673" s="82"/>
      <c r="BD673" s="428" t="s">
        <v>3109</v>
      </c>
      <c r="BE673" s="82"/>
      <c r="BF673" s="156" t="s">
        <v>3615</v>
      </c>
    </row>
    <row r="674" spans="1:58" s="87" customFormat="1" x14ac:dyDescent="0.2">
      <c r="A674" s="416"/>
      <c r="B674" s="423"/>
      <c r="C674" s="464" t="s">
        <v>200</v>
      </c>
      <c r="D674" s="67">
        <v>0.69</v>
      </c>
      <c r="E674" s="82"/>
      <c r="F674" s="82"/>
      <c r="G674" s="82"/>
      <c r="H674" s="83">
        <v>0.69</v>
      </c>
      <c r="I674" s="82"/>
      <c r="J674" s="82"/>
      <c r="K674" s="82"/>
      <c r="L674" s="419"/>
      <c r="M674" s="82"/>
      <c r="N674" s="82"/>
      <c r="O674" s="82"/>
      <c r="P674" s="82"/>
      <c r="Q674" s="82"/>
      <c r="R674" s="82"/>
      <c r="S674" s="82"/>
      <c r="T674" s="82"/>
      <c r="U674" s="82"/>
      <c r="V674" s="82"/>
      <c r="W674" s="82"/>
      <c r="X674" s="82"/>
      <c r="Y674" s="82"/>
      <c r="Z674" s="82"/>
      <c r="AA674" s="82"/>
      <c r="AB674" s="82"/>
      <c r="AC674" s="82"/>
      <c r="AD674" s="82"/>
      <c r="AE674" s="82"/>
      <c r="AF674" s="82"/>
      <c r="AG674" s="82"/>
      <c r="AH674" s="82"/>
      <c r="AI674" s="82"/>
      <c r="AJ674" s="82"/>
      <c r="AK674" s="82"/>
      <c r="AL674" s="82"/>
      <c r="AM674" s="82"/>
      <c r="AN674" s="82"/>
      <c r="AO674" s="82"/>
      <c r="AP674" s="82"/>
      <c r="AQ674" s="82"/>
      <c r="AR674" s="82"/>
      <c r="AS674" s="82"/>
      <c r="AT674" s="82"/>
      <c r="AU674" s="82"/>
      <c r="AV674" s="82"/>
      <c r="AW674" s="82"/>
      <c r="AX674" s="82"/>
      <c r="AY674" s="82"/>
      <c r="AZ674" s="82"/>
      <c r="BA674" s="82"/>
      <c r="BB674" s="82"/>
      <c r="BC674" s="82"/>
      <c r="BD674" s="428" t="s">
        <v>3132</v>
      </c>
      <c r="BE674" s="82"/>
      <c r="BF674" s="156" t="s">
        <v>3615</v>
      </c>
    </row>
    <row r="675" spans="1:58" s="87" customFormat="1" x14ac:dyDescent="0.2">
      <c r="A675" s="416"/>
      <c r="B675" s="423"/>
      <c r="C675" s="464" t="s">
        <v>200</v>
      </c>
      <c r="D675" s="67">
        <v>0.69</v>
      </c>
      <c r="E675" s="82"/>
      <c r="F675" s="82"/>
      <c r="G675" s="82"/>
      <c r="H675" s="83">
        <v>0.69</v>
      </c>
      <c r="I675" s="82"/>
      <c r="J675" s="82"/>
      <c r="K675" s="82"/>
      <c r="L675" s="419"/>
      <c r="M675" s="82"/>
      <c r="N675" s="82"/>
      <c r="O675" s="82"/>
      <c r="P675" s="82"/>
      <c r="Q675" s="82"/>
      <c r="R675" s="82"/>
      <c r="S675" s="82"/>
      <c r="T675" s="82"/>
      <c r="U675" s="82"/>
      <c r="V675" s="82"/>
      <c r="W675" s="82"/>
      <c r="X675" s="82"/>
      <c r="Y675" s="82"/>
      <c r="Z675" s="82"/>
      <c r="AA675" s="82"/>
      <c r="AB675" s="82"/>
      <c r="AC675" s="82"/>
      <c r="AD675" s="82"/>
      <c r="AE675" s="82"/>
      <c r="AF675" s="82"/>
      <c r="AG675" s="82"/>
      <c r="AH675" s="82"/>
      <c r="AI675" s="82"/>
      <c r="AJ675" s="82"/>
      <c r="AK675" s="82"/>
      <c r="AL675" s="82"/>
      <c r="AM675" s="82"/>
      <c r="AN675" s="82"/>
      <c r="AO675" s="82"/>
      <c r="AP675" s="82"/>
      <c r="AQ675" s="82"/>
      <c r="AR675" s="82"/>
      <c r="AS675" s="82"/>
      <c r="AT675" s="82"/>
      <c r="AU675" s="82"/>
      <c r="AV675" s="82"/>
      <c r="AW675" s="82"/>
      <c r="AX675" s="82"/>
      <c r="AY675" s="82"/>
      <c r="AZ675" s="82"/>
      <c r="BA675" s="82"/>
      <c r="BB675" s="82"/>
      <c r="BC675" s="82"/>
      <c r="BD675" s="428" t="s">
        <v>3120</v>
      </c>
      <c r="BE675" s="82"/>
      <c r="BF675" s="156" t="s">
        <v>3615</v>
      </c>
    </row>
    <row r="676" spans="1:58" s="153" customFormat="1" x14ac:dyDescent="0.2">
      <c r="A676" s="13" t="s">
        <v>196</v>
      </c>
      <c r="B676" s="162" t="s">
        <v>267</v>
      </c>
      <c r="C676" s="14"/>
      <c r="D676" s="33">
        <v>44.470000000000006</v>
      </c>
      <c r="E676" s="33">
        <v>6.3699999999999992</v>
      </c>
      <c r="F676" s="33"/>
      <c r="G676" s="33">
        <v>0</v>
      </c>
      <c r="H676" s="33">
        <v>9.620000000000001</v>
      </c>
      <c r="I676" s="33">
        <v>0</v>
      </c>
      <c r="J676" s="33">
        <v>0</v>
      </c>
      <c r="K676" s="33">
        <v>0</v>
      </c>
      <c r="L676" s="33">
        <v>0.1</v>
      </c>
      <c r="M676" s="33">
        <v>0.7</v>
      </c>
      <c r="N676" s="33">
        <v>0</v>
      </c>
      <c r="O676" s="33">
        <v>0</v>
      </c>
      <c r="P676" s="33">
        <v>0</v>
      </c>
      <c r="Q676" s="33">
        <v>0</v>
      </c>
      <c r="R676" s="33">
        <v>0</v>
      </c>
      <c r="S676" s="33">
        <v>0</v>
      </c>
      <c r="T676" s="33">
        <v>0</v>
      </c>
      <c r="U676" s="33">
        <v>0</v>
      </c>
      <c r="V676" s="33">
        <v>0</v>
      </c>
      <c r="W676" s="33">
        <v>0</v>
      </c>
      <c r="X676" s="33">
        <v>0</v>
      </c>
      <c r="Y676" s="33">
        <v>0</v>
      </c>
      <c r="Z676" s="33">
        <v>0</v>
      </c>
      <c r="AA676" s="33">
        <v>0</v>
      </c>
      <c r="AB676" s="33">
        <v>0</v>
      </c>
      <c r="AC676" s="33">
        <v>0</v>
      </c>
      <c r="AD676" s="33">
        <v>0</v>
      </c>
      <c r="AE676" s="33">
        <v>0</v>
      </c>
      <c r="AF676" s="33">
        <v>0</v>
      </c>
      <c r="AG676" s="33">
        <v>0</v>
      </c>
      <c r="AH676" s="33">
        <v>0</v>
      </c>
      <c r="AI676" s="33">
        <v>0</v>
      </c>
      <c r="AJ676" s="33">
        <v>0</v>
      </c>
      <c r="AK676" s="33">
        <v>0</v>
      </c>
      <c r="AL676" s="33">
        <v>0</v>
      </c>
      <c r="AM676" s="33">
        <v>0</v>
      </c>
      <c r="AN676" s="33">
        <v>0</v>
      </c>
      <c r="AO676" s="33">
        <v>0</v>
      </c>
      <c r="AP676" s="33">
        <v>0</v>
      </c>
      <c r="AQ676" s="33">
        <v>0</v>
      </c>
      <c r="AR676" s="33">
        <v>0</v>
      </c>
      <c r="AS676" s="33">
        <v>1.73</v>
      </c>
      <c r="AT676" s="33">
        <v>0</v>
      </c>
      <c r="AU676" s="33">
        <v>0</v>
      </c>
      <c r="AV676" s="33">
        <v>0</v>
      </c>
      <c r="AW676" s="33">
        <v>0</v>
      </c>
      <c r="AX676" s="33">
        <v>0</v>
      </c>
      <c r="AY676" s="33">
        <v>0.03</v>
      </c>
      <c r="AZ676" s="33">
        <v>0</v>
      </c>
      <c r="BA676" s="33">
        <v>25.92</v>
      </c>
      <c r="BB676" s="13"/>
      <c r="BC676" s="13"/>
      <c r="BD676" s="14"/>
      <c r="BE676" s="13"/>
      <c r="BF676" s="156" t="s">
        <v>3614</v>
      </c>
    </row>
    <row r="677" spans="1:58" s="79" customFormat="1" ht="32" x14ac:dyDescent="0.2">
      <c r="A677" s="400" t="s">
        <v>198</v>
      </c>
      <c r="B677" s="404" t="s">
        <v>3315</v>
      </c>
      <c r="C677" s="400" t="s">
        <v>268</v>
      </c>
      <c r="D677" s="42">
        <v>3</v>
      </c>
      <c r="E677" s="73"/>
      <c r="F677" s="73"/>
      <c r="G677" s="73"/>
      <c r="H677" s="412">
        <v>0.96</v>
      </c>
      <c r="I677" s="412"/>
      <c r="J677" s="73"/>
      <c r="K677" s="73"/>
      <c r="L677" s="403"/>
      <c r="M677" s="73"/>
      <c r="N677" s="73"/>
      <c r="O677" s="73"/>
      <c r="P677" s="73"/>
      <c r="Q677" s="73"/>
      <c r="R677" s="73"/>
      <c r="S677" s="73"/>
      <c r="T677" s="73"/>
      <c r="U677" s="73"/>
      <c r="V677" s="73"/>
      <c r="W677" s="73"/>
      <c r="X677" s="76">
        <v>0</v>
      </c>
      <c r="Y677" s="73"/>
      <c r="Z677" s="73"/>
      <c r="AA677" s="73"/>
      <c r="AB677" s="73"/>
      <c r="AC677" s="73"/>
      <c r="AD677" s="73"/>
      <c r="AE677" s="73"/>
      <c r="AF677" s="73"/>
      <c r="AG677" s="73"/>
      <c r="AH677" s="73"/>
      <c r="AI677" s="73"/>
      <c r="AJ677" s="73"/>
      <c r="AK677" s="73"/>
      <c r="AL677" s="73"/>
      <c r="AM677" s="73"/>
      <c r="AN677" s="73"/>
      <c r="AO677" s="73"/>
      <c r="AP677" s="73"/>
      <c r="AQ677" s="73"/>
      <c r="AR677" s="73"/>
      <c r="AS677" s="73">
        <v>1.72</v>
      </c>
      <c r="AT677" s="73"/>
      <c r="AU677" s="73"/>
      <c r="AV677" s="73"/>
      <c r="AW677" s="73"/>
      <c r="AX677" s="73"/>
      <c r="AY677" s="73"/>
      <c r="AZ677" s="73"/>
      <c r="BA677" s="73">
        <v>0.32</v>
      </c>
      <c r="BB677" s="73"/>
      <c r="BC677" s="73"/>
      <c r="BD677" s="400" t="s">
        <v>3132</v>
      </c>
      <c r="BE677" s="73"/>
      <c r="BF677" s="156" t="s">
        <v>3615</v>
      </c>
    </row>
    <row r="678" spans="1:58" s="79" customFormat="1" ht="32" x14ac:dyDescent="0.2">
      <c r="A678" s="400" t="s">
        <v>266</v>
      </c>
      <c r="B678" s="405" t="s">
        <v>3316</v>
      </c>
      <c r="C678" s="400" t="s">
        <v>268</v>
      </c>
      <c r="D678" s="48">
        <v>0.36</v>
      </c>
      <c r="E678" s="157">
        <v>0.04</v>
      </c>
      <c r="F678" s="157"/>
      <c r="G678" s="157"/>
      <c r="H678" s="158">
        <v>0.32</v>
      </c>
      <c r="I678" s="157"/>
      <c r="J678" s="157"/>
      <c r="K678" s="157"/>
      <c r="L678" s="407"/>
      <c r="M678" s="157"/>
      <c r="N678" s="157"/>
      <c r="O678" s="157"/>
      <c r="P678" s="157"/>
      <c r="Q678" s="157"/>
      <c r="R678" s="157"/>
      <c r="S678" s="157"/>
      <c r="T678" s="157"/>
      <c r="U678" s="157"/>
      <c r="V678" s="157"/>
      <c r="W678" s="157"/>
      <c r="X678" s="159">
        <v>0</v>
      </c>
      <c r="Y678" s="157"/>
      <c r="Z678" s="157"/>
      <c r="AA678" s="157"/>
      <c r="AB678" s="157"/>
      <c r="AC678" s="157"/>
      <c r="AD678" s="157"/>
      <c r="AE678" s="157"/>
      <c r="AF678" s="157"/>
      <c r="AG678" s="157"/>
      <c r="AH678" s="157"/>
      <c r="AI678" s="157"/>
      <c r="AJ678" s="157"/>
      <c r="AK678" s="157"/>
      <c r="AL678" s="157"/>
      <c r="AM678" s="157"/>
      <c r="AN678" s="157"/>
      <c r="AO678" s="157"/>
      <c r="AP678" s="157"/>
      <c r="AQ678" s="157"/>
      <c r="AR678" s="157"/>
      <c r="AS678" s="157"/>
      <c r="AT678" s="157"/>
      <c r="AU678" s="157"/>
      <c r="AV678" s="157"/>
      <c r="AW678" s="157"/>
      <c r="AX678" s="157"/>
      <c r="AY678" s="157"/>
      <c r="AZ678" s="157"/>
      <c r="BA678" s="157"/>
      <c r="BB678" s="157"/>
      <c r="BC678" s="157"/>
      <c r="BD678" s="406" t="s">
        <v>3139</v>
      </c>
      <c r="BE678" s="157"/>
      <c r="BF678" s="156" t="s">
        <v>3615</v>
      </c>
    </row>
    <row r="679" spans="1:58" s="79" customFormat="1" x14ac:dyDescent="0.2">
      <c r="A679" s="400" t="s">
        <v>277</v>
      </c>
      <c r="B679" s="445" t="s">
        <v>3317</v>
      </c>
      <c r="C679" s="400" t="s">
        <v>268</v>
      </c>
      <c r="D679" s="42">
        <v>0.18</v>
      </c>
      <c r="E679" s="73">
        <v>0.18</v>
      </c>
      <c r="F679" s="73"/>
      <c r="G679" s="73"/>
      <c r="H679" s="74"/>
      <c r="I679" s="73"/>
      <c r="J679" s="73"/>
      <c r="K679" s="73"/>
      <c r="L679" s="403"/>
      <c r="M679" s="73"/>
      <c r="N679" s="73"/>
      <c r="O679" s="73"/>
      <c r="P679" s="73"/>
      <c r="Q679" s="73"/>
      <c r="R679" s="73"/>
      <c r="S679" s="73"/>
      <c r="T679" s="73"/>
      <c r="U679" s="73"/>
      <c r="V679" s="73"/>
      <c r="W679" s="73"/>
      <c r="X679" s="73"/>
      <c r="Y679" s="73"/>
      <c r="Z679" s="73"/>
      <c r="AA679" s="73"/>
      <c r="AB679" s="73"/>
      <c r="AC679" s="73"/>
      <c r="AD679" s="73"/>
      <c r="AE679" s="73"/>
      <c r="AF679" s="73"/>
      <c r="AG679" s="73"/>
      <c r="AH679" s="73"/>
      <c r="AI679" s="73"/>
      <c r="AJ679" s="73"/>
      <c r="AK679" s="73"/>
      <c r="AL679" s="73"/>
      <c r="AM679" s="73"/>
      <c r="AN679" s="73"/>
      <c r="AO679" s="73"/>
      <c r="AP679" s="73"/>
      <c r="AQ679" s="73"/>
      <c r="AR679" s="73"/>
      <c r="AS679" s="73"/>
      <c r="AT679" s="73"/>
      <c r="AU679" s="73"/>
      <c r="AV679" s="73"/>
      <c r="AW679" s="73"/>
      <c r="AX679" s="73"/>
      <c r="AY679" s="73"/>
      <c r="AZ679" s="73"/>
      <c r="BA679" s="73"/>
      <c r="BB679" s="73"/>
      <c r="BC679" s="73"/>
      <c r="BD679" s="402" t="s">
        <v>2832</v>
      </c>
      <c r="BE679" s="73"/>
      <c r="BF679" s="156" t="s">
        <v>3615</v>
      </c>
    </row>
    <row r="680" spans="1:58" s="79" customFormat="1" x14ac:dyDescent="0.2">
      <c r="A680" s="400" t="s">
        <v>284</v>
      </c>
      <c r="B680" s="445" t="s">
        <v>3318</v>
      </c>
      <c r="C680" s="400" t="s">
        <v>268</v>
      </c>
      <c r="D680" s="42">
        <v>3.15</v>
      </c>
      <c r="E680" s="73">
        <v>3.15</v>
      </c>
      <c r="F680" s="73"/>
      <c r="G680" s="73"/>
      <c r="H680" s="74"/>
      <c r="I680" s="73"/>
      <c r="J680" s="73"/>
      <c r="K680" s="73"/>
      <c r="L680" s="403"/>
      <c r="M680" s="73"/>
      <c r="N680" s="73"/>
      <c r="O680" s="73"/>
      <c r="P680" s="73"/>
      <c r="Q680" s="73"/>
      <c r="R680" s="73"/>
      <c r="S680" s="73"/>
      <c r="T680" s="73"/>
      <c r="U680" s="73"/>
      <c r="V680" s="73"/>
      <c r="W680" s="73"/>
      <c r="X680" s="76"/>
      <c r="Y680" s="73"/>
      <c r="Z680" s="73"/>
      <c r="AA680" s="73"/>
      <c r="AB680" s="73"/>
      <c r="AC680" s="73"/>
      <c r="AD680" s="73"/>
      <c r="AE680" s="73"/>
      <c r="AF680" s="73"/>
      <c r="AG680" s="73"/>
      <c r="AH680" s="73"/>
      <c r="AI680" s="73"/>
      <c r="AJ680" s="73"/>
      <c r="AK680" s="73"/>
      <c r="AL680" s="73"/>
      <c r="AM680" s="73"/>
      <c r="AN680" s="73"/>
      <c r="AO680" s="73"/>
      <c r="AP680" s="73"/>
      <c r="AQ680" s="73"/>
      <c r="AR680" s="73"/>
      <c r="AS680" s="73"/>
      <c r="AT680" s="73"/>
      <c r="AU680" s="73"/>
      <c r="AV680" s="73"/>
      <c r="AW680" s="73"/>
      <c r="AX680" s="73"/>
      <c r="AY680" s="73"/>
      <c r="AZ680" s="73"/>
      <c r="BA680" s="73"/>
      <c r="BB680" s="73"/>
      <c r="BC680" s="73"/>
      <c r="BD680" s="402" t="s">
        <v>3101</v>
      </c>
      <c r="BE680" s="73"/>
      <c r="BF680" s="156" t="s">
        <v>3615</v>
      </c>
    </row>
    <row r="681" spans="1:58" s="79" customFormat="1" ht="32" x14ac:dyDescent="0.2">
      <c r="A681" s="400" t="s">
        <v>1944</v>
      </c>
      <c r="B681" s="445" t="s">
        <v>3319</v>
      </c>
      <c r="C681" s="400" t="s">
        <v>268</v>
      </c>
      <c r="D681" s="42">
        <v>0.85</v>
      </c>
      <c r="E681" s="73">
        <v>0.85</v>
      </c>
      <c r="F681" s="73"/>
      <c r="G681" s="73"/>
      <c r="H681" s="74"/>
      <c r="I681" s="73"/>
      <c r="J681" s="73"/>
      <c r="K681" s="73"/>
      <c r="L681" s="403"/>
      <c r="M681" s="73"/>
      <c r="N681" s="73"/>
      <c r="O681" s="73"/>
      <c r="P681" s="73"/>
      <c r="Q681" s="73"/>
      <c r="R681" s="73"/>
      <c r="S681" s="73"/>
      <c r="T681" s="73"/>
      <c r="U681" s="73"/>
      <c r="V681" s="73"/>
      <c r="W681" s="73"/>
      <c r="X681" s="76"/>
      <c r="Y681" s="73"/>
      <c r="Z681" s="73"/>
      <c r="AA681" s="73"/>
      <c r="AB681" s="73"/>
      <c r="AC681" s="73"/>
      <c r="AD681" s="73"/>
      <c r="AE681" s="73"/>
      <c r="AF681" s="73"/>
      <c r="AG681" s="73"/>
      <c r="AH681" s="73"/>
      <c r="AI681" s="73"/>
      <c r="AJ681" s="73"/>
      <c r="AK681" s="73"/>
      <c r="AL681" s="73"/>
      <c r="AM681" s="73"/>
      <c r="AN681" s="73"/>
      <c r="AO681" s="73"/>
      <c r="AP681" s="73"/>
      <c r="AQ681" s="73"/>
      <c r="AR681" s="73"/>
      <c r="AS681" s="73"/>
      <c r="AT681" s="73"/>
      <c r="AU681" s="73"/>
      <c r="AV681" s="73"/>
      <c r="AW681" s="73"/>
      <c r="AX681" s="73"/>
      <c r="AY681" s="73"/>
      <c r="AZ681" s="73"/>
      <c r="BA681" s="73"/>
      <c r="BB681" s="73"/>
      <c r="BC681" s="73"/>
      <c r="BD681" s="402" t="s">
        <v>2828</v>
      </c>
      <c r="BE681" s="73"/>
      <c r="BF681" s="156" t="s">
        <v>3615</v>
      </c>
    </row>
    <row r="682" spans="1:58" s="79" customFormat="1" x14ac:dyDescent="0.2">
      <c r="A682" s="400" t="s">
        <v>1948</v>
      </c>
      <c r="B682" s="445" t="s">
        <v>3320</v>
      </c>
      <c r="C682" s="400" t="s">
        <v>268</v>
      </c>
      <c r="D682" s="42">
        <v>1.6</v>
      </c>
      <c r="E682" s="73"/>
      <c r="F682" s="73"/>
      <c r="G682" s="73"/>
      <c r="H682" s="74"/>
      <c r="I682" s="73"/>
      <c r="J682" s="73"/>
      <c r="K682" s="73"/>
      <c r="L682" s="403"/>
      <c r="M682" s="73"/>
      <c r="N682" s="73"/>
      <c r="O682" s="73"/>
      <c r="P682" s="73"/>
      <c r="Q682" s="73"/>
      <c r="R682" s="73"/>
      <c r="S682" s="73"/>
      <c r="T682" s="73"/>
      <c r="U682" s="73"/>
      <c r="V682" s="73"/>
      <c r="W682" s="73"/>
      <c r="X682" s="76"/>
      <c r="Y682" s="73"/>
      <c r="Z682" s="73"/>
      <c r="AA682" s="73"/>
      <c r="AB682" s="73"/>
      <c r="AC682" s="73"/>
      <c r="AD682" s="73"/>
      <c r="AE682" s="73"/>
      <c r="AF682" s="73"/>
      <c r="AG682" s="73"/>
      <c r="AH682" s="73"/>
      <c r="AI682" s="73"/>
      <c r="AJ682" s="73"/>
      <c r="AK682" s="73"/>
      <c r="AL682" s="73"/>
      <c r="AM682" s="73"/>
      <c r="AN682" s="73"/>
      <c r="AO682" s="73"/>
      <c r="AP682" s="73"/>
      <c r="AQ682" s="73"/>
      <c r="AR682" s="73"/>
      <c r="AS682" s="73"/>
      <c r="AT682" s="73"/>
      <c r="AU682" s="73"/>
      <c r="AV682" s="73"/>
      <c r="AW682" s="73"/>
      <c r="AX682" s="73"/>
      <c r="AY682" s="73"/>
      <c r="AZ682" s="73"/>
      <c r="BA682" s="73">
        <v>1.6</v>
      </c>
      <c r="BB682" s="73"/>
      <c r="BC682" s="73"/>
      <c r="BD682" s="402" t="s">
        <v>3109</v>
      </c>
      <c r="BE682" s="73"/>
      <c r="BF682" s="156" t="s">
        <v>3615</v>
      </c>
    </row>
    <row r="683" spans="1:58" s="79" customFormat="1" ht="32" x14ac:dyDescent="0.2">
      <c r="A683" s="400" t="s">
        <v>1954</v>
      </c>
      <c r="B683" s="445" t="s">
        <v>3321</v>
      </c>
      <c r="C683" s="400" t="s">
        <v>268</v>
      </c>
      <c r="D683" s="42">
        <v>1.55</v>
      </c>
      <c r="E683" s="73">
        <v>1.55</v>
      </c>
      <c r="F683" s="73"/>
      <c r="G683" s="73"/>
      <c r="H683" s="74"/>
      <c r="I683" s="73"/>
      <c r="J683" s="73"/>
      <c r="K683" s="73"/>
      <c r="L683" s="403"/>
      <c r="M683" s="73"/>
      <c r="N683" s="73"/>
      <c r="O683" s="73"/>
      <c r="P683" s="73"/>
      <c r="Q683" s="73"/>
      <c r="R683" s="73"/>
      <c r="S683" s="73"/>
      <c r="T683" s="73"/>
      <c r="U683" s="73"/>
      <c r="V683" s="73"/>
      <c r="W683" s="73"/>
      <c r="X683" s="76"/>
      <c r="Y683" s="73"/>
      <c r="Z683" s="73"/>
      <c r="AA683" s="73"/>
      <c r="AB683" s="73"/>
      <c r="AC683" s="73"/>
      <c r="AD683" s="73"/>
      <c r="AE683" s="73"/>
      <c r="AF683" s="73"/>
      <c r="AG683" s="73"/>
      <c r="AH683" s="73"/>
      <c r="AI683" s="73"/>
      <c r="AJ683" s="73"/>
      <c r="AK683" s="73"/>
      <c r="AL683" s="73"/>
      <c r="AM683" s="73"/>
      <c r="AN683" s="73"/>
      <c r="AO683" s="73"/>
      <c r="AP683" s="73"/>
      <c r="AQ683" s="73"/>
      <c r="AR683" s="73"/>
      <c r="AS683" s="73"/>
      <c r="AT683" s="73"/>
      <c r="AU683" s="73"/>
      <c r="AV683" s="73"/>
      <c r="AW683" s="73"/>
      <c r="AX683" s="73"/>
      <c r="AY683" s="73"/>
      <c r="AZ683" s="73"/>
      <c r="BA683" s="73"/>
      <c r="BB683" s="73"/>
      <c r="BC683" s="73"/>
      <c r="BD683" s="402" t="s">
        <v>3129</v>
      </c>
      <c r="BE683" s="73"/>
      <c r="BF683" s="156" t="s">
        <v>3615</v>
      </c>
    </row>
    <row r="684" spans="1:58" s="79" customFormat="1" x14ac:dyDescent="0.2">
      <c r="A684" s="400" t="s">
        <v>1960</v>
      </c>
      <c r="B684" s="404" t="s">
        <v>3322</v>
      </c>
      <c r="C684" s="400" t="s">
        <v>268</v>
      </c>
      <c r="D684" s="42">
        <v>0.2</v>
      </c>
      <c r="E684" s="73"/>
      <c r="F684" s="73"/>
      <c r="G684" s="73"/>
      <c r="H684" s="167"/>
      <c r="I684" s="73"/>
      <c r="J684" s="73"/>
      <c r="K684" s="73"/>
      <c r="L684" s="403"/>
      <c r="M684" s="73"/>
      <c r="N684" s="73"/>
      <c r="O684" s="73"/>
      <c r="P684" s="73"/>
      <c r="Q684" s="73"/>
      <c r="R684" s="73"/>
      <c r="S684" s="73"/>
      <c r="T684" s="73"/>
      <c r="U684" s="73"/>
      <c r="V684" s="73"/>
      <c r="W684" s="73"/>
      <c r="X684" s="76"/>
      <c r="Y684" s="73"/>
      <c r="Z684" s="73"/>
      <c r="AA684" s="73"/>
      <c r="AB684" s="73"/>
      <c r="AC684" s="73"/>
      <c r="AD684" s="73"/>
      <c r="AE684" s="73"/>
      <c r="AF684" s="73"/>
      <c r="AG684" s="73"/>
      <c r="AH684" s="73"/>
      <c r="AI684" s="73"/>
      <c r="AJ684" s="73"/>
      <c r="AK684" s="73"/>
      <c r="AL684" s="73"/>
      <c r="AM684" s="73"/>
      <c r="AN684" s="73"/>
      <c r="AO684" s="73"/>
      <c r="AP684" s="73"/>
      <c r="AQ684" s="73"/>
      <c r="AR684" s="73"/>
      <c r="AS684" s="73"/>
      <c r="AT684" s="73"/>
      <c r="AU684" s="73"/>
      <c r="AV684" s="73"/>
      <c r="AW684" s="73"/>
      <c r="AX684" s="73"/>
      <c r="AY684" s="73"/>
      <c r="AZ684" s="73"/>
      <c r="BA684" s="73">
        <v>0.2</v>
      </c>
      <c r="BB684" s="73"/>
      <c r="BC684" s="73"/>
      <c r="BD684" s="400" t="s">
        <v>2826</v>
      </c>
      <c r="BE684" s="73"/>
      <c r="BF684" s="156" t="s">
        <v>3615</v>
      </c>
    </row>
    <row r="685" spans="1:58" s="79" customFormat="1" ht="32" x14ac:dyDescent="0.2">
      <c r="A685" s="400" t="s">
        <v>705</v>
      </c>
      <c r="B685" s="404" t="s">
        <v>3323</v>
      </c>
      <c r="C685" s="400" t="s">
        <v>268</v>
      </c>
      <c r="D685" s="42">
        <v>13.8</v>
      </c>
      <c r="E685" s="73"/>
      <c r="F685" s="73"/>
      <c r="G685" s="73"/>
      <c r="H685" s="74"/>
      <c r="I685" s="73"/>
      <c r="J685" s="73"/>
      <c r="K685" s="73"/>
      <c r="L685" s="403"/>
      <c r="M685" s="73"/>
      <c r="N685" s="73"/>
      <c r="O685" s="73"/>
      <c r="P685" s="73"/>
      <c r="Q685" s="73"/>
      <c r="R685" s="73"/>
      <c r="S685" s="73"/>
      <c r="T685" s="73"/>
      <c r="U685" s="73"/>
      <c r="V685" s="73"/>
      <c r="W685" s="73"/>
      <c r="X685" s="76"/>
      <c r="Y685" s="73"/>
      <c r="Z685" s="73"/>
      <c r="AA685" s="73"/>
      <c r="AB685" s="73"/>
      <c r="AC685" s="73"/>
      <c r="AD685" s="73"/>
      <c r="AE685" s="73"/>
      <c r="AF685" s="73"/>
      <c r="AG685" s="73"/>
      <c r="AH685" s="73"/>
      <c r="AI685" s="73"/>
      <c r="AJ685" s="73"/>
      <c r="AK685" s="73"/>
      <c r="AL685" s="73"/>
      <c r="AM685" s="73"/>
      <c r="AN685" s="73"/>
      <c r="AO685" s="73"/>
      <c r="AP685" s="73"/>
      <c r="AQ685" s="73"/>
      <c r="AR685" s="73"/>
      <c r="AS685" s="73"/>
      <c r="AT685" s="73"/>
      <c r="AU685" s="73"/>
      <c r="AV685" s="73"/>
      <c r="AW685" s="73"/>
      <c r="AX685" s="73"/>
      <c r="AY685" s="73"/>
      <c r="AZ685" s="73"/>
      <c r="BA685" s="73">
        <v>13.8</v>
      </c>
      <c r="BB685" s="73"/>
      <c r="BC685" s="73"/>
      <c r="BD685" s="400" t="s">
        <v>2826</v>
      </c>
      <c r="BE685" s="73"/>
      <c r="BF685" s="156" t="s">
        <v>3615</v>
      </c>
    </row>
    <row r="686" spans="1:58" s="79" customFormat="1" x14ac:dyDescent="0.2">
      <c r="A686" s="400" t="s">
        <v>708</v>
      </c>
      <c r="B686" s="404" t="s">
        <v>3324</v>
      </c>
      <c r="C686" s="400" t="s">
        <v>268</v>
      </c>
      <c r="D686" s="42">
        <v>0.2</v>
      </c>
      <c r="E686" s="73"/>
      <c r="F686" s="73"/>
      <c r="G686" s="73"/>
      <c r="H686" s="74"/>
      <c r="I686" s="73"/>
      <c r="J686" s="73"/>
      <c r="K686" s="73"/>
      <c r="L686" s="403"/>
      <c r="M686" s="73">
        <v>0.2</v>
      </c>
      <c r="N686" s="73"/>
      <c r="O686" s="73"/>
      <c r="P686" s="73"/>
      <c r="Q686" s="73"/>
      <c r="R686" s="73"/>
      <c r="S686" s="73"/>
      <c r="T686" s="73"/>
      <c r="U686" s="73"/>
      <c r="V686" s="73"/>
      <c r="W686" s="73"/>
      <c r="X686" s="76">
        <v>0</v>
      </c>
      <c r="Y686" s="73"/>
      <c r="Z686" s="73"/>
      <c r="AA686" s="73"/>
      <c r="AB686" s="73"/>
      <c r="AC686" s="73"/>
      <c r="AD686" s="73"/>
      <c r="AE686" s="73"/>
      <c r="AF686" s="73"/>
      <c r="AG686" s="73"/>
      <c r="AH686" s="73"/>
      <c r="AI686" s="73"/>
      <c r="AJ686" s="73"/>
      <c r="AK686" s="73"/>
      <c r="AL686" s="73"/>
      <c r="AM686" s="73"/>
      <c r="AN686" s="73"/>
      <c r="AO686" s="73"/>
      <c r="AP686" s="73"/>
      <c r="AQ686" s="73"/>
      <c r="AR686" s="73"/>
      <c r="AS686" s="73"/>
      <c r="AT686" s="73"/>
      <c r="AU686" s="73"/>
      <c r="AV686" s="73"/>
      <c r="AW686" s="73"/>
      <c r="AX686" s="73"/>
      <c r="AY686" s="73"/>
      <c r="AZ686" s="73"/>
      <c r="BA686" s="73"/>
      <c r="BB686" s="73"/>
      <c r="BC686" s="73"/>
      <c r="BD686" s="400" t="s">
        <v>3109</v>
      </c>
      <c r="BE686" s="73"/>
      <c r="BF686" s="156" t="s">
        <v>3615</v>
      </c>
    </row>
    <row r="687" spans="1:58" s="79" customFormat="1" x14ac:dyDescent="0.2">
      <c r="A687" s="400" t="s">
        <v>710</v>
      </c>
      <c r="B687" s="404" t="s">
        <v>3325</v>
      </c>
      <c r="C687" s="400" t="s">
        <v>268</v>
      </c>
      <c r="D687" s="42">
        <v>0.1</v>
      </c>
      <c r="E687" s="73"/>
      <c r="F687" s="73"/>
      <c r="G687" s="73"/>
      <c r="H687" s="74"/>
      <c r="I687" s="73"/>
      <c r="J687" s="73"/>
      <c r="K687" s="73"/>
      <c r="L687" s="403">
        <v>0.1</v>
      </c>
      <c r="M687" s="73"/>
      <c r="N687" s="73"/>
      <c r="O687" s="73"/>
      <c r="P687" s="73"/>
      <c r="Q687" s="73"/>
      <c r="R687" s="73"/>
      <c r="S687" s="73"/>
      <c r="T687" s="73"/>
      <c r="U687" s="73"/>
      <c r="V687" s="73"/>
      <c r="W687" s="73"/>
      <c r="X687" s="76">
        <v>0</v>
      </c>
      <c r="Y687" s="73"/>
      <c r="Z687" s="73"/>
      <c r="AA687" s="73"/>
      <c r="AB687" s="73"/>
      <c r="AC687" s="73"/>
      <c r="AD687" s="73"/>
      <c r="AE687" s="73"/>
      <c r="AF687" s="73"/>
      <c r="AG687" s="73"/>
      <c r="AH687" s="73"/>
      <c r="AI687" s="73"/>
      <c r="AJ687" s="73"/>
      <c r="AK687" s="73"/>
      <c r="AL687" s="73"/>
      <c r="AM687" s="73"/>
      <c r="AN687" s="73"/>
      <c r="AO687" s="73"/>
      <c r="AP687" s="73"/>
      <c r="AQ687" s="73"/>
      <c r="AR687" s="73"/>
      <c r="AS687" s="73"/>
      <c r="AT687" s="73"/>
      <c r="AU687" s="73"/>
      <c r="AV687" s="73"/>
      <c r="AW687" s="73"/>
      <c r="AX687" s="73"/>
      <c r="AY687" s="73"/>
      <c r="AZ687" s="73"/>
      <c r="BA687" s="73"/>
      <c r="BB687" s="73"/>
      <c r="BC687" s="73"/>
      <c r="BD687" s="400" t="s">
        <v>3109</v>
      </c>
      <c r="BE687" s="73"/>
      <c r="BF687" s="156" t="s">
        <v>3615</v>
      </c>
    </row>
    <row r="688" spans="1:58" s="79" customFormat="1" x14ac:dyDescent="0.2">
      <c r="A688" s="400" t="s">
        <v>712</v>
      </c>
      <c r="B688" s="445" t="s">
        <v>3326</v>
      </c>
      <c r="C688" s="442" t="s">
        <v>268</v>
      </c>
      <c r="D688" s="42">
        <v>9.9999999999999992E-2</v>
      </c>
      <c r="E688" s="73"/>
      <c r="F688" s="73"/>
      <c r="G688" s="73"/>
      <c r="H688" s="74">
        <v>0.09</v>
      </c>
      <c r="I688" s="73"/>
      <c r="J688" s="73"/>
      <c r="K688" s="73"/>
      <c r="L688" s="403"/>
      <c r="M688" s="73"/>
      <c r="N688" s="73"/>
      <c r="O688" s="73"/>
      <c r="P688" s="73"/>
      <c r="Q688" s="73"/>
      <c r="R688" s="73"/>
      <c r="S688" s="73"/>
      <c r="T688" s="73"/>
      <c r="U688" s="73"/>
      <c r="V688" s="73"/>
      <c r="W688" s="73"/>
      <c r="X688" s="73"/>
      <c r="Y688" s="73"/>
      <c r="Z688" s="73"/>
      <c r="AA688" s="73"/>
      <c r="AB688" s="73"/>
      <c r="AC688" s="73"/>
      <c r="AD688" s="73"/>
      <c r="AE688" s="73"/>
      <c r="AF688" s="73"/>
      <c r="AG688" s="73"/>
      <c r="AH688" s="73"/>
      <c r="AI688" s="73"/>
      <c r="AJ688" s="73"/>
      <c r="AK688" s="73"/>
      <c r="AL688" s="73"/>
      <c r="AM688" s="73"/>
      <c r="AN688" s="73"/>
      <c r="AO688" s="73"/>
      <c r="AP688" s="73"/>
      <c r="AQ688" s="73"/>
      <c r="AR688" s="73"/>
      <c r="AS688" s="73">
        <v>0.01</v>
      </c>
      <c r="AT688" s="73"/>
      <c r="AU688" s="73"/>
      <c r="AV688" s="73"/>
      <c r="AW688" s="73"/>
      <c r="AX688" s="73"/>
      <c r="AY688" s="73"/>
      <c r="AZ688" s="73"/>
      <c r="BA688" s="73"/>
      <c r="BB688" s="73"/>
      <c r="BC688" s="73"/>
      <c r="BD688" s="402" t="s">
        <v>3115</v>
      </c>
      <c r="BE688" s="73"/>
      <c r="BF688" s="156" t="s">
        <v>3615</v>
      </c>
    </row>
    <row r="689" spans="1:58" s="79" customFormat="1" x14ac:dyDescent="0.2">
      <c r="A689" s="400" t="s">
        <v>714</v>
      </c>
      <c r="B689" s="445" t="s">
        <v>3327</v>
      </c>
      <c r="C689" s="442" t="s">
        <v>268</v>
      </c>
      <c r="D689" s="42">
        <v>0.25</v>
      </c>
      <c r="E689" s="73"/>
      <c r="F689" s="73"/>
      <c r="G689" s="73"/>
      <c r="H689" s="74">
        <v>0.25</v>
      </c>
      <c r="I689" s="73"/>
      <c r="J689" s="73"/>
      <c r="K689" s="73"/>
      <c r="L689" s="403"/>
      <c r="M689" s="73"/>
      <c r="N689" s="73"/>
      <c r="O689" s="73"/>
      <c r="P689" s="73"/>
      <c r="Q689" s="73"/>
      <c r="R689" s="73"/>
      <c r="S689" s="73"/>
      <c r="T689" s="73"/>
      <c r="U689" s="73"/>
      <c r="V689" s="73"/>
      <c r="W689" s="73"/>
      <c r="X689" s="73"/>
      <c r="Y689" s="73"/>
      <c r="Z689" s="73"/>
      <c r="AA689" s="73"/>
      <c r="AB689" s="73"/>
      <c r="AC689" s="73"/>
      <c r="AD689" s="73"/>
      <c r="AE689" s="73"/>
      <c r="AF689" s="73"/>
      <c r="AG689" s="73"/>
      <c r="AH689" s="73"/>
      <c r="AI689" s="73"/>
      <c r="AJ689" s="73"/>
      <c r="AK689" s="73"/>
      <c r="AL689" s="73"/>
      <c r="AM689" s="73"/>
      <c r="AN689" s="73"/>
      <c r="AO689" s="73"/>
      <c r="AP689" s="73"/>
      <c r="AQ689" s="73"/>
      <c r="AR689" s="73"/>
      <c r="AS689" s="73"/>
      <c r="AT689" s="73"/>
      <c r="AU689" s="73"/>
      <c r="AV689" s="73"/>
      <c r="AW689" s="73"/>
      <c r="AX689" s="73"/>
      <c r="AY689" s="73"/>
      <c r="AZ689" s="73"/>
      <c r="BA689" s="73"/>
      <c r="BB689" s="73"/>
      <c r="BC689" s="73"/>
      <c r="BD689" s="402" t="s">
        <v>3132</v>
      </c>
      <c r="BE689" s="73"/>
      <c r="BF689" s="156" t="s">
        <v>3615</v>
      </c>
    </row>
    <row r="690" spans="1:58" s="79" customFormat="1" x14ac:dyDescent="0.2">
      <c r="A690" s="400" t="s">
        <v>716</v>
      </c>
      <c r="B690" s="171" t="s">
        <v>3328</v>
      </c>
      <c r="C690" s="402" t="s">
        <v>268</v>
      </c>
      <c r="D690" s="42">
        <v>5</v>
      </c>
      <c r="E690" s="73"/>
      <c r="F690" s="73"/>
      <c r="G690" s="73"/>
      <c r="H690" s="74">
        <v>3</v>
      </c>
      <c r="I690" s="73"/>
      <c r="J690" s="73"/>
      <c r="K690" s="73"/>
      <c r="L690" s="73"/>
      <c r="M690" s="73"/>
      <c r="N690" s="73"/>
      <c r="O690" s="73"/>
      <c r="P690" s="73"/>
      <c r="Q690" s="73"/>
      <c r="R690" s="73"/>
      <c r="S690" s="73"/>
      <c r="T690" s="73"/>
      <c r="U690" s="73"/>
      <c r="V690" s="73"/>
      <c r="W690" s="73"/>
      <c r="X690" s="73"/>
      <c r="Y690" s="73"/>
      <c r="Z690" s="73"/>
      <c r="AA690" s="73"/>
      <c r="AB690" s="73"/>
      <c r="AC690" s="73"/>
      <c r="AD690" s="73"/>
      <c r="AE690" s="73"/>
      <c r="AF690" s="73"/>
      <c r="AG690" s="73"/>
      <c r="AH690" s="73"/>
      <c r="AI690" s="73"/>
      <c r="AJ690" s="73"/>
      <c r="AK690" s="73"/>
      <c r="AL690" s="73"/>
      <c r="AM690" s="73"/>
      <c r="AN690" s="73"/>
      <c r="AO690" s="73"/>
      <c r="AP690" s="73"/>
      <c r="AQ690" s="73"/>
      <c r="AR690" s="73"/>
      <c r="AS690" s="73"/>
      <c r="AT690" s="73"/>
      <c r="AU690" s="73"/>
      <c r="AV690" s="73"/>
      <c r="AW690" s="73"/>
      <c r="AX690" s="73"/>
      <c r="AY690" s="73"/>
      <c r="AZ690" s="73"/>
      <c r="BA690" s="73">
        <v>2</v>
      </c>
      <c r="BB690" s="73"/>
      <c r="BC690" s="73"/>
      <c r="BD690" s="408" t="s">
        <v>2824</v>
      </c>
      <c r="BE690" s="73"/>
      <c r="BF690" s="156" t="s">
        <v>3615</v>
      </c>
    </row>
    <row r="691" spans="1:58" s="79" customFormat="1" x14ac:dyDescent="0.2">
      <c r="A691" s="400" t="s">
        <v>720</v>
      </c>
      <c r="B691" s="445" t="s">
        <v>3329</v>
      </c>
      <c r="C691" s="402" t="s">
        <v>268</v>
      </c>
      <c r="D691" s="42">
        <v>5</v>
      </c>
      <c r="E691" s="73"/>
      <c r="F691" s="73"/>
      <c r="G691" s="73"/>
      <c r="H691" s="74">
        <v>3</v>
      </c>
      <c r="I691" s="73"/>
      <c r="J691" s="73"/>
      <c r="K691" s="73"/>
      <c r="L691" s="73"/>
      <c r="M691" s="73"/>
      <c r="N691" s="73"/>
      <c r="O691" s="73"/>
      <c r="P691" s="73"/>
      <c r="Q691" s="73"/>
      <c r="R691" s="73"/>
      <c r="S691" s="73"/>
      <c r="T691" s="73"/>
      <c r="U691" s="73"/>
      <c r="V691" s="73"/>
      <c r="W691" s="73"/>
      <c r="X691" s="73"/>
      <c r="Y691" s="73"/>
      <c r="Z691" s="73"/>
      <c r="AA691" s="73"/>
      <c r="AB691" s="73"/>
      <c r="AC691" s="73"/>
      <c r="AD691" s="73"/>
      <c r="AE691" s="73"/>
      <c r="AF691" s="73"/>
      <c r="AG691" s="73"/>
      <c r="AH691" s="73"/>
      <c r="AI691" s="73"/>
      <c r="AJ691" s="73"/>
      <c r="AK691" s="73"/>
      <c r="AL691" s="73"/>
      <c r="AM691" s="73"/>
      <c r="AN691" s="73"/>
      <c r="AO691" s="73"/>
      <c r="AP691" s="73"/>
      <c r="AQ691" s="73"/>
      <c r="AR691" s="73"/>
      <c r="AS691" s="73"/>
      <c r="AT691" s="73"/>
      <c r="AU691" s="73"/>
      <c r="AV691" s="73"/>
      <c r="AW691" s="73"/>
      <c r="AX691" s="73"/>
      <c r="AY691" s="73"/>
      <c r="AZ691" s="73"/>
      <c r="BA691" s="73">
        <v>2</v>
      </c>
      <c r="BB691" s="73"/>
      <c r="BC691" s="73"/>
      <c r="BD691" s="408" t="s">
        <v>2824</v>
      </c>
      <c r="BE691" s="73"/>
      <c r="BF691" s="156" t="s">
        <v>3615</v>
      </c>
    </row>
    <row r="692" spans="1:58" s="79" customFormat="1" x14ac:dyDescent="0.2">
      <c r="A692" s="400" t="s">
        <v>721</v>
      </c>
      <c r="B692" s="465" t="s">
        <v>3330</v>
      </c>
      <c r="C692" s="454" t="s">
        <v>268</v>
      </c>
      <c r="D692" s="48">
        <v>0.6</v>
      </c>
      <c r="E692" s="157">
        <v>0.6</v>
      </c>
      <c r="F692" s="157"/>
      <c r="G692" s="157"/>
      <c r="H692" s="466"/>
      <c r="I692" s="467"/>
      <c r="J692" s="157"/>
      <c r="K692" s="157"/>
      <c r="L692" s="157"/>
      <c r="M692" s="157"/>
      <c r="N692" s="157"/>
      <c r="O692" s="157"/>
      <c r="P692" s="157"/>
      <c r="Q692" s="157"/>
      <c r="R692" s="157"/>
      <c r="S692" s="157"/>
      <c r="T692" s="157"/>
      <c r="U692" s="157"/>
      <c r="V692" s="157"/>
      <c r="W692" s="157"/>
      <c r="X692" s="157"/>
      <c r="Y692" s="157"/>
      <c r="Z692" s="157"/>
      <c r="AA692" s="157"/>
      <c r="AB692" s="157"/>
      <c r="AC692" s="157"/>
      <c r="AD692" s="157"/>
      <c r="AE692" s="157"/>
      <c r="AF692" s="157"/>
      <c r="AG692" s="157"/>
      <c r="AH692" s="157"/>
      <c r="AI692" s="157"/>
      <c r="AJ692" s="157"/>
      <c r="AK692" s="157"/>
      <c r="AL692" s="157"/>
      <c r="AM692" s="157"/>
      <c r="AN692" s="157"/>
      <c r="AO692" s="157"/>
      <c r="AP692" s="157"/>
      <c r="AQ692" s="157"/>
      <c r="AR692" s="157"/>
      <c r="AS692" s="157"/>
      <c r="AT692" s="157"/>
      <c r="AU692" s="157"/>
      <c r="AV692" s="157"/>
      <c r="AW692" s="157"/>
      <c r="AX692" s="157"/>
      <c r="AY692" s="157"/>
      <c r="AZ692" s="157"/>
      <c r="BA692" s="157"/>
      <c r="BB692" s="157"/>
      <c r="BC692" s="157"/>
      <c r="BD692" s="468" t="s">
        <v>3101</v>
      </c>
      <c r="BE692" s="157"/>
      <c r="BF692" s="156" t="s">
        <v>3615</v>
      </c>
    </row>
    <row r="693" spans="1:58" s="79" customFormat="1" x14ac:dyDescent="0.2">
      <c r="A693" s="400" t="s">
        <v>724</v>
      </c>
      <c r="B693" s="445" t="s">
        <v>298</v>
      </c>
      <c r="C693" s="402"/>
      <c r="D693" s="48">
        <v>8.5300000000000011</v>
      </c>
      <c r="E693" s="73"/>
      <c r="F693" s="73"/>
      <c r="G693" s="73"/>
      <c r="H693" s="74">
        <v>2</v>
      </c>
      <c r="I693" s="73"/>
      <c r="J693" s="73"/>
      <c r="K693" s="73"/>
      <c r="L693" s="73"/>
      <c r="M693" s="74">
        <v>0.5</v>
      </c>
      <c r="N693" s="73"/>
      <c r="O693" s="73"/>
      <c r="P693" s="73"/>
      <c r="Q693" s="73"/>
      <c r="R693" s="73"/>
      <c r="S693" s="73"/>
      <c r="T693" s="73"/>
      <c r="U693" s="73"/>
      <c r="V693" s="73"/>
      <c r="W693" s="73"/>
      <c r="X693" s="73"/>
      <c r="Y693" s="73"/>
      <c r="Z693" s="73"/>
      <c r="AA693" s="73"/>
      <c r="AB693" s="73"/>
      <c r="AC693" s="73"/>
      <c r="AD693" s="73"/>
      <c r="AE693" s="73"/>
      <c r="AF693" s="73"/>
      <c r="AG693" s="73"/>
      <c r="AH693" s="73"/>
      <c r="AI693" s="73"/>
      <c r="AJ693" s="73"/>
      <c r="AK693" s="73"/>
      <c r="AL693" s="73"/>
      <c r="AM693" s="73"/>
      <c r="AN693" s="73"/>
      <c r="AO693" s="73"/>
      <c r="AP693" s="73"/>
      <c r="AQ693" s="73"/>
      <c r="AR693" s="73"/>
      <c r="AS693" s="73"/>
      <c r="AT693" s="73"/>
      <c r="AU693" s="73"/>
      <c r="AV693" s="73"/>
      <c r="AW693" s="73"/>
      <c r="AX693" s="73"/>
      <c r="AY693" s="74">
        <v>0.03</v>
      </c>
      <c r="AZ693" s="73"/>
      <c r="BA693" s="74">
        <v>6</v>
      </c>
      <c r="BB693" s="73"/>
      <c r="BC693" s="73"/>
      <c r="BD693" s="408" t="s">
        <v>3331</v>
      </c>
      <c r="BE693" s="73"/>
      <c r="BF693" s="156" t="s">
        <v>3614</v>
      </c>
    </row>
    <row r="694" spans="1:58" s="87" customFormat="1" x14ac:dyDescent="0.2">
      <c r="A694" s="416"/>
      <c r="B694" s="427"/>
      <c r="C694" s="420" t="s">
        <v>268</v>
      </c>
      <c r="D694" s="48">
        <v>1.5</v>
      </c>
      <c r="E694" s="82"/>
      <c r="F694" s="82"/>
      <c r="G694" s="82"/>
      <c r="H694" s="83">
        <v>1.5</v>
      </c>
      <c r="I694" s="82"/>
      <c r="J694" s="82"/>
      <c r="K694" s="82"/>
      <c r="L694" s="82"/>
      <c r="M694" s="82"/>
      <c r="N694" s="82"/>
      <c r="O694" s="82"/>
      <c r="P694" s="82"/>
      <c r="Q694" s="82"/>
      <c r="R694" s="82"/>
      <c r="S694" s="82"/>
      <c r="T694" s="82"/>
      <c r="U694" s="82"/>
      <c r="V694" s="82"/>
      <c r="W694" s="82"/>
      <c r="X694" s="82"/>
      <c r="Y694" s="82"/>
      <c r="Z694" s="82"/>
      <c r="AA694" s="82"/>
      <c r="AB694" s="82"/>
      <c r="AC694" s="82"/>
      <c r="AD694" s="82"/>
      <c r="AE694" s="82"/>
      <c r="AF694" s="82"/>
      <c r="AG694" s="82"/>
      <c r="AH694" s="82"/>
      <c r="AI694" s="82"/>
      <c r="AJ694" s="82"/>
      <c r="AK694" s="82"/>
      <c r="AL694" s="82"/>
      <c r="AM694" s="82"/>
      <c r="AN694" s="82"/>
      <c r="AO694" s="82"/>
      <c r="AP694" s="82"/>
      <c r="AQ694" s="82"/>
      <c r="AR694" s="82"/>
      <c r="AS694" s="82"/>
      <c r="AT694" s="82"/>
      <c r="AU694" s="82"/>
      <c r="AV694" s="82"/>
      <c r="AW694" s="82"/>
      <c r="AX694" s="82"/>
      <c r="AY694" s="82"/>
      <c r="AZ694" s="82"/>
      <c r="BA694" s="82"/>
      <c r="BB694" s="82"/>
      <c r="BC694" s="82"/>
      <c r="BD694" s="444" t="s">
        <v>3120</v>
      </c>
      <c r="BE694" s="82"/>
      <c r="BF694" s="156" t="s">
        <v>3615</v>
      </c>
    </row>
    <row r="695" spans="1:58" s="87" customFormat="1" x14ac:dyDescent="0.2">
      <c r="A695" s="416"/>
      <c r="B695" s="427"/>
      <c r="C695" s="420" t="s">
        <v>268</v>
      </c>
      <c r="D695" s="48">
        <v>1.03</v>
      </c>
      <c r="E695" s="82"/>
      <c r="F695" s="82"/>
      <c r="G695" s="82"/>
      <c r="H695" s="83">
        <v>0.5</v>
      </c>
      <c r="I695" s="82"/>
      <c r="J695" s="82"/>
      <c r="K695" s="82"/>
      <c r="L695" s="82"/>
      <c r="M695" s="82">
        <v>0.5</v>
      </c>
      <c r="N695" s="82"/>
      <c r="O695" s="82"/>
      <c r="P695" s="82"/>
      <c r="Q695" s="82"/>
      <c r="R695" s="82"/>
      <c r="S695" s="82"/>
      <c r="T695" s="82"/>
      <c r="U695" s="82"/>
      <c r="V695" s="82"/>
      <c r="W695" s="82"/>
      <c r="X695" s="82"/>
      <c r="Y695" s="82"/>
      <c r="Z695" s="82"/>
      <c r="AA695" s="82"/>
      <c r="AB695" s="82"/>
      <c r="AC695" s="82"/>
      <c r="AD695" s="82"/>
      <c r="AE695" s="82"/>
      <c r="AF695" s="82"/>
      <c r="AG695" s="82"/>
      <c r="AH695" s="82"/>
      <c r="AI695" s="82"/>
      <c r="AJ695" s="82"/>
      <c r="AK695" s="82"/>
      <c r="AL695" s="82"/>
      <c r="AM695" s="82"/>
      <c r="AN695" s="82"/>
      <c r="AO695" s="82"/>
      <c r="AP695" s="82"/>
      <c r="AQ695" s="82"/>
      <c r="AR695" s="82"/>
      <c r="AS695" s="82"/>
      <c r="AT695" s="82"/>
      <c r="AU695" s="82"/>
      <c r="AV695" s="82"/>
      <c r="AW695" s="82"/>
      <c r="AX695" s="82"/>
      <c r="AY695" s="82">
        <v>0.03</v>
      </c>
      <c r="AZ695" s="82"/>
      <c r="BA695" s="82"/>
      <c r="BB695" s="82"/>
      <c r="BC695" s="82"/>
      <c r="BD695" s="444" t="s">
        <v>2840</v>
      </c>
      <c r="BE695" s="82"/>
      <c r="BF695" s="156" t="s">
        <v>3615</v>
      </c>
    </row>
    <row r="696" spans="1:58" s="87" customFormat="1" x14ac:dyDescent="0.2">
      <c r="A696" s="416"/>
      <c r="B696" s="427"/>
      <c r="C696" s="420" t="s">
        <v>268</v>
      </c>
      <c r="D696" s="48">
        <v>6</v>
      </c>
      <c r="E696" s="82"/>
      <c r="F696" s="82"/>
      <c r="G696" s="82"/>
      <c r="H696" s="83"/>
      <c r="I696" s="82"/>
      <c r="J696" s="82"/>
      <c r="K696" s="82"/>
      <c r="L696" s="82"/>
      <c r="M696" s="82"/>
      <c r="N696" s="82"/>
      <c r="O696" s="82"/>
      <c r="P696" s="82"/>
      <c r="Q696" s="82"/>
      <c r="R696" s="82"/>
      <c r="S696" s="82"/>
      <c r="T696" s="82"/>
      <c r="U696" s="82"/>
      <c r="V696" s="82"/>
      <c r="W696" s="82"/>
      <c r="X696" s="82"/>
      <c r="Y696" s="82"/>
      <c r="Z696" s="82"/>
      <c r="AA696" s="82"/>
      <c r="AB696" s="82"/>
      <c r="AC696" s="82"/>
      <c r="AD696" s="82"/>
      <c r="AE696" s="82"/>
      <c r="AF696" s="82"/>
      <c r="AG696" s="82"/>
      <c r="AH696" s="82"/>
      <c r="AI696" s="82"/>
      <c r="AJ696" s="82"/>
      <c r="AK696" s="82"/>
      <c r="AL696" s="82"/>
      <c r="AM696" s="82"/>
      <c r="AN696" s="82"/>
      <c r="AO696" s="82"/>
      <c r="AP696" s="82"/>
      <c r="AQ696" s="82"/>
      <c r="AR696" s="82"/>
      <c r="AS696" s="82"/>
      <c r="AT696" s="82"/>
      <c r="AU696" s="82"/>
      <c r="AV696" s="82"/>
      <c r="AW696" s="82"/>
      <c r="AX696" s="82"/>
      <c r="AY696" s="82"/>
      <c r="AZ696" s="82"/>
      <c r="BA696" s="82">
        <v>6</v>
      </c>
      <c r="BB696" s="82"/>
      <c r="BC696" s="82"/>
      <c r="BD696" s="444" t="s">
        <v>2824</v>
      </c>
      <c r="BE696" s="82"/>
      <c r="BF696" s="156" t="s">
        <v>3615</v>
      </c>
    </row>
    <row r="697" spans="1:58" s="153" customFormat="1" x14ac:dyDescent="0.2">
      <c r="A697" s="13" t="s">
        <v>2000</v>
      </c>
      <c r="B697" s="162" t="s">
        <v>278</v>
      </c>
      <c r="C697" s="14"/>
      <c r="D697" s="33">
        <v>61.710000000000008</v>
      </c>
      <c r="E697" s="33">
        <v>6.1</v>
      </c>
      <c r="F697" s="33"/>
      <c r="G697" s="33">
        <v>0</v>
      </c>
      <c r="H697" s="33">
        <v>3.1</v>
      </c>
      <c r="I697" s="33">
        <v>0</v>
      </c>
      <c r="J697" s="33">
        <v>0</v>
      </c>
      <c r="K697" s="33">
        <v>0</v>
      </c>
      <c r="L697" s="33">
        <v>30.400000000000002</v>
      </c>
      <c r="M697" s="33">
        <v>0.26</v>
      </c>
      <c r="N697" s="33">
        <v>0</v>
      </c>
      <c r="O697" s="33">
        <v>0</v>
      </c>
      <c r="P697" s="33">
        <v>0</v>
      </c>
      <c r="Q697" s="33">
        <v>0</v>
      </c>
      <c r="R697" s="33">
        <v>0</v>
      </c>
      <c r="S697" s="33">
        <v>0</v>
      </c>
      <c r="T697" s="33">
        <v>0</v>
      </c>
      <c r="U697" s="33">
        <v>0</v>
      </c>
      <c r="V697" s="33">
        <v>0</v>
      </c>
      <c r="W697" s="33">
        <v>0</v>
      </c>
      <c r="X697" s="33">
        <v>0</v>
      </c>
      <c r="Y697" s="33">
        <v>0</v>
      </c>
      <c r="Z697" s="33">
        <v>0</v>
      </c>
      <c r="AA697" s="33">
        <v>0</v>
      </c>
      <c r="AB697" s="33">
        <v>0</v>
      </c>
      <c r="AC697" s="33">
        <v>0</v>
      </c>
      <c r="AD697" s="33">
        <v>0</v>
      </c>
      <c r="AE697" s="33">
        <v>0</v>
      </c>
      <c r="AF697" s="33">
        <v>0</v>
      </c>
      <c r="AG697" s="33">
        <v>0</v>
      </c>
      <c r="AH697" s="33">
        <v>0</v>
      </c>
      <c r="AI697" s="33">
        <v>0</v>
      </c>
      <c r="AJ697" s="33">
        <v>0</v>
      </c>
      <c r="AK697" s="33">
        <v>0</v>
      </c>
      <c r="AL697" s="33">
        <v>0</v>
      </c>
      <c r="AM697" s="33">
        <v>0</v>
      </c>
      <c r="AN697" s="33">
        <v>0</v>
      </c>
      <c r="AO697" s="33">
        <v>0</v>
      </c>
      <c r="AP697" s="33">
        <v>0</v>
      </c>
      <c r="AQ697" s="33">
        <v>0</v>
      </c>
      <c r="AR697" s="33">
        <v>0</v>
      </c>
      <c r="AS697" s="33">
        <v>0</v>
      </c>
      <c r="AT697" s="33">
        <v>0</v>
      </c>
      <c r="AU697" s="33">
        <v>0</v>
      </c>
      <c r="AV697" s="33">
        <v>0</v>
      </c>
      <c r="AW697" s="33">
        <v>0</v>
      </c>
      <c r="AX697" s="33">
        <v>5.9</v>
      </c>
      <c r="AY697" s="33">
        <v>0.05</v>
      </c>
      <c r="AZ697" s="33">
        <v>0</v>
      </c>
      <c r="BA697" s="33">
        <v>15.9</v>
      </c>
      <c r="BB697" s="13"/>
      <c r="BC697" s="13"/>
      <c r="BD697" s="14"/>
      <c r="BE697" s="13"/>
      <c r="BF697" s="156" t="s">
        <v>3614</v>
      </c>
    </row>
    <row r="698" spans="1:58" s="79" customFormat="1" x14ac:dyDescent="0.2">
      <c r="A698" s="400" t="s">
        <v>2002</v>
      </c>
      <c r="B698" s="404" t="s">
        <v>2943</v>
      </c>
      <c r="C698" s="400" t="s">
        <v>279</v>
      </c>
      <c r="D698" s="42">
        <v>6.5</v>
      </c>
      <c r="E698" s="73"/>
      <c r="F698" s="73"/>
      <c r="G698" s="73"/>
      <c r="H698" s="74"/>
      <c r="I698" s="73"/>
      <c r="J698" s="73"/>
      <c r="K698" s="73"/>
      <c r="L698" s="403"/>
      <c r="M698" s="73"/>
      <c r="N698" s="73"/>
      <c r="O698" s="73"/>
      <c r="P698" s="73"/>
      <c r="Q698" s="73"/>
      <c r="R698" s="73"/>
      <c r="S698" s="73"/>
      <c r="T698" s="73"/>
      <c r="U698" s="73"/>
      <c r="V698" s="73"/>
      <c r="W698" s="73"/>
      <c r="X698" s="76"/>
      <c r="Y698" s="73"/>
      <c r="Z698" s="73"/>
      <c r="AA698" s="73"/>
      <c r="AB698" s="73"/>
      <c r="AC698" s="73"/>
      <c r="AD698" s="73"/>
      <c r="AE698" s="73"/>
      <c r="AF698" s="73"/>
      <c r="AG698" s="73"/>
      <c r="AH698" s="73"/>
      <c r="AI698" s="73"/>
      <c r="AJ698" s="73"/>
      <c r="AK698" s="73"/>
      <c r="AL698" s="73"/>
      <c r="AM698" s="73"/>
      <c r="AN698" s="73"/>
      <c r="AO698" s="73"/>
      <c r="AP698" s="73"/>
      <c r="AQ698" s="73"/>
      <c r="AR698" s="73"/>
      <c r="AS698" s="73"/>
      <c r="AT698" s="73"/>
      <c r="AU698" s="73"/>
      <c r="AV698" s="73"/>
      <c r="AW698" s="73"/>
      <c r="AX698" s="73"/>
      <c r="AY698" s="73"/>
      <c r="AZ698" s="73"/>
      <c r="BA698" s="73">
        <v>6.5</v>
      </c>
      <c r="BB698" s="73"/>
      <c r="BC698" s="73"/>
      <c r="BD698" s="400" t="s">
        <v>3109</v>
      </c>
      <c r="BE698" s="73"/>
      <c r="BF698" s="156" t="s">
        <v>3615</v>
      </c>
    </row>
    <row r="699" spans="1:58" s="79" customFormat="1" x14ac:dyDescent="0.2">
      <c r="A699" s="400" t="s">
        <v>2116</v>
      </c>
      <c r="B699" s="404" t="s">
        <v>2943</v>
      </c>
      <c r="C699" s="400" t="s">
        <v>279</v>
      </c>
      <c r="D699" s="42">
        <v>4</v>
      </c>
      <c r="E699" s="73"/>
      <c r="F699" s="73"/>
      <c r="G699" s="73"/>
      <c r="H699" s="74"/>
      <c r="I699" s="73"/>
      <c r="J699" s="73"/>
      <c r="K699" s="73"/>
      <c r="L699" s="403"/>
      <c r="M699" s="73"/>
      <c r="N699" s="73"/>
      <c r="O699" s="73"/>
      <c r="P699" s="73"/>
      <c r="Q699" s="73"/>
      <c r="R699" s="73"/>
      <c r="S699" s="73"/>
      <c r="T699" s="73"/>
      <c r="U699" s="73"/>
      <c r="V699" s="73"/>
      <c r="W699" s="73"/>
      <c r="X699" s="76"/>
      <c r="Y699" s="73"/>
      <c r="Z699" s="73"/>
      <c r="AA699" s="73"/>
      <c r="AB699" s="73"/>
      <c r="AC699" s="73"/>
      <c r="AD699" s="73"/>
      <c r="AE699" s="73"/>
      <c r="AF699" s="73"/>
      <c r="AG699" s="73"/>
      <c r="AH699" s="73"/>
      <c r="AI699" s="73"/>
      <c r="AJ699" s="73"/>
      <c r="AK699" s="73"/>
      <c r="AL699" s="73"/>
      <c r="AM699" s="73"/>
      <c r="AN699" s="73"/>
      <c r="AO699" s="73"/>
      <c r="AP699" s="73"/>
      <c r="AQ699" s="73"/>
      <c r="AR699" s="73"/>
      <c r="AS699" s="73"/>
      <c r="AT699" s="73"/>
      <c r="AU699" s="73"/>
      <c r="AV699" s="73"/>
      <c r="AW699" s="73"/>
      <c r="AX699" s="73"/>
      <c r="AY699" s="73"/>
      <c r="AZ699" s="73"/>
      <c r="BA699" s="73">
        <v>4</v>
      </c>
      <c r="BB699" s="73"/>
      <c r="BC699" s="73"/>
      <c r="BD699" s="400" t="s">
        <v>3109</v>
      </c>
      <c r="BE699" s="73"/>
      <c r="BF699" s="156" t="s">
        <v>3615</v>
      </c>
    </row>
    <row r="700" spans="1:58" s="79" customFormat="1" x14ac:dyDescent="0.2">
      <c r="A700" s="400" t="s">
        <v>2122</v>
      </c>
      <c r="B700" s="404" t="s">
        <v>2942</v>
      </c>
      <c r="C700" s="400" t="s">
        <v>279</v>
      </c>
      <c r="D700" s="42">
        <v>5.7</v>
      </c>
      <c r="E700" s="73"/>
      <c r="F700" s="73"/>
      <c r="G700" s="73"/>
      <c r="H700" s="74"/>
      <c r="I700" s="73"/>
      <c r="J700" s="73"/>
      <c r="K700" s="73"/>
      <c r="L700" s="403"/>
      <c r="M700" s="73"/>
      <c r="N700" s="73"/>
      <c r="O700" s="73"/>
      <c r="P700" s="73"/>
      <c r="Q700" s="73"/>
      <c r="R700" s="73"/>
      <c r="S700" s="73"/>
      <c r="T700" s="73"/>
      <c r="U700" s="73"/>
      <c r="V700" s="73"/>
      <c r="W700" s="73"/>
      <c r="X700" s="76"/>
      <c r="Y700" s="73"/>
      <c r="Z700" s="73"/>
      <c r="AA700" s="73"/>
      <c r="AB700" s="73"/>
      <c r="AC700" s="73"/>
      <c r="AD700" s="73"/>
      <c r="AE700" s="73"/>
      <c r="AF700" s="73"/>
      <c r="AG700" s="73"/>
      <c r="AH700" s="73"/>
      <c r="AI700" s="73"/>
      <c r="AJ700" s="73"/>
      <c r="AK700" s="73"/>
      <c r="AL700" s="73"/>
      <c r="AM700" s="73"/>
      <c r="AN700" s="73"/>
      <c r="AO700" s="73"/>
      <c r="AP700" s="73"/>
      <c r="AQ700" s="73"/>
      <c r="AR700" s="73"/>
      <c r="AS700" s="73"/>
      <c r="AT700" s="73"/>
      <c r="AU700" s="73"/>
      <c r="AV700" s="73"/>
      <c r="AW700" s="73"/>
      <c r="AX700" s="73">
        <v>5.7</v>
      </c>
      <c r="AY700" s="73"/>
      <c r="AZ700" s="73"/>
      <c r="BA700" s="73"/>
      <c r="BB700" s="73"/>
      <c r="BC700" s="73"/>
      <c r="BD700" s="400" t="s">
        <v>2824</v>
      </c>
      <c r="BE700" s="73"/>
      <c r="BF700" s="156" t="s">
        <v>3615</v>
      </c>
    </row>
    <row r="701" spans="1:58" s="79" customFormat="1" x14ac:dyDescent="0.2">
      <c r="A701" s="400" t="s">
        <v>2139</v>
      </c>
      <c r="B701" s="404" t="s">
        <v>1897</v>
      </c>
      <c r="C701" s="400" t="s">
        <v>279</v>
      </c>
      <c r="D701" s="42">
        <v>3.5</v>
      </c>
      <c r="E701" s="73"/>
      <c r="F701" s="73"/>
      <c r="G701" s="73"/>
      <c r="H701" s="74"/>
      <c r="I701" s="73"/>
      <c r="J701" s="73"/>
      <c r="K701" s="73"/>
      <c r="L701" s="403">
        <v>3.5</v>
      </c>
      <c r="M701" s="73"/>
      <c r="N701" s="73"/>
      <c r="O701" s="73"/>
      <c r="P701" s="73"/>
      <c r="Q701" s="73"/>
      <c r="R701" s="73"/>
      <c r="S701" s="73"/>
      <c r="T701" s="73"/>
      <c r="U701" s="73"/>
      <c r="V701" s="73"/>
      <c r="W701" s="73"/>
      <c r="X701" s="76"/>
      <c r="Y701" s="73"/>
      <c r="Z701" s="73"/>
      <c r="AA701" s="73"/>
      <c r="AB701" s="73"/>
      <c r="AC701" s="73"/>
      <c r="AD701" s="73"/>
      <c r="AE701" s="73"/>
      <c r="AF701" s="73"/>
      <c r="AG701" s="73"/>
      <c r="AH701" s="73"/>
      <c r="AI701" s="73"/>
      <c r="AJ701" s="73"/>
      <c r="AK701" s="73"/>
      <c r="AL701" s="73"/>
      <c r="AM701" s="73"/>
      <c r="AN701" s="73"/>
      <c r="AO701" s="73"/>
      <c r="AP701" s="73"/>
      <c r="AQ701" s="73"/>
      <c r="AR701" s="73"/>
      <c r="AS701" s="73"/>
      <c r="AT701" s="73"/>
      <c r="AU701" s="73"/>
      <c r="AV701" s="73"/>
      <c r="AW701" s="73"/>
      <c r="AX701" s="73"/>
      <c r="AY701" s="73"/>
      <c r="AZ701" s="73"/>
      <c r="BA701" s="73"/>
      <c r="BB701" s="73"/>
      <c r="BC701" s="73"/>
      <c r="BD701" s="400" t="s">
        <v>2828</v>
      </c>
      <c r="BE701" s="73"/>
      <c r="BF701" s="156" t="s">
        <v>3615</v>
      </c>
    </row>
    <row r="702" spans="1:58" s="79" customFormat="1" x14ac:dyDescent="0.2">
      <c r="A702" s="400" t="s">
        <v>574</v>
      </c>
      <c r="B702" s="404" t="s">
        <v>1897</v>
      </c>
      <c r="C702" s="400" t="s">
        <v>279</v>
      </c>
      <c r="D702" s="42">
        <v>4.8</v>
      </c>
      <c r="E702" s="73"/>
      <c r="F702" s="73"/>
      <c r="G702" s="73"/>
      <c r="H702" s="74"/>
      <c r="I702" s="73"/>
      <c r="J702" s="73"/>
      <c r="K702" s="73"/>
      <c r="L702" s="403">
        <v>4.8</v>
      </c>
      <c r="M702" s="73"/>
      <c r="N702" s="73"/>
      <c r="O702" s="73"/>
      <c r="P702" s="73"/>
      <c r="Q702" s="73"/>
      <c r="R702" s="73"/>
      <c r="S702" s="73"/>
      <c r="T702" s="73"/>
      <c r="U702" s="73"/>
      <c r="V702" s="73"/>
      <c r="W702" s="73"/>
      <c r="X702" s="76"/>
      <c r="Y702" s="73"/>
      <c r="Z702" s="73"/>
      <c r="AA702" s="73"/>
      <c r="AB702" s="73"/>
      <c r="AC702" s="73"/>
      <c r="AD702" s="73"/>
      <c r="AE702" s="73"/>
      <c r="AF702" s="73"/>
      <c r="AG702" s="73"/>
      <c r="AH702" s="73"/>
      <c r="AI702" s="73"/>
      <c r="AJ702" s="73"/>
      <c r="AK702" s="73"/>
      <c r="AL702" s="73"/>
      <c r="AM702" s="73"/>
      <c r="AN702" s="73"/>
      <c r="AO702" s="73"/>
      <c r="AP702" s="73"/>
      <c r="AQ702" s="73"/>
      <c r="AR702" s="73"/>
      <c r="AS702" s="73"/>
      <c r="AT702" s="73"/>
      <c r="AU702" s="73"/>
      <c r="AV702" s="73"/>
      <c r="AW702" s="73"/>
      <c r="AX702" s="73"/>
      <c r="AY702" s="73"/>
      <c r="AZ702" s="73"/>
      <c r="BA702" s="73"/>
      <c r="BB702" s="73"/>
      <c r="BC702" s="73"/>
      <c r="BD702" s="400" t="s">
        <v>2828</v>
      </c>
      <c r="BE702" s="73"/>
      <c r="BF702" s="156" t="s">
        <v>3615</v>
      </c>
    </row>
    <row r="703" spans="1:58" s="79" customFormat="1" x14ac:dyDescent="0.2">
      <c r="A703" s="400" t="s">
        <v>590</v>
      </c>
      <c r="B703" s="404" t="s">
        <v>1897</v>
      </c>
      <c r="C703" s="400" t="s">
        <v>279</v>
      </c>
      <c r="D703" s="42">
        <v>6.8</v>
      </c>
      <c r="E703" s="73"/>
      <c r="F703" s="73"/>
      <c r="G703" s="73"/>
      <c r="H703" s="74"/>
      <c r="I703" s="73"/>
      <c r="J703" s="73"/>
      <c r="K703" s="73"/>
      <c r="L703" s="403">
        <v>6.8</v>
      </c>
      <c r="M703" s="73"/>
      <c r="N703" s="73"/>
      <c r="O703" s="73"/>
      <c r="P703" s="73"/>
      <c r="Q703" s="73"/>
      <c r="R703" s="73"/>
      <c r="S703" s="73"/>
      <c r="T703" s="73"/>
      <c r="U703" s="73"/>
      <c r="V703" s="73"/>
      <c r="W703" s="73"/>
      <c r="X703" s="76"/>
      <c r="Y703" s="73"/>
      <c r="Z703" s="73"/>
      <c r="AA703" s="73"/>
      <c r="AB703" s="73"/>
      <c r="AC703" s="73"/>
      <c r="AD703" s="73"/>
      <c r="AE703" s="73"/>
      <c r="AF703" s="73"/>
      <c r="AG703" s="73"/>
      <c r="AH703" s="73"/>
      <c r="AI703" s="73"/>
      <c r="AJ703" s="73"/>
      <c r="AK703" s="73"/>
      <c r="AL703" s="73"/>
      <c r="AM703" s="73"/>
      <c r="AN703" s="73"/>
      <c r="AO703" s="73"/>
      <c r="AP703" s="73"/>
      <c r="AQ703" s="73"/>
      <c r="AR703" s="73"/>
      <c r="AS703" s="73"/>
      <c r="AT703" s="73"/>
      <c r="AU703" s="73"/>
      <c r="AV703" s="73"/>
      <c r="AW703" s="73"/>
      <c r="AX703" s="73"/>
      <c r="AY703" s="73"/>
      <c r="AZ703" s="73"/>
      <c r="BA703" s="73"/>
      <c r="BB703" s="73"/>
      <c r="BC703" s="73"/>
      <c r="BD703" s="400" t="s">
        <v>3109</v>
      </c>
      <c r="BE703" s="73"/>
      <c r="BF703" s="156" t="s">
        <v>3615</v>
      </c>
    </row>
    <row r="704" spans="1:58" s="79" customFormat="1" x14ac:dyDescent="0.2">
      <c r="A704" s="400" t="s">
        <v>592</v>
      </c>
      <c r="B704" s="404" t="s">
        <v>3332</v>
      </c>
      <c r="C704" s="400" t="s">
        <v>279</v>
      </c>
      <c r="D704" s="42">
        <v>0.25</v>
      </c>
      <c r="E704" s="73"/>
      <c r="F704" s="73"/>
      <c r="G704" s="73"/>
      <c r="H704" s="74"/>
      <c r="I704" s="73"/>
      <c r="J704" s="73"/>
      <c r="K704" s="73"/>
      <c r="L704" s="403"/>
      <c r="M704" s="73"/>
      <c r="N704" s="73"/>
      <c r="O704" s="73"/>
      <c r="P704" s="73"/>
      <c r="Q704" s="73"/>
      <c r="R704" s="73"/>
      <c r="S704" s="73"/>
      <c r="T704" s="73"/>
      <c r="U704" s="73"/>
      <c r="V704" s="73"/>
      <c r="W704" s="73"/>
      <c r="X704" s="76"/>
      <c r="Y704" s="73"/>
      <c r="Z704" s="73"/>
      <c r="AA704" s="73"/>
      <c r="AB704" s="73"/>
      <c r="AC704" s="73"/>
      <c r="AD704" s="73"/>
      <c r="AE704" s="73"/>
      <c r="AF704" s="73"/>
      <c r="AG704" s="73"/>
      <c r="AH704" s="73"/>
      <c r="AI704" s="73"/>
      <c r="AJ704" s="73"/>
      <c r="AK704" s="73"/>
      <c r="AL704" s="73"/>
      <c r="AM704" s="73"/>
      <c r="AN704" s="73"/>
      <c r="AO704" s="73"/>
      <c r="AP704" s="73"/>
      <c r="AQ704" s="73"/>
      <c r="AR704" s="73"/>
      <c r="AS704" s="73"/>
      <c r="AT704" s="73"/>
      <c r="AU704" s="73"/>
      <c r="AV704" s="73"/>
      <c r="AW704" s="73"/>
      <c r="AX704" s="73"/>
      <c r="AY704" s="73"/>
      <c r="AZ704" s="73"/>
      <c r="BA704" s="73">
        <v>0.25</v>
      </c>
      <c r="BB704" s="73"/>
      <c r="BC704" s="73"/>
      <c r="BD704" s="400" t="s">
        <v>3109</v>
      </c>
      <c r="BE704" s="73"/>
      <c r="BF704" s="156" t="s">
        <v>3615</v>
      </c>
    </row>
    <row r="705" spans="1:58" s="79" customFormat="1" x14ac:dyDescent="0.2">
      <c r="A705" s="400" t="s">
        <v>608</v>
      </c>
      <c r="B705" s="404" t="s">
        <v>3332</v>
      </c>
      <c r="C705" s="400" t="s">
        <v>279</v>
      </c>
      <c r="D705" s="42">
        <v>0.2</v>
      </c>
      <c r="E705" s="73">
        <v>0.1</v>
      </c>
      <c r="F705" s="73"/>
      <c r="G705" s="73"/>
      <c r="H705" s="74"/>
      <c r="I705" s="73"/>
      <c r="J705" s="73"/>
      <c r="K705" s="73"/>
      <c r="L705" s="403"/>
      <c r="M705" s="73"/>
      <c r="N705" s="73"/>
      <c r="O705" s="73"/>
      <c r="P705" s="73"/>
      <c r="Q705" s="73"/>
      <c r="R705" s="73"/>
      <c r="S705" s="73"/>
      <c r="T705" s="73"/>
      <c r="U705" s="73"/>
      <c r="V705" s="73"/>
      <c r="W705" s="73"/>
      <c r="X705" s="76"/>
      <c r="Y705" s="73"/>
      <c r="Z705" s="73"/>
      <c r="AA705" s="73"/>
      <c r="AB705" s="73"/>
      <c r="AC705" s="73"/>
      <c r="AD705" s="73"/>
      <c r="AE705" s="73"/>
      <c r="AF705" s="73"/>
      <c r="AG705" s="73"/>
      <c r="AH705" s="73"/>
      <c r="AI705" s="73"/>
      <c r="AJ705" s="73"/>
      <c r="AK705" s="73"/>
      <c r="AL705" s="73"/>
      <c r="AM705" s="73"/>
      <c r="AN705" s="73"/>
      <c r="AO705" s="73"/>
      <c r="AP705" s="73"/>
      <c r="AQ705" s="73"/>
      <c r="AR705" s="73"/>
      <c r="AS705" s="73"/>
      <c r="AT705" s="73"/>
      <c r="AU705" s="73"/>
      <c r="AV705" s="73"/>
      <c r="AW705" s="73"/>
      <c r="AX705" s="73"/>
      <c r="AY705" s="73"/>
      <c r="AZ705" s="73"/>
      <c r="BA705" s="73">
        <v>0.1</v>
      </c>
      <c r="BB705" s="73"/>
      <c r="BC705" s="73"/>
      <c r="BD705" s="400" t="s">
        <v>2832</v>
      </c>
      <c r="BE705" s="73"/>
      <c r="BF705" s="156" t="s">
        <v>3615</v>
      </c>
    </row>
    <row r="706" spans="1:58" s="79" customFormat="1" x14ac:dyDescent="0.2">
      <c r="A706" s="400" t="s">
        <v>633</v>
      </c>
      <c r="B706" s="404" t="s">
        <v>3333</v>
      </c>
      <c r="C706" s="400" t="s">
        <v>279</v>
      </c>
      <c r="D706" s="42">
        <v>11</v>
      </c>
      <c r="E706" s="73">
        <v>6</v>
      </c>
      <c r="F706" s="73"/>
      <c r="G706" s="73"/>
      <c r="H706" s="74"/>
      <c r="I706" s="73"/>
      <c r="J706" s="73"/>
      <c r="K706" s="73"/>
      <c r="L706" s="403"/>
      <c r="M706" s="73"/>
      <c r="N706" s="73"/>
      <c r="O706" s="73"/>
      <c r="P706" s="73"/>
      <c r="Q706" s="73"/>
      <c r="R706" s="73"/>
      <c r="S706" s="73"/>
      <c r="T706" s="73"/>
      <c r="U706" s="73"/>
      <c r="V706" s="73"/>
      <c r="W706" s="73"/>
      <c r="X706" s="76"/>
      <c r="Y706" s="73"/>
      <c r="Z706" s="73"/>
      <c r="AA706" s="73"/>
      <c r="AB706" s="73"/>
      <c r="AC706" s="73"/>
      <c r="AD706" s="73"/>
      <c r="AE706" s="73"/>
      <c r="AF706" s="73"/>
      <c r="AG706" s="73"/>
      <c r="AH706" s="73"/>
      <c r="AI706" s="73"/>
      <c r="AJ706" s="73"/>
      <c r="AK706" s="73"/>
      <c r="AL706" s="73"/>
      <c r="AM706" s="73"/>
      <c r="AN706" s="73"/>
      <c r="AO706" s="73"/>
      <c r="AP706" s="73"/>
      <c r="AQ706" s="73"/>
      <c r="AR706" s="73"/>
      <c r="AS706" s="73"/>
      <c r="AT706" s="73"/>
      <c r="AU706" s="73"/>
      <c r="AV706" s="73"/>
      <c r="AW706" s="73"/>
      <c r="AX706" s="73"/>
      <c r="AY706" s="73"/>
      <c r="AZ706" s="73"/>
      <c r="BA706" s="73">
        <v>5</v>
      </c>
      <c r="BB706" s="73"/>
      <c r="BC706" s="73"/>
      <c r="BD706" s="400" t="s">
        <v>3109</v>
      </c>
      <c r="BE706" s="73"/>
      <c r="BF706" s="156" t="s">
        <v>3615</v>
      </c>
    </row>
    <row r="707" spans="1:58" s="79" customFormat="1" x14ac:dyDescent="0.2">
      <c r="A707" s="400" t="s">
        <v>657</v>
      </c>
      <c r="B707" s="404" t="s">
        <v>800</v>
      </c>
      <c r="C707" s="400" t="s">
        <v>279</v>
      </c>
      <c r="D707" s="42">
        <v>0.46</v>
      </c>
      <c r="E707" s="73"/>
      <c r="F707" s="73"/>
      <c r="G707" s="73"/>
      <c r="H707" s="74"/>
      <c r="I707" s="73"/>
      <c r="J707" s="73"/>
      <c r="K707" s="73"/>
      <c r="L707" s="403"/>
      <c r="M707" s="73">
        <v>0.26</v>
      </c>
      <c r="N707" s="73"/>
      <c r="O707" s="73"/>
      <c r="P707" s="73"/>
      <c r="Q707" s="73"/>
      <c r="R707" s="73"/>
      <c r="S707" s="73"/>
      <c r="T707" s="73"/>
      <c r="U707" s="73"/>
      <c r="V707" s="73"/>
      <c r="W707" s="73"/>
      <c r="X707" s="76"/>
      <c r="Y707" s="73"/>
      <c r="Z707" s="73"/>
      <c r="AA707" s="73"/>
      <c r="AB707" s="73"/>
      <c r="AC707" s="73"/>
      <c r="AD707" s="73"/>
      <c r="AE707" s="73"/>
      <c r="AF707" s="73"/>
      <c r="AG707" s="73"/>
      <c r="AH707" s="73"/>
      <c r="AI707" s="73"/>
      <c r="AJ707" s="73"/>
      <c r="AK707" s="73"/>
      <c r="AL707" s="73"/>
      <c r="AM707" s="73"/>
      <c r="AN707" s="73"/>
      <c r="AO707" s="73"/>
      <c r="AP707" s="73"/>
      <c r="AQ707" s="73"/>
      <c r="AR707" s="73"/>
      <c r="AS707" s="73"/>
      <c r="AT707" s="73"/>
      <c r="AU707" s="73"/>
      <c r="AV707" s="73"/>
      <c r="AW707" s="73"/>
      <c r="AX707" s="73">
        <v>0.2</v>
      </c>
      <c r="AY707" s="73"/>
      <c r="AZ707" s="73"/>
      <c r="BA707" s="73"/>
      <c r="BB707" s="73"/>
      <c r="BC707" s="73"/>
      <c r="BD707" s="400" t="s">
        <v>3109</v>
      </c>
      <c r="BE707" s="73"/>
      <c r="BF707" s="156" t="s">
        <v>3615</v>
      </c>
    </row>
    <row r="708" spans="1:58" s="79" customFormat="1" x14ac:dyDescent="0.2">
      <c r="A708" s="400" t="s">
        <v>665</v>
      </c>
      <c r="B708" s="404" t="s">
        <v>800</v>
      </c>
      <c r="C708" s="400" t="s">
        <v>279</v>
      </c>
      <c r="D708" s="42">
        <v>0.1</v>
      </c>
      <c r="E708" s="73"/>
      <c r="F708" s="73"/>
      <c r="G708" s="73"/>
      <c r="H708" s="74">
        <v>0.1</v>
      </c>
      <c r="I708" s="73"/>
      <c r="J708" s="73"/>
      <c r="K708" s="73"/>
      <c r="L708" s="403"/>
      <c r="M708" s="73"/>
      <c r="N708" s="73"/>
      <c r="O708" s="73"/>
      <c r="P708" s="73"/>
      <c r="Q708" s="73"/>
      <c r="R708" s="73"/>
      <c r="S708" s="73"/>
      <c r="T708" s="73"/>
      <c r="U708" s="73"/>
      <c r="V708" s="73"/>
      <c r="W708" s="73"/>
      <c r="X708" s="76"/>
      <c r="Y708" s="73"/>
      <c r="Z708" s="73"/>
      <c r="AA708" s="73"/>
      <c r="AB708" s="73"/>
      <c r="AC708" s="73"/>
      <c r="AD708" s="73"/>
      <c r="AE708" s="73"/>
      <c r="AF708" s="73"/>
      <c r="AG708" s="73"/>
      <c r="AH708" s="73"/>
      <c r="AI708" s="73"/>
      <c r="AJ708" s="73"/>
      <c r="AK708" s="73"/>
      <c r="AL708" s="73"/>
      <c r="AM708" s="73"/>
      <c r="AN708" s="73"/>
      <c r="AO708" s="73"/>
      <c r="AP708" s="73"/>
      <c r="AQ708" s="73"/>
      <c r="AR708" s="73"/>
      <c r="AS708" s="73"/>
      <c r="AT708" s="73"/>
      <c r="AU708" s="73"/>
      <c r="AV708" s="73"/>
      <c r="AW708" s="73"/>
      <c r="AX708" s="73"/>
      <c r="AY708" s="73"/>
      <c r="AZ708" s="73"/>
      <c r="BA708" s="73"/>
      <c r="BB708" s="73"/>
      <c r="BC708" s="73"/>
      <c r="BD708" s="400" t="s">
        <v>3132</v>
      </c>
      <c r="BE708" s="73"/>
      <c r="BF708" s="156" t="s">
        <v>3615</v>
      </c>
    </row>
    <row r="709" spans="1:58" s="79" customFormat="1" x14ac:dyDescent="0.2">
      <c r="A709" s="400" t="s">
        <v>681</v>
      </c>
      <c r="B709" s="404" t="s">
        <v>800</v>
      </c>
      <c r="C709" s="400" t="s">
        <v>279</v>
      </c>
      <c r="D709" s="42">
        <v>0.1</v>
      </c>
      <c r="E709" s="73"/>
      <c r="F709" s="73"/>
      <c r="G709" s="73"/>
      <c r="H709" s="74"/>
      <c r="I709" s="73"/>
      <c r="J709" s="73"/>
      <c r="K709" s="73"/>
      <c r="L709" s="403"/>
      <c r="M709" s="73"/>
      <c r="N709" s="73"/>
      <c r="O709" s="73"/>
      <c r="P709" s="73"/>
      <c r="Q709" s="73"/>
      <c r="R709" s="73"/>
      <c r="S709" s="73"/>
      <c r="T709" s="73"/>
      <c r="U709" s="73"/>
      <c r="V709" s="73"/>
      <c r="W709" s="73"/>
      <c r="X709" s="76">
        <v>0</v>
      </c>
      <c r="Y709" s="73"/>
      <c r="Z709" s="73"/>
      <c r="AA709" s="73"/>
      <c r="AB709" s="73"/>
      <c r="AC709" s="73"/>
      <c r="AD709" s="73"/>
      <c r="AE709" s="73"/>
      <c r="AF709" s="73"/>
      <c r="AG709" s="73"/>
      <c r="AH709" s="73"/>
      <c r="AI709" s="73"/>
      <c r="AJ709" s="73"/>
      <c r="AK709" s="73"/>
      <c r="AL709" s="73"/>
      <c r="AM709" s="73"/>
      <c r="AN709" s="73"/>
      <c r="AO709" s="73"/>
      <c r="AP709" s="73"/>
      <c r="AQ709" s="73"/>
      <c r="AR709" s="73"/>
      <c r="AS709" s="73"/>
      <c r="AT709" s="73"/>
      <c r="AU709" s="73"/>
      <c r="AV709" s="73"/>
      <c r="AW709" s="73"/>
      <c r="AX709" s="73"/>
      <c r="AY709" s="73">
        <v>0.05</v>
      </c>
      <c r="AZ709" s="73"/>
      <c r="BA709" s="73">
        <v>0.05</v>
      </c>
      <c r="BB709" s="73"/>
      <c r="BC709" s="73"/>
      <c r="BD709" s="400" t="s">
        <v>2832</v>
      </c>
      <c r="BE709" s="73"/>
      <c r="BF709" s="156" t="s">
        <v>3615</v>
      </c>
    </row>
    <row r="710" spans="1:58" s="79" customFormat="1" x14ac:dyDescent="0.2">
      <c r="A710" s="400" t="s">
        <v>746</v>
      </c>
      <c r="B710" s="405" t="s">
        <v>3334</v>
      </c>
      <c r="C710" s="406" t="s">
        <v>279</v>
      </c>
      <c r="D710" s="48">
        <v>18.3</v>
      </c>
      <c r="E710" s="157"/>
      <c r="F710" s="157"/>
      <c r="G710" s="157"/>
      <c r="H710" s="158">
        <v>3</v>
      </c>
      <c r="I710" s="157"/>
      <c r="J710" s="157"/>
      <c r="K710" s="157"/>
      <c r="L710" s="407">
        <v>15.3</v>
      </c>
      <c r="M710" s="157"/>
      <c r="N710" s="157"/>
      <c r="O710" s="157"/>
      <c r="P710" s="157"/>
      <c r="Q710" s="157"/>
      <c r="R710" s="157"/>
      <c r="S710" s="157"/>
      <c r="T710" s="157"/>
      <c r="U710" s="157"/>
      <c r="V710" s="157"/>
      <c r="W710" s="157"/>
      <c r="X710" s="159"/>
      <c r="Y710" s="157"/>
      <c r="Z710" s="157"/>
      <c r="AA710" s="157"/>
      <c r="AB710" s="157"/>
      <c r="AC710" s="157"/>
      <c r="AD710" s="157"/>
      <c r="AE710" s="157"/>
      <c r="AF710" s="157"/>
      <c r="AG710" s="157"/>
      <c r="AH710" s="157"/>
      <c r="AI710" s="157"/>
      <c r="AJ710" s="157"/>
      <c r="AK710" s="157"/>
      <c r="AL710" s="157"/>
      <c r="AM710" s="157"/>
      <c r="AN710" s="157"/>
      <c r="AO710" s="157"/>
      <c r="AP710" s="157"/>
      <c r="AQ710" s="157"/>
      <c r="AR710" s="157"/>
      <c r="AS710" s="157"/>
      <c r="AT710" s="157"/>
      <c r="AU710" s="157"/>
      <c r="AV710" s="157"/>
      <c r="AW710" s="157"/>
      <c r="AX710" s="157"/>
      <c r="AY710" s="157"/>
      <c r="AZ710" s="157"/>
      <c r="BA710" s="157"/>
      <c r="BB710" s="157"/>
      <c r="BC710" s="157"/>
      <c r="BD710" s="406" t="s">
        <v>3109</v>
      </c>
      <c r="BE710" s="157"/>
      <c r="BF710" s="156" t="s">
        <v>3615</v>
      </c>
    </row>
    <row r="711" spans="1:58" s="153" customFormat="1" x14ac:dyDescent="0.2">
      <c r="A711" s="399" t="s">
        <v>774</v>
      </c>
      <c r="B711" s="162" t="s">
        <v>1143</v>
      </c>
      <c r="C711" s="399"/>
      <c r="D711" s="33">
        <v>95</v>
      </c>
      <c r="E711" s="33">
        <v>0</v>
      </c>
      <c r="F711" s="33"/>
      <c r="G711" s="33">
        <v>0</v>
      </c>
      <c r="H711" s="33">
        <v>0</v>
      </c>
      <c r="I711" s="33">
        <v>0</v>
      </c>
      <c r="J711" s="33">
        <v>47.5</v>
      </c>
      <c r="K711" s="33">
        <v>0</v>
      </c>
      <c r="L711" s="33">
        <v>0</v>
      </c>
      <c r="M711" s="33">
        <v>0</v>
      </c>
      <c r="N711" s="33">
        <v>0</v>
      </c>
      <c r="O711" s="33">
        <v>0</v>
      </c>
      <c r="P711" s="33">
        <v>0</v>
      </c>
      <c r="Q711" s="33">
        <v>0</v>
      </c>
      <c r="R711" s="33">
        <v>0</v>
      </c>
      <c r="S711" s="33">
        <v>0</v>
      </c>
      <c r="T711" s="33">
        <v>0</v>
      </c>
      <c r="U711" s="33">
        <v>0</v>
      </c>
      <c r="V711" s="33">
        <v>0</v>
      </c>
      <c r="W711" s="33">
        <v>0</v>
      </c>
      <c r="X711" s="33">
        <v>0</v>
      </c>
      <c r="Y711" s="33">
        <v>0</v>
      </c>
      <c r="Z711" s="33">
        <v>0</v>
      </c>
      <c r="AA711" s="33">
        <v>0</v>
      </c>
      <c r="AB711" s="33">
        <v>0</v>
      </c>
      <c r="AC711" s="33">
        <v>0</v>
      </c>
      <c r="AD711" s="33">
        <v>0</v>
      </c>
      <c r="AE711" s="33">
        <v>0</v>
      </c>
      <c r="AF711" s="33">
        <v>0</v>
      </c>
      <c r="AG711" s="33">
        <v>0</v>
      </c>
      <c r="AH711" s="33">
        <v>0</v>
      </c>
      <c r="AI711" s="33">
        <v>0</v>
      </c>
      <c r="AJ711" s="33">
        <v>0</v>
      </c>
      <c r="AK711" s="33">
        <v>0</v>
      </c>
      <c r="AL711" s="33">
        <v>0</v>
      </c>
      <c r="AM711" s="33">
        <v>0</v>
      </c>
      <c r="AN711" s="33">
        <v>0</v>
      </c>
      <c r="AO711" s="33">
        <v>0</v>
      </c>
      <c r="AP711" s="33">
        <v>0</v>
      </c>
      <c r="AQ711" s="33">
        <v>0</v>
      </c>
      <c r="AR711" s="33">
        <v>0</v>
      </c>
      <c r="AS711" s="33">
        <v>0</v>
      </c>
      <c r="AT711" s="33">
        <v>0</v>
      </c>
      <c r="AU711" s="33">
        <v>0</v>
      </c>
      <c r="AV711" s="33">
        <v>0</v>
      </c>
      <c r="AW711" s="33">
        <v>0</v>
      </c>
      <c r="AX711" s="33">
        <v>0</v>
      </c>
      <c r="AY711" s="33">
        <v>0</v>
      </c>
      <c r="AZ711" s="33">
        <v>0</v>
      </c>
      <c r="BA711" s="33">
        <v>47.5</v>
      </c>
      <c r="BB711" s="33">
        <v>0</v>
      </c>
      <c r="BC711" s="33">
        <v>0</v>
      </c>
      <c r="BD711" s="399"/>
      <c r="BE711" s="13"/>
      <c r="BF711" s="156" t="s">
        <v>3614</v>
      </c>
    </row>
    <row r="712" spans="1:58" s="79" customFormat="1" ht="32" x14ac:dyDescent="0.2">
      <c r="A712" s="414" t="s">
        <v>775</v>
      </c>
      <c r="B712" s="455" t="s">
        <v>3335</v>
      </c>
      <c r="C712" s="414"/>
      <c r="D712" s="48">
        <v>95</v>
      </c>
      <c r="E712" s="159"/>
      <c r="F712" s="159"/>
      <c r="G712" s="159"/>
      <c r="H712" s="166"/>
      <c r="I712" s="159"/>
      <c r="J712" s="159">
        <v>47.5</v>
      </c>
      <c r="K712" s="159"/>
      <c r="L712" s="415"/>
      <c r="M712" s="159"/>
      <c r="N712" s="159"/>
      <c r="O712" s="159"/>
      <c r="P712" s="159"/>
      <c r="Q712" s="159"/>
      <c r="R712" s="159"/>
      <c r="S712" s="159"/>
      <c r="T712" s="159"/>
      <c r="U712" s="159"/>
      <c r="V712" s="159"/>
      <c r="W712" s="159"/>
      <c r="X712" s="159"/>
      <c r="Y712" s="159"/>
      <c r="Z712" s="159"/>
      <c r="AA712" s="159"/>
      <c r="AB712" s="159"/>
      <c r="AC712" s="159"/>
      <c r="AD712" s="159"/>
      <c r="AE712" s="159"/>
      <c r="AF712" s="159"/>
      <c r="AG712" s="159"/>
      <c r="AH712" s="159"/>
      <c r="AI712" s="159"/>
      <c r="AJ712" s="159"/>
      <c r="AK712" s="159"/>
      <c r="AL712" s="159"/>
      <c r="AM712" s="159"/>
      <c r="AN712" s="159"/>
      <c r="AO712" s="159"/>
      <c r="AP712" s="159"/>
      <c r="AQ712" s="159"/>
      <c r="AR712" s="159"/>
      <c r="AS712" s="159"/>
      <c r="AT712" s="159"/>
      <c r="AU712" s="159"/>
      <c r="AV712" s="159"/>
      <c r="AW712" s="159"/>
      <c r="AX712" s="159"/>
      <c r="AY712" s="159"/>
      <c r="AZ712" s="159"/>
      <c r="BA712" s="159">
        <v>47.5</v>
      </c>
      <c r="BB712" s="159"/>
      <c r="BC712" s="159"/>
      <c r="BD712" s="408" t="s">
        <v>3331</v>
      </c>
      <c r="BE712" s="159"/>
      <c r="BF712" s="156" t="s">
        <v>3614</v>
      </c>
    </row>
    <row r="713" spans="1:58" s="87" customFormat="1" x14ac:dyDescent="0.2">
      <c r="A713" s="432"/>
      <c r="B713" s="457"/>
      <c r="C713" s="432" t="s">
        <v>1946</v>
      </c>
      <c r="D713" s="163">
        <v>47.5</v>
      </c>
      <c r="E713" s="164"/>
      <c r="F713" s="164"/>
      <c r="G713" s="164"/>
      <c r="H713" s="165"/>
      <c r="I713" s="164"/>
      <c r="J713" s="164">
        <v>47.5</v>
      </c>
      <c r="K713" s="164"/>
      <c r="L713" s="458"/>
      <c r="M713" s="164"/>
      <c r="N713" s="164"/>
      <c r="O713" s="164"/>
      <c r="P713" s="164"/>
      <c r="Q713" s="164"/>
      <c r="R713" s="164"/>
      <c r="S713" s="164"/>
      <c r="T713" s="164"/>
      <c r="U713" s="164"/>
      <c r="V713" s="164"/>
      <c r="W713" s="164"/>
      <c r="X713" s="164"/>
      <c r="Y713" s="164"/>
      <c r="Z713" s="164"/>
      <c r="AA713" s="164"/>
      <c r="AB713" s="164"/>
      <c r="AC713" s="164"/>
      <c r="AD713" s="164"/>
      <c r="AE713" s="164"/>
      <c r="AF713" s="164"/>
      <c r="AG713" s="164"/>
      <c r="AH713" s="164"/>
      <c r="AI713" s="164"/>
      <c r="AJ713" s="164"/>
      <c r="AK713" s="164"/>
      <c r="AL713" s="164"/>
      <c r="AM713" s="164"/>
      <c r="AN713" s="164"/>
      <c r="AO713" s="164"/>
      <c r="AP713" s="164"/>
      <c r="AQ713" s="164"/>
      <c r="AR713" s="164"/>
      <c r="AS713" s="164"/>
      <c r="AT713" s="164"/>
      <c r="AU713" s="164"/>
      <c r="AV713" s="164"/>
      <c r="AW713" s="164"/>
      <c r="AX713" s="164"/>
      <c r="AY713" s="164"/>
      <c r="AZ713" s="164"/>
      <c r="BA713" s="164"/>
      <c r="BB713" s="164"/>
      <c r="BC713" s="164"/>
      <c r="BD713" s="432" t="s">
        <v>2828</v>
      </c>
      <c r="BE713" s="164"/>
      <c r="BF713" s="156" t="s">
        <v>3615</v>
      </c>
    </row>
    <row r="714" spans="1:58" s="87" customFormat="1" x14ac:dyDescent="0.2">
      <c r="A714" s="432"/>
      <c r="B714" s="457"/>
      <c r="C714" s="432" t="s">
        <v>1946</v>
      </c>
      <c r="D714" s="163">
        <v>47.5</v>
      </c>
      <c r="E714" s="164"/>
      <c r="F714" s="164"/>
      <c r="G714" s="164"/>
      <c r="H714" s="165"/>
      <c r="I714" s="164"/>
      <c r="J714" s="164"/>
      <c r="K714" s="164"/>
      <c r="L714" s="458"/>
      <c r="M714" s="164"/>
      <c r="N714" s="164"/>
      <c r="O714" s="164"/>
      <c r="P714" s="164"/>
      <c r="Q714" s="164"/>
      <c r="R714" s="164"/>
      <c r="S714" s="164"/>
      <c r="T714" s="164"/>
      <c r="U714" s="164"/>
      <c r="V714" s="164"/>
      <c r="W714" s="164"/>
      <c r="X714" s="164"/>
      <c r="Y714" s="164"/>
      <c r="Z714" s="164"/>
      <c r="AA714" s="164"/>
      <c r="AB714" s="164"/>
      <c r="AC714" s="164"/>
      <c r="AD714" s="164"/>
      <c r="AE714" s="164"/>
      <c r="AF714" s="164"/>
      <c r="AG714" s="164"/>
      <c r="AH714" s="164"/>
      <c r="AI714" s="164"/>
      <c r="AJ714" s="164"/>
      <c r="AK714" s="164"/>
      <c r="AL714" s="164"/>
      <c r="AM714" s="164"/>
      <c r="AN714" s="164"/>
      <c r="AO714" s="164"/>
      <c r="AP714" s="164"/>
      <c r="AQ714" s="164"/>
      <c r="AR714" s="164"/>
      <c r="AS714" s="164"/>
      <c r="AT714" s="164"/>
      <c r="AU714" s="164"/>
      <c r="AV714" s="164"/>
      <c r="AW714" s="164"/>
      <c r="AX714" s="164"/>
      <c r="AY714" s="164"/>
      <c r="AZ714" s="164"/>
      <c r="BA714" s="164">
        <v>47.5</v>
      </c>
      <c r="BB714" s="164"/>
      <c r="BC714" s="164"/>
      <c r="BD714" s="432" t="s">
        <v>2824</v>
      </c>
      <c r="BE714" s="164"/>
      <c r="BF714" s="156" t="s">
        <v>3615</v>
      </c>
    </row>
    <row r="715" spans="1:58" s="153" customFormat="1" x14ac:dyDescent="0.2">
      <c r="A715" s="399" t="s">
        <v>806</v>
      </c>
      <c r="B715" s="162" t="s">
        <v>1146</v>
      </c>
      <c r="C715" s="399"/>
      <c r="D715" s="33">
        <v>17.560000000000002</v>
      </c>
      <c r="E715" s="33">
        <v>0</v>
      </c>
      <c r="F715" s="33"/>
      <c r="G715" s="33">
        <v>0</v>
      </c>
      <c r="H715" s="33">
        <v>7.7</v>
      </c>
      <c r="I715" s="33">
        <v>0</v>
      </c>
      <c r="J715" s="33">
        <v>0</v>
      </c>
      <c r="K715" s="33">
        <v>0</v>
      </c>
      <c r="L715" s="33">
        <v>0</v>
      </c>
      <c r="M715" s="33">
        <v>5.12</v>
      </c>
      <c r="N715" s="33">
        <v>0</v>
      </c>
      <c r="O715" s="33">
        <v>4.74</v>
      </c>
      <c r="P715" s="33">
        <v>0</v>
      </c>
      <c r="Q715" s="33">
        <v>0</v>
      </c>
      <c r="R715" s="33">
        <v>0</v>
      </c>
      <c r="S715" s="33">
        <v>0</v>
      </c>
      <c r="T715" s="33">
        <v>0</v>
      </c>
      <c r="U715" s="33">
        <v>0</v>
      </c>
      <c r="V715" s="33">
        <v>0</v>
      </c>
      <c r="W715" s="33">
        <v>0</v>
      </c>
      <c r="X715" s="33">
        <v>0</v>
      </c>
      <c r="Y715" s="33">
        <v>0</v>
      </c>
      <c r="Z715" s="33">
        <v>0</v>
      </c>
      <c r="AA715" s="33">
        <v>0</v>
      </c>
      <c r="AB715" s="33">
        <v>0</v>
      </c>
      <c r="AC715" s="33">
        <v>0</v>
      </c>
      <c r="AD715" s="33">
        <v>0</v>
      </c>
      <c r="AE715" s="33">
        <v>0</v>
      </c>
      <c r="AF715" s="33">
        <v>0</v>
      </c>
      <c r="AG715" s="33">
        <v>0</v>
      </c>
      <c r="AH715" s="33">
        <v>0</v>
      </c>
      <c r="AI715" s="33">
        <v>0</v>
      </c>
      <c r="AJ715" s="33">
        <v>0</v>
      </c>
      <c r="AK715" s="33">
        <v>0</v>
      </c>
      <c r="AL715" s="33">
        <v>0</v>
      </c>
      <c r="AM715" s="33">
        <v>0</v>
      </c>
      <c r="AN715" s="33">
        <v>0</v>
      </c>
      <c r="AO715" s="33">
        <v>0</v>
      </c>
      <c r="AP715" s="33">
        <v>0</v>
      </c>
      <c r="AQ715" s="33">
        <v>0</v>
      </c>
      <c r="AR715" s="33">
        <v>0</v>
      </c>
      <c r="AS715" s="33">
        <v>0</v>
      </c>
      <c r="AT715" s="33">
        <v>0</v>
      </c>
      <c r="AU715" s="33">
        <v>0</v>
      </c>
      <c r="AV715" s="33">
        <v>0</v>
      </c>
      <c r="AW715" s="33">
        <v>0</v>
      </c>
      <c r="AX715" s="33">
        <v>0</v>
      </c>
      <c r="AY715" s="33">
        <v>0</v>
      </c>
      <c r="AZ715" s="33">
        <v>0</v>
      </c>
      <c r="BA715" s="33">
        <v>0</v>
      </c>
      <c r="BB715" s="13"/>
      <c r="BC715" s="13"/>
      <c r="BD715" s="399"/>
      <c r="BE715" s="13"/>
      <c r="BF715" s="156" t="s">
        <v>3614</v>
      </c>
    </row>
    <row r="716" spans="1:58" s="79" customFormat="1" ht="96" x14ac:dyDescent="0.2">
      <c r="A716" s="409" t="s">
        <v>807</v>
      </c>
      <c r="B716" s="410" t="s">
        <v>3336</v>
      </c>
      <c r="C716" s="409" t="s">
        <v>285</v>
      </c>
      <c r="D716" s="53">
        <v>4.74</v>
      </c>
      <c r="E716" s="76"/>
      <c r="F716" s="76"/>
      <c r="G716" s="76"/>
      <c r="H716" s="160"/>
      <c r="I716" s="76"/>
      <c r="J716" s="76"/>
      <c r="K716" s="76"/>
      <c r="L716" s="411"/>
      <c r="M716" s="76"/>
      <c r="N716" s="76"/>
      <c r="O716" s="76">
        <v>4.74</v>
      </c>
      <c r="P716" s="76"/>
      <c r="Q716" s="76"/>
      <c r="R716" s="76"/>
      <c r="S716" s="76"/>
      <c r="T716" s="76"/>
      <c r="U716" s="76"/>
      <c r="V716" s="76"/>
      <c r="W716" s="76"/>
      <c r="X716" s="76"/>
      <c r="Y716" s="76"/>
      <c r="Z716" s="76"/>
      <c r="AA716" s="76"/>
      <c r="AB716" s="76"/>
      <c r="AC716" s="76"/>
      <c r="AD716" s="76"/>
      <c r="AE716" s="76"/>
      <c r="AF716" s="76"/>
      <c r="AG716" s="76"/>
      <c r="AH716" s="76"/>
      <c r="AI716" s="76"/>
      <c r="AJ716" s="76"/>
      <c r="AK716" s="76"/>
      <c r="AL716" s="76"/>
      <c r="AM716" s="76"/>
      <c r="AN716" s="76"/>
      <c r="AO716" s="76"/>
      <c r="AP716" s="76"/>
      <c r="AQ716" s="76"/>
      <c r="AR716" s="76"/>
      <c r="AS716" s="76"/>
      <c r="AT716" s="76"/>
      <c r="AU716" s="76"/>
      <c r="AV716" s="76"/>
      <c r="AW716" s="76"/>
      <c r="AX716" s="76"/>
      <c r="AY716" s="76"/>
      <c r="AZ716" s="76"/>
      <c r="BA716" s="76"/>
      <c r="BB716" s="76"/>
      <c r="BC716" s="76"/>
      <c r="BD716" s="409" t="s">
        <v>2826</v>
      </c>
      <c r="BE716" s="76"/>
      <c r="BF716" s="156" t="s">
        <v>3615</v>
      </c>
    </row>
    <row r="717" spans="1:58" s="79" customFormat="1" ht="32" x14ac:dyDescent="0.2">
      <c r="A717" s="409" t="s">
        <v>809</v>
      </c>
      <c r="B717" s="410" t="s">
        <v>3337</v>
      </c>
      <c r="C717" s="409" t="s">
        <v>285</v>
      </c>
      <c r="D717" s="53">
        <v>7.7</v>
      </c>
      <c r="E717" s="76"/>
      <c r="F717" s="76"/>
      <c r="G717" s="76"/>
      <c r="H717" s="160">
        <v>7.7</v>
      </c>
      <c r="I717" s="76"/>
      <c r="J717" s="76"/>
      <c r="K717" s="76"/>
      <c r="L717" s="411"/>
      <c r="M717" s="76"/>
      <c r="N717" s="76"/>
      <c r="O717" s="76"/>
      <c r="P717" s="76"/>
      <c r="Q717" s="76"/>
      <c r="R717" s="76"/>
      <c r="S717" s="76"/>
      <c r="T717" s="76"/>
      <c r="U717" s="76"/>
      <c r="V717" s="76"/>
      <c r="W717" s="76"/>
      <c r="X717" s="76">
        <v>0</v>
      </c>
      <c r="Y717" s="76"/>
      <c r="Z717" s="76"/>
      <c r="AA717" s="76"/>
      <c r="AB717" s="76"/>
      <c r="AC717" s="76"/>
      <c r="AD717" s="76"/>
      <c r="AE717" s="76"/>
      <c r="AF717" s="76"/>
      <c r="AG717" s="76"/>
      <c r="AH717" s="76"/>
      <c r="AI717" s="76"/>
      <c r="AJ717" s="76"/>
      <c r="AK717" s="76"/>
      <c r="AL717" s="76"/>
      <c r="AM717" s="76"/>
      <c r="AN717" s="76"/>
      <c r="AO717" s="76"/>
      <c r="AP717" s="76"/>
      <c r="AQ717" s="76"/>
      <c r="AR717" s="76"/>
      <c r="AS717" s="76"/>
      <c r="AT717" s="76"/>
      <c r="AU717" s="76"/>
      <c r="AV717" s="76"/>
      <c r="AW717" s="76"/>
      <c r="AX717" s="76"/>
      <c r="AY717" s="76"/>
      <c r="AZ717" s="76"/>
      <c r="BA717" s="76"/>
      <c r="BB717" s="76"/>
      <c r="BC717" s="76"/>
      <c r="BD717" s="409" t="s">
        <v>3105</v>
      </c>
      <c r="BE717" s="76"/>
      <c r="BF717" s="156" t="s">
        <v>3615</v>
      </c>
    </row>
    <row r="718" spans="1:58" s="79" customFormat="1" x14ac:dyDescent="0.2">
      <c r="A718" s="409" t="s">
        <v>810</v>
      </c>
      <c r="B718" s="469" t="s">
        <v>3338</v>
      </c>
      <c r="C718" s="470" t="s">
        <v>285</v>
      </c>
      <c r="D718" s="173">
        <v>5.12</v>
      </c>
      <c r="E718" s="174"/>
      <c r="F718" s="174"/>
      <c r="G718" s="174"/>
      <c r="H718" s="175"/>
      <c r="I718" s="174"/>
      <c r="J718" s="174"/>
      <c r="K718" s="174"/>
      <c r="L718" s="471"/>
      <c r="M718" s="174">
        <v>5.12</v>
      </c>
      <c r="N718" s="174"/>
      <c r="O718" s="174"/>
      <c r="P718" s="174"/>
      <c r="Q718" s="174"/>
      <c r="R718" s="174"/>
      <c r="S718" s="174"/>
      <c r="T718" s="174"/>
      <c r="U718" s="174"/>
      <c r="V718" s="174"/>
      <c r="W718" s="174"/>
      <c r="X718" s="174"/>
      <c r="Y718" s="174"/>
      <c r="Z718" s="174"/>
      <c r="AA718" s="174"/>
      <c r="AB718" s="174"/>
      <c r="AC718" s="174"/>
      <c r="AD718" s="174"/>
      <c r="AE718" s="174"/>
      <c r="AF718" s="174"/>
      <c r="AG718" s="174"/>
      <c r="AH718" s="174"/>
      <c r="AI718" s="174"/>
      <c r="AJ718" s="174"/>
      <c r="AK718" s="174"/>
      <c r="AL718" s="174"/>
      <c r="AM718" s="174"/>
      <c r="AN718" s="174"/>
      <c r="AO718" s="174"/>
      <c r="AP718" s="174"/>
      <c r="AQ718" s="174"/>
      <c r="AR718" s="174"/>
      <c r="AS718" s="174"/>
      <c r="AT718" s="174"/>
      <c r="AU718" s="174"/>
      <c r="AV718" s="174"/>
      <c r="AW718" s="174"/>
      <c r="AX718" s="174"/>
      <c r="AY718" s="174"/>
      <c r="AZ718" s="174"/>
      <c r="BA718" s="174"/>
      <c r="BB718" s="174"/>
      <c r="BC718" s="174"/>
      <c r="BD718" s="470" t="s">
        <v>3105</v>
      </c>
      <c r="BE718" s="174"/>
      <c r="BF718" s="156" t="s">
        <v>3615</v>
      </c>
    </row>
    <row r="719" spans="1:58" s="472" customFormat="1" ht="48" x14ac:dyDescent="0.2">
      <c r="A719" s="476" t="s">
        <v>1975</v>
      </c>
      <c r="B719" s="477" t="s">
        <v>863</v>
      </c>
      <c r="C719" s="474"/>
      <c r="D719" s="474"/>
      <c r="E719" s="478"/>
      <c r="F719" s="478"/>
      <c r="G719" s="478"/>
      <c r="H719" s="478"/>
      <c r="I719" s="478"/>
      <c r="J719" s="478"/>
      <c r="K719" s="478"/>
      <c r="L719" s="478"/>
      <c r="M719" s="478"/>
      <c r="N719" s="478"/>
      <c r="O719" s="478"/>
      <c r="P719" s="478"/>
      <c r="Q719" s="478"/>
      <c r="R719" s="478"/>
      <c r="S719" s="478"/>
      <c r="T719" s="478"/>
      <c r="U719" s="478"/>
      <c r="V719" s="478"/>
      <c r="W719" s="478"/>
      <c r="X719" s="478">
        <v>0</v>
      </c>
      <c r="Y719" s="478"/>
      <c r="Z719" s="478"/>
      <c r="AA719" s="478"/>
      <c r="AB719" s="478"/>
      <c r="AC719" s="478"/>
      <c r="AD719" s="478"/>
      <c r="AE719" s="478"/>
      <c r="AF719" s="478"/>
      <c r="AG719" s="478"/>
      <c r="AH719" s="478"/>
      <c r="AI719" s="478"/>
      <c r="AJ719" s="478"/>
      <c r="AK719" s="478"/>
      <c r="AL719" s="478"/>
      <c r="AM719" s="478"/>
      <c r="AN719" s="478"/>
      <c r="AO719" s="478"/>
      <c r="AP719" s="478"/>
      <c r="AQ719" s="478"/>
      <c r="AR719" s="478"/>
      <c r="AS719" s="478"/>
      <c r="AT719" s="478"/>
      <c r="AU719" s="478"/>
      <c r="AV719" s="478"/>
      <c r="AW719" s="478"/>
      <c r="AX719" s="478"/>
      <c r="AY719" s="478"/>
      <c r="AZ719" s="478"/>
      <c r="BA719" s="478"/>
      <c r="BB719" s="478"/>
      <c r="BC719" s="478"/>
      <c r="BD719" s="474"/>
      <c r="BE719" s="475"/>
    </row>
    <row r="720" spans="1:58" s="472" customFormat="1" ht="32" x14ac:dyDescent="0.2">
      <c r="A720" s="476" t="s">
        <v>310</v>
      </c>
      <c r="B720" s="477" t="s">
        <v>1164</v>
      </c>
      <c r="C720" s="474"/>
      <c r="D720" s="474"/>
      <c r="E720" s="478"/>
      <c r="F720" s="478"/>
      <c r="G720" s="478"/>
      <c r="H720" s="478"/>
      <c r="I720" s="478"/>
      <c r="J720" s="478"/>
      <c r="K720" s="478"/>
      <c r="L720" s="478"/>
      <c r="M720" s="478"/>
      <c r="N720" s="478"/>
      <c r="O720" s="478"/>
      <c r="P720" s="478"/>
      <c r="Q720" s="478"/>
      <c r="R720" s="478"/>
      <c r="S720" s="478"/>
      <c r="T720" s="478"/>
      <c r="U720" s="478"/>
      <c r="V720" s="478"/>
      <c r="W720" s="478"/>
      <c r="X720" s="478">
        <v>0</v>
      </c>
      <c r="Y720" s="478"/>
      <c r="Z720" s="478"/>
      <c r="AA720" s="478"/>
      <c r="AB720" s="478"/>
      <c r="AC720" s="478"/>
      <c r="AD720" s="478"/>
      <c r="AE720" s="478"/>
      <c r="AF720" s="478"/>
      <c r="AG720" s="478"/>
      <c r="AH720" s="478"/>
      <c r="AI720" s="478"/>
      <c r="AJ720" s="478"/>
      <c r="AK720" s="478"/>
      <c r="AL720" s="478"/>
      <c r="AM720" s="478"/>
      <c r="AN720" s="478"/>
      <c r="AO720" s="478"/>
      <c r="AP720" s="478"/>
      <c r="AQ720" s="478"/>
      <c r="AR720" s="478"/>
      <c r="AS720" s="478"/>
      <c r="AT720" s="478"/>
      <c r="AU720" s="478"/>
      <c r="AV720" s="478"/>
      <c r="AW720" s="478"/>
      <c r="AX720" s="478"/>
      <c r="AY720" s="478"/>
      <c r="AZ720" s="478"/>
      <c r="BA720" s="478"/>
      <c r="BB720" s="478"/>
      <c r="BC720" s="478"/>
      <c r="BD720" s="474"/>
      <c r="BE720" s="475"/>
    </row>
    <row r="721" spans="1:204" s="473" customFormat="1" x14ac:dyDescent="0.2">
      <c r="A721" s="476">
        <v>1</v>
      </c>
      <c r="B721" s="477" t="s">
        <v>1145</v>
      </c>
      <c r="C721" s="475"/>
      <c r="D721" s="478"/>
      <c r="E721" s="478"/>
      <c r="F721" s="478"/>
      <c r="G721" s="478"/>
      <c r="H721" s="478"/>
      <c r="I721" s="478"/>
      <c r="J721" s="478"/>
      <c r="K721" s="478"/>
      <c r="L721" s="478"/>
      <c r="M721" s="478"/>
      <c r="N721" s="478"/>
      <c r="O721" s="478"/>
      <c r="P721" s="478"/>
      <c r="Q721" s="478"/>
      <c r="R721" s="478"/>
      <c r="S721" s="478"/>
      <c r="T721" s="478"/>
      <c r="U721" s="478"/>
      <c r="V721" s="478"/>
      <c r="W721" s="478"/>
      <c r="X721" s="478">
        <v>0</v>
      </c>
      <c r="Y721" s="478"/>
      <c r="Z721" s="478"/>
      <c r="AA721" s="478"/>
      <c r="AB721" s="478"/>
      <c r="AC721" s="478"/>
      <c r="AD721" s="478"/>
      <c r="AE721" s="478"/>
      <c r="AF721" s="478"/>
      <c r="AG721" s="478"/>
      <c r="AH721" s="478"/>
      <c r="AI721" s="478"/>
      <c r="AJ721" s="478"/>
      <c r="AK721" s="478"/>
      <c r="AL721" s="478"/>
      <c r="AM721" s="478"/>
      <c r="AN721" s="478"/>
      <c r="AO721" s="478"/>
      <c r="AP721" s="478"/>
      <c r="AQ721" s="478"/>
      <c r="AR721" s="478"/>
      <c r="AS721" s="478"/>
      <c r="AT721" s="478"/>
      <c r="AU721" s="478"/>
      <c r="AV721" s="478"/>
      <c r="AW721" s="478"/>
      <c r="AX721" s="478"/>
      <c r="AY721" s="478"/>
      <c r="AZ721" s="478"/>
      <c r="BA721" s="478"/>
      <c r="BB721" s="478"/>
      <c r="BC721" s="478"/>
      <c r="BD721" s="475"/>
      <c r="BE721" s="475"/>
      <c r="BF721" s="472"/>
      <c r="BG721" s="472"/>
      <c r="BH721" s="472"/>
      <c r="BI721" s="472"/>
      <c r="BJ721" s="472"/>
      <c r="BK721" s="472"/>
      <c r="BL721" s="472"/>
      <c r="BM721" s="472"/>
      <c r="BN721" s="472"/>
      <c r="BO721" s="472"/>
      <c r="BP721" s="472"/>
      <c r="BQ721" s="472"/>
      <c r="BR721" s="472"/>
      <c r="BS721" s="472"/>
      <c r="BT721" s="472"/>
      <c r="BU721" s="472"/>
      <c r="BV721" s="472"/>
      <c r="BW721" s="472"/>
      <c r="BX721" s="472"/>
      <c r="BY721" s="472"/>
      <c r="BZ721" s="472"/>
      <c r="CA721" s="472"/>
      <c r="CB721" s="472"/>
      <c r="CC721" s="472"/>
      <c r="CD721" s="472"/>
      <c r="CE721" s="472"/>
      <c r="CF721" s="472"/>
      <c r="CG721" s="472"/>
      <c r="CH721" s="472"/>
      <c r="CI721" s="472"/>
      <c r="CJ721" s="472"/>
      <c r="CK721" s="472"/>
      <c r="CL721" s="472"/>
      <c r="CM721" s="472"/>
      <c r="CN721" s="472"/>
      <c r="CO721" s="472"/>
      <c r="CP721" s="472"/>
      <c r="CQ721" s="472"/>
      <c r="CR721" s="472"/>
      <c r="CS721" s="472"/>
      <c r="CT721" s="472"/>
      <c r="CU721" s="472"/>
      <c r="CV721" s="472"/>
      <c r="CW721" s="472"/>
      <c r="CX721" s="472"/>
      <c r="CY721" s="472"/>
      <c r="CZ721" s="472"/>
      <c r="DA721" s="472"/>
      <c r="DB721" s="472"/>
      <c r="DC721" s="472"/>
      <c r="DD721" s="472"/>
      <c r="DE721" s="472"/>
      <c r="DF721" s="472"/>
      <c r="DG721" s="472"/>
      <c r="DH721" s="472"/>
      <c r="DI721" s="472"/>
      <c r="DJ721" s="472"/>
      <c r="DK721" s="472"/>
      <c r="DL721" s="472"/>
      <c r="DM721" s="472"/>
      <c r="DN721" s="472"/>
      <c r="DO721" s="472"/>
      <c r="DP721" s="472"/>
      <c r="DQ721" s="472"/>
      <c r="DR721" s="472"/>
      <c r="DS721" s="472"/>
      <c r="DT721" s="472"/>
      <c r="DU721" s="472"/>
      <c r="DV721" s="472"/>
      <c r="DW721" s="472"/>
      <c r="DX721" s="472"/>
      <c r="DY721" s="472"/>
      <c r="DZ721" s="472"/>
      <c r="EA721" s="472"/>
      <c r="EB721" s="472"/>
      <c r="EC721" s="472"/>
      <c r="ED721" s="472"/>
      <c r="EE721" s="472"/>
      <c r="EF721" s="472"/>
      <c r="EG721" s="472"/>
      <c r="EH721" s="472"/>
      <c r="EI721" s="472"/>
      <c r="EJ721" s="472"/>
      <c r="EK721" s="472"/>
      <c r="EL721" s="472"/>
      <c r="EM721" s="472"/>
      <c r="EN721" s="472"/>
      <c r="EO721" s="472"/>
      <c r="EP721" s="472"/>
      <c r="EQ721" s="472"/>
      <c r="ER721" s="472"/>
      <c r="ES721" s="472"/>
      <c r="ET721" s="472"/>
      <c r="EU721" s="472"/>
      <c r="EV721" s="472"/>
      <c r="EW721" s="472"/>
      <c r="EX721" s="472"/>
      <c r="EY721" s="472"/>
      <c r="EZ721" s="472"/>
      <c r="FA721" s="472"/>
      <c r="FB721" s="472"/>
      <c r="FC721" s="472"/>
      <c r="FD721" s="472"/>
      <c r="FE721" s="472"/>
      <c r="FF721" s="472"/>
      <c r="FG721" s="472"/>
      <c r="FH721" s="472"/>
      <c r="FI721" s="472"/>
      <c r="FJ721" s="472"/>
      <c r="FK721" s="472"/>
      <c r="FL721" s="472"/>
      <c r="FM721" s="472"/>
      <c r="FN721" s="472"/>
      <c r="FO721" s="472"/>
      <c r="FP721" s="472"/>
      <c r="FQ721" s="472"/>
      <c r="FR721" s="472"/>
      <c r="FS721" s="472"/>
      <c r="FT721" s="472"/>
      <c r="FU721" s="472"/>
      <c r="FV721" s="472"/>
      <c r="FW721" s="472"/>
      <c r="FX721" s="472"/>
      <c r="FY721" s="472"/>
      <c r="FZ721" s="472"/>
      <c r="GA721" s="472"/>
      <c r="GB721" s="472"/>
      <c r="GC721" s="472"/>
      <c r="GD721" s="472"/>
      <c r="GE721" s="472"/>
      <c r="GF721" s="472"/>
      <c r="GG721" s="472"/>
      <c r="GH721" s="472"/>
      <c r="GI721" s="472"/>
      <c r="GJ721" s="472"/>
      <c r="GK721" s="472"/>
      <c r="GL721" s="472"/>
      <c r="GM721" s="472"/>
      <c r="GN721" s="472"/>
      <c r="GO721" s="472"/>
      <c r="GP721" s="472"/>
      <c r="GQ721" s="472"/>
      <c r="GR721" s="472"/>
      <c r="GS721" s="472"/>
      <c r="GT721" s="472"/>
      <c r="GU721" s="472"/>
      <c r="GV721" s="472"/>
    </row>
    <row r="722" spans="1:204" s="473" customFormat="1" ht="32" x14ac:dyDescent="0.2">
      <c r="A722" s="476"/>
      <c r="B722" s="479" t="s">
        <v>2970</v>
      </c>
      <c r="C722" s="475" t="s">
        <v>1199</v>
      </c>
      <c r="D722" s="478">
        <v>4</v>
      </c>
      <c r="E722" s="478"/>
      <c r="F722" s="478"/>
      <c r="G722" s="478"/>
      <c r="H722" s="478">
        <v>0.5</v>
      </c>
      <c r="I722" s="478"/>
      <c r="J722" s="478"/>
      <c r="K722" s="478"/>
      <c r="L722" s="478">
        <v>3.5</v>
      </c>
      <c r="M722" s="478"/>
      <c r="N722" s="478"/>
      <c r="O722" s="478"/>
      <c r="P722" s="478"/>
      <c r="Q722" s="478"/>
      <c r="R722" s="478"/>
      <c r="S722" s="478"/>
      <c r="T722" s="478"/>
      <c r="U722" s="478"/>
      <c r="V722" s="478"/>
      <c r="W722" s="478"/>
      <c r="X722" s="478">
        <v>0</v>
      </c>
      <c r="Y722" s="478"/>
      <c r="Z722" s="478"/>
      <c r="AA722" s="478"/>
      <c r="AB722" s="478"/>
      <c r="AC722" s="478"/>
      <c r="AD722" s="478"/>
      <c r="AE722" s="478"/>
      <c r="AF722" s="478"/>
      <c r="AG722" s="478"/>
      <c r="AH722" s="478"/>
      <c r="AI722" s="478"/>
      <c r="AJ722" s="478"/>
      <c r="AK722" s="478"/>
      <c r="AL722" s="478"/>
      <c r="AM722" s="478"/>
      <c r="AN722" s="478"/>
      <c r="AO722" s="478"/>
      <c r="AP722" s="478"/>
      <c r="AQ722" s="478"/>
      <c r="AR722" s="478"/>
      <c r="AS722" s="478"/>
      <c r="AT722" s="478"/>
      <c r="AU722" s="478"/>
      <c r="AV722" s="478"/>
      <c r="AW722" s="478"/>
      <c r="AX722" s="478"/>
      <c r="AY722" s="478"/>
      <c r="AZ722" s="478"/>
      <c r="BA722" s="478"/>
      <c r="BB722" s="478"/>
      <c r="BC722" s="478"/>
      <c r="BD722" s="475" t="s">
        <v>2971</v>
      </c>
      <c r="BE722" s="480" t="s">
        <v>2972</v>
      </c>
      <c r="BF722" s="472">
        <v>2017</v>
      </c>
      <c r="BG722" s="472">
        <v>4</v>
      </c>
      <c r="BH722" s="472">
        <v>0</v>
      </c>
      <c r="BI722" s="472"/>
      <c r="BJ722" s="472"/>
      <c r="BK722" s="472"/>
      <c r="BL722" s="472"/>
      <c r="BM722" s="472"/>
      <c r="BN722" s="472"/>
      <c r="BO722" s="472"/>
      <c r="BP722" s="472"/>
      <c r="BQ722" s="472"/>
      <c r="BR722" s="472"/>
      <c r="BS722" s="472"/>
      <c r="BT722" s="472"/>
      <c r="BU722" s="472"/>
      <c r="BV722" s="472"/>
      <c r="BW722" s="472"/>
      <c r="BX722" s="472"/>
      <c r="BY722" s="472"/>
      <c r="BZ722" s="472"/>
      <c r="CA722" s="472"/>
      <c r="CB722" s="472"/>
      <c r="CC722" s="472"/>
      <c r="CD722" s="472"/>
      <c r="CE722" s="472"/>
      <c r="CF722" s="472"/>
      <c r="CG722" s="472"/>
      <c r="CH722" s="472"/>
      <c r="CI722" s="472"/>
      <c r="CJ722" s="472"/>
      <c r="CK722" s="472"/>
      <c r="CL722" s="472"/>
      <c r="CM722" s="472"/>
      <c r="CN722" s="472"/>
      <c r="CO722" s="472"/>
      <c r="CP722" s="472"/>
      <c r="CQ722" s="472"/>
      <c r="CR722" s="472"/>
      <c r="CS722" s="472"/>
      <c r="CT722" s="472"/>
      <c r="CU722" s="472"/>
      <c r="CV722" s="472"/>
      <c r="CW722" s="472"/>
      <c r="CX722" s="472"/>
      <c r="CY722" s="472"/>
      <c r="CZ722" s="472"/>
      <c r="DA722" s="472"/>
      <c r="DB722" s="472"/>
      <c r="DC722" s="472"/>
      <c r="DD722" s="472"/>
      <c r="DE722" s="472"/>
      <c r="DF722" s="472"/>
      <c r="DG722" s="472"/>
      <c r="DH722" s="472"/>
      <c r="DI722" s="472"/>
      <c r="DJ722" s="472"/>
      <c r="DK722" s="472"/>
      <c r="DL722" s="472"/>
      <c r="DM722" s="472"/>
      <c r="DN722" s="472"/>
      <c r="DO722" s="472"/>
      <c r="DP722" s="472"/>
      <c r="DQ722" s="472"/>
      <c r="DR722" s="472"/>
      <c r="DS722" s="472"/>
      <c r="DT722" s="472"/>
      <c r="DU722" s="472"/>
      <c r="DV722" s="472"/>
      <c r="DW722" s="472"/>
      <c r="DX722" s="472"/>
      <c r="DY722" s="472"/>
      <c r="DZ722" s="472"/>
      <c r="EA722" s="472"/>
      <c r="EB722" s="472"/>
      <c r="EC722" s="472"/>
      <c r="ED722" s="472"/>
      <c r="EE722" s="472"/>
      <c r="EF722" s="472"/>
      <c r="EG722" s="472"/>
      <c r="EH722" s="472"/>
      <c r="EI722" s="472"/>
      <c r="EJ722" s="472"/>
      <c r="EK722" s="472"/>
      <c r="EL722" s="472"/>
      <c r="EM722" s="472"/>
      <c r="EN722" s="472"/>
      <c r="EO722" s="472"/>
      <c r="EP722" s="472"/>
      <c r="EQ722" s="472"/>
      <c r="ER722" s="472"/>
      <c r="ES722" s="472"/>
      <c r="ET722" s="472"/>
      <c r="EU722" s="472"/>
      <c r="EV722" s="472"/>
      <c r="EW722" s="472"/>
      <c r="EX722" s="472"/>
      <c r="EY722" s="472"/>
      <c r="EZ722" s="472"/>
      <c r="FA722" s="472"/>
      <c r="FB722" s="472"/>
      <c r="FC722" s="472"/>
      <c r="FD722" s="472"/>
      <c r="FE722" s="472"/>
      <c r="FF722" s="472"/>
      <c r="FG722" s="472"/>
      <c r="FH722" s="472"/>
      <c r="FI722" s="472"/>
      <c r="FJ722" s="472"/>
      <c r="FK722" s="472"/>
      <c r="FL722" s="472"/>
      <c r="FM722" s="472"/>
      <c r="FN722" s="472"/>
      <c r="FO722" s="472"/>
      <c r="FP722" s="472"/>
      <c r="FQ722" s="472"/>
      <c r="FR722" s="472"/>
      <c r="FS722" s="472"/>
      <c r="FT722" s="472"/>
      <c r="FU722" s="472"/>
      <c r="FV722" s="472"/>
      <c r="FW722" s="472"/>
      <c r="FX722" s="472"/>
      <c r="FY722" s="472"/>
      <c r="FZ722" s="472"/>
      <c r="GA722" s="472"/>
      <c r="GB722" s="472"/>
      <c r="GC722" s="472"/>
      <c r="GD722" s="472"/>
      <c r="GE722" s="472"/>
      <c r="GF722" s="472"/>
      <c r="GG722" s="472"/>
      <c r="GH722" s="472"/>
      <c r="GI722" s="472"/>
      <c r="GJ722" s="472"/>
      <c r="GK722" s="472"/>
      <c r="GL722" s="472"/>
      <c r="GM722" s="472"/>
      <c r="GN722" s="472"/>
      <c r="GO722" s="472"/>
      <c r="GP722" s="472"/>
      <c r="GQ722" s="472"/>
      <c r="GR722" s="472"/>
      <c r="GS722" s="472"/>
      <c r="GT722" s="472"/>
      <c r="GU722" s="472"/>
      <c r="GV722" s="472"/>
    </row>
    <row r="723" spans="1:204" s="473" customFormat="1" x14ac:dyDescent="0.2">
      <c r="A723" s="476"/>
      <c r="B723" s="479" t="s">
        <v>2973</v>
      </c>
      <c r="C723" s="475" t="s">
        <v>1199</v>
      </c>
      <c r="D723" s="478">
        <v>50</v>
      </c>
      <c r="E723" s="478"/>
      <c r="F723" s="478"/>
      <c r="G723" s="478"/>
      <c r="H723" s="478"/>
      <c r="I723" s="478"/>
      <c r="J723" s="478"/>
      <c r="K723" s="478"/>
      <c r="L723" s="478"/>
      <c r="M723" s="478"/>
      <c r="N723" s="478"/>
      <c r="O723" s="478"/>
      <c r="P723" s="478"/>
      <c r="Q723" s="478"/>
      <c r="R723" s="478"/>
      <c r="S723" s="478"/>
      <c r="T723" s="478"/>
      <c r="U723" s="478"/>
      <c r="V723" s="478"/>
      <c r="W723" s="478"/>
      <c r="X723" s="478">
        <v>0</v>
      </c>
      <c r="Y723" s="478"/>
      <c r="Z723" s="478"/>
      <c r="AA723" s="478"/>
      <c r="AB723" s="478"/>
      <c r="AC723" s="478"/>
      <c r="AD723" s="478"/>
      <c r="AE723" s="478"/>
      <c r="AF723" s="478"/>
      <c r="AG723" s="478"/>
      <c r="AH723" s="478"/>
      <c r="AI723" s="478"/>
      <c r="AJ723" s="478"/>
      <c r="AK723" s="478"/>
      <c r="AL723" s="478"/>
      <c r="AM723" s="478"/>
      <c r="AN723" s="478"/>
      <c r="AO723" s="478"/>
      <c r="AP723" s="478"/>
      <c r="AQ723" s="478"/>
      <c r="AR723" s="478"/>
      <c r="AS723" s="478"/>
      <c r="AT723" s="478"/>
      <c r="AU723" s="478"/>
      <c r="AV723" s="478"/>
      <c r="AW723" s="478"/>
      <c r="AX723" s="478"/>
      <c r="AY723" s="478"/>
      <c r="AZ723" s="478"/>
      <c r="BA723" s="478"/>
      <c r="BB723" s="478"/>
      <c r="BC723" s="478"/>
      <c r="BD723" s="475" t="s">
        <v>2974</v>
      </c>
      <c r="BE723" s="475"/>
      <c r="BF723" s="472"/>
      <c r="BG723" s="472">
        <v>0</v>
      </c>
      <c r="BH723" s="472">
        <v>50</v>
      </c>
      <c r="BI723" s="472"/>
      <c r="BJ723" s="472"/>
      <c r="BK723" s="472"/>
      <c r="BL723" s="472"/>
      <c r="BM723" s="472"/>
      <c r="BN723" s="472"/>
      <c r="BO723" s="472"/>
      <c r="BP723" s="472"/>
      <c r="BQ723" s="472"/>
      <c r="BR723" s="472"/>
      <c r="BS723" s="472"/>
      <c r="BT723" s="472"/>
      <c r="BU723" s="472"/>
      <c r="BV723" s="472"/>
      <c r="BW723" s="472"/>
      <c r="BX723" s="472"/>
      <c r="BY723" s="472"/>
      <c r="BZ723" s="472"/>
      <c r="CA723" s="472"/>
      <c r="CB723" s="472"/>
      <c r="CC723" s="472"/>
      <c r="CD723" s="472"/>
      <c r="CE723" s="472"/>
      <c r="CF723" s="472"/>
      <c r="CG723" s="472"/>
      <c r="CH723" s="472"/>
      <c r="CI723" s="472"/>
      <c r="CJ723" s="472"/>
      <c r="CK723" s="472"/>
      <c r="CL723" s="472"/>
      <c r="CM723" s="472"/>
      <c r="CN723" s="472"/>
      <c r="CO723" s="472"/>
      <c r="CP723" s="472"/>
      <c r="CQ723" s="472"/>
      <c r="CR723" s="472"/>
      <c r="CS723" s="472"/>
      <c r="CT723" s="472"/>
      <c r="CU723" s="472"/>
      <c r="CV723" s="472"/>
      <c r="CW723" s="472"/>
      <c r="CX723" s="472"/>
      <c r="CY723" s="472"/>
      <c r="CZ723" s="472"/>
      <c r="DA723" s="472"/>
      <c r="DB723" s="472"/>
      <c r="DC723" s="472"/>
      <c r="DD723" s="472"/>
      <c r="DE723" s="472"/>
      <c r="DF723" s="472"/>
      <c r="DG723" s="472"/>
      <c r="DH723" s="472"/>
      <c r="DI723" s="472"/>
      <c r="DJ723" s="472"/>
      <c r="DK723" s="472"/>
      <c r="DL723" s="472"/>
      <c r="DM723" s="472"/>
      <c r="DN723" s="472"/>
      <c r="DO723" s="472"/>
      <c r="DP723" s="472"/>
      <c r="DQ723" s="472"/>
      <c r="DR723" s="472"/>
      <c r="DS723" s="472"/>
      <c r="DT723" s="472"/>
      <c r="DU723" s="472"/>
      <c r="DV723" s="472"/>
      <c r="DW723" s="472"/>
      <c r="DX723" s="472"/>
      <c r="DY723" s="472"/>
      <c r="DZ723" s="472"/>
      <c r="EA723" s="472"/>
      <c r="EB723" s="472"/>
      <c r="EC723" s="472"/>
      <c r="ED723" s="472"/>
      <c r="EE723" s="472"/>
      <c r="EF723" s="472"/>
      <c r="EG723" s="472"/>
      <c r="EH723" s="472"/>
      <c r="EI723" s="472"/>
      <c r="EJ723" s="472"/>
      <c r="EK723" s="472"/>
      <c r="EL723" s="472"/>
      <c r="EM723" s="472"/>
      <c r="EN723" s="472"/>
      <c r="EO723" s="472"/>
      <c r="EP723" s="472"/>
      <c r="EQ723" s="472"/>
      <c r="ER723" s="472"/>
      <c r="ES723" s="472"/>
      <c r="ET723" s="472"/>
      <c r="EU723" s="472"/>
      <c r="EV723" s="472"/>
      <c r="EW723" s="472"/>
      <c r="EX723" s="472"/>
      <c r="EY723" s="472"/>
      <c r="EZ723" s="472"/>
      <c r="FA723" s="472"/>
      <c r="FB723" s="472"/>
      <c r="FC723" s="472"/>
      <c r="FD723" s="472"/>
      <c r="FE723" s="472"/>
      <c r="FF723" s="472"/>
      <c r="FG723" s="472"/>
      <c r="FH723" s="472"/>
      <c r="FI723" s="472"/>
      <c r="FJ723" s="472"/>
      <c r="FK723" s="472"/>
      <c r="FL723" s="472"/>
      <c r="FM723" s="472"/>
      <c r="FN723" s="472"/>
      <c r="FO723" s="472"/>
      <c r="FP723" s="472"/>
      <c r="FQ723" s="472"/>
      <c r="FR723" s="472"/>
      <c r="FS723" s="472"/>
      <c r="FT723" s="472"/>
      <c r="FU723" s="472"/>
      <c r="FV723" s="472"/>
      <c r="FW723" s="472"/>
      <c r="FX723" s="472"/>
      <c r="FY723" s="472"/>
      <c r="FZ723" s="472"/>
      <c r="GA723" s="472"/>
      <c r="GB723" s="472"/>
      <c r="GC723" s="472"/>
      <c r="GD723" s="472"/>
      <c r="GE723" s="472"/>
      <c r="GF723" s="472"/>
      <c r="GG723" s="472"/>
      <c r="GH723" s="472"/>
      <c r="GI723" s="472"/>
      <c r="GJ723" s="472"/>
      <c r="GK723" s="472"/>
      <c r="GL723" s="472"/>
      <c r="GM723" s="472"/>
      <c r="GN723" s="472"/>
      <c r="GO723" s="472"/>
      <c r="GP723" s="472"/>
      <c r="GQ723" s="472"/>
      <c r="GR723" s="472"/>
      <c r="GS723" s="472"/>
      <c r="GT723" s="472"/>
      <c r="GU723" s="472"/>
      <c r="GV723" s="472"/>
    </row>
    <row r="724" spans="1:204" s="473" customFormat="1" x14ac:dyDescent="0.2">
      <c r="A724" s="476"/>
      <c r="B724" s="481" t="s">
        <v>2975</v>
      </c>
      <c r="C724" s="475" t="s">
        <v>1199</v>
      </c>
      <c r="D724" s="478">
        <v>15.95</v>
      </c>
      <c r="E724" s="478"/>
      <c r="F724" s="478"/>
      <c r="G724" s="478"/>
      <c r="H724" s="478"/>
      <c r="I724" s="478"/>
      <c r="J724" s="478"/>
      <c r="K724" s="478"/>
      <c r="L724" s="478"/>
      <c r="M724" s="478"/>
      <c r="N724" s="478"/>
      <c r="O724" s="478"/>
      <c r="P724" s="478"/>
      <c r="Q724" s="478"/>
      <c r="R724" s="478"/>
      <c r="S724" s="478"/>
      <c r="T724" s="478"/>
      <c r="U724" s="478"/>
      <c r="V724" s="478"/>
      <c r="W724" s="478"/>
      <c r="X724" s="478">
        <v>0</v>
      </c>
      <c r="Y724" s="478"/>
      <c r="Z724" s="478"/>
      <c r="AA724" s="478"/>
      <c r="AB724" s="478"/>
      <c r="AC724" s="478"/>
      <c r="AD724" s="478"/>
      <c r="AE724" s="478"/>
      <c r="AF724" s="478"/>
      <c r="AG724" s="478"/>
      <c r="AH724" s="478"/>
      <c r="AI724" s="478"/>
      <c r="AJ724" s="478"/>
      <c r="AK724" s="478"/>
      <c r="AL724" s="478"/>
      <c r="AM724" s="478"/>
      <c r="AN724" s="478"/>
      <c r="AO724" s="478"/>
      <c r="AP724" s="478"/>
      <c r="AQ724" s="478"/>
      <c r="AR724" s="478"/>
      <c r="AS724" s="478"/>
      <c r="AT724" s="478"/>
      <c r="AU724" s="478"/>
      <c r="AV724" s="478"/>
      <c r="AW724" s="478"/>
      <c r="AX724" s="478"/>
      <c r="AY724" s="478"/>
      <c r="AZ724" s="478"/>
      <c r="BA724" s="478"/>
      <c r="BB724" s="478"/>
      <c r="BC724" s="478"/>
      <c r="BD724" s="475" t="s">
        <v>2976</v>
      </c>
      <c r="BE724" s="475"/>
      <c r="BF724" s="472"/>
      <c r="BG724" s="472">
        <v>0</v>
      </c>
      <c r="BH724" s="472">
        <v>13.95</v>
      </c>
      <c r="BI724" s="472"/>
      <c r="BJ724" s="472"/>
      <c r="BK724" s="472"/>
      <c r="BL724" s="472"/>
      <c r="BM724" s="472"/>
      <c r="BN724" s="472"/>
      <c r="BO724" s="472"/>
      <c r="BP724" s="472"/>
      <c r="BQ724" s="472"/>
      <c r="BR724" s="472"/>
      <c r="BS724" s="472"/>
      <c r="BT724" s="472"/>
      <c r="BU724" s="472"/>
      <c r="BV724" s="472"/>
      <c r="BW724" s="472"/>
      <c r="BX724" s="472"/>
      <c r="BY724" s="472"/>
      <c r="BZ724" s="472"/>
      <c r="CA724" s="472"/>
      <c r="CB724" s="472"/>
      <c r="CC724" s="472"/>
      <c r="CD724" s="472"/>
      <c r="CE724" s="472"/>
      <c r="CF724" s="472"/>
      <c r="CG724" s="472"/>
      <c r="CH724" s="472"/>
      <c r="CI724" s="472"/>
      <c r="CJ724" s="472"/>
      <c r="CK724" s="472"/>
      <c r="CL724" s="472"/>
      <c r="CM724" s="472"/>
      <c r="CN724" s="472"/>
      <c r="CO724" s="472"/>
      <c r="CP724" s="472"/>
      <c r="CQ724" s="472"/>
      <c r="CR724" s="472"/>
      <c r="CS724" s="472"/>
      <c r="CT724" s="472"/>
      <c r="CU724" s="472"/>
      <c r="CV724" s="472"/>
      <c r="CW724" s="472"/>
      <c r="CX724" s="472"/>
      <c r="CY724" s="472"/>
      <c r="CZ724" s="472"/>
      <c r="DA724" s="472"/>
      <c r="DB724" s="472"/>
      <c r="DC724" s="472"/>
      <c r="DD724" s="472"/>
      <c r="DE724" s="472"/>
      <c r="DF724" s="472"/>
      <c r="DG724" s="472"/>
      <c r="DH724" s="472"/>
      <c r="DI724" s="472"/>
      <c r="DJ724" s="472"/>
      <c r="DK724" s="472"/>
      <c r="DL724" s="472"/>
      <c r="DM724" s="472"/>
      <c r="DN724" s="472"/>
      <c r="DO724" s="472"/>
      <c r="DP724" s="472"/>
      <c r="DQ724" s="472"/>
      <c r="DR724" s="472"/>
      <c r="DS724" s="472"/>
      <c r="DT724" s="472"/>
      <c r="DU724" s="472"/>
      <c r="DV724" s="472"/>
      <c r="DW724" s="472"/>
      <c r="DX724" s="472"/>
      <c r="DY724" s="472"/>
      <c r="DZ724" s="472"/>
      <c r="EA724" s="472"/>
      <c r="EB724" s="472"/>
      <c r="EC724" s="472"/>
      <c r="ED724" s="472"/>
      <c r="EE724" s="472"/>
      <c r="EF724" s="472"/>
      <c r="EG724" s="472"/>
      <c r="EH724" s="472"/>
      <c r="EI724" s="472"/>
      <c r="EJ724" s="472"/>
      <c r="EK724" s="472"/>
      <c r="EL724" s="472"/>
      <c r="EM724" s="472"/>
      <c r="EN724" s="472"/>
      <c r="EO724" s="472"/>
      <c r="EP724" s="472"/>
      <c r="EQ724" s="472"/>
      <c r="ER724" s="472"/>
      <c r="ES724" s="472"/>
      <c r="ET724" s="472"/>
      <c r="EU724" s="472"/>
      <c r="EV724" s="472"/>
      <c r="EW724" s="472"/>
      <c r="EX724" s="472"/>
      <c r="EY724" s="472"/>
      <c r="EZ724" s="472"/>
      <c r="FA724" s="472"/>
      <c r="FB724" s="472"/>
      <c r="FC724" s="472"/>
      <c r="FD724" s="472"/>
      <c r="FE724" s="472"/>
      <c r="FF724" s="472"/>
      <c r="FG724" s="472"/>
      <c r="FH724" s="472"/>
      <c r="FI724" s="472"/>
      <c r="FJ724" s="472"/>
      <c r="FK724" s="472"/>
      <c r="FL724" s="472"/>
      <c r="FM724" s="472"/>
      <c r="FN724" s="472"/>
      <c r="FO724" s="472"/>
      <c r="FP724" s="472"/>
      <c r="FQ724" s="472"/>
      <c r="FR724" s="472"/>
      <c r="FS724" s="472"/>
      <c r="FT724" s="472"/>
      <c r="FU724" s="472"/>
      <c r="FV724" s="472"/>
      <c r="FW724" s="472"/>
      <c r="FX724" s="472"/>
      <c r="FY724" s="472"/>
      <c r="FZ724" s="472"/>
      <c r="GA724" s="472"/>
      <c r="GB724" s="472"/>
      <c r="GC724" s="472"/>
      <c r="GD724" s="472"/>
      <c r="GE724" s="472"/>
      <c r="GF724" s="472"/>
      <c r="GG724" s="472"/>
      <c r="GH724" s="472"/>
      <c r="GI724" s="472"/>
      <c r="GJ724" s="472"/>
      <c r="GK724" s="472"/>
      <c r="GL724" s="472"/>
      <c r="GM724" s="472"/>
      <c r="GN724" s="472"/>
      <c r="GO724" s="472"/>
      <c r="GP724" s="472"/>
      <c r="GQ724" s="472"/>
      <c r="GR724" s="472"/>
      <c r="GS724" s="472"/>
      <c r="GT724" s="472"/>
      <c r="GU724" s="472"/>
      <c r="GV724" s="472"/>
    </row>
    <row r="725" spans="1:204" s="473" customFormat="1" x14ac:dyDescent="0.2">
      <c r="A725" s="476"/>
      <c r="B725" s="481" t="s">
        <v>2977</v>
      </c>
      <c r="C725" s="475" t="s">
        <v>1199</v>
      </c>
      <c r="D725" s="478">
        <v>100</v>
      </c>
      <c r="E725" s="478"/>
      <c r="F725" s="478"/>
      <c r="G725" s="478"/>
      <c r="H725" s="478"/>
      <c r="I725" s="478"/>
      <c r="J725" s="478"/>
      <c r="K725" s="478"/>
      <c r="L725" s="478"/>
      <c r="M725" s="478"/>
      <c r="N725" s="478"/>
      <c r="O725" s="478"/>
      <c r="P725" s="478"/>
      <c r="Q725" s="478"/>
      <c r="R725" s="478"/>
      <c r="S725" s="478"/>
      <c r="T725" s="478"/>
      <c r="U725" s="478"/>
      <c r="V725" s="478"/>
      <c r="W725" s="478"/>
      <c r="X725" s="478">
        <v>0</v>
      </c>
      <c r="Y725" s="478"/>
      <c r="Z725" s="478"/>
      <c r="AA725" s="478"/>
      <c r="AB725" s="478"/>
      <c r="AC725" s="478"/>
      <c r="AD725" s="478"/>
      <c r="AE725" s="478"/>
      <c r="AF725" s="478"/>
      <c r="AG725" s="478"/>
      <c r="AH725" s="478"/>
      <c r="AI725" s="478"/>
      <c r="AJ725" s="478"/>
      <c r="AK725" s="478"/>
      <c r="AL725" s="478"/>
      <c r="AM725" s="478"/>
      <c r="AN725" s="478"/>
      <c r="AO725" s="478"/>
      <c r="AP725" s="478"/>
      <c r="AQ725" s="478"/>
      <c r="AR725" s="478"/>
      <c r="AS725" s="478"/>
      <c r="AT725" s="478"/>
      <c r="AU725" s="478"/>
      <c r="AV725" s="478"/>
      <c r="AW725" s="478"/>
      <c r="AX725" s="478"/>
      <c r="AY725" s="478"/>
      <c r="AZ725" s="478"/>
      <c r="BA725" s="478"/>
      <c r="BB725" s="478"/>
      <c r="BC725" s="478"/>
      <c r="BD725" s="475" t="s">
        <v>2976</v>
      </c>
      <c r="BE725" s="475"/>
      <c r="BF725" s="472"/>
      <c r="BG725" s="472">
        <v>0</v>
      </c>
      <c r="BH725" s="472">
        <v>100</v>
      </c>
      <c r="BI725" s="472"/>
      <c r="BJ725" s="472"/>
      <c r="BK725" s="472"/>
      <c r="BL725" s="472"/>
      <c r="BM725" s="472"/>
      <c r="BN725" s="472"/>
      <c r="BO725" s="472"/>
      <c r="BP725" s="472"/>
      <c r="BQ725" s="472"/>
      <c r="BR725" s="472"/>
      <c r="BS725" s="472"/>
      <c r="BT725" s="472"/>
      <c r="BU725" s="472"/>
      <c r="BV725" s="472"/>
      <c r="BW725" s="472"/>
      <c r="BX725" s="472"/>
      <c r="BY725" s="472"/>
      <c r="BZ725" s="472"/>
      <c r="CA725" s="472"/>
      <c r="CB725" s="472"/>
      <c r="CC725" s="472"/>
      <c r="CD725" s="472"/>
      <c r="CE725" s="472"/>
      <c r="CF725" s="472"/>
      <c r="CG725" s="472"/>
      <c r="CH725" s="472"/>
      <c r="CI725" s="472"/>
      <c r="CJ725" s="472"/>
      <c r="CK725" s="472"/>
      <c r="CL725" s="472"/>
      <c r="CM725" s="472"/>
      <c r="CN725" s="472"/>
      <c r="CO725" s="472"/>
      <c r="CP725" s="472"/>
      <c r="CQ725" s="472"/>
      <c r="CR725" s="472"/>
      <c r="CS725" s="472"/>
      <c r="CT725" s="472"/>
      <c r="CU725" s="472"/>
      <c r="CV725" s="472"/>
      <c r="CW725" s="472"/>
      <c r="CX725" s="472"/>
      <c r="CY725" s="472"/>
      <c r="CZ725" s="472"/>
      <c r="DA725" s="472"/>
      <c r="DB725" s="472"/>
      <c r="DC725" s="472"/>
      <c r="DD725" s="472"/>
      <c r="DE725" s="472"/>
      <c r="DF725" s="472"/>
      <c r="DG725" s="472"/>
      <c r="DH725" s="472"/>
      <c r="DI725" s="472"/>
      <c r="DJ725" s="472"/>
      <c r="DK725" s="472"/>
      <c r="DL725" s="472"/>
      <c r="DM725" s="472"/>
      <c r="DN725" s="472"/>
      <c r="DO725" s="472"/>
      <c r="DP725" s="472"/>
      <c r="DQ725" s="472"/>
      <c r="DR725" s="472"/>
      <c r="DS725" s="472"/>
      <c r="DT725" s="472"/>
      <c r="DU725" s="472"/>
      <c r="DV725" s="472"/>
      <c r="DW725" s="472"/>
      <c r="DX725" s="472"/>
      <c r="DY725" s="472"/>
      <c r="DZ725" s="472"/>
      <c r="EA725" s="472"/>
      <c r="EB725" s="472"/>
      <c r="EC725" s="472"/>
      <c r="ED725" s="472"/>
      <c r="EE725" s="472"/>
      <c r="EF725" s="472"/>
      <c r="EG725" s="472"/>
      <c r="EH725" s="472"/>
      <c r="EI725" s="472"/>
      <c r="EJ725" s="472"/>
      <c r="EK725" s="472"/>
      <c r="EL725" s="472"/>
      <c r="EM725" s="472"/>
      <c r="EN725" s="472"/>
      <c r="EO725" s="472"/>
      <c r="EP725" s="472"/>
      <c r="EQ725" s="472"/>
      <c r="ER725" s="472"/>
      <c r="ES725" s="472"/>
      <c r="ET725" s="472"/>
      <c r="EU725" s="472"/>
      <c r="EV725" s="472"/>
      <c r="EW725" s="472"/>
      <c r="EX725" s="472"/>
      <c r="EY725" s="472"/>
      <c r="EZ725" s="472"/>
      <c r="FA725" s="472"/>
      <c r="FB725" s="472"/>
      <c r="FC725" s="472"/>
      <c r="FD725" s="472"/>
      <c r="FE725" s="472"/>
      <c r="FF725" s="472"/>
      <c r="FG725" s="472"/>
      <c r="FH725" s="472"/>
      <c r="FI725" s="472"/>
      <c r="FJ725" s="472"/>
      <c r="FK725" s="472"/>
      <c r="FL725" s="472"/>
      <c r="FM725" s="472"/>
      <c r="FN725" s="472"/>
      <c r="FO725" s="472"/>
      <c r="FP725" s="472"/>
      <c r="FQ725" s="472"/>
      <c r="FR725" s="472"/>
      <c r="FS725" s="472"/>
      <c r="FT725" s="472"/>
      <c r="FU725" s="472"/>
      <c r="FV725" s="472"/>
      <c r="FW725" s="472"/>
      <c r="FX725" s="472"/>
      <c r="FY725" s="472"/>
      <c r="FZ725" s="472"/>
      <c r="GA725" s="472"/>
      <c r="GB725" s="472"/>
      <c r="GC725" s="472"/>
      <c r="GD725" s="472"/>
      <c r="GE725" s="472"/>
      <c r="GF725" s="472"/>
      <c r="GG725" s="472"/>
      <c r="GH725" s="472"/>
      <c r="GI725" s="472"/>
      <c r="GJ725" s="472"/>
      <c r="GK725" s="472"/>
      <c r="GL725" s="472"/>
      <c r="GM725" s="472"/>
      <c r="GN725" s="472"/>
      <c r="GO725" s="472"/>
      <c r="GP725" s="472"/>
      <c r="GQ725" s="472"/>
      <c r="GR725" s="472"/>
      <c r="GS725" s="472"/>
      <c r="GT725" s="472"/>
      <c r="GU725" s="472"/>
      <c r="GV725" s="472"/>
    </row>
    <row r="726" spans="1:204" s="473" customFormat="1" x14ac:dyDescent="0.2">
      <c r="A726" s="476"/>
      <c r="B726" s="482" t="s">
        <v>2978</v>
      </c>
      <c r="C726" s="475" t="s">
        <v>1199</v>
      </c>
      <c r="D726" s="478">
        <v>90</v>
      </c>
      <c r="E726" s="478"/>
      <c r="F726" s="478"/>
      <c r="G726" s="478"/>
      <c r="H726" s="478"/>
      <c r="I726" s="478"/>
      <c r="J726" s="478"/>
      <c r="K726" s="478"/>
      <c r="L726" s="478"/>
      <c r="M726" s="478"/>
      <c r="N726" s="478"/>
      <c r="O726" s="478"/>
      <c r="P726" s="478"/>
      <c r="Q726" s="478"/>
      <c r="R726" s="478"/>
      <c r="S726" s="478"/>
      <c r="T726" s="478"/>
      <c r="U726" s="478"/>
      <c r="V726" s="478"/>
      <c r="W726" s="478"/>
      <c r="X726" s="478">
        <v>0</v>
      </c>
      <c r="Y726" s="478"/>
      <c r="Z726" s="478"/>
      <c r="AA726" s="478"/>
      <c r="AB726" s="478"/>
      <c r="AC726" s="478"/>
      <c r="AD726" s="478"/>
      <c r="AE726" s="478"/>
      <c r="AF726" s="478"/>
      <c r="AG726" s="478"/>
      <c r="AH726" s="478"/>
      <c r="AI726" s="478"/>
      <c r="AJ726" s="478"/>
      <c r="AK726" s="478"/>
      <c r="AL726" s="478"/>
      <c r="AM726" s="478"/>
      <c r="AN726" s="478"/>
      <c r="AO726" s="478"/>
      <c r="AP726" s="478"/>
      <c r="AQ726" s="478"/>
      <c r="AR726" s="478"/>
      <c r="AS726" s="478"/>
      <c r="AT726" s="478"/>
      <c r="AU726" s="478"/>
      <c r="AV726" s="478"/>
      <c r="AW726" s="478"/>
      <c r="AX726" s="478"/>
      <c r="AY726" s="478"/>
      <c r="AZ726" s="478"/>
      <c r="BA726" s="478"/>
      <c r="BB726" s="478"/>
      <c r="BC726" s="478"/>
      <c r="BD726" s="475" t="s">
        <v>2979</v>
      </c>
      <c r="BE726" s="475"/>
      <c r="BF726" s="472"/>
      <c r="BG726" s="472">
        <v>0</v>
      </c>
      <c r="BH726" s="472">
        <v>90</v>
      </c>
      <c r="BI726" s="472"/>
      <c r="BJ726" s="472"/>
      <c r="BK726" s="472"/>
      <c r="BL726" s="472"/>
      <c r="BM726" s="472"/>
      <c r="BN726" s="472"/>
      <c r="BO726" s="472"/>
      <c r="BP726" s="472"/>
      <c r="BQ726" s="472"/>
      <c r="BR726" s="472"/>
      <c r="BS726" s="472"/>
      <c r="BT726" s="472"/>
      <c r="BU726" s="472"/>
      <c r="BV726" s="472"/>
      <c r="BW726" s="472"/>
      <c r="BX726" s="472"/>
      <c r="BY726" s="472"/>
      <c r="BZ726" s="472"/>
      <c r="CA726" s="472"/>
      <c r="CB726" s="472"/>
      <c r="CC726" s="472"/>
      <c r="CD726" s="472"/>
      <c r="CE726" s="472"/>
      <c r="CF726" s="472"/>
      <c r="CG726" s="472"/>
      <c r="CH726" s="472"/>
      <c r="CI726" s="472"/>
      <c r="CJ726" s="472"/>
      <c r="CK726" s="472"/>
      <c r="CL726" s="472"/>
      <c r="CM726" s="472"/>
      <c r="CN726" s="472"/>
      <c r="CO726" s="472"/>
      <c r="CP726" s="472"/>
      <c r="CQ726" s="472"/>
      <c r="CR726" s="472"/>
      <c r="CS726" s="472"/>
      <c r="CT726" s="472"/>
      <c r="CU726" s="472"/>
      <c r="CV726" s="472"/>
      <c r="CW726" s="472"/>
      <c r="CX726" s="472"/>
      <c r="CY726" s="472"/>
      <c r="CZ726" s="472"/>
      <c r="DA726" s="472"/>
      <c r="DB726" s="472"/>
      <c r="DC726" s="472"/>
      <c r="DD726" s="472"/>
      <c r="DE726" s="472"/>
      <c r="DF726" s="472"/>
      <c r="DG726" s="472"/>
      <c r="DH726" s="472"/>
      <c r="DI726" s="472"/>
      <c r="DJ726" s="472"/>
      <c r="DK726" s="472"/>
      <c r="DL726" s="472"/>
      <c r="DM726" s="472"/>
      <c r="DN726" s="472"/>
      <c r="DO726" s="472"/>
      <c r="DP726" s="472"/>
      <c r="DQ726" s="472"/>
      <c r="DR726" s="472"/>
      <c r="DS726" s="472"/>
      <c r="DT726" s="472"/>
      <c r="DU726" s="472"/>
      <c r="DV726" s="472"/>
      <c r="DW726" s="472"/>
      <c r="DX726" s="472"/>
      <c r="DY726" s="472"/>
      <c r="DZ726" s="472"/>
      <c r="EA726" s="472"/>
      <c r="EB726" s="472"/>
      <c r="EC726" s="472"/>
      <c r="ED726" s="472"/>
      <c r="EE726" s="472"/>
      <c r="EF726" s="472"/>
      <c r="EG726" s="472"/>
      <c r="EH726" s="472"/>
      <c r="EI726" s="472"/>
      <c r="EJ726" s="472"/>
      <c r="EK726" s="472"/>
      <c r="EL726" s="472"/>
      <c r="EM726" s="472"/>
      <c r="EN726" s="472"/>
      <c r="EO726" s="472"/>
      <c r="EP726" s="472"/>
      <c r="EQ726" s="472"/>
      <c r="ER726" s="472"/>
      <c r="ES726" s="472"/>
      <c r="ET726" s="472"/>
      <c r="EU726" s="472"/>
      <c r="EV726" s="472"/>
      <c r="EW726" s="472"/>
      <c r="EX726" s="472"/>
      <c r="EY726" s="472"/>
      <c r="EZ726" s="472"/>
      <c r="FA726" s="472"/>
      <c r="FB726" s="472"/>
      <c r="FC726" s="472"/>
      <c r="FD726" s="472"/>
      <c r="FE726" s="472"/>
      <c r="FF726" s="472"/>
      <c r="FG726" s="472"/>
      <c r="FH726" s="472"/>
      <c r="FI726" s="472"/>
      <c r="FJ726" s="472"/>
      <c r="FK726" s="472"/>
      <c r="FL726" s="472"/>
      <c r="FM726" s="472"/>
      <c r="FN726" s="472"/>
      <c r="FO726" s="472"/>
      <c r="FP726" s="472"/>
      <c r="FQ726" s="472"/>
      <c r="FR726" s="472"/>
      <c r="FS726" s="472"/>
      <c r="FT726" s="472"/>
      <c r="FU726" s="472"/>
      <c r="FV726" s="472"/>
      <c r="FW726" s="472"/>
      <c r="FX726" s="472"/>
      <c r="FY726" s="472"/>
      <c r="FZ726" s="472"/>
      <c r="GA726" s="472"/>
      <c r="GB726" s="472"/>
      <c r="GC726" s="472"/>
      <c r="GD726" s="472"/>
      <c r="GE726" s="472"/>
      <c r="GF726" s="472"/>
      <c r="GG726" s="472"/>
      <c r="GH726" s="472"/>
      <c r="GI726" s="472"/>
      <c r="GJ726" s="472"/>
      <c r="GK726" s="472"/>
      <c r="GL726" s="472"/>
      <c r="GM726" s="472"/>
      <c r="GN726" s="472"/>
      <c r="GO726" s="472"/>
      <c r="GP726" s="472"/>
      <c r="GQ726" s="472"/>
      <c r="GR726" s="472"/>
      <c r="GS726" s="472"/>
      <c r="GT726" s="472"/>
      <c r="GU726" s="472"/>
      <c r="GV726" s="472"/>
    </row>
    <row r="727" spans="1:204" s="473" customFormat="1" ht="32" x14ac:dyDescent="0.2">
      <c r="A727" s="476"/>
      <c r="B727" s="483" t="s">
        <v>2980</v>
      </c>
      <c r="C727" s="475" t="s">
        <v>1199</v>
      </c>
      <c r="D727" s="478">
        <v>2</v>
      </c>
      <c r="E727" s="478">
        <v>2</v>
      </c>
      <c r="F727" s="478"/>
      <c r="G727" s="478"/>
      <c r="H727" s="478"/>
      <c r="I727" s="478"/>
      <c r="J727" s="478"/>
      <c r="K727" s="478"/>
      <c r="L727" s="478"/>
      <c r="M727" s="478"/>
      <c r="N727" s="478"/>
      <c r="O727" s="478"/>
      <c r="P727" s="478"/>
      <c r="Q727" s="478"/>
      <c r="R727" s="478"/>
      <c r="S727" s="478"/>
      <c r="T727" s="478"/>
      <c r="U727" s="478"/>
      <c r="V727" s="478"/>
      <c r="W727" s="478"/>
      <c r="X727" s="478">
        <v>0</v>
      </c>
      <c r="Y727" s="478"/>
      <c r="Z727" s="478"/>
      <c r="AA727" s="478"/>
      <c r="AB727" s="478"/>
      <c r="AC727" s="478"/>
      <c r="AD727" s="478"/>
      <c r="AE727" s="478"/>
      <c r="AF727" s="478"/>
      <c r="AG727" s="478"/>
      <c r="AH727" s="478"/>
      <c r="AI727" s="478"/>
      <c r="AJ727" s="478"/>
      <c r="AK727" s="478"/>
      <c r="AL727" s="478"/>
      <c r="AM727" s="478"/>
      <c r="AN727" s="478"/>
      <c r="AO727" s="478"/>
      <c r="AP727" s="478"/>
      <c r="AQ727" s="478"/>
      <c r="AR727" s="478"/>
      <c r="AS727" s="478"/>
      <c r="AT727" s="478"/>
      <c r="AU727" s="478"/>
      <c r="AV727" s="478"/>
      <c r="AW727" s="478"/>
      <c r="AX727" s="478"/>
      <c r="AY727" s="478"/>
      <c r="AZ727" s="478"/>
      <c r="BA727" s="478"/>
      <c r="BB727" s="478"/>
      <c r="BC727" s="478"/>
      <c r="BD727" s="475" t="s">
        <v>2981</v>
      </c>
      <c r="BE727" s="475" t="s">
        <v>2981</v>
      </c>
      <c r="BF727" s="472">
        <v>2017</v>
      </c>
      <c r="BG727" s="472"/>
      <c r="BH727" s="472"/>
      <c r="BI727" s="472"/>
      <c r="BJ727" s="472"/>
      <c r="BK727" s="472"/>
      <c r="BL727" s="472"/>
      <c r="BM727" s="472"/>
      <c r="BN727" s="472"/>
      <c r="BO727" s="472"/>
      <c r="BP727" s="472"/>
      <c r="BQ727" s="472"/>
      <c r="BR727" s="472"/>
      <c r="BS727" s="472"/>
      <c r="BT727" s="472"/>
      <c r="BU727" s="472"/>
      <c r="BV727" s="472"/>
      <c r="BW727" s="472"/>
      <c r="BX727" s="472"/>
      <c r="BY727" s="472"/>
      <c r="BZ727" s="472"/>
      <c r="CA727" s="472"/>
      <c r="CB727" s="472"/>
      <c r="CC727" s="472"/>
      <c r="CD727" s="472"/>
      <c r="CE727" s="472"/>
      <c r="CF727" s="472"/>
      <c r="CG727" s="472"/>
      <c r="CH727" s="472"/>
      <c r="CI727" s="472"/>
      <c r="CJ727" s="472"/>
      <c r="CK727" s="472"/>
      <c r="CL727" s="472"/>
      <c r="CM727" s="472"/>
      <c r="CN727" s="472"/>
      <c r="CO727" s="472"/>
      <c r="CP727" s="472"/>
      <c r="CQ727" s="472"/>
      <c r="CR727" s="472"/>
      <c r="CS727" s="472"/>
      <c r="CT727" s="472"/>
      <c r="CU727" s="472"/>
      <c r="CV727" s="472"/>
      <c r="CW727" s="472"/>
      <c r="CX727" s="472"/>
      <c r="CY727" s="472"/>
      <c r="CZ727" s="472"/>
      <c r="DA727" s="472"/>
      <c r="DB727" s="472"/>
      <c r="DC727" s="472"/>
      <c r="DD727" s="472"/>
      <c r="DE727" s="472"/>
      <c r="DF727" s="472"/>
      <c r="DG727" s="472"/>
      <c r="DH727" s="472"/>
      <c r="DI727" s="472"/>
      <c r="DJ727" s="472"/>
      <c r="DK727" s="472"/>
      <c r="DL727" s="472"/>
      <c r="DM727" s="472"/>
      <c r="DN727" s="472"/>
      <c r="DO727" s="472"/>
      <c r="DP727" s="472"/>
      <c r="DQ727" s="472"/>
      <c r="DR727" s="472"/>
      <c r="DS727" s="472"/>
      <c r="DT727" s="472"/>
      <c r="DU727" s="472"/>
      <c r="DV727" s="472"/>
      <c r="DW727" s="472"/>
      <c r="DX727" s="472"/>
      <c r="DY727" s="472"/>
      <c r="DZ727" s="472"/>
      <c r="EA727" s="472"/>
      <c r="EB727" s="472"/>
      <c r="EC727" s="472"/>
      <c r="ED727" s="472"/>
      <c r="EE727" s="472"/>
      <c r="EF727" s="472"/>
      <c r="EG727" s="472"/>
      <c r="EH727" s="472"/>
      <c r="EI727" s="472"/>
      <c r="EJ727" s="472"/>
      <c r="EK727" s="472"/>
      <c r="EL727" s="472"/>
      <c r="EM727" s="472"/>
      <c r="EN727" s="472"/>
      <c r="EO727" s="472"/>
      <c r="EP727" s="472"/>
      <c r="EQ727" s="472"/>
      <c r="ER727" s="472"/>
      <c r="ES727" s="472"/>
      <c r="ET727" s="472"/>
      <c r="EU727" s="472"/>
      <c r="EV727" s="472"/>
      <c r="EW727" s="472"/>
      <c r="EX727" s="472"/>
      <c r="EY727" s="472"/>
      <c r="EZ727" s="472"/>
      <c r="FA727" s="472"/>
      <c r="FB727" s="472"/>
      <c r="FC727" s="472"/>
      <c r="FD727" s="472"/>
      <c r="FE727" s="472"/>
      <c r="FF727" s="472"/>
      <c r="FG727" s="472"/>
      <c r="FH727" s="472"/>
      <c r="FI727" s="472"/>
      <c r="FJ727" s="472"/>
      <c r="FK727" s="472"/>
      <c r="FL727" s="472"/>
      <c r="FM727" s="472"/>
      <c r="FN727" s="472"/>
      <c r="FO727" s="472"/>
      <c r="FP727" s="472"/>
      <c r="FQ727" s="472"/>
      <c r="FR727" s="472"/>
      <c r="FS727" s="472"/>
      <c r="FT727" s="472"/>
      <c r="FU727" s="472"/>
      <c r="FV727" s="472"/>
      <c r="FW727" s="472"/>
      <c r="FX727" s="472"/>
      <c r="FY727" s="472"/>
      <c r="FZ727" s="472"/>
      <c r="GA727" s="472"/>
      <c r="GB727" s="472"/>
      <c r="GC727" s="472"/>
      <c r="GD727" s="472"/>
      <c r="GE727" s="472"/>
      <c r="GF727" s="472"/>
      <c r="GG727" s="472"/>
      <c r="GH727" s="472"/>
      <c r="GI727" s="472"/>
      <c r="GJ727" s="472"/>
      <c r="GK727" s="472"/>
      <c r="GL727" s="472"/>
      <c r="GM727" s="472"/>
      <c r="GN727" s="472"/>
      <c r="GO727" s="472"/>
      <c r="GP727" s="472"/>
      <c r="GQ727" s="472"/>
      <c r="GR727" s="472"/>
      <c r="GS727" s="472"/>
      <c r="GT727" s="472"/>
      <c r="GU727" s="472"/>
      <c r="GV727" s="472"/>
    </row>
    <row r="728" spans="1:204" s="473" customFormat="1" x14ac:dyDescent="0.2">
      <c r="A728" s="476"/>
      <c r="B728" s="483" t="s">
        <v>2982</v>
      </c>
      <c r="C728" s="475" t="s">
        <v>1199</v>
      </c>
      <c r="D728" s="478">
        <v>1</v>
      </c>
      <c r="E728" s="478"/>
      <c r="F728" s="478"/>
      <c r="G728" s="478"/>
      <c r="H728" s="478"/>
      <c r="I728" s="478"/>
      <c r="J728" s="478"/>
      <c r="K728" s="478"/>
      <c r="L728" s="478"/>
      <c r="M728" s="478"/>
      <c r="N728" s="478"/>
      <c r="O728" s="478"/>
      <c r="P728" s="478"/>
      <c r="Q728" s="478"/>
      <c r="R728" s="478"/>
      <c r="S728" s="478"/>
      <c r="T728" s="478"/>
      <c r="U728" s="478"/>
      <c r="V728" s="478"/>
      <c r="W728" s="478"/>
      <c r="X728" s="478">
        <v>0</v>
      </c>
      <c r="Y728" s="478"/>
      <c r="Z728" s="478"/>
      <c r="AA728" s="478"/>
      <c r="AB728" s="478"/>
      <c r="AC728" s="478"/>
      <c r="AD728" s="478"/>
      <c r="AE728" s="478"/>
      <c r="AF728" s="478"/>
      <c r="AG728" s="478"/>
      <c r="AH728" s="478"/>
      <c r="AI728" s="478"/>
      <c r="AJ728" s="478"/>
      <c r="AK728" s="478"/>
      <c r="AL728" s="478"/>
      <c r="AM728" s="478"/>
      <c r="AN728" s="478"/>
      <c r="AO728" s="478"/>
      <c r="AP728" s="478"/>
      <c r="AQ728" s="478"/>
      <c r="AR728" s="478"/>
      <c r="AS728" s="478"/>
      <c r="AT728" s="478"/>
      <c r="AU728" s="478"/>
      <c r="AV728" s="478"/>
      <c r="AW728" s="478"/>
      <c r="AX728" s="478"/>
      <c r="AY728" s="478"/>
      <c r="AZ728" s="478"/>
      <c r="BA728" s="478">
        <v>0.24</v>
      </c>
      <c r="BB728" s="478"/>
      <c r="BC728" s="478"/>
      <c r="BD728" s="475" t="s">
        <v>2983</v>
      </c>
      <c r="BE728" s="475" t="s">
        <v>2983</v>
      </c>
      <c r="BF728" s="472">
        <v>2017</v>
      </c>
      <c r="BG728" s="472"/>
      <c r="BH728" s="472"/>
      <c r="BI728" s="472"/>
      <c r="BJ728" s="472"/>
      <c r="BK728" s="472"/>
      <c r="BL728" s="472"/>
      <c r="BM728" s="472"/>
      <c r="BN728" s="472"/>
      <c r="BO728" s="472"/>
      <c r="BP728" s="472"/>
      <c r="BQ728" s="472"/>
      <c r="BR728" s="472"/>
      <c r="BS728" s="472"/>
      <c r="BT728" s="472"/>
      <c r="BU728" s="472"/>
      <c r="BV728" s="472"/>
      <c r="BW728" s="472"/>
      <c r="BX728" s="472"/>
      <c r="BY728" s="472"/>
      <c r="BZ728" s="472"/>
      <c r="CA728" s="472"/>
      <c r="CB728" s="472"/>
      <c r="CC728" s="472"/>
      <c r="CD728" s="472"/>
      <c r="CE728" s="472"/>
      <c r="CF728" s="472"/>
      <c r="CG728" s="472"/>
      <c r="CH728" s="472"/>
      <c r="CI728" s="472"/>
      <c r="CJ728" s="472"/>
      <c r="CK728" s="472"/>
      <c r="CL728" s="472"/>
      <c r="CM728" s="472"/>
      <c r="CN728" s="472"/>
      <c r="CO728" s="472"/>
      <c r="CP728" s="472"/>
      <c r="CQ728" s="472"/>
      <c r="CR728" s="472"/>
      <c r="CS728" s="472"/>
      <c r="CT728" s="472"/>
      <c r="CU728" s="472"/>
      <c r="CV728" s="472"/>
      <c r="CW728" s="472"/>
      <c r="CX728" s="472"/>
      <c r="CY728" s="472"/>
      <c r="CZ728" s="472"/>
      <c r="DA728" s="472"/>
      <c r="DB728" s="472"/>
      <c r="DC728" s="472"/>
      <c r="DD728" s="472"/>
      <c r="DE728" s="472"/>
      <c r="DF728" s="472"/>
      <c r="DG728" s="472"/>
      <c r="DH728" s="472"/>
      <c r="DI728" s="472"/>
      <c r="DJ728" s="472"/>
      <c r="DK728" s="472"/>
      <c r="DL728" s="472"/>
      <c r="DM728" s="472"/>
      <c r="DN728" s="472"/>
      <c r="DO728" s="472"/>
      <c r="DP728" s="472"/>
      <c r="DQ728" s="472"/>
      <c r="DR728" s="472"/>
      <c r="DS728" s="472"/>
      <c r="DT728" s="472"/>
      <c r="DU728" s="472"/>
      <c r="DV728" s="472"/>
      <c r="DW728" s="472"/>
      <c r="DX728" s="472"/>
      <c r="DY728" s="472"/>
      <c r="DZ728" s="472"/>
      <c r="EA728" s="472"/>
      <c r="EB728" s="472"/>
      <c r="EC728" s="472"/>
      <c r="ED728" s="472"/>
      <c r="EE728" s="472"/>
      <c r="EF728" s="472"/>
      <c r="EG728" s="472"/>
      <c r="EH728" s="472"/>
      <c r="EI728" s="472"/>
      <c r="EJ728" s="472"/>
      <c r="EK728" s="472"/>
      <c r="EL728" s="472"/>
      <c r="EM728" s="472"/>
      <c r="EN728" s="472"/>
      <c r="EO728" s="472"/>
      <c r="EP728" s="472"/>
      <c r="EQ728" s="472"/>
      <c r="ER728" s="472"/>
      <c r="ES728" s="472"/>
      <c r="ET728" s="472"/>
      <c r="EU728" s="472"/>
      <c r="EV728" s="472"/>
      <c r="EW728" s="472"/>
      <c r="EX728" s="472"/>
      <c r="EY728" s="472"/>
      <c r="EZ728" s="472"/>
      <c r="FA728" s="472"/>
      <c r="FB728" s="472"/>
      <c r="FC728" s="472"/>
      <c r="FD728" s="472"/>
      <c r="FE728" s="472"/>
      <c r="FF728" s="472"/>
      <c r="FG728" s="472"/>
      <c r="FH728" s="472"/>
      <c r="FI728" s="472"/>
      <c r="FJ728" s="472"/>
      <c r="FK728" s="472"/>
      <c r="FL728" s="472"/>
      <c r="FM728" s="472"/>
      <c r="FN728" s="472"/>
      <c r="FO728" s="472"/>
      <c r="FP728" s="472"/>
      <c r="FQ728" s="472"/>
      <c r="FR728" s="472"/>
      <c r="FS728" s="472"/>
      <c r="FT728" s="472"/>
      <c r="FU728" s="472"/>
      <c r="FV728" s="472"/>
      <c r="FW728" s="472"/>
      <c r="FX728" s="472"/>
      <c r="FY728" s="472"/>
      <c r="FZ728" s="472"/>
      <c r="GA728" s="472"/>
      <c r="GB728" s="472"/>
      <c r="GC728" s="472"/>
      <c r="GD728" s="472"/>
      <c r="GE728" s="472"/>
      <c r="GF728" s="472"/>
      <c r="GG728" s="472"/>
      <c r="GH728" s="472"/>
      <c r="GI728" s="472"/>
      <c r="GJ728" s="472"/>
      <c r="GK728" s="472"/>
      <c r="GL728" s="472"/>
      <c r="GM728" s="472"/>
      <c r="GN728" s="472"/>
      <c r="GO728" s="472"/>
      <c r="GP728" s="472"/>
      <c r="GQ728" s="472"/>
      <c r="GR728" s="472"/>
      <c r="GS728" s="472"/>
      <c r="GT728" s="472"/>
      <c r="GU728" s="472"/>
      <c r="GV728" s="472"/>
    </row>
    <row r="729" spans="1:204" s="473" customFormat="1" x14ac:dyDescent="0.2">
      <c r="A729" s="476"/>
      <c r="B729" s="483" t="s">
        <v>2984</v>
      </c>
      <c r="C729" s="475" t="s">
        <v>1199</v>
      </c>
      <c r="D729" s="478">
        <v>0.22</v>
      </c>
      <c r="E729" s="478"/>
      <c r="F729" s="478"/>
      <c r="G729" s="478"/>
      <c r="H729" s="478"/>
      <c r="I729" s="478"/>
      <c r="J729" s="478"/>
      <c r="K729" s="478"/>
      <c r="L729" s="478"/>
      <c r="M729" s="478"/>
      <c r="N729" s="478"/>
      <c r="O729" s="478"/>
      <c r="P729" s="478"/>
      <c r="Q729" s="478"/>
      <c r="R729" s="478"/>
      <c r="S729" s="478"/>
      <c r="T729" s="478"/>
      <c r="U729" s="478"/>
      <c r="V729" s="478"/>
      <c r="W729" s="478"/>
      <c r="X729" s="478">
        <v>0</v>
      </c>
      <c r="Y729" s="478"/>
      <c r="Z729" s="478"/>
      <c r="AA729" s="478"/>
      <c r="AB729" s="478"/>
      <c r="AC729" s="478"/>
      <c r="AD729" s="478"/>
      <c r="AE729" s="478"/>
      <c r="AF729" s="478"/>
      <c r="AG729" s="478"/>
      <c r="AH729" s="478"/>
      <c r="AI729" s="478"/>
      <c r="AJ729" s="478"/>
      <c r="AK729" s="478"/>
      <c r="AL729" s="478"/>
      <c r="AM729" s="478"/>
      <c r="AN729" s="478"/>
      <c r="AO729" s="478"/>
      <c r="AP729" s="478"/>
      <c r="AQ729" s="478"/>
      <c r="AR729" s="478"/>
      <c r="AS729" s="478"/>
      <c r="AT729" s="478"/>
      <c r="AU729" s="478"/>
      <c r="AV729" s="478"/>
      <c r="AW729" s="478"/>
      <c r="AX729" s="478"/>
      <c r="AY729" s="478"/>
      <c r="AZ729" s="478"/>
      <c r="BA729" s="478"/>
      <c r="BB729" s="478"/>
      <c r="BC729" s="478"/>
      <c r="BD729" s="475" t="s">
        <v>2985</v>
      </c>
      <c r="BE729" s="475"/>
      <c r="BF729" s="472"/>
      <c r="BG729" s="472"/>
      <c r="BH729" s="472"/>
      <c r="BI729" s="472"/>
      <c r="BJ729" s="472"/>
      <c r="BK729" s="472"/>
      <c r="BL729" s="472"/>
      <c r="BM729" s="472"/>
      <c r="BN729" s="472"/>
      <c r="BO729" s="472"/>
      <c r="BP729" s="472"/>
      <c r="BQ729" s="472"/>
      <c r="BR729" s="472"/>
      <c r="BS729" s="472"/>
      <c r="BT729" s="472"/>
      <c r="BU729" s="472"/>
      <c r="BV729" s="472"/>
      <c r="BW729" s="472"/>
      <c r="BX729" s="472"/>
      <c r="BY729" s="472"/>
      <c r="BZ729" s="472"/>
      <c r="CA729" s="472"/>
      <c r="CB729" s="472"/>
      <c r="CC729" s="472"/>
      <c r="CD729" s="472"/>
      <c r="CE729" s="472"/>
      <c r="CF729" s="472"/>
      <c r="CG729" s="472"/>
      <c r="CH729" s="472"/>
      <c r="CI729" s="472"/>
      <c r="CJ729" s="472"/>
      <c r="CK729" s="472"/>
      <c r="CL729" s="472"/>
      <c r="CM729" s="472"/>
      <c r="CN729" s="472"/>
      <c r="CO729" s="472"/>
      <c r="CP729" s="472"/>
      <c r="CQ729" s="472"/>
      <c r="CR729" s="472"/>
      <c r="CS729" s="472"/>
      <c r="CT729" s="472"/>
      <c r="CU729" s="472"/>
      <c r="CV729" s="472"/>
      <c r="CW729" s="472"/>
      <c r="CX729" s="472"/>
      <c r="CY729" s="472"/>
      <c r="CZ729" s="472"/>
      <c r="DA729" s="472"/>
      <c r="DB729" s="472"/>
      <c r="DC729" s="472"/>
      <c r="DD729" s="472"/>
      <c r="DE729" s="472"/>
      <c r="DF729" s="472"/>
      <c r="DG729" s="472"/>
      <c r="DH729" s="472"/>
      <c r="DI729" s="472"/>
      <c r="DJ729" s="472"/>
      <c r="DK729" s="472"/>
      <c r="DL729" s="472"/>
      <c r="DM729" s="472"/>
      <c r="DN729" s="472"/>
      <c r="DO729" s="472"/>
      <c r="DP729" s="472"/>
      <c r="DQ729" s="472"/>
      <c r="DR729" s="472"/>
      <c r="DS729" s="472"/>
      <c r="DT729" s="472"/>
      <c r="DU729" s="472"/>
      <c r="DV729" s="472"/>
      <c r="DW729" s="472"/>
      <c r="DX729" s="472"/>
      <c r="DY729" s="472"/>
      <c r="DZ729" s="472"/>
      <c r="EA729" s="472"/>
      <c r="EB729" s="472"/>
      <c r="EC729" s="472"/>
      <c r="ED729" s="472"/>
      <c r="EE729" s="472"/>
      <c r="EF729" s="472"/>
      <c r="EG729" s="472"/>
      <c r="EH729" s="472"/>
      <c r="EI729" s="472"/>
      <c r="EJ729" s="472"/>
      <c r="EK729" s="472"/>
      <c r="EL729" s="472"/>
      <c r="EM729" s="472"/>
      <c r="EN729" s="472"/>
      <c r="EO729" s="472"/>
      <c r="EP729" s="472"/>
      <c r="EQ729" s="472"/>
      <c r="ER729" s="472"/>
      <c r="ES729" s="472"/>
      <c r="ET729" s="472"/>
      <c r="EU729" s="472"/>
      <c r="EV729" s="472"/>
      <c r="EW729" s="472"/>
      <c r="EX729" s="472"/>
      <c r="EY729" s="472"/>
      <c r="EZ729" s="472"/>
      <c r="FA729" s="472"/>
      <c r="FB729" s="472"/>
      <c r="FC729" s="472"/>
      <c r="FD729" s="472"/>
      <c r="FE729" s="472"/>
      <c r="FF729" s="472"/>
      <c r="FG729" s="472"/>
      <c r="FH729" s="472"/>
      <c r="FI729" s="472"/>
      <c r="FJ729" s="472"/>
      <c r="FK729" s="472"/>
      <c r="FL729" s="472"/>
      <c r="FM729" s="472"/>
      <c r="FN729" s="472"/>
      <c r="FO729" s="472"/>
      <c r="FP729" s="472"/>
      <c r="FQ729" s="472"/>
      <c r="FR729" s="472"/>
      <c r="FS729" s="472"/>
      <c r="FT729" s="472"/>
      <c r="FU729" s="472"/>
      <c r="FV729" s="472"/>
      <c r="FW729" s="472"/>
      <c r="FX729" s="472"/>
      <c r="FY729" s="472"/>
      <c r="FZ729" s="472"/>
      <c r="GA729" s="472"/>
      <c r="GB729" s="472"/>
      <c r="GC729" s="472"/>
      <c r="GD729" s="472"/>
      <c r="GE729" s="472"/>
      <c r="GF729" s="472"/>
      <c r="GG729" s="472"/>
      <c r="GH729" s="472"/>
      <c r="GI729" s="472"/>
      <c r="GJ729" s="472"/>
      <c r="GK729" s="472"/>
      <c r="GL729" s="472"/>
      <c r="GM729" s="472"/>
      <c r="GN729" s="472"/>
      <c r="GO729" s="472"/>
      <c r="GP729" s="472"/>
      <c r="GQ729" s="472"/>
      <c r="GR729" s="472"/>
      <c r="GS729" s="472"/>
      <c r="GT729" s="472"/>
      <c r="GU729" s="472"/>
      <c r="GV729" s="472"/>
    </row>
    <row r="730" spans="1:204" s="473" customFormat="1" x14ac:dyDescent="0.2">
      <c r="A730" s="476"/>
      <c r="B730" s="484" t="s">
        <v>2986</v>
      </c>
      <c r="C730" s="475" t="s">
        <v>1199</v>
      </c>
      <c r="D730" s="478">
        <v>0.8</v>
      </c>
      <c r="E730" s="478"/>
      <c r="F730" s="478"/>
      <c r="G730" s="478"/>
      <c r="H730" s="478"/>
      <c r="I730" s="478"/>
      <c r="J730" s="478"/>
      <c r="K730" s="478"/>
      <c r="L730" s="478"/>
      <c r="M730" s="478"/>
      <c r="N730" s="478"/>
      <c r="O730" s="478"/>
      <c r="P730" s="478"/>
      <c r="Q730" s="478"/>
      <c r="R730" s="478"/>
      <c r="S730" s="478"/>
      <c r="T730" s="478"/>
      <c r="U730" s="478"/>
      <c r="V730" s="478"/>
      <c r="W730" s="478"/>
      <c r="X730" s="478">
        <v>0</v>
      </c>
      <c r="Y730" s="478"/>
      <c r="Z730" s="478"/>
      <c r="AA730" s="478"/>
      <c r="AB730" s="478"/>
      <c r="AC730" s="478"/>
      <c r="AD730" s="478"/>
      <c r="AE730" s="478"/>
      <c r="AF730" s="478"/>
      <c r="AG730" s="478"/>
      <c r="AH730" s="478"/>
      <c r="AI730" s="478"/>
      <c r="AJ730" s="478"/>
      <c r="AK730" s="478"/>
      <c r="AL730" s="478"/>
      <c r="AM730" s="478"/>
      <c r="AN730" s="478"/>
      <c r="AO730" s="478"/>
      <c r="AP730" s="478"/>
      <c r="AQ730" s="478"/>
      <c r="AR730" s="478"/>
      <c r="AS730" s="478"/>
      <c r="AT730" s="478"/>
      <c r="AU730" s="478"/>
      <c r="AV730" s="478"/>
      <c r="AW730" s="478"/>
      <c r="AX730" s="478"/>
      <c r="AY730" s="478"/>
      <c r="AZ730" s="478"/>
      <c r="BA730" s="478"/>
      <c r="BB730" s="478"/>
      <c r="BC730" s="478"/>
      <c r="BD730" s="475" t="s">
        <v>2987</v>
      </c>
      <c r="BE730" s="475"/>
      <c r="BF730" s="472"/>
      <c r="BG730" s="472">
        <v>0</v>
      </c>
      <c r="BH730" s="472">
        <v>0.8</v>
      </c>
      <c r="BI730" s="472"/>
      <c r="BJ730" s="472"/>
      <c r="BK730" s="472"/>
      <c r="BL730" s="472"/>
      <c r="BM730" s="472"/>
      <c r="BN730" s="472"/>
      <c r="BO730" s="472"/>
      <c r="BP730" s="472"/>
      <c r="BQ730" s="472"/>
      <c r="BR730" s="472"/>
      <c r="BS730" s="472"/>
      <c r="BT730" s="472"/>
      <c r="BU730" s="472"/>
      <c r="BV730" s="472"/>
      <c r="BW730" s="472"/>
      <c r="BX730" s="472"/>
      <c r="BY730" s="472"/>
      <c r="BZ730" s="472"/>
      <c r="CA730" s="472"/>
      <c r="CB730" s="472"/>
      <c r="CC730" s="472"/>
      <c r="CD730" s="472"/>
      <c r="CE730" s="472"/>
      <c r="CF730" s="472"/>
      <c r="CG730" s="472"/>
      <c r="CH730" s="472"/>
      <c r="CI730" s="472"/>
      <c r="CJ730" s="472"/>
      <c r="CK730" s="472"/>
      <c r="CL730" s="472"/>
      <c r="CM730" s="472"/>
      <c r="CN730" s="472"/>
      <c r="CO730" s="472"/>
      <c r="CP730" s="472"/>
      <c r="CQ730" s="472"/>
      <c r="CR730" s="472"/>
      <c r="CS730" s="472"/>
      <c r="CT730" s="472"/>
      <c r="CU730" s="472"/>
      <c r="CV730" s="472"/>
      <c r="CW730" s="472"/>
      <c r="CX730" s="472"/>
      <c r="CY730" s="472"/>
      <c r="CZ730" s="472"/>
      <c r="DA730" s="472"/>
      <c r="DB730" s="472"/>
      <c r="DC730" s="472"/>
      <c r="DD730" s="472"/>
      <c r="DE730" s="472"/>
      <c r="DF730" s="472"/>
      <c r="DG730" s="472"/>
      <c r="DH730" s="472"/>
      <c r="DI730" s="472"/>
      <c r="DJ730" s="472"/>
      <c r="DK730" s="472"/>
      <c r="DL730" s="472"/>
      <c r="DM730" s="472"/>
      <c r="DN730" s="472"/>
      <c r="DO730" s="472"/>
      <c r="DP730" s="472"/>
      <c r="DQ730" s="472"/>
      <c r="DR730" s="472"/>
      <c r="DS730" s="472"/>
      <c r="DT730" s="472"/>
      <c r="DU730" s="472"/>
      <c r="DV730" s="472"/>
      <c r="DW730" s="472"/>
      <c r="DX730" s="472"/>
      <c r="DY730" s="472"/>
      <c r="DZ730" s="472"/>
      <c r="EA730" s="472"/>
      <c r="EB730" s="472"/>
      <c r="EC730" s="472"/>
      <c r="ED730" s="472"/>
      <c r="EE730" s="472"/>
      <c r="EF730" s="472"/>
      <c r="EG730" s="472"/>
      <c r="EH730" s="472"/>
      <c r="EI730" s="472"/>
      <c r="EJ730" s="472"/>
      <c r="EK730" s="472"/>
      <c r="EL730" s="472"/>
      <c r="EM730" s="472"/>
      <c r="EN730" s="472"/>
      <c r="EO730" s="472"/>
      <c r="EP730" s="472"/>
      <c r="EQ730" s="472"/>
      <c r="ER730" s="472"/>
      <c r="ES730" s="472"/>
      <c r="ET730" s="472"/>
      <c r="EU730" s="472"/>
      <c r="EV730" s="472"/>
      <c r="EW730" s="472"/>
      <c r="EX730" s="472"/>
      <c r="EY730" s="472"/>
      <c r="EZ730" s="472"/>
      <c r="FA730" s="472"/>
      <c r="FB730" s="472"/>
      <c r="FC730" s="472"/>
      <c r="FD730" s="472"/>
      <c r="FE730" s="472"/>
      <c r="FF730" s="472"/>
      <c r="FG730" s="472"/>
      <c r="FH730" s="472"/>
      <c r="FI730" s="472"/>
      <c r="FJ730" s="472"/>
      <c r="FK730" s="472"/>
      <c r="FL730" s="472"/>
      <c r="FM730" s="472"/>
      <c r="FN730" s="472"/>
      <c r="FO730" s="472"/>
      <c r="FP730" s="472"/>
      <c r="FQ730" s="472"/>
      <c r="FR730" s="472"/>
      <c r="FS730" s="472"/>
      <c r="FT730" s="472"/>
      <c r="FU730" s="472"/>
      <c r="FV730" s="472"/>
      <c r="FW730" s="472"/>
      <c r="FX730" s="472"/>
      <c r="FY730" s="472"/>
      <c r="FZ730" s="472"/>
      <c r="GA730" s="472"/>
      <c r="GB730" s="472"/>
      <c r="GC730" s="472"/>
      <c r="GD730" s="472"/>
      <c r="GE730" s="472"/>
      <c r="GF730" s="472"/>
      <c r="GG730" s="472"/>
      <c r="GH730" s="472"/>
      <c r="GI730" s="472"/>
      <c r="GJ730" s="472"/>
      <c r="GK730" s="472"/>
      <c r="GL730" s="472"/>
      <c r="GM730" s="472"/>
      <c r="GN730" s="472"/>
      <c r="GO730" s="472"/>
      <c r="GP730" s="472"/>
      <c r="GQ730" s="472"/>
      <c r="GR730" s="472"/>
      <c r="GS730" s="472"/>
      <c r="GT730" s="472"/>
      <c r="GU730" s="472"/>
      <c r="GV730" s="472"/>
    </row>
    <row r="731" spans="1:204" s="473" customFormat="1" x14ac:dyDescent="0.2">
      <c r="A731" s="476"/>
      <c r="B731" s="484" t="s">
        <v>2988</v>
      </c>
      <c r="C731" s="475" t="s">
        <v>1199</v>
      </c>
      <c r="D731" s="478">
        <v>200</v>
      </c>
      <c r="E731" s="478"/>
      <c r="F731" s="478"/>
      <c r="G731" s="478"/>
      <c r="H731" s="478"/>
      <c r="I731" s="478"/>
      <c r="J731" s="478"/>
      <c r="K731" s="478"/>
      <c r="L731" s="478"/>
      <c r="M731" s="478"/>
      <c r="N731" s="478"/>
      <c r="O731" s="478"/>
      <c r="P731" s="478"/>
      <c r="Q731" s="478"/>
      <c r="R731" s="478"/>
      <c r="S731" s="478"/>
      <c r="T731" s="478"/>
      <c r="U731" s="478"/>
      <c r="V731" s="478"/>
      <c r="W731" s="478"/>
      <c r="X731" s="478">
        <v>0</v>
      </c>
      <c r="Y731" s="478"/>
      <c r="Z731" s="478"/>
      <c r="AA731" s="478"/>
      <c r="AB731" s="478"/>
      <c r="AC731" s="478"/>
      <c r="AD731" s="478"/>
      <c r="AE731" s="478"/>
      <c r="AF731" s="478"/>
      <c r="AG731" s="478"/>
      <c r="AH731" s="478"/>
      <c r="AI731" s="478"/>
      <c r="AJ731" s="478"/>
      <c r="AK731" s="478"/>
      <c r="AL731" s="478"/>
      <c r="AM731" s="478"/>
      <c r="AN731" s="478"/>
      <c r="AO731" s="478"/>
      <c r="AP731" s="478"/>
      <c r="AQ731" s="478"/>
      <c r="AR731" s="478"/>
      <c r="AS731" s="478"/>
      <c r="AT731" s="478"/>
      <c r="AU731" s="478"/>
      <c r="AV731" s="478"/>
      <c r="AW731" s="478"/>
      <c r="AX731" s="478"/>
      <c r="AY731" s="478"/>
      <c r="AZ731" s="478"/>
      <c r="BA731" s="478"/>
      <c r="BB731" s="478"/>
      <c r="BC731" s="478"/>
      <c r="BD731" s="475" t="s">
        <v>2989</v>
      </c>
      <c r="BE731" s="475"/>
      <c r="BF731" s="472"/>
      <c r="BG731" s="472">
        <v>0</v>
      </c>
      <c r="BH731" s="472">
        <v>200</v>
      </c>
      <c r="BI731" s="472"/>
      <c r="BJ731" s="472"/>
      <c r="BK731" s="472"/>
      <c r="BL731" s="472"/>
      <c r="BM731" s="472"/>
      <c r="BN731" s="472"/>
      <c r="BO731" s="472"/>
      <c r="BP731" s="472"/>
      <c r="BQ731" s="472"/>
      <c r="BR731" s="472"/>
      <c r="BS731" s="472"/>
      <c r="BT731" s="472"/>
      <c r="BU731" s="472"/>
      <c r="BV731" s="472"/>
      <c r="BW731" s="472"/>
      <c r="BX731" s="472"/>
      <c r="BY731" s="472"/>
      <c r="BZ731" s="472"/>
      <c r="CA731" s="472"/>
      <c r="CB731" s="472"/>
      <c r="CC731" s="472"/>
      <c r="CD731" s="472"/>
      <c r="CE731" s="472"/>
      <c r="CF731" s="472"/>
      <c r="CG731" s="472"/>
      <c r="CH731" s="472"/>
      <c r="CI731" s="472"/>
      <c r="CJ731" s="472"/>
      <c r="CK731" s="472"/>
      <c r="CL731" s="472"/>
      <c r="CM731" s="472"/>
      <c r="CN731" s="472"/>
      <c r="CO731" s="472"/>
      <c r="CP731" s="472"/>
      <c r="CQ731" s="472"/>
      <c r="CR731" s="472"/>
      <c r="CS731" s="472"/>
      <c r="CT731" s="472"/>
      <c r="CU731" s="472"/>
      <c r="CV731" s="472"/>
      <c r="CW731" s="472"/>
      <c r="CX731" s="472"/>
      <c r="CY731" s="472"/>
      <c r="CZ731" s="472"/>
      <c r="DA731" s="472"/>
      <c r="DB731" s="472"/>
      <c r="DC731" s="472"/>
      <c r="DD731" s="472"/>
      <c r="DE731" s="472"/>
      <c r="DF731" s="472"/>
      <c r="DG731" s="472"/>
      <c r="DH731" s="472"/>
      <c r="DI731" s="472"/>
      <c r="DJ731" s="472"/>
      <c r="DK731" s="472"/>
      <c r="DL731" s="472"/>
      <c r="DM731" s="472"/>
      <c r="DN731" s="472"/>
      <c r="DO731" s="472"/>
      <c r="DP731" s="472"/>
      <c r="DQ731" s="472"/>
      <c r="DR731" s="472"/>
      <c r="DS731" s="472"/>
      <c r="DT731" s="472"/>
      <c r="DU731" s="472"/>
      <c r="DV731" s="472"/>
      <c r="DW731" s="472"/>
      <c r="DX731" s="472"/>
      <c r="DY731" s="472"/>
      <c r="DZ731" s="472"/>
      <c r="EA731" s="472"/>
      <c r="EB731" s="472"/>
      <c r="EC731" s="472"/>
      <c r="ED731" s="472"/>
      <c r="EE731" s="472"/>
      <c r="EF731" s="472"/>
      <c r="EG731" s="472"/>
      <c r="EH731" s="472"/>
      <c r="EI731" s="472"/>
      <c r="EJ731" s="472"/>
      <c r="EK731" s="472"/>
      <c r="EL731" s="472"/>
      <c r="EM731" s="472"/>
      <c r="EN731" s="472"/>
      <c r="EO731" s="472"/>
      <c r="EP731" s="472"/>
      <c r="EQ731" s="472"/>
      <c r="ER731" s="472"/>
      <c r="ES731" s="472"/>
      <c r="ET731" s="472"/>
      <c r="EU731" s="472"/>
      <c r="EV731" s="472"/>
      <c r="EW731" s="472"/>
      <c r="EX731" s="472"/>
      <c r="EY731" s="472"/>
      <c r="EZ731" s="472"/>
      <c r="FA731" s="472"/>
      <c r="FB731" s="472"/>
      <c r="FC731" s="472"/>
      <c r="FD731" s="472"/>
      <c r="FE731" s="472"/>
      <c r="FF731" s="472"/>
      <c r="FG731" s="472"/>
      <c r="FH731" s="472"/>
      <c r="FI731" s="472"/>
      <c r="FJ731" s="472"/>
      <c r="FK731" s="472"/>
      <c r="FL731" s="472"/>
      <c r="FM731" s="472"/>
      <c r="FN731" s="472"/>
      <c r="FO731" s="472"/>
      <c r="FP731" s="472"/>
      <c r="FQ731" s="472"/>
      <c r="FR731" s="472"/>
      <c r="FS731" s="472"/>
      <c r="FT731" s="472"/>
      <c r="FU731" s="472"/>
      <c r="FV731" s="472"/>
      <c r="FW731" s="472"/>
      <c r="FX731" s="472"/>
      <c r="FY731" s="472"/>
      <c r="FZ731" s="472"/>
      <c r="GA731" s="472"/>
      <c r="GB731" s="472"/>
      <c r="GC731" s="472"/>
      <c r="GD731" s="472"/>
      <c r="GE731" s="472"/>
      <c r="GF731" s="472"/>
      <c r="GG731" s="472"/>
      <c r="GH731" s="472"/>
      <c r="GI731" s="472"/>
      <c r="GJ731" s="472"/>
      <c r="GK731" s="472"/>
      <c r="GL731" s="472"/>
      <c r="GM731" s="472"/>
      <c r="GN731" s="472"/>
      <c r="GO731" s="472"/>
      <c r="GP731" s="472"/>
      <c r="GQ731" s="472"/>
      <c r="GR731" s="472"/>
      <c r="GS731" s="472"/>
      <c r="GT731" s="472"/>
      <c r="GU731" s="472"/>
      <c r="GV731" s="472"/>
    </row>
    <row r="732" spans="1:204" s="473" customFormat="1" x14ac:dyDescent="0.2">
      <c r="A732" s="476"/>
      <c r="B732" s="483" t="s">
        <v>2990</v>
      </c>
      <c r="C732" s="475" t="s">
        <v>1199</v>
      </c>
      <c r="D732" s="478">
        <v>3.6</v>
      </c>
      <c r="E732" s="478"/>
      <c r="F732" s="478"/>
      <c r="G732" s="478"/>
      <c r="H732" s="478"/>
      <c r="I732" s="478"/>
      <c r="J732" s="478"/>
      <c r="K732" s="478"/>
      <c r="L732" s="478"/>
      <c r="M732" s="478"/>
      <c r="N732" s="478"/>
      <c r="O732" s="478"/>
      <c r="P732" s="478"/>
      <c r="Q732" s="478"/>
      <c r="R732" s="478"/>
      <c r="S732" s="478"/>
      <c r="T732" s="478"/>
      <c r="U732" s="478"/>
      <c r="V732" s="478"/>
      <c r="W732" s="478"/>
      <c r="X732" s="478">
        <v>0</v>
      </c>
      <c r="Y732" s="478"/>
      <c r="Z732" s="478"/>
      <c r="AA732" s="478"/>
      <c r="AB732" s="478"/>
      <c r="AC732" s="478"/>
      <c r="AD732" s="478"/>
      <c r="AE732" s="478"/>
      <c r="AF732" s="478"/>
      <c r="AG732" s="478"/>
      <c r="AH732" s="478"/>
      <c r="AI732" s="478"/>
      <c r="AJ732" s="478"/>
      <c r="AK732" s="478"/>
      <c r="AL732" s="478"/>
      <c r="AM732" s="478"/>
      <c r="AN732" s="478"/>
      <c r="AO732" s="478"/>
      <c r="AP732" s="478"/>
      <c r="AQ732" s="478"/>
      <c r="AR732" s="478"/>
      <c r="AS732" s="478"/>
      <c r="AT732" s="478"/>
      <c r="AU732" s="478"/>
      <c r="AV732" s="478"/>
      <c r="AW732" s="478"/>
      <c r="AX732" s="478"/>
      <c r="AY732" s="478"/>
      <c r="AZ732" s="478"/>
      <c r="BA732" s="478"/>
      <c r="BB732" s="478"/>
      <c r="BC732" s="478"/>
      <c r="BD732" s="475" t="s">
        <v>2989</v>
      </c>
      <c r="BE732" s="475"/>
      <c r="BF732" s="472"/>
      <c r="BG732" s="472"/>
      <c r="BH732" s="472"/>
      <c r="BI732" s="472"/>
      <c r="BJ732" s="472"/>
      <c r="BK732" s="472"/>
      <c r="BL732" s="472"/>
      <c r="BM732" s="472"/>
      <c r="BN732" s="472"/>
      <c r="BO732" s="472"/>
      <c r="BP732" s="472"/>
      <c r="BQ732" s="472"/>
      <c r="BR732" s="472"/>
      <c r="BS732" s="472"/>
      <c r="BT732" s="472"/>
      <c r="BU732" s="472"/>
      <c r="BV732" s="472"/>
      <c r="BW732" s="472"/>
      <c r="BX732" s="472"/>
      <c r="BY732" s="472"/>
      <c r="BZ732" s="472"/>
      <c r="CA732" s="472"/>
      <c r="CB732" s="472"/>
      <c r="CC732" s="472"/>
      <c r="CD732" s="472"/>
      <c r="CE732" s="472"/>
      <c r="CF732" s="472"/>
      <c r="CG732" s="472"/>
      <c r="CH732" s="472"/>
      <c r="CI732" s="472"/>
      <c r="CJ732" s="472"/>
      <c r="CK732" s="472"/>
      <c r="CL732" s="472"/>
      <c r="CM732" s="472"/>
      <c r="CN732" s="472"/>
      <c r="CO732" s="472"/>
      <c r="CP732" s="472"/>
      <c r="CQ732" s="472"/>
      <c r="CR732" s="472"/>
      <c r="CS732" s="472"/>
      <c r="CT732" s="472"/>
      <c r="CU732" s="472"/>
      <c r="CV732" s="472"/>
      <c r="CW732" s="472"/>
      <c r="CX732" s="472"/>
      <c r="CY732" s="472"/>
      <c r="CZ732" s="472"/>
      <c r="DA732" s="472"/>
      <c r="DB732" s="472"/>
      <c r="DC732" s="472"/>
      <c r="DD732" s="472"/>
      <c r="DE732" s="472"/>
      <c r="DF732" s="472"/>
      <c r="DG732" s="472"/>
      <c r="DH732" s="472"/>
      <c r="DI732" s="472"/>
      <c r="DJ732" s="472"/>
      <c r="DK732" s="472"/>
      <c r="DL732" s="472"/>
      <c r="DM732" s="472"/>
      <c r="DN732" s="472"/>
      <c r="DO732" s="472"/>
      <c r="DP732" s="472"/>
      <c r="DQ732" s="472"/>
      <c r="DR732" s="472"/>
      <c r="DS732" s="472"/>
      <c r="DT732" s="472"/>
      <c r="DU732" s="472"/>
      <c r="DV732" s="472"/>
      <c r="DW732" s="472"/>
      <c r="DX732" s="472"/>
      <c r="DY732" s="472"/>
      <c r="DZ732" s="472"/>
      <c r="EA732" s="472"/>
      <c r="EB732" s="472"/>
      <c r="EC732" s="472"/>
      <c r="ED732" s="472"/>
      <c r="EE732" s="472"/>
      <c r="EF732" s="472"/>
      <c r="EG732" s="472"/>
      <c r="EH732" s="472"/>
      <c r="EI732" s="472"/>
      <c r="EJ732" s="472"/>
      <c r="EK732" s="472"/>
      <c r="EL732" s="472"/>
      <c r="EM732" s="472"/>
      <c r="EN732" s="472"/>
      <c r="EO732" s="472"/>
      <c r="EP732" s="472"/>
      <c r="EQ732" s="472"/>
      <c r="ER732" s="472"/>
      <c r="ES732" s="472"/>
      <c r="ET732" s="472"/>
      <c r="EU732" s="472"/>
      <c r="EV732" s="472"/>
      <c r="EW732" s="472"/>
      <c r="EX732" s="472"/>
      <c r="EY732" s="472"/>
      <c r="EZ732" s="472"/>
      <c r="FA732" s="472"/>
      <c r="FB732" s="472"/>
      <c r="FC732" s="472"/>
      <c r="FD732" s="472"/>
      <c r="FE732" s="472"/>
      <c r="FF732" s="472"/>
      <c r="FG732" s="472"/>
      <c r="FH732" s="472"/>
      <c r="FI732" s="472"/>
      <c r="FJ732" s="472"/>
      <c r="FK732" s="472"/>
      <c r="FL732" s="472"/>
      <c r="FM732" s="472"/>
      <c r="FN732" s="472"/>
      <c r="FO732" s="472"/>
      <c r="FP732" s="472"/>
      <c r="FQ732" s="472"/>
      <c r="FR732" s="472"/>
      <c r="FS732" s="472"/>
      <c r="FT732" s="472"/>
      <c r="FU732" s="472"/>
      <c r="FV732" s="472"/>
      <c r="FW732" s="472"/>
      <c r="FX732" s="472"/>
      <c r="FY732" s="472"/>
      <c r="FZ732" s="472"/>
      <c r="GA732" s="472"/>
      <c r="GB732" s="472"/>
      <c r="GC732" s="472"/>
      <c r="GD732" s="472"/>
      <c r="GE732" s="472"/>
      <c r="GF732" s="472"/>
      <c r="GG732" s="472"/>
      <c r="GH732" s="472"/>
      <c r="GI732" s="472"/>
      <c r="GJ732" s="472"/>
      <c r="GK732" s="472"/>
      <c r="GL732" s="472"/>
      <c r="GM732" s="472"/>
      <c r="GN732" s="472"/>
      <c r="GO732" s="472"/>
      <c r="GP732" s="472"/>
      <c r="GQ732" s="472"/>
      <c r="GR732" s="472"/>
      <c r="GS732" s="472"/>
      <c r="GT732" s="472"/>
      <c r="GU732" s="472"/>
      <c r="GV732" s="472"/>
    </row>
    <row r="733" spans="1:204" s="473" customFormat="1" x14ac:dyDescent="0.2">
      <c r="A733" s="476"/>
      <c r="B733" s="483" t="s">
        <v>2991</v>
      </c>
      <c r="C733" s="475" t="s">
        <v>1199</v>
      </c>
      <c r="D733" s="478">
        <v>1</v>
      </c>
      <c r="E733" s="478"/>
      <c r="F733" s="478"/>
      <c r="G733" s="478"/>
      <c r="H733" s="478"/>
      <c r="I733" s="478"/>
      <c r="J733" s="478"/>
      <c r="K733" s="478"/>
      <c r="L733" s="478">
        <v>1</v>
      </c>
      <c r="M733" s="478"/>
      <c r="N733" s="478"/>
      <c r="O733" s="478"/>
      <c r="P733" s="478"/>
      <c r="Q733" s="478"/>
      <c r="R733" s="478"/>
      <c r="S733" s="478"/>
      <c r="T733" s="478"/>
      <c r="U733" s="478"/>
      <c r="V733" s="478"/>
      <c r="W733" s="478"/>
      <c r="X733" s="478">
        <v>0</v>
      </c>
      <c r="Y733" s="478"/>
      <c r="Z733" s="478"/>
      <c r="AA733" s="478"/>
      <c r="AB733" s="478"/>
      <c r="AC733" s="478"/>
      <c r="AD733" s="478"/>
      <c r="AE733" s="478"/>
      <c r="AF733" s="478"/>
      <c r="AG733" s="478"/>
      <c r="AH733" s="478"/>
      <c r="AI733" s="478"/>
      <c r="AJ733" s="478"/>
      <c r="AK733" s="478"/>
      <c r="AL733" s="478"/>
      <c r="AM733" s="478"/>
      <c r="AN733" s="478"/>
      <c r="AO733" s="478"/>
      <c r="AP733" s="478"/>
      <c r="AQ733" s="478"/>
      <c r="AR733" s="478"/>
      <c r="AS733" s="478"/>
      <c r="AT733" s="478"/>
      <c r="AU733" s="478"/>
      <c r="AV733" s="478"/>
      <c r="AW733" s="478"/>
      <c r="AX733" s="478"/>
      <c r="AY733" s="478"/>
      <c r="AZ733" s="478"/>
      <c r="BA733" s="478"/>
      <c r="BB733" s="478"/>
      <c r="BC733" s="478"/>
      <c r="BD733" s="475" t="s">
        <v>2989</v>
      </c>
      <c r="BE733" s="475" t="s">
        <v>2989</v>
      </c>
      <c r="BF733" s="472">
        <v>2017</v>
      </c>
      <c r="BG733" s="472"/>
      <c r="BH733" s="472"/>
      <c r="BI733" s="472"/>
      <c r="BJ733" s="472"/>
      <c r="BK733" s="472"/>
      <c r="BL733" s="472"/>
      <c r="BM733" s="472"/>
      <c r="BN733" s="472"/>
      <c r="BO733" s="472"/>
      <c r="BP733" s="472"/>
      <c r="BQ733" s="472"/>
      <c r="BR733" s="472"/>
      <c r="BS733" s="472"/>
      <c r="BT733" s="472"/>
      <c r="BU733" s="472"/>
      <c r="BV733" s="472"/>
      <c r="BW733" s="472"/>
      <c r="BX733" s="472"/>
      <c r="BY733" s="472"/>
      <c r="BZ733" s="472"/>
      <c r="CA733" s="472"/>
      <c r="CB733" s="472"/>
      <c r="CC733" s="472"/>
      <c r="CD733" s="472"/>
      <c r="CE733" s="472"/>
      <c r="CF733" s="472"/>
      <c r="CG733" s="472"/>
      <c r="CH733" s="472"/>
      <c r="CI733" s="472"/>
      <c r="CJ733" s="472"/>
      <c r="CK733" s="472"/>
      <c r="CL733" s="472"/>
      <c r="CM733" s="472"/>
      <c r="CN733" s="472"/>
      <c r="CO733" s="472"/>
      <c r="CP733" s="472"/>
      <c r="CQ733" s="472"/>
      <c r="CR733" s="472"/>
      <c r="CS733" s="472"/>
      <c r="CT733" s="472"/>
      <c r="CU733" s="472"/>
      <c r="CV733" s="472"/>
      <c r="CW733" s="472"/>
      <c r="CX733" s="472"/>
      <c r="CY733" s="472"/>
      <c r="CZ733" s="472"/>
      <c r="DA733" s="472"/>
      <c r="DB733" s="472"/>
      <c r="DC733" s="472"/>
      <c r="DD733" s="472"/>
      <c r="DE733" s="472"/>
      <c r="DF733" s="472"/>
      <c r="DG733" s="472"/>
      <c r="DH733" s="472"/>
      <c r="DI733" s="472"/>
      <c r="DJ733" s="472"/>
      <c r="DK733" s="472"/>
      <c r="DL733" s="472"/>
      <c r="DM733" s="472"/>
      <c r="DN733" s="472"/>
      <c r="DO733" s="472"/>
      <c r="DP733" s="472"/>
      <c r="DQ733" s="472"/>
      <c r="DR733" s="472"/>
      <c r="DS733" s="472"/>
      <c r="DT733" s="472"/>
      <c r="DU733" s="472"/>
      <c r="DV733" s="472"/>
      <c r="DW733" s="472"/>
      <c r="DX733" s="472"/>
      <c r="DY733" s="472"/>
      <c r="DZ733" s="472"/>
      <c r="EA733" s="472"/>
      <c r="EB733" s="472"/>
      <c r="EC733" s="472"/>
      <c r="ED733" s="472"/>
      <c r="EE733" s="472"/>
      <c r="EF733" s="472"/>
      <c r="EG733" s="472"/>
      <c r="EH733" s="472"/>
      <c r="EI733" s="472"/>
      <c r="EJ733" s="472"/>
      <c r="EK733" s="472"/>
      <c r="EL733" s="472"/>
      <c r="EM733" s="472"/>
      <c r="EN733" s="472"/>
      <c r="EO733" s="472"/>
      <c r="EP733" s="472"/>
      <c r="EQ733" s="472"/>
      <c r="ER733" s="472"/>
      <c r="ES733" s="472"/>
      <c r="ET733" s="472"/>
      <c r="EU733" s="472"/>
      <c r="EV733" s="472"/>
      <c r="EW733" s="472"/>
      <c r="EX733" s="472"/>
      <c r="EY733" s="472"/>
      <c r="EZ733" s="472"/>
      <c r="FA733" s="472"/>
      <c r="FB733" s="472"/>
      <c r="FC733" s="472"/>
      <c r="FD733" s="472"/>
      <c r="FE733" s="472"/>
      <c r="FF733" s="472"/>
      <c r="FG733" s="472"/>
      <c r="FH733" s="472"/>
      <c r="FI733" s="472"/>
      <c r="FJ733" s="472"/>
      <c r="FK733" s="472"/>
      <c r="FL733" s="472"/>
      <c r="FM733" s="472"/>
      <c r="FN733" s="472"/>
      <c r="FO733" s="472"/>
      <c r="FP733" s="472"/>
      <c r="FQ733" s="472"/>
      <c r="FR733" s="472"/>
      <c r="FS733" s="472"/>
      <c r="FT733" s="472"/>
      <c r="FU733" s="472"/>
      <c r="FV733" s="472"/>
      <c r="FW733" s="472"/>
      <c r="FX733" s="472"/>
      <c r="FY733" s="472"/>
      <c r="FZ733" s="472"/>
      <c r="GA733" s="472"/>
      <c r="GB733" s="472"/>
      <c r="GC733" s="472"/>
      <c r="GD733" s="472"/>
      <c r="GE733" s="472"/>
      <c r="GF733" s="472"/>
      <c r="GG733" s="472"/>
      <c r="GH733" s="472"/>
      <c r="GI733" s="472"/>
      <c r="GJ733" s="472"/>
      <c r="GK733" s="472"/>
      <c r="GL733" s="472"/>
      <c r="GM733" s="472"/>
      <c r="GN733" s="472"/>
      <c r="GO733" s="472"/>
      <c r="GP733" s="472"/>
      <c r="GQ733" s="472"/>
      <c r="GR733" s="472"/>
      <c r="GS733" s="472"/>
      <c r="GT733" s="472"/>
      <c r="GU733" s="472"/>
      <c r="GV733" s="472"/>
    </row>
    <row r="734" spans="1:204" s="473" customFormat="1" x14ac:dyDescent="0.2">
      <c r="A734" s="476"/>
      <c r="B734" s="483" t="s">
        <v>2992</v>
      </c>
      <c r="C734" s="475" t="s">
        <v>1199</v>
      </c>
      <c r="D734" s="478">
        <v>1.99</v>
      </c>
      <c r="E734" s="478"/>
      <c r="F734" s="478"/>
      <c r="G734" s="478"/>
      <c r="H734" s="478"/>
      <c r="I734" s="478"/>
      <c r="J734" s="478"/>
      <c r="K734" s="478"/>
      <c r="L734" s="478">
        <v>1.75</v>
      </c>
      <c r="M734" s="478"/>
      <c r="N734" s="478"/>
      <c r="O734" s="478"/>
      <c r="P734" s="478"/>
      <c r="Q734" s="478"/>
      <c r="R734" s="478"/>
      <c r="S734" s="478"/>
      <c r="T734" s="478"/>
      <c r="U734" s="478"/>
      <c r="V734" s="478"/>
      <c r="W734" s="478"/>
      <c r="X734" s="478">
        <v>0</v>
      </c>
      <c r="Y734" s="478"/>
      <c r="Z734" s="478"/>
      <c r="AA734" s="478"/>
      <c r="AB734" s="478"/>
      <c r="AC734" s="478"/>
      <c r="AD734" s="478"/>
      <c r="AE734" s="478"/>
      <c r="AF734" s="478"/>
      <c r="AG734" s="478"/>
      <c r="AH734" s="478"/>
      <c r="AI734" s="478"/>
      <c r="AJ734" s="478"/>
      <c r="AK734" s="478"/>
      <c r="AL734" s="478"/>
      <c r="AM734" s="478"/>
      <c r="AN734" s="478"/>
      <c r="AO734" s="478"/>
      <c r="AP734" s="478"/>
      <c r="AQ734" s="478"/>
      <c r="AR734" s="478"/>
      <c r="AS734" s="478"/>
      <c r="AT734" s="478"/>
      <c r="AU734" s="478"/>
      <c r="AV734" s="478"/>
      <c r="AW734" s="478"/>
      <c r="AX734" s="478"/>
      <c r="AY734" s="478"/>
      <c r="AZ734" s="478"/>
      <c r="BA734" s="478"/>
      <c r="BB734" s="478"/>
      <c r="BC734" s="478"/>
      <c r="BD734" s="475" t="s">
        <v>2993</v>
      </c>
      <c r="BE734" s="475"/>
      <c r="BF734" s="472"/>
      <c r="BG734" s="472"/>
      <c r="BH734" s="472"/>
      <c r="BI734" s="472"/>
      <c r="BJ734" s="472"/>
      <c r="BK734" s="472"/>
      <c r="BL734" s="472"/>
      <c r="BM734" s="472"/>
      <c r="BN734" s="472"/>
      <c r="BO734" s="472"/>
      <c r="BP734" s="472"/>
      <c r="BQ734" s="472"/>
      <c r="BR734" s="472"/>
      <c r="BS734" s="472"/>
      <c r="BT734" s="472"/>
      <c r="BU734" s="472"/>
      <c r="BV734" s="472"/>
      <c r="BW734" s="472"/>
      <c r="BX734" s="472"/>
      <c r="BY734" s="472"/>
      <c r="BZ734" s="472"/>
      <c r="CA734" s="472"/>
      <c r="CB734" s="472"/>
      <c r="CC734" s="472"/>
      <c r="CD734" s="472"/>
      <c r="CE734" s="472"/>
      <c r="CF734" s="472"/>
      <c r="CG734" s="472"/>
      <c r="CH734" s="472"/>
      <c r="CI734" s="472"/>
      <c r="CJ734" s="472"/>
      <c r="CK734" s="472"/>
      <c r="CL734" s="472"/>
      <c r="CM734" s="472"/>
      <c r="CN734" s="472"/>
      <c r="CO734" s="472"/>
      <c r="CP734" s="472"/>
      <c r="CQ734" s="472"/>
      <c r="CR734" s="472"/>
      <c r="CS734" s="472"/>
      <c r="CT734" s="472"/>
      <c r="CU734" s="472"/>
      <c r="CV734" s="472"/>
      <c r="CW734" s="472"/>
      <c r="CX734" s="472"/>
      <c r="CY734" s="472"/>
      <c r="CZ734" s="472"/>
      <c r="DA734" s="472"/>
      <c r="DB734" s="472"/>
      <c r="DC734" s="472"/>
      <c r="DD734" s="472"/>
      <c r="DE734" s="472"/>
      <c r="DF734" s="472"/>
      <c r="DG734" s="472"/>
      <c r="DH734" s="472"/>
      <c r="DI734" s="472"/>
      <c r="DJ734" s="472"/>
      <c r="DK734" s="472"/>
      <c r="DL734" s="472"/>
      <c r="DM734" s="472"/>
      <c r="DN734" s="472"/>
      <c r="DO734" s="472"/>
      <c r="DP734" s="472"/>
      <c r="DQ734" s="472"/>
      <c r="DR734" s="472"/>
      <c r="DS734" s="472"/>
      <c r="DT734" s="472"/>
      <c r="DU734" s="472"/>
      <c r="DV734" s="472"/>
      <c r="DW734" s="472"/>
      <c r="DX734" s="472"/>
      <c r="DY734" s="472"/>
      <c r="DZ734" s="472"/>
      <c r="EA734" s="472"/>
      <c r="EB734" s="472"/>
      <c r="EC734" s="472"/>
      <c r="ED734" s="472"/>
      <c r="EE734" s="472"/>
      <c r="EF734" s="472"/>
      <c r="EG734" s="472"/>
      <c r="EH734" s="472"/>
      <c r="EI734" s="472"/>
      <c r="EJ734" s="472"/>
      <c r="EK734" s="472"/>
      <c r="EL734" s="472"/>
      <c r="EM734" s="472"/>
      <c r="EN734" s="472"/>
      <c r="EO734" s="472"/>
      <c r="EP734" s="472"/>
      <c r="EQ734" s="472"/>
      <c r="ER734" s="472"/>
      <c r="ES734" s="472"/>
      <c r="ET734" s="472"/>
      <c r="EU734" s="472"/>
      <c r="EV734" s="472"/>
      <c r="EW734" s="472"/>
      <c r="EX734" s="472"/>
      <c r="EY734" s="472"/>
      <c r="EZ734" s="472"/>
      <c r="FA734" s="472"/>
      <c r="FB734" s="472"/>
      <c r="FC734" s="472"/>
      <c r="FD734" s="472"/>
      <c r="FE734" s="472"/>
      <c r="FF734" s="472"/>
      <c r="FG734" s="472"/>
      <c r="FH734" s="472"/>
      <c r="FI734" s="472"/>
      <c r="FJ734" s="472"/>
      <c r="FK734" s="472"/>
      <c r="FL734" s="472"/>
      <c r="FM734" s="472"/>
      <c r="FN734" s="472"/>
      <c r="FO734" s="472"/>
      <c r="FP734" s="472"/>
      <c r="FQ734" s="472"/>
      <c r="FR734" s="472"/>
      <c r="FS734" s="472"/>
      <c r="FT734" s="472"/>
      <c r="FU734" s="472"/>
      <c r="FV734" s="472"/>
      <c r="FW734" s="472"/>
      <c r="FX734" s="472"/>
      <c r="FY734" s="472"/>
      <c r="FZ734" s="472"/>
      <c r="GA734" s="472"/>
      <c r="GB734" s="472"/>
      <c r="GC734" s="472"/>
      <c r="GD734" s="472"/>
      <c r="GE734" s="472"/>
      <c r="GF734" s="472"/>
      <c r="GG734" s="472"/>
      <c r="GH734" s="472"/>
      <c r="GI734" s="472"/>
      <c r="GJ734" s="472"/>
      <c r="GK734" s="472"/>
      <c r="GL734" s="472"/>
      <c r="GM734" s="472"/>
      <c r="GN734" s="472"/>
      <c r="GO734" s="472"/>
      <c r="GP734" s="472"/>
      <c r="GQ734" s="472"/>
      <c r="GR734" s="472"/>
      <c r="GS734" s="472"/>
      <c r="GT734" s="472"/>
      <c r="GU734" s="472"/>
      <c r="GV734" s="472"/>
    </row>
    <row r="735" spans="1:204" s="473" customFormat="1" ht="32" x14ac:dyDescent="0.2">
      <c r="A735" s="476"/>
      <c r="B735" s="483" t="s">
        <v>2994</v>
      </c>
      <c r="C735" s="475" t="s">
        <v>1199</v>
      </c>
      <c r="D735" s="478">
        <v>0.05</v>
      </c>
      <c r="E735" s="478"/>
      <c r="F735" s="478"/>
      <c r="G735" s="478"/>
      <c r="H735" s="478"/>
      <c r="I735" s="478"/>
      <c r="J735" s="478"/>
      <c r="K735" s="478"/>
      <c r="L735" s="478"/>
      <c r="M735" s="478"/>
      <c r="N735" s="478"/>
      <c r="O735" s="478"/>
      <c r="P735" s="478"/>
      <c r="Q735" s="478"/>
      <c r="R735" s="478"/>
      <c r="S735" s="478"/>
      <c r="T735" s="478"/>
      <c r="U735" s="478"/>
      <c r="V735" s="478"/>
      <c r="W735" s="478"/>
      <c r="X735" s="478">
        <v>0</v>
      </c>
      <c r="Y735" s="478"/>
      <c r="Z735" s="478"/>
      <c r="AA735" s="478"/>
      <c r="AB735" s="478"/>
      <c r="AC735" s="478"/>
      <c r="AD735" s="478"/>
      <c r="AE735" s="478"/>
      <c r="AF735" s="478"/>
      <c r="AG735" s="478"/>
      <c r="AH735" s="478"/>
      <c r="AI735" s="478"/>
      <c r="AJ735" s="478"/>
      <c r="AK735" s="478"/>
      <c r="AL735" s="478"/>
      <c r="AM735" s="478"/>
      <c r="AN735" s="478"/>
      <c r="AO735" s="478"/>
      <c r="AP735" s="478"/>
      <c r="AQ735" s="478"/>
      <c r="AR735" s="478"/>
      <c r="AS735" s="478"/>
      <c r="AT735" s="478"/>
      <c r="AU735" s="478"/>
      <c r="AV735" s="478"/>
      <c r="AW735" s="478"/>
      <c r="AX735" s="478"/>
      <c r="AY735" s="478"/>
      <c r="AZ735" s="478"/>
      <c r="BA735" s="478">
        <v>0.05</v>
      </c>
      <c r="BB735" s="478"/>
      <c r="BC735" s="478"/>
      <c r="BD735" s="475" t="s">
        <v>2976</v>
      </c>
      <c r="BE735" s="475" t="s">
        <v>2976</v>
      </c>
      <c r="BF735" s="472">
        <v>2017</v>
      </c>
      <c r="BG735" s="472"/>
      <c r="BH735" s="472"/>
      <c r="BI735" s="472"/>
      <c r="BJ735" s="472"/>
      <c r="BK735" s="472"/>
      <c r="BL735" s="472"/>
      <c r="BM735" s="472"/>
      <c r="BN735" s="472"/>
      <c r="BO735" s="472"/>
      <c r="BP735" s="472"/>
      <c r="BQ735" s="472"/>
      <c r="BR735" s="472"/>
      <c r="BS735" s="472"/>
      <c r="BT735" s="472"/>
      <c r="BU735" s="472"/>
      <c r="BV735" s="472"/>
      <c r="BW735" s="472"/>
      <c r="BX735" s="472"/>
      <c r="BY735" s="472"/>
      <c r="BZ735" s="472"/>
      <c r="CA735" s="472"/>
      <c r="CB735" s="472"/>
      <c r="CC735" s="472"/>
      <c r="CD735" s="472"/>
      <c r="CE735" s="472"/>
      <c r="CF735" s="472"/>
      <c r="CG735" s="472"/>
      <c r="CH735" s="472"/>
      <c r="CI735" s="472"/>
      <c r="CJ735" s="472"/>
      <c r="CK735" s="472"/>
      <c r="CL735" s="472"/>
      <c r="CM735" s="472"/>
      <c r="CN735" s="472"/>
      <c r="CO735" s="472"/>
      <c r="CP735" s="472"/>
      <c r="CQ735" s="472"/>
      <c r="CR735" s="472"/>
      <c r="CS735" s="472"/>
      <c r="CT735" s="472"/>
      <c r="CU735" s="472"/>
      <c r="CV735" s="472"/>
      <c r="CW735" s="472"/>
      <c r="CX735" s="472"/>
      <c r="CY735" s="472"/>
      <c r="CZ735" s="472"/>
      <c r="DA735" s="472"/>
      <c r="DB735" s="472"/>
      <c r="DC735" s="472"/>
      <c r="DD735" s="472"/>
      <c r="DE735" s="472"/>
      <c r="DF735" s="472"/>
      <c r="DG735" s="472"/>
      <c r="DH735" s="472"/>
      <c r="DI735" s="472"/>
      <c r="DJ735" s="472"/>
      <c r="DK735" s="472"/>
      <c r="DL735" s="472"/>
      <c r="DM735" s="472"/>
      <c r="DN735" s="472"/>
      <c r="DO735" s="472"/>
      <c r="DP735" s="472"/>
      <c r="DQ735" s="472"/>
      <c r="DR735" s="472"/>
      <c r="DS735" s="472"/>
      <c r="DT735" s="472"/>
      <c r="DU735" s="472"/>
      <c r="DV735" s="472"/>
      <c r="DW735" s="472"/>
      <c r="DX735" s="472"/>
      <c r="DY735" s="472"/>
      <c r="DZ735" s="472"/>
      <c r="EA735" s="472"/>
      <c r="EB735" s="472"/>
      <c r="EC735" s="472"/>
      <c r="ED735" s="472"/>
      <c r="EE735" s="472"/>
      <c r="EF735" s="472"/>
      <c r="EG735" s="472"/>
      <c r="EH735" s="472"/>
      <c r="EI735" s="472"/>
      <c r="EJ735" s="472"/>
      <c r="EK735" s="472"/>
      <c r="EL735" s="472"/>
      <c r="EM735" s="472"/>
      <c r="EN735" s="472"/>
      <c r="EO735" s="472"/>
      <c r="EP735" s="472"/>
      <c r="EQ735" s="472"/>
      <c r="ER735" s="472"/>
      <c r="ES735" s="472"/>
      <c r="ET735" s="472"/>
      <c r="EU735" s="472"/>
      <c r="EV735" s="472"/>
      <c r="EW735" s="472"/>
      <c r="EX735" s="472"/>
      <c r="EY735" s="472"/>
      <c r="EZ735" s="472"/>
      <c r="FA735" s="472"/>
      <c r="FB735" s="472"/>
      <c r="FC735" s="472"/>
      <c r="FD735" s="472"/>
      <c r="FE735" s="472"/>
      <c r="FF735" s="472"/>
      <c r="FG735" s="472"/>
      <c r="FH735" s="472"/>
      <c r="FI735" s="472"/>
      <c r="FJ735" s="472"/>
      <c r="FK735" s="472"/>
      <c r="FL735" s="472"/>
      <c r="FM735" s="472"/>
      <c r="FN735" s="472"/>
      <c r="FO735" s="472"/>
      <c r="FP735" s="472"/>
      <c r="FQ735" s="472"/>
      <c r="FR735" s="472"/>
      <c r="FS735" s="472"/>
      <c r="FT735" s="472"/>
      <c r="FU735" s="472"/>
      <c r="FV735" s="472"/>
      <c r="FW735" s="472"/>
      <c r="FX735" s="472"/>
      <c r="FY735" s="472"/>
      <c r="FZ735" s="472"/>
      <c r="GA735" s="472"/>
      <c r="GB735" s="472"/>
      <c r="GC735" s="472"/>
      <c r="GD735" s="472"/>
      <c r="GE735" s="472"/>
      <c r="GF735" s="472"/>
      <c r="GG735" s="472"/>
      <c r="GH735" s="472"/>
      <c r="GI735" s="472"/>
      <c r="GJ735" s="472"/>
      <c r="GK735" s="472"/>
      <c r="GL735" s="472"/>
      <c r="GM735" s="472"/>
      <c r="GN735" s="472"/>
      <c r="GO735" s="472"/>
      <c r="GP735" s="472"/>
      <c r="GQ735" s="472"/>
      <c r="GR735" s="472"/>
      <c r="GS735" s="472"/>
      <c r="GT735" s="472"/>
      <c r="GU735" s="472"/>
      <c r="GV735" s="472"/>
    </row>
    <row r="736" spans="1:204" s="473" customFormat="1" x14ac:dyDescent="0.2">
      <c r="A736" s="476"/>
      <c r="B736" s="483" t="s">
        <v>2995</v>
      </c>
      <c r="C736" s="475" t="s">
        <v>1199</v>
      </c>
      <c r="D736" s="478">
        <v>4.5</v>
      </c>
      <c r="E736" s="478"/>
      <c r="F736" s="478"/>
      <c r="G736" s="478"/>
      <c r="H736" s="478"/>
      <c r="I736" s="478"/>
      <c r="J736" s="478"/>
      <c r="K736" s="478"/>
      <c r="L736" s="478">
        <v>4.5</v>
      </c>
      <c r="M736" s="478"/>
      <c r="N736" s="478"/>
      <c r="O736" s="478"/>
      <c r="P736" s="478"/>
      <c r="Q736" s="478"/>
      <c r="R736" s="478"/>
      <c r="S736" s="478"/>
      <c r="T736" s="478"/>
      <c r="U736" s="478"/>
      <c r="V736" s="478"/>
      <c r="W736" s="478"/>
      <c r="X736" s="478">
        <v>0</v>
      </c>
      <c r="Y736" s="478"/>
      <c r="Z736" s="478"/>
      <c r="AA736" s="478"/>
      <c r="AB736" s="478"/>
      <c r="AC736" s="478"/>
      <c r="AD736" s="478"/>
      <c r="AE736" s="478"/>
      <c r="AF736" s="478"/>
      <c r="AG736" s="478"/>
      <c r="AH736" s="478"/>
      <c r="AI736" s="478"/>
      <c r="AJ736" s="478"/>
      <c r="AK736" s="478"/>
      <c r="AL736" s="478"/>
      <c r="AM736" s="478"/>
      <c r="AN736" s="478"/>
      <c r="AO736" s="478"/>
      <c r="AP736" s="478"/>
      <c r="AQ736" s="478"/>
      <c r="AR736" s="478"/>
      <c r="AS736" s="478"/>
      <c r="AT736" s="478"/>
      <c r="AU736" s="478"/>
      <c r="AV736" s="478"/>
      <c r="AW736" s="478"/>
      <c r="AX736" s="478"/>
      <c r="AY736" s="478"/>
      <c r="AZ736" s="478"/>
      <c r="BA736" s="478"/>
      <c r="BB736" s="478"/>
      <c r="BC736" s="478"/>
      <c r="BD736" s="475" t="s">
        <v>2971</v>
      </c>
      <c r="BE736" s="475" t="s">
        <v>2971</v>
      </c>
      <c r="BF736" s="472">
        <v>2017</v>
      </c>
      <c r="BG736" s="472"/>
      <c r="BH736" s="472"/>
      <c r="BI736" s="472"/>
      <c r="BJ736" s="472"/>
      <c r="BK736" s="472"/>
      <c r="BL736" s="472"/>
      <c r="BM736" s="472"/>
      <c r="BN736" s="472"/>
      <c r="BO736" s="472"/>
      <c r="BP736" s="472"/>
      <c r="BQ736" s="472"/>
      <c r="BR736" s="472"/>
      <c r="BS736" s="472"/>
      <c r="BT736" s="472"/>
      <c r="BU736" s="472"/>
      <c r="BV736" s="472"/>
      <c r="BW736" s="472"/>
      <c r="BX736" s="472"/>
      <c r="BY736" s="472"/>
      <c r="BZ736" s="472"/>
      <c r="CA736" s="472"/>
      <c r="CB736" s="472"/>
      <c r="CC736" s="472"/>
      <c r="CD736" s="472"/>
      <c r="CE736" s="472"/>
      <c r="CF736" s="472"/>
      <c r="CG736" s="472"/>
      <c r="CH736" s="472"/>
      <c r="CI736" s="472"/>
      <c r="CJ736" s="472"/>
      <c r="CK736" s="472"/>
      <c r="CL736" s="472"/>
      <c r="CM736" s="472"/>
      <c r="CN736" s="472"/>
      <c r="CO736" s="472"/>
      <c r="CP736" s="472"/>
      <c r="CQ736" s="472"/>
      <c r="CR736" s="472"/>
      <c r="CS736" s="472"/>
      <c r="CT736" s="472"/>
      <c r="CU736" s="472"/>
      <c r="CV736" s="472"/>
      <c r="CW736" s="472"/>
      <c r="CX736" s="472"/>
      <c r="CY736" s="472"/>
      <c r="CZ736" s="472"/>
      <c r="DA736" s="472"/>
      <c r="DB736" s="472"/>
      <c r="DC736" s="472"/>
      <c r="DD736" s="472"/>
      <c r="DE736" s="472"/>
      <c r="DF736" s="472"/>
      <c r="DG736" s="472"/>
      <c r="DH736" s="472"/>
      <c r="DI736" s="472"/>
      <c r="DJ736" s="472"/>
      <c r="DK736" s="472"/>
      <c r="DL736" s="472"/>
      <c r="DM736" s="472"/>
      <c r="DN736" s="472"/>
      <c r="DO736" s="472"/>
      <c r="DP736" s="472"/>
      <c r="DQ736" s="472"/>
      <c r="DR736" s="472"/>
      <c r="DS736" s="472"/>
      <c r="DT736" s="472"/>
      <c r="DU736" s="472"/>
      <c r="DV736" s="472"/>
      <c r="DW736" s="472"/>
      <c r="DX736" s="472"/>
      <c r="DY736" s="472"/>
      <c r="DZ736" s="472"/>
      <c r="EA736" s="472"/>
      <c r="EB736" s="472"/>
      <c r="EC736" s="472"/>
      <c r="ED736" s="472"/>
      <c r="EE736" s="472"/>
      <c r="EF736" s="472"/>
      <c r="EG736" s="472"/>
      <c r="EH736" s="472"/>
      <c r="EI736" s="472"/>
      <c r="EJ736" s="472"/>
      <c r="EK736" s="472"/>
      <c r="EL736" s="472"/>
      <c r="EM736" s="472"/>
      <c r="EN736" s="472"/>
      <c r="EO736" s="472"/>
      <c r="EP736" s="472"/>
      <c r="EQ736" s="472"/>
      <c r="ER736" s="472"/>
      <c r="ES736" s="472"/>
      <c r="ET736" s="472"/>
      <c r="EU736" s="472"/>
      <c r="EV736" s="472"/>
      <c r="EW736" s="472"/>
      <c r="EX736" s="472"/>
      <c r="EY736" s="472"/>
      <c r="EZ736" s="472"/>
      <c r="FA736" s="472"/>
      <c r="FB736" s="472"/>
      <c r="FC736" s="472"/>
      <c r="FD736" s="472"/>
      <c r="FE736" s="472"/>
      <c r="FF736" s="472"/>
      <c r="FG736" s="472"/>
      <c r="FH736" s="472"/>
      <c r="FI736" s="472"/>
      <c r="FJ736" s="472"/>
      <c r="FK736" s="472"/>
      <c r="FL736" s="472"/>
      <c r="FM736" s="472"/>
      <c r="FN736" s="472"/>
      <c r="FO736" s="472"/>
      <c r="FP736" s="472"/>
      <c r="FQ736" s="472"/>
      <c r="FR736" s="472"/>
      <c r="FS736" s="472"/>
      <c r="FT736" s="472"/>
      <c r="FU736" s="472"/>
      <c r="FV736" s="472"/>
      <c r="FW736" s="472"/>
      <c r="FX736" s="472"/>
      <c r="FY736" s="472"/>
      <c r="FZ736" s="472"/>
      <c r="GA736" s="472"/>
      <c r="GB736" s="472"/>
      <c r="GC736" s="472"/>
      <c r="GD736" s="472"/>
      <c r="GE736" s="472"/>
      <c r="GF736" s="472"/>
      <c r="GG736" s="472"/>
      <c r="GH736" s="472"/>
      <c r="GI736" s="472"/>
      <c r="GJ736" s="472"/>
      <c r="GK736" s="472"/>
      <c r="GL736" s="472"/>
      <c r="GM736" s="472"/>
      <c r="GN736" s="472"/>
      <c r="GO736" s="472"/>
      <c r="GP736" s="472"/>
      <c r="GQ736" s="472"/>
      <c r="GR736" s="472"/>
      <c r="GS736" s="472"/>
      <c r="GT736" s="472"/>
      <c r="GU736" s="472"/>
      <c r="GV736" s="472"/>
    </row>
    <row r="737" spans="1:204" s="473" customFormat="1" x14ac:dyDescent="0.2">
      <c r="A737" s="476">
        <v>2</v>
      </c>
      <c r="B737" s="477" t="s">
        <v>1166</v>
      </c>
      <c r="C737" s="475"/>
      <c r="D737" s="478"/>
      <c r="E737" s="478"/>
      <c r="F737" s="478"/>
      <c r="G737" s="478"/>
      <c r="H737" s="478"/>
      <c r="I737" s="478"/>
      <c r="J737" s="478"/>
      <c r="K737" s="478"/>
      <c r="L737" s="478"/>
      <c r="M737" s="478"/>
      <c r="N737" s="478"/>
      <c r="O737" s="478"/>
      <c r="P737" s="478"/>
      <c r="Q737" s="478"/>
      <c r="R737" s="478"/>
      <c r="S737" s="478"/>
      <c r="T737" s="478"/>
      <c r="U737" s="478"/>
      <c r="V737" s="478"/>
      <c r="W737" s="478"/>
      <c r="X737" s="478">
        <v>0</v>
      </c>
      <c r="Y737" s="478"/>
      <c r="Z737" s="478"/>
      <c r="AA737" s="478"/>
      <c r="AB737" s="478"/>
      <c r="AC737" s="478"/>
      <c r="AD737" s="478"/>
      <c r="AE737" s="478"/>
      <c r="AF737" s="478"/>
      <c r="AG737" s="478"/>
      <c r="AH737" s="478"/>
      <c r="AI737" s="478"/>
      <c r="AJ737" s="478"/>
      <c r="AK737" s="478"/>
      <c r="AL737" s="478"/>
      <c r="AM737" s="478"/>
      <c r="AN737" s="478"/>
      <c r="AO737" s="478"/>
      <c r="AP737" s="478"/>
      <c r="AQ737" s="478"/>
      <c r="AR737" s="478"/>
      <c r="AS737" s="478"/>
      <c r="AT737" s="478"/>
      <c r="AU737" s="478"/>
      <c r="AV737" s="478"/>
      <c r="AW737" s="478"/>
      <c r="AX737" s="478"/>
      <c r="AY737" s="478"/>
      <c r="AZ737" s="478"/>
      <c r="BA737" s="478"/>
      <c r="BB737" s="478"/>
      <c r="BC737" s="478"/>
      <c r="BD737" s="475"/>
      <c r="BE737" s="475"/>
      <c r="BF737" s="472"/>
      <c r="BG737" s="472">
        <v>0</v>
      </c>
      <c r="BH737" s="472">
        <v>0</v>
      </c>
      <c r="BI737" s="472"/>
      <c r="BJ737" s="472"/>
      <c r="BK737" s="472"/>
      <c r="BL737" s="472"/>
      <c r="BM737" s="472"/>
      <c r="BN737" s="472"/>
      <c r="BO737" s="472"/>
      <c r="BP737" s="472"/>
      <c r="BQ737" s="472"/>
      <c r="BR737" s="472"/>
      <c r="BS737" s="472"/>
      <c r="BT737" s="472"/>
      <c r="BU737" s="472"/>
      <c r="BV737" s="472"/>
      <c r="BW737" s="472"/>
      <c r="BX737" s="472"/>
      <c r="BY737" s="472"/>
      <c r="BZ737" s="472"/>
      <c r="CA737" s="472"/>
      <c r="CB737" s="472"/>
      <c r="CC737" s="472"/>
      <c r="CD737" s="472"/>
      <c r="CE737" s="472"/>
      <c r="CF737" s="472"/>
      <c r="CG737" s="472"/>
      <c r="CH737" s="472"/>
      <c r="CI737" s="472"/>
      <c r="CJ737" s="472"/>
      <c r="CK737" s="472"/>
      <c r="CL737" s="472"/>
      <c r="CM737" s="472"/>
      <c r="CN737" s="472"/>
      <c r="CO737" s="472"/>
      <c r="CP737" s="472"/>
      <c r="CQ737" s="472"/>
      <c r="CR737" s="472"/>
      <c r="CS737" s="472"/>
      <c r="CT737" s="472"/>
      <c r="CU737" s="472"/>
      <c r="CV737" s="472"/>
      <c r="CW737" s="472"/>
      <c r="CX737" s="472"/>
      <c r="CY737" s="472"/>
      <c r="CZ737" s="472"/>
      <c r="DA737" s="472"/>
      <c r="DB737" s="472"/>
      <c r="DC737" s="472"/>
      <c r="DD737" s="472"/>
      <c r="DE737" s="472"/>
      <c r="DF737" s="472"/>
      <c r="DG737" s="472"/>
      <c r="DH737" s="472"/>
      <c r="DI737" s="472"/>
      <c r="DJ737" s="472"/>
      <c r="DK737" s="472"/>
      <c r="DL737" s="472"/>
      <c r="DM737" s="472"/>
      <c r="DN737" s="472"/>
      <c r="DO737" s="472"/>
      <c r="DP737" s="472"/>
      <c r="DQ737" s="472"/>
      <c r="DR737" s="472"/>
      <c r="DS737" s="472"/>
      <c r="DT737" s="472"/>
      <c r="DU737" s="472"/>
      <c r="DV737" s="472"/>
      <c r="DW737" s="472"/>
      <c r="DX737" s="472"/>
      <c r="DY737" s="472"/>
      <c r="DZ737" s="472"/>
      <c r="EA737" s="472"/>
      <c r="EB737" s="472"/>
      <c r="EC737" s="472"/>
      <c r="ED737" s="472"/>
      <c r="EE737" s="472"/>
      <c r="EF737" s="472"/>
      <c r="EG737" s="472"/>
      <c r="EH737" s="472"/>
      <c r="EI737" s="472"/>
      <c r="EJ737" s="472"/>
      <c r="EK737" s="472"/>
      <c r="EL737" s="472"/>
      <c r="EM737" s="472"/>
      <c r="EN737" s="472"/>
      <c r="EO737" s="472"/>
      <c r="EP737" s="472"/>
      <c r="EQ737" s="472"/>
      <c r="ER737" s="472"/>
      <c r="ES737" s="472"/>
      <c r="ET737" s="472"/>
      <c r="EU737" s="472"/>
      <c r="EV737" s="472"/>
      <c r="EW737" s="472"/>
      <c r="EX737" s="472"/>
      <c r="EY737" s="472"/>
      <c r="EZ737" s="472"/>
      <c r="FA737" s="472"/>
      <c r="FB737" s="472"/>
      <c r="FC737" s="472"/>
      <c r="FD737" s="472"/>
      <c r="FE737" s="472"/>
      <c r="FF737" s="472"/>
      <c r="FG737" s="472"/>
      <c r="FH737" s="472"/>
      <c r="FI737" s="472"/>
      <c r="FJ737" s="472"/>
      <c r="FK737" s="472"/>
      <c r="FL737" s="472"/>
      <c r="FM737" s="472"/>
      <c r="FN737" s="472"/>
      <c r="FO737" s="472"/>
      <c r="FP737" s="472"/>
      <c r="FQ737" s="472"/>
      <c r="FR737" s="472"/>
      <c r="FS737" s="472"/>
      <c r="FT737" s="472"/>
      <c r="FU737" s="472"/>
      <c r="FV737" s="472"/>
      <c r="FW737" s="472"/>
      <c r="FX737" s="472"/>
      <c r="FY737" s="472"/>
      <c r="FZ737" s="472"/>
      <c r="GA737" s="472"/>
      <c r="GB737" s="472"/>
      <c r="GC737" s="472"/>
      <c r="GD737" s="472"/>
      <c r="GE737" s="472"/>
      <c r="GF737" s="472"/>
      <c r="GG737" s="472"/>
      <c r="GH737" s="472"/>
      <c r="GI737" s="472"/>
      <c r="GJ737" s="472"/>
      <c r="GK737" s="472"/>
      <c r="GL737" s="472"/>
      <c r="GM737" s="472"/>
      <c r="GN737" s="472"/>
      <c r="GO737" s="472"/>
      <c r="GP737" s="472"/>
      <c r="GQ737" s="472"/>
      <c r="GR737" s="472"/>
      <c r="GS737" s="472"/>
      <c r="GT737" s="472"/>
      <c r="GU737" s="472"/>
      <c r="GV737" s="472"/>
    </row>
    <row r="738" spans="1:204" s="473" customFormat="1" ht="32" x14ac:dyDescent="0.2">
      <c r="A738" s="476"/>
      <c r="B738" s="485" t="s">
        <v>2996</v>
      </c>
      <c r="C738" s="475" t="s">
        <v>1167</v>
      </c>
      <c r="D738" s="478">
        <v>0.6</v>
      </c>
      <c r="E738" s="478"/>
      <c r="F738" s="478"/>
      <c r="G738" s="478"/>
      <c r="H738" s="478">
        <v>0.6</v>
      </c>
      <c r="I738" s="478"/>
      <c r="J738" s="478"/>
      <c r="K738" s="478"/>
      <c r="L738" s="478"/>
      <c r="M738" s="478"/>
      <c r="N738" s="478"/>
      <c r="O738" s="478"/>
      <c r="P738" s="478"/>
      <c r="Q738" s="478"/>
      <c r="R738" s="478"/>
      <c r="S738" s="478"/>
      <c r="T738" s="478"/>
      <c r="U738" s="478"/>
      <c r="V738" s="478"/>
      <c r="W738" s="478"/>
      <c r="X738" s="478">
        <v>0</v>
      </c>
      <c r="Y738" s="478"/>
      <c r="Z738" s="478"/>
      <c r="AA738" s="478"/>
      <c r="AB738" s="478"/>
      <c r="AC738" s="478"/>
      <c r="AD738" s="478"/>
      <c r="AE738" s="478"/>
      <c r="AF738" s="478"/>
      <c r="AG738" s="478"/>
      <c r="AH738" s="478"/>
      <c r="AI738" s="478"/>
      <c r="AJ738" s="478"/>
      <c r="AK738" s="478"/>
      <c r="AL738" s="478"/>
      <c r="AM738" s="478"/>
      <c r="AN738" s="478"/>
      <c r="AO738" s="478"/>
      <c r="AP738" s="478"/>
      <c r="AQ738" s="478"/>
      <c r="AR738" s="478"/>
      <c r="AS738" s="478"/>
      <c r="AT738" s="478"/>
      <c r="AU738" s="478"/>
      <c r="AV738" s="478"/>
      <c r="AW738" s="478"/>
      <c r="AX738" s="478"/>
      <c r="AY738" s="478"/>
      <c r="AZ738" s="478"/>
      <c r="BA738" s="478"/>
      <c r="BB738" s="478"/>
      <c r="BC738" s="478"/>
      <c r="BD738" s="475" t="s">
        <v>2974</v>
      </c>
      <c r="BE738" s="475" t="s">
        <v>2997</v>
      </c>
      <c r="BF738" s="472">
        <v>2017</v>
      </c>
      <c r="BG738" s="472">
        <v>0.6</v>
      </c>
      <c r="BH738" s="472">
        <v>0</v>
      </c>
      <c r="BI738" s="472"/>
      <c r="BJ738" s="472"/>
      <c r="BK738" s="472"/>
      <c r="BL738" s="472"/>
      <c r="BM738" s="472"/>
      <c r="BN738" s="472"/>
      <c r="BO738" s="472"/>
      <c r="BP738" s="472"/>
      <c r="BQ738" s="472"/>
      <c r="BR738" s="472"/>
      <c r="BS738" s="472"/>
      <c r="BT738" s="472"/>
      <c r="BU738" s="472"/>
      <c r="BV738" s="472"/>
      <c r="BW738" s="472"/>
      <c r="BX738" s="472"/>
      <c r="BY738" s="472"/>
      <c r="BZ738" s="472"/>
      <c r="CA738" s="472"/>
      <c r="CB738" s="472"/>
      <c r="CC738" s="472"/>
      <c r="CD738" s="472"/>
      <c r="CE738" s="472"/>
      <c r="CF738" s="472"/>
      <c r="CG738" s="472"/>
      <c r="CH738" s="472"/>
      <c r="CI738" s="472"/>
      <c r="CJ738" s="472"/>
      <c r="CK738" s="472"/>
      <c r="CL738" s="472"/>
      <c r="CM738" s="472"/>
      <c r="CN738" s="472"/>
      <c r="CO738" s="472"/>
      <c r="CP738" s="472"/>
      <c r="CQ738" s="472"/>
      <c r="CR738" s="472"/>
      <c r="CS738" s="472"/>
      <c r="CT738" s="472"/>
      <c r="CU738" s="472"/>
      <c r="CV738" s="472"/>
      <c r="CW738" s="472"/>
      <c r="CX738" s="472"/>
      <c r="CY738" s="472"/>
      <c r="CZ738" s="472"/>
      <c r="DA738" s="472"/>
      <c r="DB738" s="472"/>
      <c r="DC738" s="472"/>
      <c r="DD738" s="472"/>
      <c r="DE738" s="472"/>
      <c r="DF738" s="472"/>
      <c r="DG738" s="472"/>
      <c r="DH738" s="472"/>
      <c r="DI738" s="472"/>
      <c r="DJ738" s="472"/>
      <c r="DK738" s="472"/>
      <c r="DL738" s="472"/>
      <c r="DM738" s="472"/>
      <c r="DN738" s="472"/>
      <c r="DO738" s="472"/>
      <c r="DP738" s="472"/>
      <c r="DQ738" s="472"/>
      <c r="DR738" s="472"/>
      <c r="DS738" s="472"/>
      <c r="DT738" s="472"/>
      <c r="DU738" s="472"/>
      <c r="DV738" s="472"/>
      <c r="DW738" s="472"/>
      <c r="DX738" s="472"/>
      <c r="DY738" s="472"/>
      <c r="DZ738" s="472"/>
      <c r="EA738" s="472"/>
      <c r="EB738" s="472"/>
      <c r="EC738" s="472"/>
      <c r="ED738" s="472"/>
      <c r="EE738" s="472"/>
      <c r="EF738" s="472"/>
      <c r="EG738" s="472"/>
      <c r="EH738" s="472"/>
      <c r="EI738" s="472"/>
      <c r="EJ738" s="472"/>
      <c r="EK738" s="472"/>
      <c r="EL738" s="472"/>
      <c r="EM738" s="472"/>
      <c r="EN738" s="472"/>
      <c r="EO738" s="472"/>
      <c r="EP738" s="472"/>
      <c r="EQ738" s="472"/>
      <c r="ER738" s="472"/>
      <c r="ES738" s="472"/>
      <c r="ET738" s="472"/>
      <c r="EU738" s="472"/>
      <c r="EV738" s="472"/>
      <c r="EW738" s="472"/>
      <c r="EX738" s="472"/>
      <c r="EY738" s="472"/>
      <c r="EZ738" s="472"/>
      <c r="FA738" s="472"/>
      <c r="FB738" s="472"/>
      <c r="FC738" s="472"/>
      <c r="FD738" s="472"/>
      <c r="FE738" s="472"/>
      <c r="FF738" s="472"/>
      <c r="FG738" s="472"/>
      <c r="FH738" s="472"/>
      <c r="FI738" s="472"/>
      <c r="FJ738" s="472"/>
      <c r="FK738" s="472"/>
      <c r="FL738" s="472"/>
      <c r="FM738" s="472"/>
      <c r="FN738" s="472"/>
      <c r="FO738" s="472"/>
      <c r="FP738" s="472"/>
      <c r="FQ738" s="472"/>
      <c r="FR738" s="472"/>
      <c r="FS738" s="472"/>
      <c r="FT738" s="472"/>
      <c r="FU738" s="472"/>
      <c r="FV738" s="472"/>
      <c r="FW738" s="472"/>
      <c r="FX738" s="472"/>
      <c r="FY738" s="472"/>
      <c r="FZ738" s="472"/>
      <c r="GA738" s="472"/>
      <c r="GB738" s="472"/>
      <c r="GC738" s="472"/>
      <c r="GD738" s="472"/>
      <c r="GE738" s="472"/>
      <c r="GF738" s="472"/>
      <c r="GG738" s="472"/>
      <c r="GH738" s="472"/>
      <c r="GI738" s="472"/>
      <c r="GJ738" s="472"/>
      <c r="GK738" s="472"/>
      <c r="GL738" s="472"/>
      <c r="GM738" s="472"/>
      <c r="GN738" s="472"/>
      <c r="GO738" s="472"/>
      <c r="GP738" s="472"/>
      <c r="GQ738" s="472"/>
      <c r="GR738" s="472"/>
      <c r="GS738" s="472"/>
      <c r="GT738" s="472"/>
      <c r="GU738" s="472"/>
      <c r="GV738" s="472"/>
    </row>
    <row r="739" spans="1:204" s="473" customFormat="1" x14ac:dyDescent="0.2">
      <c r="A739" s="476"/>
      <c r="B739" s="485" t="s">
        <v>2998</v>
      </c>
      <c r="C739" s="475" t="s">
        <v>1167</v>
      </c>
      <c r="D739" s="478">
        <v>0.1</v>
      </c>
      <c r="E739" s="478"/>
      <c r="F739" s="478"/>
      <c r="G739" s="478"/>
      <c r="H739" s="478"/>
      <c r="I739" s="478"/>
      <c r="J739" s="478"/>
      <c r="K739" s="478"/>
      <c r="L739" s="478">
        <v>0.1</v>
      </c>
      <c r="M739" s="478"/>
      <c r="N739" s="478"/>
      <c r="O739" s="478"/>
      <c r="P739" s="478"/>
      <c r="Q739" s="478"/>
      <c r="R739" s="478"/>
      <c r="S739" s="478"/>
      <c r="T739" s="478"/>
      <c r="U739" s="478"/>
      <c r="V739" s="478"/>
      <c r="W739" s="478"/>
      <c r="X739" s="478">
        <v>0</v>
      </c>
      <c r="Y739" s="478"/>
      <c r="Z739" s="478"/>
      <c r="AA739" s="478"/>
      <c r="AB739" s="478"/>
      <c r="AC739" s="478"/>
      <c r="AD739" s="478"/>
      <c r="AE739" s="478"/>
      <c r="AF739" s="478"/>
      <c r="AG739" s="478"/>
      <c r="AH739" s="478"/>
      <c r="AI739" s="478"/>
      <c r="AJ739" s="478"/>
      <c r="AK739" s="478"/>
      <c r="AL739" s="478"/>
      <c r="AM739" s="478"/>
      <c r="AN739" s="478"/>
      <c r="AO739" s="478"/>
      <c r="AP739" s="478"/>
      <c r="AQ739" s="478"/>
      <c r="AR739" s="478"/>
      <c r="AS739" s="478"/>
      <c r="AT739" s="478"/>
      <c r="AU739" s="478"/>
      <c r="AV739" s="478"/>
      <c r="AW739" s="478"/>
      <c r="AX739" s="478"/>
      <c r="AY739" s="478"/>
      <c r="AZ739" s="478"/>
      <c r="BA739" s="478"/>
      <c r="BB739" s="478"/>
      <c r="BC739" s="478"/>
      <c r="BD739" s="475" t="s">
        <v>2976</v>
      </c>
      <c r="BE739" s="475" t="s">
        <v>2976</v>
      </c>
      <c r="BF739" s="472">
        <v>2017</v>
      </c>
      <c r="BG739" s="472">
        <v>0.1</v>
      </c>
      <c r="BH739" s="472">
        <v>0</v>
      </c>
      <c r="BI739" s="472"/>
      <c r="BJ739" s="472"/>
      <c r="BK739" s="472"/>
      <c r="BL739" s="472"/>
      <c r="BM739" s="472"/>
      <c r="BN739" s="472"/>
      <c r="BO739" s="472"/>
      <c r="BP739" s="472"/>
      <c r="BQ739" s="472"/>
      <c r="BR739" s="472"/>
      <c r="BS739" s="472"/>
      <c r="BT739" s="472"/>
      <c r="BU739" s="472"/>
      <c r="BV739" s="472"/>
      <c r="BW739" s="472"/>
      <c r="BX739" s="472"/>
      <c r="BY739" s="472"/>
      <c r="BZ739" s="472"/>
      <c r="CA739" s="472"/>
      <c r="CB739" s="472"/>
      <c r="CC739" s="472"/>
      <c r="CD739" s="472"/>
      <c r="CE739" s="472"/>
      <c r="CF739" s="472"/>
      <c r="CG739" s="472"/>
      <c r="CH739" s="472"/>
      <c r="CI739" s="472"/>
      <c r="CJ739" s="472"/>
      <c r="CK739" s="472"/>
      <c r="CL739" s="472"/>
      <c r="CM739" s="472"/>
      <c r="CN739" s="472"/>
      <c r="CO739" s="472"/>
      <c r="CP739" s="472"/>
      <c r="CQ739" s="472"/>
      <c r="CR739" s="472"/>
      <c r="CS739" s="472"/>
      <c r="CT739" s="472"/>
      <c r="CU739" s="472"/>
      <c r="CV739" s="472"/>
      <c r="CW739" s="472"/>
      <c r="CX739" s="472"/>
      <c r="CY739" s="472"/>
      <c r="CZ739" s="472"/>
      <c r="DA739" s="472"/>
      <c r="DB739" s="472"/>
      <c r="DC739" s="472"/>
      <c r="DD739" s="472"/>
      <c r="DE739" s="472"/>
      <c r="DF739" s="472"/>
      <c r="DG739" s="472"/>
      <c r="DH739" s="472"/>
      <c r="DI739" s="472"/>
      <c r="DJ739" s="472"/>
      <c r="DK739" s="472"/>
      <c r="DL739" s="472"/>
      <c r="DM739" s="472"/>
      <c r="DN739" s="472"/>
      <c r="DO739" s="472"/>
      <c r="DP739" s="472"/>
      <c r="DQ739" s="472"/>
      <c r="DR739" s="472"/>
      <c r="DS739" s="472"/>
      <c r="DT739" s="472"/>
      <c r="DU739" s="472"/>
      <c r="DV739" s="472"/>
      <c r="DW739" s="472"/>
      <c r="DX739" s="472"/>
      <c r="DY739" s="472"/>
      <c r="DZ739" s="472"/>
      <c r="EA739" s="472"/>
      <c r="EB739" s="472"/>
      <c r="EC739" s="472"/>
      <c r="ED739" s="472"/>
      <c r="EE739" s="472"/>
      <c r="EF739" s="472"/>
      <c r="EG739" s="472"/>
      <c r="EH739" s="472"/>
      <c r="EI739" s="472"/>
      <c r="EJ739" s="472"/>
      <c r="EK739" s="472"/>
      <c r="EL739" s="472"/>
      <c r="EM739" s="472"/>
      <c r="EN739" s="472"/>
      <c r="EO739" s="472"/>
      <c r="EP739" s="472"/>
      <c r="EQ739" s="472"/>
      <c r="ER739" s="472"/>
      <c r="ES739" s="472"/>
      <c r="ET739" s="472"/>
      <c r="EU739" s="472"/>
      <c r="EV739" s="472"/>
      <c r="EW739" s="472"/>
      <c r="EX739" s="472"/>
      <c r="EY739" s="472"/>
      <c r="EZ739" s="472"/>
      <c r="FA739" s="472"/>
      <c r="FB739" s="472"/>
      <c r="FC739" s="472"/>
      <c r="FD739" s="472"/>
      <c r="FE739" s="472"/>
      <c r="FF739" s="472"/>
      <c r="FG739" s="472"/>
      <c r="FH739" s="472"/>
      <c r="FI739" s="472"/>
      <c r="FJ739" s="472"/>
      <c r="FK739" s="472"/>
      <c r="FL739" s="472"/>
      <c r="FM739" s="472"/>
      <c r="FN739" s="472"/>
      <c r="FO739" s="472"/>
      <c r="FP739" s="472"/>
      <c r="FQ739" s="472"/>
      <c r="FR739" s="472"/>
      <c r="FS739" s="472"/>
      <c r="FT739" s="472"/>
      <c r="FU739" s="472"/>
      <c r="FV739" s="472"/>
      <c r="FW739" s="472"/>
      <c r="FX739" s="472"/>
      <c r="FY739" s="472"/>
      <c r="FZ739" s="472"/>
      <c r="GA739" s="472"/>
      <c r="GB739" s="472"/>
      <c r="GC739" s="472"/>
      <c r="GD739" s="472"/>
      <c r="GE739" s="472"/>
      <c r="GF739" s="472"/>
      <c r="GG739" s="472"/>
      <c r="GH739" s="472"/>
      <c r="GI739" s="472"/>
      <c r="GJ739" s="472"/>
      <c r="GK739" s="472"/>
      <c r="GL739" s="472"/>
      <c r="GM739" s="472"/>
      <c r="GN739" s="472"/>
      <c r="GO739" s="472"/>
      <c r="GP739" s="472"/>
      <c r="GQ739" s="472"/>
      <c r="GR739" s="472"/>
      <c r="GS739" s="472"/>
      <c r="GT739" s="472"/>
      <c r="GU739" s="472"/>
      <c r="GV739" s="472"/>
    </row>
    <row r="740" spans="1:204" s="473" customFormat="1" x14ac:dyDescent="0.2">
      <c r="A740" s="476"/>
      <c r="B740" s="486" t="s">
        <v>2999</v>
      </c>
      <c r="C740" s="475" t="s">
        <v>1167</v>
      </c>
      <c r="D740" s="478">
        <v>0.2</v>
      </c>
      <c r="E740" s="478"/>
      <c r="F740" s="478"/>
      <c r="G740" s="478"/>
      <c r="H740" s="478"/>
      <c r="I740" s="478"/>
      <c r="J740" s="478"/>
      <c r="K740" s="478"/>
      <c r="L740" s="478"/>
      <c r="M740" s="478"/>
      <c r="N740" s="478"/>
      <c r="O740" s="478"/>
      <c r="P740" s="478"/>
      <c r="Q740" s="478"/>
      <c r="R740" s="478"/>
      <c r="S740" s="478"/>
      <c r="T740" s="478"/>
      <c r="U740" s="478"/>
      <c r="V740" s="478"/>
      <c r="W740" s="478"/>
      <c r="X740" s="478">
        <v>0</v>
      </c>
      <c r="Y740" s="478"/>
      <c r="Z740" s="478"/>
      <c r="AA740" s="478"/>
      <c r="AB740" s="478"/>
      <c r="AC740" s="478"/>
      <c r="AD740" s="478"/>
      <c r="AE740" s="478"/>
      <c r="AF740" s="478"/>
      <c r="AG740" s="478"/>
      <c r="AH740" s="478"/>
      <c r="AI740" s="478"/>
      <c r="AJ740" s="478"/>
      <c r="AK740" s="478"/>
      <c r="AL740" s="478"/>
      <c r="AM740" s="478"/>
      <c r="AN740" s="478"/>
      <c r="AO740" s="478"/>
      <c r="AP740" s="478"/>
      <c r="AQ740" s="478"/>
      <c r="AR740" s="478"/>
      <c r="AS740" s="478"/>
      <c r="AT740" s="478"/>
      <c r="AU740" s="478"/>
      <c r="AV740" s="478"/>
      <c r="AW740" s="478"/>
      <c r="AX740" s="478"/>
      <c r="AY740" s="478"/>
      <c r="AZ740" s="478"/>
      <c r="BA740" s="478"/>
      <c r="BB740" s="478"/>
      <c r="BC740" s="478"/>
      <c r="BD740" s="475" t="s">
        <v>3000</v>
      </c>
      <c r="BE740" s="475"/>
      <c r="BF740" s="472"/>
      <c r="BG740" s="472">
        <v>0</v>
      </c>
      <c r="BH740" s="472">
        <v>0.2</v>
      </c>
      <c r="BI740" s="472"/>
      <c r="BJ740" s="472"/>
      <c r="BK740" s="472"/>
      <c r="BL740" s="472"/>
      <c r="BM740" s="472"/>
      <c r="BN740" s="472"/>
      <c r="BO740" s="472"/>
      <c r="BP740" s="472"/>
      <c r="BQ740" s="472"/>
      <c r="BR740" s="472"/>
      <c r="BS740" s="472"/>
      <c r="BT740" s="472"/>
      <c r="BU740" s="472"/>
      <c r="BV740" s="472"/>
      <c r="BW740" s="472"/>
      <c r="BX740" s="472"/>
      <c r="BY740" s="472"/>
      <c r="BZ740" s="472"/>
      <c r="CA740" s="472"/>
      <c r="CB740" s="472"/>
      <c r="CC740" s="472"/>
      <c r="CD740" s="472"/>
      <c r="CE740" s="472"/>
      <c r="CF740" s="472"/>
      <c r="CG740" s="472"/>
      <c r="CH740" s="472"/>
      <c r="CI740" s="472"/>
      <c r="CJ740" s="472"/>
      <c r="CK740" s="472"/>
      <c r="CL740" s="472"/>
      <c r="CM740" s="472"/>
      <c r="CN740" s="472"/>
      <c r="CO740" s="472"/>
      <c r="CP740" s="472"/>
      <c r="CQ740" s="472"/>
      <c r="CR740" s="472"/>
      <c r="CS740" s="472"/>
      <c r="CT740" s="472"/>
      <c r="CU740" s="472"/>
      <c r="CV740" s="472"/>
      <c r="CW740" s="472"/>
      <c r="CX740" s="472"/>
      <c r="CY740" s="472"/>
      <c r="CZ740" s="472"/>
      <c r="DA740" s="472"/>
      <c r="DB740" s="472"/>
      <c r="DC740" s="472"/>
      <c r="DD740" s="472"/>
      <c r="DE740" s="472"/>
      <c r="DF740" s="472"/>
      <c r="DG740" s="472"/>
      <c r="DH740" s="472"/>
      <c r="DI740" s="472"/>
      <c r="DJ740" s="472"/>
      <c r="DK740" s="472"/>
      <c r="DL740" s="472"/>
      <c r="DM740" s="472"/>
      <c r="DN740" s="472"/>
      <c r="DO740" s="472"/>
      <c r="DP740" s="472"/>
      <c r="DQ740" s="472"/>
      <c r="DR740" s="472"/>
      <c r="DS740" s="472"/>
      <c r="DT740" s="472"/>
      <c r="DU740" s="472"/>
      <c r="DV740" s="472"/>
      <c r="DW740" s="472"/>
      <c r="DX740" s="472"/>
      <c r="DY740" s="472"/>
      <c r="DZ740" s="472"/>
      <c r="EA740" s="472"/>
      <c r="EB740" s="472"/>
      <c r="EC740" s="472"/>
      <c r="ED740" s="472"/>
      <c r="EE740" s="472"/>
      <c r="EF740" s="472"/>
      <c r="EG740" s="472"/>
      <c r="EH740" s="472"/>
      <c r="EI740" s="472"/>
      <c r="EJ740" s="472"/>
      <c r="EK740" s="472"/>
      <c r="EL740" s="472"/>
      <c r="EM740" s="472"/>
      <c r="EN740" s="472"/>
      <c r="EO740" s="472"/>
      <c r="EP740" s="472"/>
      <c r="EQ740" s="472"/>
      <c r="ER740" s="472"/>
      <c r="ES740" s="472"/>
      <c r="ET740" s="472"/>
      <c r="EU740" s="472"/>
      <c r="EV740" s="472"/>
      <c r="EW740" s="472"/>
      <c r="EX740" s="472"/>
      <c r="EY740" s="472"/>
      <c r="EZ740" s="472"/>
      <c r="FA740" s="472"/>
      <c r="FB740" s="472"/>
      <c r="FC740" s="472"/>
      <c r="FD740" s="472"/>
      <c r="FE740" s="472"/>
      <c r="FF740" s="472"/>
      <c r="FG740" s="472"/>
      <c r="FH740" s="472"/>
      <c r="FI740" s="472"/>
      <c r="FJ740" s="472"/>
      <c r="FK740" s="472"/>
      <c r="FL740" s="472"/>
      <c r="FM740" s="472"/>
      <c r="FN740" s="472"/>
      <c r="FO740" s="472"/>
      <c r="FP740" s="472"/>
      <c r="FQ740" s="472"/>
      <c r="FR740" s="472"/>
      <c r="FS740" s="472"/>
      <c r="FT740" s="472"/>
      <c r="FU740" s="472"/>
      <c r="FV740" s="472"/>
      <c r="FW740" s="472"/>
      <c r="FX740" s="472"/>
      <c r="FY740" s="472"/>
      <c r="FZ740" s="472"/>
      <c r="GA740" s="472"/>
      <c r="GB740" s="472"/>
      <c r="GC740" s="472"/>
      <c r="GD740" s="472"/>
      <c r="GE740" s="472"/>
      <c r="GF740" s="472"/>
      <c r="GG740" s="472"/>
      <c r="GH740" s="472"/>
      <c r="GI740" s="472"/>
      <c r="GJ740" s="472"/>
      <c r="GK740" s="472"/>
      <c r="GL740" s="472"/>
      <c r="GM740" s="472"/>
      <c r="GN740" s="472"/>
      <c r="GO740" s="472"/>
      <c r="GP740" s="472"/>
      <c r="GQ740" s="472"/>
      <c r="GR740" s="472"/>
      <c r="GS740" s="472"/>
      <c r="GT740" s="472"/>
      <c r="GU740" s="472"/>
      <c r="GV740" s="472"/>
    </row>
    <row r="741" spans="1:204" s="473" customFormat="1" x14ac:dyDescent="0.2">
      <c r="A741" s="476"/>
      <c r="B741" s="486" t="s">
        <v>3001</v>
      </c>
      <c r="C741" s="475" t="s">
        <v>1167</v>
      </c>
      <c r="D741" s="478">
        <v>8</v>
      </c>
      <c r="E741" s="478">
        <v>6</v>
      </c>
      <c r="F741" s="478"/>
      <c r="G741" s="478"/>
      <c r="H741" s="478">
        <v>2</v>
      </c>
      <c r="I741" s="478"/>
      <c r="J741" s="478"/>
      <c r="K741" s="478"/>
      <c r="L741" s="478"/>
      <c r="M741" s="478"/>
      <c r="N741" s="478"/>
      <c r="O741" s="478"/>
      <c r="P741" s="478"/>
      <c r="Q741" s="478"/>
      <c r="R741" s="478"/>
      <c r="S741" s="478"/>
      <c r="T741" s="478"/>
      <c r="U741" s="478"/>
      <c r="V741" s="478"/>
      <c r="W741" s="478"/>
      <c r="X741" s="478">
        <v>0</v>
      </c>
      <c r="Y741" s="478"/>
      <c r="Z741" s="478"/>
      <c r="AA741" s="478"/>
      <c r="AB741" s="478"/>
      <c r="AC741" s="478"/>
      <c r="AD741" s="478"/>
      <c r="AE741" s="478"/>
      <c r="AF741" s="478"/>
      <c r="AG741" s="478"/>
      <c r="AH741" s="478"/>
      <c r="AI741" s="478"/>
      <c r="AJ741" s="478"/>
      <c r="AK741" s="478"/>
      <c r="AL741" s="478"/>
      <c r="AM741" s="478"/>
      <c r="AN741" s="478"/>
      <c r="AO741" s="478"/>
      <c r="AP741" s="478"/>
      <c r="AQ741" s="478"/>
      <c r="AR741" s="478"/>
      <c r="AS741" s="478"/>
      <c r="AT741" s="478"/>
      <c r="AU741" s="478"/>
      <c r="AV741" s="478"/>
      <c r="AW741" s="478"/>
      <c r="AX741" s="478"/>
      <c r="AY741" s="478"/>
      <c r="AZ741" s="478"/>
      <c r="BA741" s="478"/>
      <c r="BB741" s="478"/>
      <c r="BC741" s="478"/>
      <c r="BD741" s="475" t="s">
        <v>3002</v>
      </c>
      <c r="BE741" s="475" t="s">
        <v>3002</v>
      </c>
      <c r="BF741" s="472">
        <v>2017</v>
      </c>
      <c r="BG741" s="472"/>
      <c r="BH741" s="472"/>
      <c r="BI741" s="472"/>
      <c r="BJ741" s="472"/>
      <c r="BK741" s="472"/>
      <c r="BL741" s="472"/>
      <c r="BM741" s="472"/>
      <c r="BN741" s="472"/>
      <c r="BO741" s="472"/>
      <c r="BP741" s="472"/>
      <c r="BQ741" s="472"/>
      <c r="BR741" s="472"/>
      <c r="BS741" s="472"/>
      <c r="BT741" s="472"/>
      <c r="BU741" s="472"/>
      <c r="BV741" s="472"/>
      <c r="BW741" s="472"/>
      <c r="BX741" s="472"/>
      <c r="BY741" s="472"/>
      <c r="BZ741" s="472"/>
      <c r="CA741" s="472"/>
      <c r="CB741" s="472"/>
      <c r="CC741" s="472"/>
      <c r="CD741" s="472"/>
      <c r="CE741" s="472"/>
      <c r="CF741" s="472"/>
      <c r="CG741" s="472"/>
      <c r="CH741" s="472"/>
      <c r="CI741" s="472"/>
      <c r="CJ741" s="472"/>
      <c r="CK741" s="472"/>
      <c r="CL741" s="472"/>
      <c r="CM741" s="472"/>
      <c r="CN741" s="472"/>
      <c r="CO741" s="472"/>
      <c r="CP741" s="472"/>
      <c r="CQ741" s="472"/>
      <c r="CR741" s="472"/>
      <c r="CS741" s="472"/>
      <c r="CT741" s="472"/>
      <c r="CU741" s="472"/>
      <c r="CV741" s="472"/>
      <c r="CW741" s="472"/>
      <c r="CX741" s="472"/>
      <c r="CY741" s="472"/>
      <c r="CZ741" s="472"/>
      <c r="DA741" s="472"/>
      <c r="DB741" s="472"/>
      <c r="DC741" s="472"/>
      <c r="DD741" s="472"/>
      <c r="DE741" s="472"/>
      <c r="DF741" s="472"/>
      <c r="DG741" s="472"/>
      <c r="DH741" s="472"/>
      <c r="DI741" s="472"/>
      <c r="DJ741" s="472"/>
      <c r="DK741" s="472"/>
      <c r="DL741" s="472"/>
      <c r="DM741" s="472"/>
      <c r="DN741" s="472"/>
      <c r="DO741" s="472"/>
      <c r="DP741" s="472"/>
      <c r="DQ741" s="472"/>
      <c r="DR741" s="472"/>
      <c r="DS741" s="472"/>
      <c r="DT741" s="472"/>
      <c r="DU741" s="472"/>
      <c r="DV741" s="472"/>
      <c r="DW741" s="472"/>
      <c r="DX741" s="472"/>
      <c r="DY741" s="472"/>
      <c r="DZ741" s="472"/>
      <c r="EA741" s="472"/>
      <c r="EB741" s="472"/>
      <c r="EC741" s="472"/>
      <c r="ED741" s="472"/>
      <c r="EE741" s="472"/>
      <c r="EF741" s="472"/>
      <c r="EG741" s="472"/>
      <c r="EH741" s="472"/>
      <c r="EI741" s="472"/>
      <c r="EJ741" s="472"/>
      <c r="EK741" s="472"/>
      <c r="EL741" s="472"/>
      <c r="EM741" s="472"/>
      <c r="EN741" s="472"/>
      <c r="EO741" s="472"/>
      <c r="EP741" s="472"/>
      <c r="EQ741" s="472"/>
      <c r="ER741" s="472"/>
      <c r="ES741" s="472"/>
      <c r="ET741" s="472"/>
      <c r="EU741" s="472"/>
      <c r="EV741" s="472"/>
      <c r="EW741" s="472"/>
      <c r="EX741" s="472"/>
      <c r="EY741" s="472"/>
      <c r="EZ741" s="472"/>
      <c r="FA741" s="472"/>
      <c r="FB741" s="472"/>
      <c r="FC741" s="472"/>
      <c r="FD741" s="472"/>
      <c r="FE741" s="472"/>
      <c r="FF741" s="472"/>
      <c r="FG741" s="472"/>
      <c r="FH741" s="472"/>
      <c r="FI741" s="472"/>
      <c r="FJ741" s="472"/>
      <c r="FK741" s="472"/>
      <c r="FL741" s="472"/>
      <c r="FM741" s="472"/>
      <c r="FN741" s="472"/>
      <c r="FO741" s="472"/>
      <c r="FP741" s="472"/>
      <c r="FQ741" s="472"/>
      <c r="FR741" s="472"/>
      <c r="FS741" s="472"/>
      <c r="FT741" s="472"/>
      <c r="FU741" s="472"/>
      <c r="FV741" s="472"/>
      <c r="FW741" s="472"/>
      <c r="FX741" s="472"/>
      <c r="FY741" s="472"/>
      <c r="FZ741" s="472"/>
      <c r="GA741" s="472"/>
      <c r="GB741" s="472"/>
      <c r="GC741" s="472"/>
      <c r="GD741" s="472"/>
      <c r="GE741" s="472"/>
      <c r="GF741" s="472"/>
      <c r="GG741" s="472"/>
      <c r="GH741" s="472"/>
      <c r="GI741" s="472"/>
      <c r="GJ741" s="472"/>
      <c r="GK741" s="472"/>
      <c r="GL741" s="472"/>
      <c r="GM741" s="472"/>
      <c r="GN741" s="472"/>
      <c r="GO741" s="472"/>
      <c r="GP741" s="472"/>
      <c r="GQ741" s="472"/>
      <c r="GR741" s="472"/>
      <c r="GS741" s="472"/>
      <c r="GT741" s="472"/>
      <c r="GU741" s="472"/>
      <c r="GV741" s="472"/>
    </row>
    <row r="742" spans="1:204" s="473" customFormat="1" ht="64" x14ac:dyDescent="0.2">
      <c r="A742" s="476"/>
      <c r="B742" s="484" t="s">
        <v>3003</v>
      </c>
      <c r="C742" s="475" t="s">
        <v>1167</v>
      </c>
      <c r="D742" s="478">
        <v>4</v>
      </c>
      <c r="E742" s="478"/>
      <c r="F742" s="478"/>
      <c r="G742" s="478"/>
      <c r="H742" s="478"/>
      <c r="I742" s="478"/>
      <c r="J742" s="478"/>
      <c r="K742" s="478"/>
      <c r="L742" s="478"/>
      <c r="M742" s="478"/>
      <c r="N742" s="478"/>
      <c r="O742" s="478"/>
      <c r="P742" s="478"/>
      <c r="Q742" s="478"/>
      <c r="R742" s="478"/>
      <c r="S742" s="478"/>
      <c r="T742" s="478"/>
      <c r="U742" s="478"/>
      <c r="V742" s="478"/>
      <c r="W742" s="478"/>
      <c r="X742" s="478">
        <v>0</v>
      </c>
      <c r="Y742" s="478"/>
      <c r="Z742" s="478"/>
      <c r="AA742" s="478"/>
      <c r="AB742" s="478"/>
      <c r="AC742" s="478"/>
      <c r="AD742" s="478"/>
      <c r="AE742" s="478"/>
      <c r="AF742" s="478"/>
      <c r="AG742" s="478"/>
      <c r="AH742" s="478"/>
      <c r="AI742" s="478"/>
      <c r="AJ742" s="478"/>
      <c r="AK742" s="478"/>
      <c r="AL742" s="478"/>
      <c r="AM742" s="478"/>
      <c r="AN742" s="478"/>
      <c r="AO742" s="478"/>
      <c r="AP742" s="478"/>
      <c r="AQ742" s="478"/>
      <c r="AR742" s="478"/>
      <c r="AS742" s="478"/>
      <c r="AT742" s="478"/>
      <c r="AU742" s="478"/>
      <c r="AV742" s="478"/>
      <c r="AW742" s="478"/>
      <c r="AX742" s="478"/>
      <c r="AY742" s="478"/>
      <c r="AZ742" s="478"/>
      <c r="BA742" s="478"/>
      <c r="BB742" s="478"/>
      <c r="BC742" s="478"/>
      <c r="BD742" s="475" t="s">
        <v>3004</v>
      </c>
      <c r="BE742" s="475"/>
      <c r="BF742" s="472"/>
      <c r="BG742" s="472">
        <v>0</v>
      </c>
      <c r="BH742" s="472">
        <v>4</v>
      </c>
      <c r="BI742" s="472"/>
      <c r="BJ742" s="472"/>
      <c r="BK742" s="472"/>
      <c r="BL742" s="472"/>
      <c r="BM742" s="472"/>
      <c r="BN742" s="472"/>
      <c r="BO742" s="472"/>
      <c r="BP742" s="472"/>
      <c r="BQ742" s="472"/>
      <c r="BR742" s="472"/>
      <c r="BS742" s="472"/>
      <c r="BT742" s="472"/>
      <c r="BU742" s="472"/>
      <c r="BV742" s="472"/>
      <c r="BW742" s="472"/>
      <c r="BX742" s="472"/>
      <c r="BY742" s="472"/>
      <c r="BZ742" s="472"/>
      <c r="CA742" s="472"/>
      <c r="CB742" s="472"/>
      <c r="CC742" s="472"/>
      <c r="CD742" s="472"/>
      <c r="CE742" s="472"/>
      <c r="CF742" s="472"/>
      <c r="CG742" s="472"/>
      <c r="CH742" s="472"/>
      <c r="CI742" s="472"/>
      <c r="CJ742" s="472"/>
      <c r="CK742" s="472"/>
      <c r="CL742" s="472"/>
      <c r="CM742" s="472"/>
      <c r="CN742" s="472"/>
      <c r="CO742" s="472"/>
      <c r="CP742" s="472"/>
      <c r="CQ742" s="472"/>
      <c r="CR742" s="472"/>
      <c r="CS742" s="472"/>
      <c r="CT742" s="472"/>
      <c r="CU742" s="472"/>
      <c r="CV742" s="472"/>
      <c r="CW742" s="472"/>
      <c r="CX742" s="472"/>
      <c r="CY742" s="472"/>
      <c r="CZ742" s="472"/>
      <c r="DA742" s="472"/>
      <c r="DB742" s="472"/>
      <c r="DC742" s="472"/>
      <c r="DD742" s="472"/>
      <c r="DE742" s="472"/>
      <c r="DF742" s="472"/>
      <c r="DG742" s="472"/>
      <c r="DH742" s="472"/>
      <c r="DI742" s="472"/>
      <c r="DJ742" s="472"/>
      <c r="DK742" s="472"/>
      <c r="DL742" s="472"/>
      <c r="DM742" s="472"/>
      <c r="DN742" s="472"/>
      <c r="DO742" s="472"/>
      <c r="DP742" s="472"/>
      <c r="DQ742" s="472"/>
      <c r="DR742" s="472"/>
      <c r="DS742" s="472"/>
      <c r="DT742" s="472"/>
      <c r="DU742" s="472"/>
      <c r="DV742" s="472"/>
      <c r="DW742" s="472"/>
      <c r="DX742" s="472"/>
      <c r="DY742" s="472"/>
      <c r="DZ742" s="472"/>
      <c r="EA742" s="472"/>
      <c r="EB742" s="472"/>
      <c r="EC742" s="472"/>
      <c r="ED742" s="472"/>
      <c r="EE742" s="472"/>
      <c r="EF742" s="472"/>
      <c r="EG742" s="472"/>
      <c r="EH742" s="472"/>
      <c r="EI742" s="472"/>
      <c r="EJ742" s="472"/>
      <c r="EK742" s="472"/>
      <c r="EL742" s="472"/>
      <c r="EM742" s="472"/>
      <c r="EN742" s="472"/>
      <c r="EO742" s="472"/>
      <c r="EP742" s="472"/>
      <c r="EQ742" s="472"/>
      <c r="ER742" s="472"/>
      <c r="ES742" s="472"/>
      <c r="ET742" s="472"/>
      <c r="EU742" s="472"/>
      <c r="EV742" s="472"/>
      <c r="EW742" s="472"/>
      <c r="EX742" s="472"/>
      <c r="EY742" s="472"/>
      <c r="EZ742" s="472"/>
      <c r="FA742" s="472"/>
      <c r="FB742" s="472"/>
      <c r="FC742" s="472"/>
      <c r="FD742" s="472"/>
      <c r="FE742" s="472"/>
      <c r="FF742" s="472"/>
      <c r="FG742" s="472"/>
      <c r="FH742" s="472"/>
      <c r="FI742" s="472"/>
      <c r="FJ742" s="472"/>
      <c r="FK742" s="472"/>
      <c r="FL742" s="472"/>
      <c r="FM742" s="472"/>
      <c r="FN742" s="472"/>
      <c r="FO742" s="472"/>
      <c r="FP742" s="472"/>
      <c r="FQ742" s="472"/>
      <c r="FR742" s="472"/>
      <c r="FS742" s="472"/>
      <c r="FT742" s="472"/>
      <c r="FU742" s="472"/>
      <c r="FV742" s="472"/>
      <c r="FW742" s="472"/>
      <c r="FX742" s="472"/>
      <c r="FY742" s="472"/>
      <c r="FZ742" s="472"/>
      <c r="GA742" s="472"/>
      <c r="GB742" s="472"/>
      <c r="GC742" s="472"/>
      <c r="GD742" s="472"/>
      <c r="GE742" s="472"/>
      <c r="GF742" s="472"/>
      <c r="GG742" s="472"/>
      <c r="GH742" s="472"/>
      <c r="GI742" s="472"/>
      <c r="GJ742" s="472"/>
      <c r="GK742" s="472"/>
      <c r="GL742" s="472"/>
      <c r="GM742" s="472"/>
      <c r="GN742" s="472"/>
      <c r="GO742" s="472"/>
      <c r="GP742" s="472"/>
      <c r="GQ742" s="472"/>
      <c r="GR742" s="472"/>
      <c r="GS742" s="472"/>
      <c r="GT742" s="472"/>
      <c r="GU742" s="472"/>
      <c r="GV742" s="472"/>
    </row>
    <row r="743" spans="1:204" s="490" customFormat="1" ht="48" x14ac:dyDescent="0.2">
      <c r="A743" s="476" t="s">
        <v>352</v>
      </c>
      <c r="B743" s="487" t="s">
        <v>1210</v>
      </c>
      <c r="C743" s="488"/>
      <c r="D743" s="489"/>
      <c r="E743" s="489"/>
      <c r="F743" s="489"/>
      <c r="G743" s="489"/>
      <c r="H743" s="489"/>
      <c r="I743" s="489"/>
      <c r="J743" s="489"/>
      <c r="K743" s="489"/>
      <c r="L743" s="489"/>
      <c r="M743" s="489"/>
      <c r="N743" s="489"/>
      <c r="O743" s="489"/>
      <c r="P743" s="489"/>
      <c r="Q743" s="489"/>
      <c r="R743" s="489"/>
      <c r="S743" s="489"/>
      <c r="T743" s="489"/>
      <c r="U743" s="489"/>
      <c r="V743" s="489"/>
      <c r="W743" s="489"/>
      <c r="X743" s="478">
        <v>0</v>
      </c>
      <c r="Y743" s="489"/>
      <c r="Z743" s="489"/>
      <c r="AA743" s="489"/>
      <c r="AB743" s="489"/>
      <c r="AC743" s="489"/>
      <c r="AD743" s="489"/>
      <c r="AE743" s="489"/>
      <c r="AF743" s="489"/>
      <c r="AG743" s="489"/>
      <c r="AH743" s="489"/>
      <c r="AI743" s="489"/>
      <c r="AJ743" s="489"/>
      <c r="AK743" s="489"/>
      <c r="AL743" s="489"/>
      <c r="AM743" s="489"/>
      <c r="AN743" s="489"/>
      <c r="AO743" s="489"/>
      <c r="AP743" s="489"/>
      <c r="AQ743" s="489"/>
      <c r="AR743" s="489"/>
      <c r="AS743" s="489"/>
      <c r="AT743" s="489"/>
      <c r="AU743" s="489"/>
      <c r="AV743" s="489"/>
      <c r="AW743" s="489"/>
      <c r="AX743" s="489"/>
      <c r="AY743" s="489"/>
      <c r="AZ743" s="489"/>
      <c r="BA743" s="489"/>
      <c r="BB743" s="489"/>
      <c r="BC743" s="489"/>
      <c r="BD743" s="488"/>
      <c r="BE743" s="488"/>
    </row>
    <row r="744" spans="1:204" s="490" customFormat="1" ht="48" x14ac:dyDescent="0.2">
      <c r="A744" s="476" t="s">
        <v>1261</v>
      </c>
      <c r="B744" s="487" t="s">
        <v>1212</v>
      </c>
      <c r="C744" s="488"/>
      <c r="D744" s="489"/>
      <c r="E744" s="489"/>
      <c r="F744" s="489"/>
      <c r="G744" s="489"/>
      <c r="H744" s="489"/>
      <c r="I744" s="489"/>
      <c r="J744" s="489"/>
      <c r="K744" s="489"/>
      <c r="L744" s="489"/>
      <c r="M744" s="489"/>
      <c r="N744" s="489"/>
      <c r="O744" s="489"/>
      <c r="P744" s="489"/>
      <c r="Q744" s="489"/>
      <c r="R744" s="489"/>
      <c r="S744" s="489"/>
      <c r="T744" s="489"/>
      <c r="U744" s="489"/>
      <c r="V744" s="489"/>
      <c r="W744" s="489"/>
      <c r="X744" s="478">
        <v>0</v>
      </c>
      <c r="Y744" s="489"/>
      <c r="Z744" s="489"/>
      <c r="AA744" s="489"/>
      <c r="AB744" s="489"/>
      <c r="AC744" s="489"/>
      <c r="AD744" s="489"/>
      <c r="AE744" s="489"/>
      <c r="AF744" s="489"/>
      <c r="AG744" s="489"/>
      <c r="AH744" s="489"/>
      <c r="AI744" s="489"/>
      <c r="AJ744" s="489"/>
      <c r="AK744" s="489"/>
      <c r="AL744" s="489"/>
      <c r="AM744" s="489"/>
      <c r="AN744" s="489"/>
      <c r="AO744" s="489"/>
      <c r="AP744" s="489"/>
      <c r="AQ744" s="489"/>
      <c r="AR744" s="489"/>
      <c r="AS744" s="489"/>
      <c r="AT744" s="489"/>
      <c r="AU744" s="489"/>
      <c r="AV744" s="489"/>
      <c r="AW744" s="489"/>
      <c r="AX744" s="489"/>
      <c r="AY744" s="489"/>
      <c r="AZ744" s="489"/>
      <c r="BA744" s="489"/>
      <c r="BB744" s="489"/>
      <c r="BC744" s="489"/>
      <c r="BD744" s="488"/>
      <c r="BE744" s="488"/>
    </row>
    <row r="745" spans="1:204" s="490" customFormat="1" ht="48" x14ac:dyDescent="0.2">
      <c r="A745" s="476" t="s">
        <v>196</v>
      </c>
      <c r="B745" s="487" t="s">
        <v>1985</v>
      </c>
      <c r="C745" s="488"/>
      <c r="D745" s="489">
        <v>0</v>
      </c>
      <c r="E745" s="489"/>
      <c r="F745" s="489"/>
      <c r="G745" s="489"/>
      <c r="H745" s="489"/>
      <c r="I745" s="489"/>
      <c r="J745" s="489"/>
      <c r="K745" s="489"/>
      <c r="L745" s="489"/>
      <c r="M745" s="489"/>
      <c r="N745" s="489"/>
      <c r="O745" s="489"/>
      <c r="P745" s="489"/>
      <c r="Q745" s="489"/>
      <c r="R745" s="489"/>
      <c r="S745" s="489"/>
      <c r="T745" s="489"/>
      <c r="U745" s="489"/>
      <c r="V745" s="489"/>
      <c r="W745" s="489"/>
      <c r="X745" s="478">
        <v>0</v>
      </c>
      <c r="Y745" s="489"/>
      <c r="Z745" s="489"/>
      <c r="AA745" s="489"/>
      <c r="AB745" s="489"/>
      <c r="AC745" s="489"/>
      <c r="AD745" s="489"/>
      <c r="AE745" s="489"/>
      <c r="AF745" s="489"/>
      <c r="AG745" s="489"/>
      <c r="AH745" s="489"/>
      <c r="AI745" s="489"/>
      <c r="AJ745" s="489"/>
      <c r="AK745" s="489"/>
      <c r="AL745" s="489"/>
      <c r="AM745" s="489"/>
      <c r="AN745" s="489"/>
      <c r="AO745" s="489"/>
      <c r="AP745" s="489"/>
      <c r="AQ745" s="489"/>
      <c r="AR745" s="489"/>
      <c r="AS745" s="489"/>
      <c r="AT745" s="489"/>
      <c r="AU745" s="489"/>
      <c r="AV745" s="489"/>
      <c r="AW745" s="489"/>
      <c r="AX745" s="489"/>
      <c r="AY745" s="489"/>
      <c r="AZ745" s="489"/>
      <c r="BA745" s="489"/>
      <c r="BB745" s="489"/>
      <c r="BC745" s="489"/>
      <c r="BD745" s="488"/>
      <c r="BE745" s="488"/>
    </row>
    <row r="746" spans="1:204" s="473" customFormat="1" x14ac:dyDescent="0.2">
      <c r="A746" s="476" t="s">
        <v>198</v>
      </c>
      <c r="B746" s="477" t="s">
        <v>1150</v>
      </c>
      <c r="C746" s="475"/>
      <c r="D746" s="478"/>
      <c r="E746" s="478"/>
      <c r="F746" s="478"/>
      <c r="G746" s="478"/>
      <c r="H746" s="478"/>
      <c r="I746" s="478"/>
      <c r="J746" s="478"/>
      <c r="K746" s="478"/>
      <c r="L746" s="478"/>
      <c r="M746" s="478"/>
      <c r="N746" s="478"/>
      <c r="O746" s="478"/>
      <c r="P746" s="478"/>
      <c r="Q746" s="478"/>
      <c r="R746" s="478"/>
      <c r="S746" s="478"/>
      <c r="T746" s="478"/>
      <c r="U746" s="478"/>
      <c r="V746" s="478"/>
      <c r="W746" s="478"/>
      <c r="X746" s="478">
        <v>0</v>
      </c>
      <c r="Y746" s="478"/>
      <c r="Z746" s="478"/>
      <c r="AA746" s="478"/>
      <c r="AB746" s="478"/>
      <c r="AC746" s="478"/>
      <c r="AD746" s="478"/>
      <c r="AE746" s="478"/>
      <c r="AF746" s="478"/>
      <c r="AG746" s="478"/>
      <c r="AH746" s="478"/>
      <c r="AI746" s="478"/>
      <c r="AJ746" s="478"/>
      <c r="AK746" s="478"/>
      <c r="AL746" s="478"/>
      <c r="AM746" s="478"/>
      <c r="AN746" s="478"/>
      <c r="AO746" s="478"/>
      <c r="AP746" s="478"/>
      <c r="AQ746" s="478"/>
      <c r="AR746" s="478"/>
      <c r="AS746" s="478"/>
      <c r="AT746" s="478"/>
      <c r="AU746" s="478"/>
      <c r="AV746" s="478"/>
      <c r="AW746" s="478"/>
      <c r="AX746" s="478"/>
      <c r="AY746" s="478"/>
      <c r="AZ746" s="478"/>
      <c r="BA746" s="478"/>
      <c r="BB746" s="478"/>
      <c r="BC746" s="478"/>
      <c r="BD746" s="475"/>
      <c r="BE746" s="475"/>
      <c r="BF746" s="472"/>
      <c r="BG746" s="472">
        <v>0</v>
      </c>
      <c r="BH746" s="472">
        <v>0</v>
      </c>
      <c r="BI746" s="472"/>
      <c r="BJ746" s="472"/>
      <c r="BK746" s="472"/>
      <c r="BL746" s="472"/>
      <c r="BM746" s="472"/>
      <c r="BN746" s="472"/>
      <c r="BO746" s="472"/>
      <c r="BP746" s="472"/>
      <c r="BQ746" s="472"/>
      <c r="BR746" s="472"/>
      <c r="BS746" s="472"/>
      <c r="BT746" s="472"/>
      <c r="BU746" s="472"/>
      <c r="BV746" s="472"/>
      <c r="BW746" s="472"/>
      <c r="BX746" s="472"/>
      <c r="BY746" s="472"/>
      <c r="BZ746" s="472"/>
      <c r="CA746" s="472"/>
      <c r="CB746" s="472"/>
      <c r="CC746" s="472"/>
      <c r="CD746" s="472"/>
      <c r="CE746" s="472"/>
      <c r="CF746" s="472"/>
      <c r="CG746" s="472"/>
      <c r="CH746" s="472"/>
      <c r="CI746" s="472"/>
      <c r="CJ746" s="472"/>
      <c r="CK746" s="472"/>
      <c r="CL746" s="472"/>
      <c r="CM746" s="472"/>
      <c r="CN746" s="472"/>
      <c r="CO746" s="472"/>
      <c r="CP746" s="472"/>
      <c r="CQ746" s="472"/>
      <c r="CR746" s="472"/>
      <c r="CS746" s="472"/>
      <c r="CT746" s="472"/>
      <c r="CU746" s="472"/>
      <c r="CV746" s="472"/>
      <c r="CW746" s="472"/>
      <c r="CX746" s="472"/>
      <c r="CY746" s="472"/>
      <c r="CZ746" s="472"/>
      <c r="DA746" s="472"/>
      <c r="DB746" s="472"/>
      <c r="DC746" s="472"/>
      <c r="DD746" s="472"/>
      <c r="DE746" s="472"/>
      <c r="DF746" s="472"/>
      <c r="DG746" s="472"/>
      <c r="DH746" s="472"/>
      <c r="DI746" s="472"/>
      <c r="DJ746" s="472"/>
      <c r="DK746" s="472"/>
      <c r="DL746" s="472"/>
      <c r="DM746" s="472"/>
      <c r="DN746" s="472"/>
      <c r="DO746" s="472"/>
      <c r="DP746" s="472"/>
      <c r="DQ746" s="472"/>
      <c r="DR746" s="472"/>
      <c r="DS746" s="472"/>
      <c r="DT746" s="472"/>
      <c r="DU746" s="472"/>
      <c r="DV746" s="472"/>
      <c r="DW746" s="472"/>
      <c r="DX746" s="472"/>
      <c r="DY746" s="472"/>
      <c r="DZ746" s="472"/>
      <c r="EA746" s="472"/>
      <c r="EB746" s="472"/>
      <c r="EC746" s="472"/>
      <c r="ED746" s="472"/>
      <c r="EE746" s="472"/>
      <c r="EF746" s="472"/>
      <c r="EG746" s="472"/>
      <c r="EH746" s="472"/>
      <c r="EI746" s="472"/>
      <c r="EJ746" s="472"/>
      <c r="EK746" s="472"/>
      <c r="EL746" s="472"/>
      <c r="EM746" s="472"/>
      <c r="EN746" s="472"/>
      <c r="EO746" s="472"/>
      <c r="EP746" s="472"/>
      <c r="EQ746" s="472"/>
      <c r="ER746" s="472"/>
      <c r="ES746" s="472"/>
      <c r="ET746" s="472"/>
      <c r="EU746" s="472"/>
      <c r="EV746" s="472"/>
      <c r="EW746" s="472"/>
      <c r="EX746" s="472"/>
      <c r="EY746" s="472"/>
      <c r="EZ746" s="472"/>
      <c r="FA746" s="472"/>
      <c r="FB746" s="472"/>
      <c r="FC746" s="472"/>
      <c r="FD746" s="472"/>
      <c r="FE746" s="472"/>
      <c r="FF746" s="472"/>
      <c r="FG746" s="472"/>
      <c r="FH746" s="472"/>
      <c r="FI746" s="472"/>
      <c r="FJ746" s="472"/>
      <c r="FK746" s="472"/>
      <c r="FL746" s="472"/>
      <c r="FM746" s="472"/>
      <c r="FN746" s="472"/>
      <c r="FO746" s="472"/>
      <c r="FP746" s="472"/>
      <c r="FQ746" s="472"/>
      <c r="FR746" s="472"/>
      <c r="FS746" s="472"/>
      <c r="FT746" s="472"/>
      <c r="FU746" s="472"/>
      <c r="FV746" s="472"/>
      <c r="FW746" s="472"/>
      <c r="FX746" s="472"/>
      <c r="FY746" s="472"/>
      <c r="FZ746" s="472"/>
      <c r="GA746" s="472"/>
      <c r="GB746" s="472"/>
      <c r="GC746" s="472"/>
      <c r="GD746" s="472"/>
      <c r="GE746" s="472"/>
      <c r="GF746" s="472"/>
      <c r="GG746" s="472"/>
      <c r="GH746" s="472"/>
      <c r="GI746" s="472"/>
      <c r="GJ746" s="472"/>
      <c r="GK746" s="472"/>
      <c r="GL746" s="472"/>
      <c r="GM746" s="472"/>
      <c r="GN746" s="472"/>
      <c r="GO746" s="472"/>
      <c r="GP746" s="472"/>
      <c r="GQ746" s="472"/>
      <c r="GR746" s="472"/>
      <c r="GS746" s="472"/>
      <c r="GT746" s="472"/>
      <c r="GU746" s="472"/>
      <c r="GV746" s="472"/>
    </row>
    <row r="747" spans="1:204" s="473" customFormat="1" x14ac:dyDescent="0.2">
      <c r="A747" s="491"/>
      <c r="B747" s="492" t="s">
        <v>3005</v>
      </c>
      <c r="C747" s="475" t="s">
        <v>1216</v>
      </c>
      <c r="D747" s="478">
        <v>246.6</v>
      </c>
      <c r="E747" s="478"/>
      <c r="F747" s="478"/>
      <c r="G747" s="478"/>
      <c r="H747" s="478"/>
      <c r="I747" s="478">
        <v>59.29</v>
      </c>
      <c r="J747" s="478"/>
      <c r="K747" s="478"/>
      <c r="L747" s="478"/>
      <c r="M747" s="478"/>
      <c r="N747" s="478"/>
      <c r="O747" s="478"/>
      <c r="P747" s="478"/>
      <c r="Q747" s="478"/>
      <c r="R747" s="478"/>
      <c r="S747" s="478"/>
      <c r="T747" s="478"/>
      <c r="U747" s="478"/>
      <c r="V747" s="478"/>
      <c r="W747" s="478"/>
      <c r="X747" s="478">
        <v>0</v>
      </c>
      <c r="Y747" s="478"/>
      <c r="Z747" s="478"/>
      <c r="AA747" s="478"/>
      <c r="AB747" s="478"/>
      <c r="AC747" s="478"/>
      <c r="AD747" s="478"/>
      <c r="AE747" s="478"/>
      <c r="AF747" s="478"/>
      <c r="AG747" s="478"/>
      <c r="AH747" s="478"/>
      <c r="AI747" s="478"/>
      <c r="AJ747" s="478"/>
      <c r="AK747" s="478"/>
      <c r="AL747" s="478"/>
      <c r="AM747" s="478"/>
      <c r="AN747" s="478"/>
      <c r="AO747" s="478"/>
      <c r="AP747" s="478"/>
      <c r="AQ747" s="478"/>
      <c r="AR747" s="478"/>
      <c r="AS747" s="478"/>
      <c r="AT747" s="478"/>
      <c r="AU747" s="478"/>
      <c r="AV747" s="478"/>
      <c r="AW747" s="478"/>
      <c r="AX747" s="478"/>
      <c r="AY747" s="478"/>
      <c r="AZ747" s="478"/>
      <c r="BA747" s="478"/>
      <c r="BB747" s="478"/>
      <c r="BC747" s="478"/>
      <c r="BD747" s="475" t="s">
        <v>3006</v>
      </c>
      <c r="BE747" s="475"/>
      <c r="BF747" s="472"/>
      <c r="BG747" s="472">
        <v>59.29</v>
      </c>
      <c r="BH747" s="472">
        <v>187.31</v>
      </c>
      <c r="BI747" s="472"/>
      <c r="BJ747" s="472"/>
      <c r="BK747" s="472"/>
      <c r="BL747" s="472"/>
      <c r="BM747" s="472"/>
      <c r="BN747" s="472"/>
      <c r="BO747" s="472"/>
      <c r="BP747" s="472"/>
      <c r="BQ747" s="472"/>
      <c r="BR747" s="472"/>
      <c r="BS747" s="472"/>
      <c r="BT747" s="472"/>
      <c r="BU747" s="472"/>
      <c r="BV747" s="472"/>
      <c r="BW747" s="472"/>
      <c r="BX747" s="472"/>
      <c r="BY747" s="472"/>
      <c r="BZ747" s="472"/>
      <c r="CA747" s="472"/>
      <c r="CB747" s="472"/>
      <c r="CC747" s="472"/>
      <c r="CD747" s="472"/>
      <c r="CE747" s="472"/>
      <c r="CF747" s="472"/>
      <c r="CG747" s="472"/>
      <c r="CH747" s="472"/>
      <c r="CI747" s="472"/>
      <c r="CJ747" s="472"/>
      <c r="CK747" s="472"/>
      <c r="CL747" s="472"/>
      <c r="CM747" s="472"/>
      <c r="CN747" s="472"/>
      <c r="CO747" s="472"/>
      <c r="CP747" s="472"/>
      <c r="CQ747" s="472"/>
      <c r="CR747" s="472"/>
      <c r="CS747" s="472"/>
      <c r="CT747" s="472"/>
      <c r="CU747" s="472"/>
      <c r="CV747" s="472"/>
      <c r="CW747" s="472"/>
      <c r="CX747" s="472"/>
      <c r="CY747" s="472"/>
      <c r="CZ747" s="472"/>
      <c r="DA747" s="472"/>
      <c r="DB747" s="472"/>
      <c r="DC747" s="472"/>
      <c r="DD747" s="472"/>
      <c r="DE747" s="472"/>
      <c r="DF747" s="472"/>
      <c r="DG747" s="472"/>
      <c r="DH747" s="472"/>
      <c r="DI747" s="472"/>
      <c r="DJ747" s="472"/>
      <c r="DK747" s="472"/>
      <c r="DL747" s="472"/>
      <c r="DM747" s="472"/>
      <c r="DN747" s="472"/>
      <c r="DO747" s="472"/>
      <c r="DP747" s="472"/>
      <c r="DQ747" s="472"/>
      <c r="DR747" s="472"/>
      <c r="DS747" s="472"/>
      <c r="DT747" s="472"/>
      <c r="DU747" s="472"/>
      <c r="DV747" s="472"/>
      <c r="DW747" s="472"/>
      <c r="DX747" s="472"/>
      <c r="DY747" s="472"/>
      <c r="DZ747" s="472"/>
      <c r="EA747" s="472"/>
      <c r="EB747" s="472"/>
      <c r="EC747" s="472"/>
      <c r="ED747" s="472"/>
      <c r="EE747" s="472"/>
      <c r="EF747" s="472"/>
      <c r="EG747" s="472"/>
      <c r="EH747" s="472"/>
      <c r="EI747" s="472"/>
      <c r="EJ747" s="472"/>
      <c r="EK747" s="472"/>
      <c r="EL747" s="472"/>
      <c r="EM747" s="472"/>
      <c r="EN747" s="472"/>
      <c r="EO747" s="472"/>
      <c r="EP747" s="472"/>
      <c r="EQ747" s="472"/>
      <c r="ER747" s="472"/>
      <c r="ES747" s="472"/>
      <c r="ET747" s="472"/>
      <c r="EU747" s="472"/>
      <c r="EV747" s="472"/>
      <c r="EW747" s="472"/>
      <c r="EX747" s="472"/>
      <c r="EY747" s="472"/>
      <c r="EZ747" s="472"/>
      <c r="FA747" s="472"/>
      <c r="FB747" s="472"/>
      <c r="FC747" s="472"/>
      <c r="FD747" s="472"/>
      <c r="FE747" s="472"/>
      <c r="FF747" s="472"/>
      <c r="FG747" s="472"/>
      <c r="FH747" s="472"/>
      <c r="FI747" s="472"/>
      <c r="FJ747" s="472"/>
      <c r="FK747" s="472"/>
      <c r="FL747" s="472"/>
      <c r="FM747" s="472"/>
      <c r="FN747" s="472"/>
      <c r="FO747" s="472"/>
      <c r="FP747" s="472"/>
      <c r="FQ747" s="472"/>
      <c r="FR747" s="472"/>
      <c r="FS747" s="472"/>
      <c r="FT747" s="472"/>
      <c r="FU747" s="472"/>
      <c r="FV747" s="472"/>
      <c r="FW747" s="472"/>
      <c r="FX747" s="472"/>
      <c r="FY747" s="472"/>
      <c r="FZ747" s="472"/>
      <c r="GA747" s="472"/>
      <c r="GB747" s="472"/>
      <c r="GC747" s="472"/>
      <c r="GD747" s="472"/>
      <c r="GE747" s="472"/>
      <c r="GF747" s="472"/>
      <c r="GG747" s="472"/>
      <c r="GH747" s="472"/>
      <c r="GI747" s="472"/>
      <c r="GJ747" s="472"/>
      <c r="GK747" s="472"/>
      <c r="GL747" s="472"/>
      <c r="GM747" s="472"/>
      <c r="GN747" s="472"/>
      <c r="GO747" s="472"/>
      <c r="GP747" s="472"/>
      <c r="GQ747" s="472"/>
      <c r="GR747" s="472"/>
      <c r="GS747" s="472"/>
      <c r="GT747" s="472"/>
      <c r="GU747" s="472"/>
      <c r="GV747" s="472"/>
    </row>
    <row r="748" spans="1:204" s="473" customFormat="1" ht="48" x14ac:dyDescent="0.2">
      <c r="A748" s="476" t="s">
        <v>198</v>
      </c>
      <c r="B748" s="477" t="s">
        <v>3007</v>
      </c>
      <c r="C748" s="475"/>
      <c r="D748" s="478"/>
      <c r="E748" s="478"/>
      <c r="F748" s="478"/>
      <c r="G748" s="478"/>
      <c r="H748" s="478"/>
      <c r="I748" s="478"/>
      <c r="J748" s="478"/>
      <c r="K748" s="478"/>
      <c r="L748" s="478"/>
      <c r="M748" s="478"/>
      <c r="N748" s="478"/>
      <c r="O748" s="478"/>
      <c r="P748" s="478"/>
      <c r="Q748" s="478"/>
      <c r="R748" s="478"/>
      <c r="S748" s="478"/>
      <c r="T748" s="478"/>
      <c r="U748" s="478"/>
      <c r="V748" s="478"/>
      <c r="W748" s="478"/>
      <c r="X748" s="478">
        <v>0</v>
      </c>
      <c r="Y748" s="478"/>
      <c r="Z748" s="478"/>
      <c r="AA748" s="478"/>
      <c r="AB748" s="478"/>
      <c r="AC748" s="478"/>
      <c r="AD748" s="478"/>
      <c r="AE748" s="478"/>
      <c r="AF748" s="478"/>
      <c r="AG748" s="478"/>
      <c r="AH748" s="478"/>
      <c r="AI748" s="478"/>
      <c r="AJ748" s="478"/>
      <c r="AK748" s="478"/>
      <c r="AL748" s="478"/>
      <c r="AM748" s="478"/>
      <c r="AN748" s="478"/>
      <c r="AO748" s="478"/>
      <c r="AP748" s="478"/>
      <c r="AQ748" s="478"/>
      <c r="AR748" s="478"/>
      <c r="AS748" s="478"/>
      <c r="AT748" s="478"/>
      <c r="AU748" s="478"/>
      <c r="AV748" s="478"/>
      <c r="AW748" s="478"/>
      <c r="AX748" s="478"/>
      <c r="AY748" s="478"/>
      <c r="AZ748" s="478"/>
      <c r="BA748" s="478"/>
      <c r="BB748" s="478"/>
      <c r="BC748" s="478"/>
      <c r="BD748" s="475"/>
      <c r="BE748" s="475"/>
      <c r="BF748" s="472"/>
      <c r="BG748" s="472"/>
      <c r="BH748" s="472"/>
      <c r="BI748" s="472"/>
      <c r="BJ748" s="472"/>
      <c r="BK748" s="472"/>
      <c r="BL748" s="472"/>
      <c r="BM748" s="472"/>
      <c r="BN748" s="472"/>
      <c r="BO748" s="472"/>
      <c r="BP748" s="472"/>
      <c r="BQ748" s="472"/>
      <c r="BR748" s="472"/>
      <c r="BS748" s="472"/>
      <c r="BT748" s="472"/>
      <c r="BU748" s="472"/>
      <c r="BV748" s="472"/>
      <c r="BW748" s="472"/>
      <c r="BX748" s="472"/>
      <c r="BY748" s="472"/>
      <c r="BZ748" s="472"/>
      <c r="CA748" s="472"/>
      <c r="CB748" s="472"/>
      <c r="CC748" s="472"/>
      <c r="CD748" s="472"/>
      <c r="CE748" s="472"/>
      <c r="CF748" s="472"/>
      <c r="CG748" s="472"/>
      <c r="CH748" s="472"/>
      <c r="CI748" s="472"/>
      <c r="CJ748" s="472"/>
      <c r="CK748" s="472"/>
      <c r="CL748" s="472"/>
      <c r="CM748" s="472"/>
      <c r="CN748" s="472"/>
      <c r="CO748" s="472"/>
      <c r="CP748" s="472"/>
      <c r="CQ748" s="472"/>
      <c r="CR748" s="472"/>
      <c r="CS748" s="472"/>
      <c r="CT748" s="472"/>
      <c r="CU748" s="472"/>
      <c r="CV748" s="472"/>
      <c r="CW748" s="472"/>
      <c r="CX748" s="472"/>
      <c r="CY748" s="472"/>
      <c r="CZ748" s="472"/>
      <c r="DA748" s="472"/>
      <c r="DB748" s="472"/>
      <c r="DC748" s="472"/>
      <c r="DD748" s="472"/>
      <c r="DE748" s="472"/>
      <c r="DF748" s="472"/>
      <c r="DG748" s="472"/>
      <c r="DH748" s="472"/>
      <c r="DI748" s="472"/>
      <c r="DJ748" s="472"/>
      <c r="DK748" s="472"/>
      <c r="DL748" s="472"/>
      <c r="DM748" s="472"/>
      <c r="DN748" s="472"/>
      <c r="DO748" s="472"/>
      <c r="DP748" s="472"/>
      <c r="DQ748" s="472"/>
      <c r="DR748" s="472"/>
      <c r="DS748" s="472"/>
      <c r="DT748" s="472"/>
      <c r="DU748" s="472"/>
      <c r="DV748" s="472"/>
      <c r="DW748" s="472"/>
      <c r="DX748" s="472"/>
      <c r="DY748" s="472"/>
      <c r="DZ748" s="472"/>
      <c r="EA748" s="472"/>
      <c r="EB748" s="472"/>
      <c r="EC748" s="472"/>
      <c r="ED748" s="472"/>
      <c r="EE748" s="472"/>
      <c r="EF748" s="472"/>
      <c r="EG748" s="472"/>
      <c r="EH748" s="472"/>
      <c r="EI748" s="472"/>
      <c r="EJ748" s="472"/>
      <c r="EK748" s="472"/>
      <c r="EL748" s="472"/>
      <c r="EM748" s="472"/>
      <c r="EN748" s="472"/>
      <c r="EO748" s="472"/>
      <c r="EP748" s="472"/>
      <c r="EQ748" s="472"/>
      <c r="ER748" s="472"/>
      <c r="ES748" s="472"/>
      <c r="ET748" s="472"/>
      <c r="EU748" s="472"/>
      <c r="EV748" s="472"/>
      <c r="EW748" s="472"/>
      <c r="EX748" s="472"/>
      <c r="EY748" s="472"/>
      <c r="EZ748" s="472"/>
      <c r="FA748" s="472"/>
      <c r="FB748" s="472"/>
      <c r="FC748" s="472"/>
      <c r="FD748" s="472"/>
      <c r="FE748" s="472"/>
      <c r="FF748" s="472"/>
      <c r="FG748" s="472"/>
      <c r="FH748" s="472"/>
      <c r="FI748" s="472"/>
      <c r="FJ748" s="472"/>
      <c r="FK748" s="472"/>
      <c r="FL748" s="472"/>
      <c r="FM748" s="472"/>
      <c r="FN748" s="472"/>
      <c r="FO748" s="472"/>
      <c r="FP748" s="472"/>
      <c r="FQ748" s="472"/>
      <c r="FR748" s="472"/>
      <c r="FS748" s="472"/>
      <c r="FT748" s="472"/>
      <c r="FU748" s="472"/>
      <c r="FV748" s="472"/>
      <c r="FW748" s="472"/>
      <c r="FX748" s="472"/>
      <c r="FY748" s="472"/>
      <c r="FZ748" s="472"/>
      <c r="GA748" s="472"/>
      <c r="GB748" s="472"/>
      <c r="GC748" s="472"/>
      <c r="GD748" s="472"/>
      <c r="GE748" s="472"/>
      <c r="GF748" s="472"/>
      <c r="GG748" s="472"/>
      <c r="GH748" s="472"/>
      <c r="GI748" s="472"/>
      <c r="GJ748" s="472"/>
      <c r="GK748" s="472"/>
      <c r="GL748" s="472"/>
      <c r="GM748" s="472"/>
      <c r="GN748" s="472"/>
      <c r="GO748" s="472"/>
      <c r="GP748" s="472"/>
      <c r="GQ748" s="472"/>
      <c r="GR748" s="472"/>
      <c r="GS748" s="472"/>
      <c r="GT748" s="472"/>
      <c r="GU748" s="472"/>
      <c r="GV748" s="472"/>
    </row>
    <row r="749" spans="1:204" s="473" customFormat="1" ht="80" x14ac:dyDescent="0.2">
      <c r="A749" s="476"/>
      <c r="B749" s="492" t="s">
        <v>3008</v>
      </c>
      <c r="C749" s="475" t="s">
        <v>1152</v>
      </c>
      <c r="D749" s="478">
        <v>190</v>
      </c>
      <c r="E749" s="478"/>
      <c r="F749" s="478"/>
      <c r="G749" s="478"/>
      <c r="H749" s="478"/>
      <c r="I749" s="478"/>
      <c r="J749" s="478"/>
      <c r="K749" s="478"/>
      <c r="L749" s="478"/>
      <c r="M749" s="478"/>
      <c r="N749" s="478"/>
      <c r="O749" s="478"/>
      <c r="P749" s="478"/>
      <c r="Q749" s="478"/>
      <c r="R749" s="478"/>
      <c r="S749" s="478"/>
      <c r="T749" s="478"/>
      <c r="U749" s="478"/>
      <c r="V749" s="478"/>
      <c r="W749" s="478"/>
      <c r="X749" s="478">
        <v>0</v>
      </c>
      <c r="Y749" s="478"/>
      <c r="Z749" s="478"/>
      <c r="AA749" s="478"/>
      <c r="AB749" s="478"/>
      <c r="AC749" s="478"/>
      <c r="AD749" s="478"/>
      <c r="AE749" s="478"/>
      <c r="AF749" s="478"/>
      <c r="AG749" s="478"/>
      <c r="AH749" s="478"/>
      <c r="AI749" s="478"/>
      <c r="AJ749" s="478"/>
      <c r="AK749" s="478"/>
      <c r="AL749" s="478"/>
      <c r="AM749" s="478"/>
      <c r="AN749" s="478"/>
      <c r="AO749" s="478"/>
      <c r="AP749" s="478"/>
      <c r="AQ749" s="478"/>
      <c r="AR749" s="478"/>
      <c r="AS749" s="478"/>
      <c r="AT749" s="478"/>
      <c r="AU749" s="478"/>
      <c r="AV749" s="478"/>
      <c r="AW749" s="478"/>
      <c r="AX749" s="478"/>
      <c r="AY749" s="478"/>
      <c r="AZ749" s="478"/>
      <c r="BA749" s="478"/>
      <c r="BB749" s="478"/>
      <c r="BC749" s="478"/>
      <c r="BD749" s="475" t="s">
        <v>3009</v>
      </c>
      <c r="BE749" s="475"/>
      <c r="BF749" s="472"/>
      <c r="BG749" s="472"/>
      <c r="BH749" s="472"/>
      <c r="BI749" s="472"/>
      <c r="BJ749" s="472"/>
      <c r="BK749" s="472"/>
      <c r="BL749" s="472"/>
      <c r="BM749" s="472"/>
      <c r="BN749" s="472"/>
      <c r="BO749" s="472"/>
      <c r="BP749" s="472"/>
      <c r="BQ749" s="472"/>
      <c r="BR749" s="472"/>
      <c r="BS749" s="472"/>
      <c r="BT749" s="472"/>
      <c r="BU749" s="472"/>
      <c r="BV749" s="472"/>
      <c r="BW749" s="472"/>
      <c r="BX749" s="472"/>
      <c r="BY749" s="472"/>
      <c r="BZ749" s="472"/>
      <c r="CA749" s="472"/>
      <c r="CB749" s="472"/>
      <c r="CC749" s="472"/>
      <c r="CD749" s="472"/>
      <c r="CE749" s="472"/>
      <c r="CF749" s="472"/>
      <c r="CG749" s="472"/>
      <c r="CH749" s="472"/>
      <c r="CI749" s="472"/>
      <c r="CJ749" s="472"/>
      <c r="CK749" s="472"/>
      <c r="CL749" s="472"/>
      <c r="CM749" s="472"/>
      <c r="CN749" s="472"/>
      <c r="CO749" s="472"/>
      <c r="CP749" s="472"/>
      <c r="CQ749" s="472"/>
      <c r="CR749" s="472"/>
      <c r="CS749" s="472"/>
      <c r="CT749" s="472"/>
      <c r="CU749" s="472"/>
      <c r="CV749" s="472"/>
      <c r="CW749" s="472"/>
      <c r="CX749" s="472"/>
      <c r="CY749" s="472"/>
      <c r="CZ749" s="472"/>
      <c r="DA749" s="472"/>
      <c r="DB749" s="472"/>
      <c r="DC749" s="472"/>
      <c r="DD749" s="472"/>
      <c r="DE749" s="472"/>
      <c r="DF749" s="472"/>
      <c r="DG749" s="472"/>
      <c r="DH749" s="472"/>
      <c r="DI749" s="472"/>
      <c r="DJ749" s="472"/>
      <c r="DK749" s="472"/>
      <c r="DL749" s="472"/>
      <c r="DM749" s="472"/>
      <c r="DN749" s="472"/>
      <c r="DO749" s="472"/>
      <c r="DP749" s="472"/>
      <c r="DQ749" s="472"/>
      <c r="DR749" s="472"/>
      <c r="DS749" s="472"/>
      <c r="DT749" s="472"/>
      <c r="DU749" s="472"/>
      <c r="DV749" s="472"/>
      <c r="DW749" s="472"/>
      <c r="DX749" s="472"/>
      <c r="DY749" s="472"/>
      <c r="DZ749" s="472"/>
      <c r="EA749" s="472"/>
      <c r="EB749" s="472"/>
      <c r="EC749" s="472"/>
      <c r="ED749" s="472"/>
      <c r="EE749" s="472"/>
      <c r="EF749" s="472"/>
      <c r="EG749" s="472"/>
      <c r="EH749" s="472"/>
      <c r="EI749" s="472"/>
      <c r="EJ749" s="472"/>
      <c r="EK749" s="472"/>
      <c r="EL749" s="472"/>
      <c r="EM749" s="472"/>
      <c r="EN749" s="472"/>
      <c r="EO749" s="472"/>
      <c r="EP749" s="472"/>
      <c r="EQ749" s="472"/>
      <c r="ER749" s="472"/>
      <c r="ES749" s="472"/>
      <c r="ET749" s="472"/>
      <c r="EU749" s="472"/>
      <c r="EV749" s="472"/>
      <c r="EW749" s="472"/>
      <c r="EX749" s="472"/>
      <c r="EY749" s="472"/>
      <c r="EZ749" s="472"/>
      <c r="FA749" s="472"/>
      <c r="FB749" s="472"/>
      <c r="FC749" s="472"/>
      <c r="FD749" s="472"/>
      <c r="FE749" s="472"/>
      <c r="FF749" s="472"/>
      <c r="FG749" s="472"/>
      <c r="FH749" s="472"/>
      <c r="FI749" s="472"/>
      <c r="FJ749" s="472"/>
      <c r="FK749" s="472"/>
      <c r="FL749" s="472"/>
      <c r="FM749" s="472"/>
      <c r="FN749" s="472"/>
      <c r="FO749" s="472"/>
      <c r="FP749" s="472"/>
      <c r="FQ749" s="472"/>
      <c r="FR749" s="472"/>
      <c r="FS749" s="472"/>
      <c r="FT749" s="472"/>
      <c r="FU749" s="472"/>
      <c r="FV749" s="472"/>
      <c r="FW749" s="472"/>
      <c r="FX749" s="472"/>
      <c r="FY749" s="472"/>
      <c r="FZ749" s="472"/>
      <c r="GA749" s="472"/>
      <c r="GB749" s="472"/>
      <c r="GC749" s="472"/>
      <c r="GD749" s="472"/>
      <c r="GE749" s="472"/>
      <c r="GF749" s="472"/>
      <c r="GG749" s="472"/>
      <c r="GH749" s="472"/>
      <c r="GI749" s="472"/>
      <c r="GJ749" s="472"/>
      <c r="GK749" s="472"/>
      <c r="GL749" s="472"/>
      <c r="GM749" s="472"/>
      <c r="GN749" s="472"/>
      <c r="GO749" s="472"/>
      <c r="GP749" s="472"/>
      <c r="GQ749" s="472"/>
      <c r="GR749" s="472"/>
      <c r="GS749" s="472"/>
      <c r="GT749" s="472"/>
      <c r="GU749" s="472"/>
      <c r="GV749" s="472"/>
    </row>
    <row r="750" spans="1:204" s="473" customFormat="1" ht="80" x14ac:dyDescent="0.2">
      <c r="A750" s="491"/>
      <c r="B750" s="492" t="s">
        <v>1224</v>
      </c>
      <c r="C750" s="475" t="s">
        <v>1152</v>
      </c>
      <c r="D750" s="478">
        <v>22.96</v>
      </c>
      <c r="E750" s="478">
        <v>0.02</v>
      </c>
      <c r="F750" s="478"/>
      <c r="G750" s="478"/>
      <c r="H750" s="478">
        <v>3.2399999999999998</v>
      </c>
      <c r="I750" s="478">
        <v>0.46</v>
      </c>
      <c r="J750" s="478"/>
      <c r="K750" s="478"/>
      <c r="L750" s="478">
        <v>1.97</v>
      </c>
      <c r="M750" s="478">
        <v>0.16999999999999998</v>
      </c>
      <c r="N750" s="478"/>
      <c r="O750" s="478"/>
      <c r="P750" s="478"/>
      <c r="Q750" s="478"/>
      <c r="R750" s="478"/>
      <c r="S750" s="478"/>
      <c r="T750" s="478"/>
      <c r="U750" s="478"/>
      <c r="V750" s="478"/>
      <c r="W750" s="478"/>
      <c r="X750" s="478">
        <v>0</v>
      </c>
      <c r="Y750" s="478"/>
      <c r="Z750" s="478"/>
      <c r="AA750" s="478"/>
      <c r="AB750" s="478"/>
      <c r="AC750" s="478"/>
      <c r="AD750" s="478"/>
      <c r="AE750" s="478"/>
      <c r="AF750" s="478"/>
      <c r="AG750" s="478"/>
      <c r="AH750" s="478"/>
      <c r="AI750" s="478"/>
      <c r="AJ750" s="478"/>
      <c r="AK750" s="478"/>
      <c r="AL750" s="478"/>
      <c r="AM750" s="478">
        <v>0.16</v>
      </c>
      <c r="AN750" s="478">
        <v>0</v>
      </c>
      <c r="AO750" s="478"/>
      <c r="AP750" s="478"/>
      <c r="AQ750" s="478"/>
      <c r="AR750" s="478"/>
      <c r="AS750" s="478"/>
      <c r="AT750" s="478"/>
      <c r="AU750" s="478"/>
      <c r="AV750" s="478"/>
      <c r="AW750" s="478"/>
      <c r="AX750" s="478">
        <v>0.15</v>
      </c>
      <c r="AY750" s="478">
        <v>7.0000000000000007E-2</v>
      </c>
      <c r="AZ750" s="478"/>
      <c r="BA750" s="478">
        <v>16.720000000000002</v>
      </c>
      <c r="BB750" s="478"/>
      <c r="BC750" s="478"/>
      <c r="BD750" s="475" t="s">
        <v>3010</v>
      </c>
      <c r="BE750" s="475"/>
      <c r="BF750" s="472"/>
      <c r="BG750" s="472">
        <v>22.96</v>
      </c>
      <c r="BH750" s="472">
        <v>0</v>
      </c>
      <c r="BI750" s="472"/>
      <c r="BJ750" s="472"/>
      <c r="BK750" s="472"/>
      <c r="BL750" s="472"/>
      <c r="BM750" s="472"/>
      <c r="BN750" s="472"/>
      <c r="BO750" s="472"/>
      <c r="BP750" s="472"/>
      <c r="BQ750" s="472"/>
      <c r="BR750" s="472"/>
      <c r="BS750" s="472"/>
      <c r="BT750" s="472"/>
      <c r="BU750" s="472"/>
      <c r="BV750" s="472"/>
      <c r="BW750" s="472"/>
      <c r="BX750" s="472"/>
      <c r="BY750" s="472"/>
      <c r="BZ750" s="472"/>
      <c r="CA750" s="472"/>
      <c r="CB750" s="472"/>
      <c r="CC750" s="472"/>
      <c r="CD750" s="472"/>
      <c r="CE750" s="472"/>
      <c r="CF750" s="472"/>
      <c r="CG750" s="472"/>
      <c r="CH750" s="472"/>
      <c r="CI750" s="472"/>
      <c r="CJ750" s="472"/>
      <c r="CK750" s="472"/>
      <c r="CL750" s="472"/>
      <c r="CM750" s="472"/>
      <c r="CN750" s="472"/>
      <c r="CO750" s="472"/>
      <c r="CP750" s="472"/>
      <c r="CQ750" s="472"/>
      <c r="CR750" s="472"/>
      <c r="CS750" s="472"/>
      <c r="CT750" s="472"/>
      <c r="CU750" s="472"/>
      <c r="CV750" s="472"/>
      <c r="CW750" s="472"/>
      <c r="CX750" s="472"/>
      <c r="CY750" s="472"/>
      <c r="CZ750" s="472"/>
      <c r="DA750" s="472"/>
      <c r="DB750" s="472"/>
      <c r="DC750" s="472"/>
      <c r="DD750" s="472"/>
      <c r="DE750" s="472"/>
      <c r="DF750" s="472"/>
      <c r="DG750" s="472"/>
      <c r="DH750" s="472"/>
      <c r="DI750" s="472"/>
      <c r="DJ750" s="472"/>
      <c r="DK750" s="472"/>
      <c r="DL750" s="472"/>
      <c r="DM750" s="472"/>
      <c r="DN750" s="472"/>
      <c r="DO750" s="472"/>
      <c r="DP750" s="472"/>
      <c r="DQ750" s="472"/>
      <c r="DR750" s="472"/>
      <c r="DS750" s="472"/>
      <c r="DT750" s="472"/>
      <c r="DU750" s="472"/>
      <c r="DV750" s="472"/>
      <c r="DW750" s="472"/>
      <c r="DX750" s="472"/>
      <c r="DY750" s="472"/>
      <c r="DZ750" s="472"/>
      <c r="EA750" s="472"/>
      <c r="EB750" s="472"/>
      <c r="EC750" s="472"/>
      <c r="ED750" s="472"/>
      <c r="EE750" s="472"/>
      <c r="EF750" s="472"/>
      <c r="EG750" s="472"/>
      <c r="EH750" s="472"/>
      <c r="EI750" s="472"/>
      <c r="EJ750" s="472"/>
      <c r="EK750" s="472"/>
      <c r="EL750" s="472"/>
      <c r="EM750" s="472"/>
      <c r="EN750" s="472"/>
      <c r="EO750" s="472"/>
      <c r="EP750" s="472"/>
      <c r="EQ750" s="472"/>
      <c r="ER750" s="472"/>
      <c r="ES750" s="472"/>
      <c r="ET750" s="472"/>
      <c r="EU750" s="472"/>
      <c r="EV750" s="472"/>
      <c r="EW750" s="472"/>
      <c r="EX750" s="472"/>
      <c r="EY750" s="472"/>
      <c r="EZ750" s="472"/>
      <c r="FA750" s="472"/>
      <c r="FB750" s="472"/>
      <c r="FC750" s="472"/>
      <c r="FD750" s="472"/>
      <c r="FE750" s="472"/>
      <c r="FF750" s="472"/>
      <c r="FG750" s="472"/>
      <c r="FH750" s="472"/>
      <c r="FI750" s="472"/>
      <c r="FJ750" s="472"/>
      <c r="FK750" s="472"/>
      <c r="FL750" s="472"/>
      <c r="FM750" s="472"/>
      <c r="FN750" s="472"/>
      <c r="FO750" s="472"/>
      <c r="FP750" s="472"/>
      <c r="FQ750" s="472"/>
      <c r="FR750" s="472"/>
      <c r="FS750" s="472"/>
      <c r="FT750" s="472"/>
      <c r="FU750" s="472"/>
      <c r="FV750" s="472"/>
      <c r="FW750" s="472"/>
      <c r="FX750" s="472"/>
      <c r="FY750" s="472"/>
      <c r="FZ750" s="472"/>
      <c r="GA750" s="472"/>
      <c r="GB750" s="472"/>
      <c r="GC750" s="472"/>
      <c r="GD750" s="472"/>
      <c r="GE750" s="472"/>
      <c r="GF750" s="472"/>
      <c r="GG750" s="472"/>
      <c r="GH750" s="472"/>
      <c r="GI750" s="472"/>
      <c r="GJ750" s="472"/>
      <c r="GK750" s="472"/>
      <c r="GL750" s="472"/>
      <c r="GM750" s="472"/>
      <c r="GN750" s="472"/>
      <c r="GO750" s="472"/>
      <c r="GP750" s="472"/>
      <c r="GQ750" s="472"/>
      <c r="GR750" s="472"/>
      <c r="GS750" s="472"/>
      <c r="GT750" s="472"/>
      <c r="GU750" s="472"/>
      <c r="GV750" s="472"/>
    </row>
    <row r="751" spans="1:204" s="473" customFormat="1" x14ac:dyDescent="0.2">
      <c r="A751" s="491"/>
      <c r="B751" s="483" t="s">
        <v>3011</v>
      </c>
      <c r="C751" s="475" t="s">
        <v>1152</v>
      </c>
      <c r="D751" s="478">
        <v>18</v>
      </c>
      <c r="E751" s="478"/>
      <c r="F751" s="478"/>
      <c r="G751" s="478"/>
      <c r="H751" s="478"/>
      <c r="I751" s="478"/>
      <c r="J751" s="478">
        <v>18</v>
      </c>
      <c r="K751" s="478"/>
      <c r="L751" s="478"/>
      <c r="M751" s="478"/>
      <c r="N751" s="478"/>
      <c r="O751" s="478"/>
      <c r="P751" s="478"/>
      <c r="Q751" s="478"/>
      <c r="R751" s="478"/>
      <c r="S751" s="478"/>
      <c r="T751" s="478"/>
      <c r="U751" s="478"/>
      <c r="V751" s="478"/>
      <c r="W751" s="478"/>
      <c r="X751" s="478">
        <v>0</v>
      </c>
      <c r="Y751" s="478"/>
      <c r="Z751" s="478"/>
      <c r="AA751" s="478"/>
      <c r="AB751" s="478"/>
      <c r="AC751" s="478"/>
      <c r="AD751" s="478"/>
      <c r="AE751" s="478"/>
      <c r="AF751" s="478"/>
      <c r="AG751" s="478"/>
      <c r="AH751" s="478"/>
      <c r="AI751" s="478"/>
      <c r="AJ751" s="478"/>
      <c r="AK751" s="478"/>
      <c r="AL751" s="478"/>
      <c r="AM751" s="478"/>
      <c r="AN751" s="478"/>
      <c r="AO751" s="478"/>
      <c r="AP751" s="478"/>
      <c r="AQ751" s="478"/>
      <c r="AR751" s="478"/>
      <c r="AS751" s="478"/>
      <c r="AT751" s="478"/>
      <c r="AU751" s="478"/>
      <c r="AV751" s="478"/>
      <c r="AW751" s="478"/>
      <c r="AX751" s="478"/>
      <c r="AY751" s="478"/>
      <c r="AZ751" s="478"/>
      <c r="BA751" s="478"/>
      <c r="BB751" s="478"/>
      <c r="BC751" s="478"/>
      <c r="BD751" s="475" t="s">
        <v>2989</v>
      </c>
      <c r="BE751" s="475"/>
      <c r="BF751" s="472"/>
      <c r="BG751" s="472">
        <v>18</v>
      </c>
      <c r="BH751" s="472"/>
      <c r="BI751" s="472"/>
      <c r="BJ751" s="472"/>
      <c r="BK751" s="472"/>
      <c r="BL751" s="472"/>
      <c r="BM751" s="472"/>
      <c r="BN751" s="472"/>
      <c r="BO751" s="472"/>
      <c r="BP751" s="472"/>
      <c r="BQ751" s="472"/>
      <c r="BR751" s="472"/>
      <c r="BS751" s="472"/>
      <c r="BT751" s="472"/>
      <c r="BU751" s="472"/>
      <c r="BV751" s="472"/>
      <c r="BW751" s="472"/>
      <c r="BX751" s="472"/>
      <c r="BY751" s="472"/>
      <c r="BZ751" s="472"/>
      <c r="CA751" s="472"/>
      <c r="CB751" s="472"/>
      <c r="CC751" s="472"/>
      <c r="CD751" s="472"/>
      <c r="CE751" s="472"/>
      <c r="CF751" s="472"/>
      <c r="CG751" s="472"/>
      <c r="CH751" s="472"/>
      <c r="CI751" s="472"/>
      <c r="CJ751" s="472"/>
      <c r="CK751" s="472"/>
      <c r="CL751" s="472"/>
      <c r="CM751" s="472"/>
      <c r="CN751" s="472"/>
      <c r="CO751" s="472"/>
      <c r="CP751" s="472"/>
      <c r="CQ751" s="472"/>
      <c r="CR751" s="472"/>
      <c r="CS751" s="472"/>
      <c r="CT751" s="472"/>
      <c r="CU751" s="472"/>
      <c r="CV751" s="472"/>
      <c r="CW751" s="472"/>
      <c r="CX751" s="472"/>
      <c r="CY751" s="472"/>
      <c r="CZ751" s="472"/>
      <c r="DA751" s="472"/>
      <c r="DB751" s="472"/>
      <c r="DC751" s="472"/>
      <c r="DD751" s="472"/>
      <c r="DE751" s="472"/>
      <c r="DF751" s="472"/>
      <c r="DG751" s="472"/>
      <c r="DH751" s="472"/>
      <c r="DI751" s="472"/>
      <c r="DJ751" s="472"/>
      <c r="DK751" s="472"/>
      <c r="DL751" s="472"/>
      <c r="DM751" s="472"/>
      <c r="DN751" s="472"/>
      <c r="DO751" s="472"/>
      <c r="DP751" s="472"/>
      <c r="DQ751" s="472"/>
      <c r="DR751" s="472"/>
      <c r="DS751" s="472"/>
      <c r="DT751" s="472"/>
      <c r="DU751" s="472"/>
      <c r="DV751" s="472"/>
      <c r="DW751" s="472"/>
      <c r="DX751" s="472"/>
      <c r="DY751" s="472"/>
      <c r="DZ751" s="472"/>
      <c r="EA751" s="472"/>
      <c r="EB751" s="472"/>
      <c r="EC751" s="472"/>
      <c r="ED751" s="472"/>
      <c r="EE751" s="472"/>
      <c r="EF751" s="472"/>
      <c r="EG751" s="472"/>
      <c r="EH751" s="472"/>
      <c r="EI751" s="472"/>
      <c r="EJ751" s="472"/>
      <c r="EK751" s="472"/>
      <c r="EL751" s="472"/>
      <c r="EM751" s="472"/>
      <c r="EN751" s="472"/>
      <c r="EO751" s="472"/>
      <c r="EP751" s="472"/>
      <c r="EQ751" s="472"/>
      <c r="ER751" s="472"/>
      <c r="ES751" s="472"/>
      <c r="ET751" s="472"/>
      <c r="EU751" s="472"/>
      <c r="EV751" s="472"/>
      <c r="EW751" s="472"/>
      <c r="EX751" s="472"/>
      <c r="EY751" s="472"/>
      <c r="EZ751" s="472"/>
      <c r="FA751" s="472"/>
      <c r="FB751" s="472"/>
      <c r="FC751" s="472"/>
      <c r="FD751" s="472"/>
      <c r="FE751" s="472"/>
      <c r="FF751" s="472"/>
      <c r="FG751" s="472"/>
      <c r="FH751" s="472"/>
      <c r="FI751" s="472"/>
      <c r="FJ751" s="472"/>
      <c r="FK751" s="472"/>
      <c r="FL751" s="472"/>
      <c r="FM751" s="472"/>
      <c r="FN751" s="472"/>
      <c r="FO751" s="472"/>
      <c r="FP751" s="472"/>
      <c r="FQ751" s="472"/>
      <c r="FR751" s="472"/>
      <c r="FS751" s="472"/>
      <c r="FT751" s="472"/>
      <c r="FU751" s="472"/>
      <c r="FV751" s="472"/>
      <c r="FW751" s="472"/>
      <c r="FX751" s="472"/>
      <c r="FY751" s="472"/>
      <c r="FZ751" s="472"/>
      <c r="GA751" s="472"/>
      <c r="GB751" s="472"/>
      <c r="GC751" s="472"/>
      <c r="GD751" s="472"/>
      <c r="GE751" s="472"/>
      <c r="GF751" s="472"/>
      <c r="GG751" s="472"/>
      <c r="GH751" s="472"/>
      <c r="GI751" s="472"/>
      <c r="GJ751" s="472"/>
      <c r="GK751" s="472"/>
      <c r="GL751" s="472"/>
      <c r="GM751" s="472"/>
      <c r="GN751" s="472"/>
      <c r="GO751" s="472"/>
      <c r="GP751" s="472"/>
      <c r="GQ751" s="472"/>
      <c r="GR751" s="472"/>
      <c r="GS751" s="472"/>
      <c r="GT751" s="472"/>
      <c r="GU751" s="472"/>
      <c r="GV751" s="472"/>
    </row>
    <row r="752" spans="1:204" s="473" customFormat="1" ht="32" x14ac:dyDescent="0.2">
      <c r="A752" s="476" t="s">
        <v>266</v>
      </c>
      <c r="B752" s="477" t="s">
        <v>345</v>
      </c>
      <c r="C752" s="475"/>
      <c r="D752" s="478"/>
      <c r="E752" s="478"/>
      <c r="F752" s="478"/>
      <c r="G752" s="478"/>
      <c r="H752" s="478"/>
      <c r="I752" s="478"/>
      <c r="J752" s="478"/>
      <c r="K752" s="478"/>
      <c r="L752" s="478"/>
      <c r="M752" s="478"/>
      <c r="N752" s="478"/>
      <c r="O752" s="478"/>
      <c r="P752" s="478"/>
      <c r="Q752" s="478"/>
      <c r="R752" s="478"/>
      <c r="S752" s="478"/>
      <c r="T752" s="478"/>
      <c r="U752" s="478"/>
      <c r="V752" s="478"/>
      <c r="W752" s="478"/>
      <c r="X752" s="478">
        <v>0</v>
      </c>
      <c r="Y752" s="478"/>
      <c r="Z752" s="478"/>
      <c r="AA752" s="478"/>
      <c r="AB752" s="478"/>
      <c r="AC752" s="478"/>
      <c r="AD752" s="478"/>
      <c r="AE752" s="478"/>
      <c r="AF752" s="478"/>
      <c r="AG752" s="478"/>
      <c r="AH752" s="478"/>
      <c r="AI752" s="478"/>
      <c r="AJ752" s="478"/>
      <c r="AK752" s="478"/>
      <c r="AL752" s="478"/>
      <c r="AM752" s="478"/>
      <c r="AN752" s="478"/>
      <c r="AO752" s="478"/>
      <c r="AP752" s="478"/>
      <c r="AQ752" s="478"/>
      <c r="AR752" s="478"/>
      <c r="AS752" s="478"/>
      <c r="AT752" s="478"/>
      <c r="AU752" s="478"/>
      <c r="AV752" s="478"/>
      <c r="AW752" s="478"/>
      <c r="AX752" s="478"/>
      <c r="AY752" s="478"/>
      <c r="AZ752" s="478"/>
      <c r="BA752" s="478"/>
      <c r="BB752" s="478"/>
      <c r="BC752" s="478"/>
      <c r="BD752" s="475"/>
      <c r="BE752" s="475"/>
      <c r="BF752" s="472"/>
      <c r="BG752" s="472"/>
      <c r="BH752" s="472"/>
      <c r="BI752" s="472"/>
      <c r="BJ752" s="472"/>
      <c r="BK752" s="472"/>
      <c r="BL752" s="472"/>
      <c r="BM752" s="472"/>
      <c r="BN752" s="472"/>
      <c r="BO752" s="472"/>
      <c r="BP752" s="472"/>
      <c r="BQ752" s="472"/>
      <c r="BR752" s="472"/>
      <c r="BS752" s="472"/>
      <c r="BT752" s="472"/>
      <c r="BU752" s="472"/>
      <c r="BV752" s="472"/>
      <c r="BW752" s="472"/>
      <c r="BX752" s="472"/>
      <c r="BY752" s="472"/>
      <c r="BZ752" s="472"/>
      <c r="CA752" s="472"/>
      <c r="CB752" s="472"/>
      <c r="CC752" s="472"/>
      <c r="CD752" s="472"/>
      <c r="CE752" s="472"/>
      <c r="CF752" s="472"/>
      <c r="CG752" s="472"/>
      <c r="CH752" s="472"/>
      <c r="CI752" s="472"/>
      <c r="CJ752" s="472"/>
      <c r="CK752" s="472"/>
      <c r="CL752" s="472"/>
      <c r="CM752" s="472"/>
      <c r="CN752" s="472"/>
      <c r="CO752" s="472"/>
      <c r="CP752" s="472"/>
      <c r="CQ752" s="472"/>
      <c r="CR752" s="472"/>
      <c r="CS752" s="472"/>
      <c r="CT752" s="472"/>
      <c r="CU752" s="472"/>
      <c r="CV752" s="472"/>
      <c r="CW752" s="472"/>
      <c r="CX752" s="472"/>
      <c r="CY752" s="472"/>
      <c r="CZ752" s="472"/>
      <c r="DA752" s="472"/>
      <c r="DB752" s="472"/>
      <c r="DC752" s="472"/>
      <c r="DD752" s="472"/>
      <c r="DE752" s="472"/>
      <c r="DF752" s="472"/>
      <c r="DG752" s="472"/>
      <c r="DH752" s="472"/>
      <c r="DI752" s="472"/>
      <c r="DJ752" s="472"/>
      <c r="DK752" s="472"/>
      <c r="DL752" s="472"/>
      <c r="DM752" s="472"/>
      <c r="DN752" s="472"/>
      <c r="DO752" s="472"/>
      <c r="DP752" s="472"/>
      <c r="DQ752" s="472"/>
      <c r="DR752" s="472"/>
      <c r="DS752" s="472"/>
      <c r="DT752" s="472"/>
      <c r="DU752" s="472"/>
      <c r="DV752" s="472"/>
      <c r="DW752" s="472"/>
      <c r="DX752" s="472"/>
      <c r="DY752" s="472"/>
      <c r="DZ752" s="472"/>
      <c r="EA752" s="472"/>
      <c r="EB752" s="472"/>
      <c r="EC752" s="472"/>
      <c r="ED752" s="472"/>
      <c r="EE752" s="472"/>
      <c r="EF752" s="472"/>
      <c r="EG752" s="472"/>
      <c r="EH752" s="472"/>
      <c r="EI752" s="472"/>
      <c r="EJ752" s="472"/>
      <c r="EK752" s="472"/>
      <c r="EL752" s="472"/>
      <c r="EM752" s="472"/>
      <c r="EN752" s="472"/>
      <c r="EO752" s="472"/>
      <c r="EP752" s="472"/>
      <c r="EQ752" s="472"/>
      <c r="ER752" s="472"/>
      <c r="ES752" s="472"/>
      <c r="ET752" s="472"/>
      <c r="EU752" s="472"/>
      <c r="EV752" s="472"/>
      <c r="EW752" s="472"/>
      <c r="EX752" s="472"/>
      <c r="EY752" s="472"/>
      <c r="EZ752" s="472"/>
      <c r="FA752" s="472"/>
      <c r="FB752" s="472"/>
      <c r="FC752" s="472"/>
      <c r="FD752" s="472"/>
      <c r="FE752" s="472"/>
      <c r="FF752" s="472"/>
      <c r="FG752" s="472"/>
      <c r="FH752" s="472"/>
      <c r="FI752" s="472"/>
      <c r="FJ752" s="472"/>
      <c r="FK752" s="472"/>
      <c r="FL752" s="472"/>
      <c r="FM752" s="472"/>
      <c r="FN752" s="472"/>
      <c r="FO752" s="472"/>
      <c r="FP752" s="472"/>
      <c r="FQ752" s="472"/>
      <c r="FR752" s="472"/>
      <c r="FS752" s="472"/>
      <c r="FT752" s="472"/>
      <c r="FU752" s="472"/>
      <c r="FV752" s="472"/>
      <c r="FW752" s="472"/>
      <c r="FX752" s="472"/>
      <c r="FY752" s="472"/>
      <c r="FZ752" s="472"/>
      <c r="GA752" s="472"/>
      <c r="GB752" s="472"/>
      <c r="GC752" s="472"/>
      <c r="GD752" s="472"/>
      <c r="GE752" s="472"/>
      <c r="GF752" s="472"/>
      <c r="GG752" s="472"/>
      <c r="GH752" s="472"/>
      <c r="GI752" s="472"/>
      <c r="GJ752" s="472"/>
      <c r="GK752" s="472"/>
      <c r="GL752" s="472"/>
      <c r="GM752" s="472"/>
      <c r="GN752" s="472"/>
      <c r="GO752" s="472"/>
      <c r="GP752" s="472"/>
      <c r="GQ752" s="472"/>
      <c r="GR752" s="472"/>
      <c r="GS752" s="472"/>
      <c r="GT752" s="472"/>
      <c r="GU752" s="472"/>
      <c r="GV752" s="472"/>
    </row>
    <row r="753" spans="1:204" s="473" customFormat="1" x14ac:dyDescent="0.2">
      <c r="A753" s="491"/>
      <c r="B753" s="482" t="s">
        <v>3012</v>
      </c>
      <c r="C753" s="475" t="s">
        <v>347</v>
      </c>
      <c r="D753" s="478">
        <v>3.5</v>
      </c>
      <c r="E753" s="478"/>
      <c r="F753" s="478"/>
      <c r="G753" s="478"/>
      <c r="H753" s="478"/>
      <c r="I753" s="478"/>
      <c r="J753" s="478"/>
      <c r="K753" s="478"/>
      <c r="L753" s="478"/>
      <c r="M753" s="478"/>
      <c r="N753" s="478"/>
      <c r="O753" s="478"/>
      <c r="P753" s="478"/>
      <c r="Q753" s="478"/>
      <c r="R753" s="478"/>
      <c r="S753" s="478"/>
      <c r="T753" s="478"/>
      <c r="U753" s="478"/>
      <c r="V753" s="478"/>
      <c r="W753" s="478"/>
      <c r="X753" s="478">
        <v>0</v>
      </c>
      <c r="Y753" s="478"/>
      <c r="Z753" s="478"/>
      <c r="AA753" s="478"/>
      <c r="AB753" s="478"/>
      <c r="AC753" s="478"/>
      <c r="AD753" s="478"/>
      <c r="AE753" s="478"/>
      <c r="AF753" s="478"/>
      <c r="AG753" s="478"/>
      <c r="AH753" s="478"/>
      <c r="AI753" s="478"/>
      <c r="AJ753" s="478"/>
      <c r="AK753" s="478"/>
      <c r="AL753" s="478"/>
      <c r="AM753" s="478"/>
      <c r="AN753" s="478"/>
      <c r="AO753" s="478"/>
      <c r="AP753" s="478"/>
      <c r="AQ753" s="478"/>
      <c r="AR753" s="478"/>
      <c r="AS753" s="478"/>
      <c r="AT753" s="478"/>
      <c r="AU753" s="478"/>
      <c r="AV753" s="478"/>
      <c r="AW753" s="478"/>
      <c r="AX753" s="478"/>
      <c r="AY753" s="478"/>
      <c r="AZ753" s="478"/>
      <c r="BA753" s="478"/>
      <c r="BB753" s="478"/>
      <c r="BC753" s="478"/>
      <c r="BD753" s="475" t="s">
        <v>3013</v>
      </c>
      <c r="BE753" s="493"/>
      <c r="BF753" s="472"/>
      <c r="BG753" s="472">
        <v>0</v>
      </c>
      <c r="BH753" s="472">
        <v>3.5</v>
      </c>
      <c r="BI753" s="472"/>
      <c r="BJ753" s="472"/>
      <c r="BK753" s="472"/>
      <c r="BL753" s="472"/>
      <c r="BM753" s="472"/>
      <c r="BN753" s="472"/>
      <c r="BO753" s="472"/>
      <c r="BP753" s="472"/>
      <c r="BQ753" s="472"/>
      <c r="BR753" s="472"/>
      <c r="BS753" s="472"/>
      <c r="BT753" s="472"/>
      <c r="BU753" s="472"/>
      <c r="BV753" s="472"/>
      <c r="BW753" s="472"/>
      <c r="BX753" s="472"/>
      <c r="BY753" s="472"/>
      <c r="BZ753" s="472"/>
      <c r="CA753" s="472"/>
      <c r="CB753" s="472"/>
      <c r="CC753" s="472"/>
      <c r="CD753" s="472"/>
      <c r="CE753" s="472"/>
      <c r="CF753" s="472"/>
      <c r="CG753" s="472"/>
      <c r="CH753" s="472"/>
      <c r="CI753" s="472"/>
      <c r="CJ753" s="472"/>
      <c r="CK753" s="472"/>
      <c r="CL753" s="472"/>
      <c r="CM753" s="472"/>
      <c r="CN753" s="472"/>
      <c r="CO753" s="472"/>
      <c r="CP753" s="472"/>
      <c r="CQ753" s="472"/>
      <c r="CR753" s="472"/>
      <c r="CS753" s="472"/>
      <c r="CT753" s="472"/>
      <c r="CU753" s="472"/>
      <c r="CV753" s="472"/>
      <c r="CW753" s="472"/>
      <c r="CX753" s="472"/>
      <c r="CY753" s="472"/>
      <c r="CZ753" s="472"/>
      <c r="DA753" s="472"/>
      <c r="DB753" s="472"/>
      <c r="DC753" s="472"/>
      <c r="DD753" s="472"/>
      <c r="DE753" s="472"/>
      <c r="DF753" s="472"/>
      <c r="DG753" s="472"/>
      <c r="DH753" s="472"/>
      <c r="DI753" s="472"/>
      <c r="DJ753" s="472"/>
      <c r="DK753" s="472"/>
      <c r="DL753" s="472"/>
      <c r="DM753" s="472"/>
      <c r="DN753" s="472"/>
      <c r="DO753" s="472"/>
      <c r="DP753" s="472"/>
      <c r="DQ753" s="472"/>
      <c r="DR753" s="472"/>
      <c r="DS753" s="472"/>
      <c r="DT753" s="472"/>
      <c r="DU753" s="472"/>
      <c r="DV753" s="472"/>
      <c r="DW753" s="472"/>
      <c r="DX753" s="472"/>
      <c r="DY753" s="472"/>
      <c r="DZ753" s="472"/>
      <c r="EA753" s="472"/>
      <c r="EB753" s="472"/>
      <c r="EC753" s="472"/>
      <c r="ED753" s="472"/>
      <c r="EE753" s="472"/>
      <c r="EF753" s="472"/>
      <c r="EG753" s="472"/>
      <c r="EH753" s="472"/>
      <c r="EI753" s="472"/>
      <c r="EJ753" s="472"/>
      <c r="EK753" s="472"/>
      <c r="EL753" s="472"/>
      <c r="EM753" s="472"/>
      <c r="EN753" s="472"/>
      <c r="EO753" s="472"/>
      <c r="EP753" s="472"/>
      <c r="EQ753" s="472"/>
      <c r="ER753" s="472"/>
      <c r="ES753" s="472"/>
      <c r="ET753" s="472"/>
      <c r="EU753" s="472"/>
      <c r="EV753" s="472"/>
      <c r="EW753" s="472"/>
      <c r="EX753" s="472"/>
      <c r="EY753" s="472"/>
      <c r="EZ753" s="472"/>
      <c r="FA753" s="472"/>
      <c r="FB753" s="472"/>
      <c r="FC753" s="472"/>
      <c r="FD753" s="472"/>
      <c r="FE753" s="472"/>
      <c r="FF753" s="472"/>
      <c r="FG753" s="472"/>
      <c r="FH753" s="472"/>
      <c r="FI753" s="472"/>
      <c r="FJ753" s="472"/>
      <c r="FK753" s="472"/>
      <c r="FL753" s="472"/>
      <c r="FM753" s="472"/>
      <c r="FN753" s="472"/>
      <c r="FO753" s="472"/>
      <c r="FP753" s="472"/>
      <c r="FQ753" s="472"/>
      <c r="FR753" s="472"/>
      <c r="FS753" s="472"/>
      <c r="FT753" s="472"/>
      <c r="FU753" s="472"/>
      <c r="FV753" s="472"/>
      <c r="FW753" s="472"/>
      <c r="FX753" s="472"/>
      <c r="FY753" s="472"/>
      <c r="FZ753" s="472"/>
      <c r="GA753" s="472"/>
      <c r="GB753" s="472"/>
      <c r="GC753" s="472"/>
      <c r="GD753" s="472"/>
      <c r="GE753" s="472"/>
      <c r="GF753" s="472"/>
      <c r="GG753" s="472"/>
      <c r="GH753" s="472"/>
      <c r="GI753" s="472"/>
      <c r="GJ753" s="472"/>
      <c r="GK753" s="472"/>
      <c r="GL753" s="472"/>
      <c r="GM753" s="472"/>
      <c r="GN753" s="472"/>
      <c r="GO753" s="472"/>
      <c r="GP753" s="472"/>
      <c r="GQ753" s="472"/>
      <c r="GR753" s="472"/>
      <c r="GS753" s="472"/>
      <c r="GT753" s="472"/>
      <c r="GU753" s="472"/>
      <c r="GV753" s="472"/>
    </row>
    <row r="754" spans="1:204" s="473" customFormat="1" x14ac:dyDescent="0.2">
      <c r="A754" s="491"/>
      <c r="B754" s="484" t="s">
        <v>3014</v>
      </c>
      <c r="C754" s="475" t="s">
        <v>347</v>
      </c>
      <c r="D754" s="478">
        <v>7.5</v>
      </c>
      <c r="E754" s="478"/>
      <c r="F754" s="478"/>
      <c r="G754" s="478"/>
      <c r="H754" s="478"/>
      <c r="I754" s="478"/>
      <c r="J754" s="478"/>
      <c r="K754" s="478"/>
      <c r="L754" s="478"/>
      <c r="M754" s="478"/>
      <c r="N754" s="478"/>
      <c r="O754" s="478"/>
      <c r="P754" s="478"/>
      <c r="Q754" s="478"/>
      <c r="R754" s="478"/>
      <c r="S754" s="478"/>
      <c r="T754" s="478"/>
      <c r="U754" s="478"/>
      <c r="V754" s="478"/>
      <c r="W754" s="478"/>
      <c r="X754" s="478">
        <v>0</v>
      </c>
      <c r="Y754" s="478"/>
      <c r="Z754" s="478"/>
      <c r="AA754" s="478"/>
      <c r="AB754" s="478"/>
      <c r="AC754" s="478"/>
      <c r="AD754" s="478"/>
      <c r="AE754" s="478"/>
      <c r="AF754" s="478"/>
      <c r="AG754" s="478"/>
      <c r="AH754" s="478"/>
      <c r="AI754" s="478"/>
      <c r="AJ754" s="478"/>
      <c r="AK754" s="478"/>
      <c r="AL754" s="478"/>
      <c r="AM754" s="478"/>
      <c r="AN754" s="478"/>
      <c r="AO754" s="478"/>
      <c r="AP754" s="478"/>
      <c r="AQ754" s="478"/>
      <c r="AR754" s="478"/>
      <c r="AS754" s="478"/>
      <c r="AT754" s="478"/>
      <c r="AU754" s="478"/>
      <c r="AV754" s="478"/>
      <c r="AW754" s="478"/>
      <c r="AX754" s="478"/>
      <c r="AY754" s="478"/>
      <c r="AZ754" s="478"/>
      <c r="BA754" s="478"/>
      <c r="BB754" s="478"/>
      <c r="BC754" s="478"/>
      <c r="BD754" s="475" t="s">
        <v>3013</v>
      </c>
      <c r="BE754" s="493"/>
      <c r="BF754" s="472"/>
      <c r="BG754" s="472">
        <v>0</v>
      </c>
      <c r="BH754" s="472">
        <v>7.5</v>
      </c>
      <c r="BI754" s="472"/>
      <c r="BJ754" s="472"/>
      <c r="BK754" s="472"/>
      <c r="BL754" s="472"/>
      <c r="BM754" s="472"/>
      <c r="BN754" s="472"/>
      <c r="BO754" s="472"/>
      <c r="BP754" s="472"/>
      <c r="BQ754" s="472"/>
      <c r="BR754" s="472"/>
      <c r="BS754" s="472"/>
      <c r="BT754" s="472"/>
      <c r="BU754" s="472"/>
      <c r="BV754" s="472"/>
      <c r="BW754" s="472"/>
      <c r="BX754" s="472"/>
      <c r="BY754" s="472"/>
      <c r="BZ754" s="472"/>
      <c r="CA754" s="472"/>
      <c r="CB754" s="472"/>
      <c r="CC754" s="472"/>
      <c r="CD754" s="472"/>
      <c r="CE754" s="472"/>
      <c r="CF754" s="472"/>
      <c r="CG754" s="472"/>
      <c r="CH754" s="472"/>
      <c r="CI754" s="472"/>
      <c r="CJ754" s="472"/>
      <c r="CK754" s="472"/>
      <c r="CL754" s="472"/>
      <c r="CM754" s="472"/>
      <c r="CN754" s="472"/>
      <c r="CO754" s="472"/>
      <c r="CP754" s="472"/>
      <c r="CQ754" s="472"/>
      <c r="CR754" s="472"/>
      <c r="CS754" s="472"/>
      <c r="CT754" s="472"/>
      <c r="CU754" s="472"/>
      <c r="CV754" s="472"/>
      <c r="CW754" s="472"/>
      <c r="CX754" s="472"/>
      <c r="CY754" s="472"/>
      <c r="CZ754" s="472"/>
      <c r="DA754" s="472"/>
      <c r="DB754" s="472"/>
      <c r="DC754" s="472"/>
      <c r="DD754" s="472"/>
      <c r="DE754" s="472"/>
      <c r="DF754" s="472"/>
      <c r="DG754" s="472"/>
      <c r="DH754" s="472"/>
      <c r="DI754" s="472"/>
      <c r="DJ754" s="472"/>
      <c r="DK754" s="472"/>
      <c r="DL754" s="472"/>
      <c r="DM754" s="472"/>
      <c r="DN754" s="472"/>
      <c r="DO754" s="472"/>
      <c r="DP754" s="472"/>
      <c r="DQ754" s="472"/>
      <c r="DR754" s="472"/>
      <c r="DS754" s="472"/>
      <c r="DT754" s="472"/>
      <c r="DU754" s="472"/>
      <c r="DV754" s="472"/>
      <c r="DW754" s="472"/>
      <c r="DX754" s="472"/>
      <c r="DY754" s="472"/>
      <c r="DZ754" s="472"/>
      <c r="EA754" s="472"/>
      <c r="EB754" s="472"/>
      <c r="EC754" s="472"/>
      <c r="ED754" s="472"/>
      <c r="EE754" s="472"/>
      <c r="EF754" s="472"/>
      <c r="EG754" s="472"/>
      <c r="EH754" s="472"/>
      <c r="EI754" s="472"/>
      <c r="EJ754" s="472"/>
      <c r="EK754" s="472"/>
      <c r="EL754" s="472"/>
      <c r="EM754" s="472"/>
      <c r="EN754" s="472"/>
      <c r="EO754" s="472"/>
      <c r="EP754" s="472"/>
      <c r="EQ754" s="472"/>
      <c r="ER754" s="472"/>
      <c r="ES754" s="472"/>
      <c r="ET754" s="472"/>
      <c r="EU754" s="472"/>
      <c r="EV754" s="472"/>
      <c r="EW754" s="472"/>
      <c r="EX754" s="472"/>
      <c r="EY754" s="472"/>
      <c r="EZ754" s="472"/>
      <c r="FA754" s="472"/>
      <c r="FB754" s="472"/>
      <c r="FC754" s="472"/>
      <c r="FD754" s="472"/>
      <c r="FE754" s="472"/>
      <c r="FF754" s="472"/>
      <c r="FG754" s="472"/>
      <c r="FH754" s="472"/>
      <c r="FI754" s="472"/>
      <c r="FJ754" s="472"/>
      <c r="FK754" s="472"/>
      <c r="FL754" s="472"/>
      <c r="FM754" s="472"/>
      <c r="FN754" s="472"/>
      <c r="FO754" s="472"/>
      <c r="FP754" s="472"/>
      <c r="FQ754" s="472"/>
      <c r="FR754" s="472"/>
      <c r="FS754" s="472"/>
      <c r="FT754" s="472"/>
      <c r="FU754" s="472"/>
      <c r="FV754" s="472"/>
      <c r="FW754" s="472"/>
      <c r="FX754" s="472"/>
      <c r="FY754" s="472"/>
      <c r="FZ754" s="472"/>
      <c r="GA754" s="472"/>
      <c r="GB754" s="472"/>
      <c r="GC754" s="472"/>
      <c r="GD754" s="472"/>
      <c r="GE754" s="472"/>
      <c r="GF754" s="472"/>
      <c r="GG754" s="472"/>
      <c r="GH754" s="472"/>
      <c r="GI754" s="472"/>
      <c r="GJ754" s="472"/>
      <c r="GK754" s="472"/>
      <c r="GL754" s="472"/>
      <c r="GM754" s="472"/>
      <c r="GN754" s="472"/>
      <c r="GO754" s="472"/>
      <c r="GP754" s="472"/>
      <c r="GQ754" s="472"/>
      <c r="GR754" s="472"/>
      <c r="GS754" s="472"/>
      <c r="GT754" s="472"/>
      <c r="GU754" s="472"/>
      <c r="GV754" s="472"/>
    </row>
    <row r="755" spans="1:204" s="473" customFormat="1" ht="32" x14ac:dyDescent="0.2">
      <c r="A755" s="491"/>
      <c r="B755" s="492" t="s">
        <v>3015</v>
      </c>
      <c r="C755" s="475" t="s">
        <v>347</v>
      </c>
      <c r="D755" s="478">
        <v>86.22</v>
      </c>
      <c r="E755" s="478"/>
      <c r="F755" s="478"/>
      <c r="G755" s="478"/>
      <c r="H755" s="478"/>
      <c r="I755" s="478">
        <v>19</v>
      </c>
      <c r="J755" s="478"/>
      <c r="K755" s="478"/>
      <c r="L755" s="478"/>
      <c r="M755" s="478"/>
      <c r="N755" s="478"/>
      <c r="O755" s="478"/>
      <c r="P755" s="478"/>
      <c r="Q755" s="478"/>
      <c r="R755" s="478"/>
      <c r="S755" s="478"/>
      <c r="T755" s="478"/>
      <c r="U755" s="478"/>
      <c r="V755" s="478"/>
      <c r="W755" s="478"/>
      <c r="X755" s="478">
        <v>0</v>
      </c>
      <c r="Y755" s="478"/>
      <c r="Z755" s="478"/>
      <c r="AA755" s="478"/>
      <c r="AB755" s="478"/>
      <c r="AC755" s="478"/>
      <c r="AD755" s="478"/>
      <c r="AE755" s="478"/>
      <c r="AF755" s="478"/>
      <c r="AG755" s="478"/>
      <c r="AH755" s="478"/>
      <c r="AI755" s="478"/>
      <c r="AJ755" s="478"/>
      <c r="AK755" s="478"/>
      <c r="AL755" s="478"/>
      <c r="AM755" s="478"/>
      <c r="AN755" s="478"/>
      <c r="AO755" s="478"/>
      <c r="AP755" s="478"/>
      <c r="AQ755" s="478"/>
      <c r="AR755" s="478"/>
      <c r="AS755" s="478"/>
      <c r="AT755" s="478"/>
      <c r="AU755" s="478"/>
      <c r="AV755" s="478"/>
      <c r="AW755" s="478"/>
      <c r="AX755" s="478"/>
      <c r="AY755" s="478"/>
      <c r="AZ755" s="478"/>
      <c r="BA755" s="478"/>
      <c r="BB755" s="478"/>
      <c r="BC755" s="478"/>
      <c r="BD755" s="475" t="s">
        <v>3016</v>
      </c>
      <c r="BE755" s="493"/>
      <c r="BF755" s="472"/>
      <c r="BG755" s="472">
        <v>19</v>
      </c>
      <c r="BH755" s="472">
        <v>67.22</v>
      </c>
      <c r="BI755" s="472"/>
      <c r="BJ755" s="472"/>
      <c r="BK755" s="472"/>
      <c r="BL755" s="472"/>
      <c r="BM755" s="472"/>
      <c r="BN755" s="472"/>
      <c r="BO755" s="472"/>
      <c r="BP755" s="472"/>
      <c r="BQ755" s="472"/>
      <c r="BR755" s="472"/>
      <c r="BS755" s="472"/>
      <c r="BT755" s="472"/>
      <c r="BU755" s="472"/>
      <c r="BV755" s="472"/>
      <c r="BW755" s="472"/>
      <c r="BX755" s="472"/>
      <c r="BY755" s="472"/>
      <c r="BZ755" s="472"/>
      <c r="CA755" s="472"/>
      <c r="CB755" s="472"/>
      <c r="CC755" s="472"/>
      <c r="CD755" s="472"/>
      <c r="CE755" s="472"/>
      <c r="CF755" s="472"/>
      <c r="CG755" s="472"/>
      <c r="CH755" s="472"/>
      <c r="CI755" s="472"/>
      <c r="CJ755" s="472"/>
      <c r="CK755" s="472"/>
      <c r="CL755" s="472"/>
      <c r="CM755" s="472"/>
      <c r="CN755" s="472"/>
      <c r="CO755" s="472"/>
      <c r="CP755" s="472"/>
      <c r="CQ755" s="472"/>
      <c r="CR755" s="472"/>
      <c r="CS755" s="472"/>
      <c r="CT755" s="472"/>
      <c r="CU755" s="472"/>
      <c r="CV755" s="472"/>
      <c r="CW755" s="472"/>
      <c r="CX755" s="472"/>
      <c r="CY755" s="472"/>
      <c r="CZ755" s="472"/>
      <c r="DA755" s="472"/>
      <c r="DB755" s="472"/>
      <c r="DC755" s="472"/>
      <c r="DD755" s="472"/>
      <c r="DE755" s="472"/>
      <c r="DF755" s="472"/>
      <c r="DG755" s="472"/>
      <c r="DH755" s="472"/>
      <c r="DI755" s="472"/>
      <c r="DJ755" s="472"/>
      <c r="DK755" s="472"/>
      <c r="DL755" s="472"/>
      <c r="DM755" s="472"/>
      <c r="DN755" s="472"/>
      <c r="DO755" s="472"/>
      <c r="DP755" s="472"/>
      <c r="DQ755" s="472"/>
      <c r="DR755" s="472"/>
      <c r="DS755" s="472"/>
      <c r="DT755" s="472"/>
      <c r="DU755" s="472"/>
      <c r="DV755" s="472"/>
      <c r="DW755" s="472"/>
      <c r="DX755" s="472"/>
      <c r="DY755" s="472"/>
      <c r="DZ755" s="472"/>
      <c r="EA755" s="472"/>
      <c r="EB755" s="472"/>
      <c r="EC755" s="472"/>
      <c r="ED755" s="472"/>
      <c r="EE755" s="472"/>
      <c r="EF755" s="472"/>
      <c r="EG755" s="472"/>
      <c r="EH755" s="472"/>
      <c r="EI755" s="472"/>
      <c r="EJ755" s="472"/>
      <c r="EK755" s="472"/>
      <c r="EL755" s="472"/>
      <c r="EM755" s="472"/>
      <c r="EN755" s="472"/>
      <c r="EO755" s="472"/>
      <c r="EP755" s="472"/>
      <c r="EQ755" s="472"/>
      <c r="ER755" s="472"/>
      <c r="ES755" s="472"/>
      <c r="ET755" s="472"/>
      <c r="EU755" s="472"/>
      <c r="EV755" s="472"/>
      <c r="EW755" s="472"/>
      <c r="EX755" s="472"/>
      <c r="EY755" s="472"/>
      <c r="EZ755" s="472"/>
      <c r="FA755" s="472"/>
      <c r="FB755" s="472"/>
      <c r="FC755" s="472"/>
      <c r="FD755" s="472"/>
      <c r="FE755" s="472"/>
      <c r="FF755" s="472"/>
      <c r="FG755" s="472"/>
      <c r="FH755" s="472"/>
      <c r="FI755" s="472"/>
      <c r="FJ755" s="472"/>
      <c r="FK755" s="472"/>
      <c r="FL755" s="472"/>
      <c r="FM755" s="472"/>
      <c r="FN755" s="472"/>
      <c r="FO755" s="472"/>
      <c r="FP755" s="472"/>
      <c r="FQ755" s="472"/>
      <c r="FR755" s="472"/>
      <c r="FS755" s="472"/>
      <c r="FT755" s="472"/>
      <c r="FU755" s="472"/>
      <c r="FV755" s="472"/>
      <c r="FW755" s="472"/>
      <c r="FX755" s="472"/>
      <c r="FY755" s="472"/>
      <c r="FZ755" s="472"/>
      <c r="GA755" s="472"/>
      <c r="GB755" s="472"/>
      <c r="GC755" s="472"/>
      <c r="GD755" s="472"/>
      <c r="GE755" s="472"/>
      <c r="GF755" s="472"/>
      <c r="GG755" s="472"/>
      <c r="GH755" s="472"/>
      <c r="GI755" s="472"/>
      <c r="GJ755" s="472"/>
      <c r="GK755" s="472"/>
      <c r="GL755" s="472"/>
      <c r="GM755" s="472"/>
      <c r="GN755" s="472"/>
      <c r="GO755" s="472"/>
      <c r="GP755" s="472"/>
      <c r="GQ755" s="472"/>
      <c r="GR755" s="472"/>
      <c r="GS755" s="472"/>
      <c r="GT755" s="472"/>
      <c r="GU755" s="472"/>
      <c r="GV755" s="472"/>
    </row>
    <row r="756" spans="1:204" s="473" customFormat="1" x14ac:dyDescent="0.2">
      <c r="A756" s="476"/>
      <c r="B756" s="494" t="s">
        <v>3017</v>
      </c>
      <c r="C756" s="475" t="s">
        <v>347</v>
      </c>
      <c r="D756" s="478">
        <v>2</v>
      </c>
      <c r="E756" s="478"/>
      <c r="F756" s="478"/>
      <c r="G756" s="478"/>
      <c r="H756" s="478"/>
      <c r="I756" s="478"/>
      <c r="J756" s="478"/>
      <c r="K756" s="478"/>
      <c r="L756" s="478"/>
      <c r="M756" s="478"/>
      <c r="N756" s="478"/>
      <c r="O756" s="478"/>
      <c r="P756" s="478"/>
      <c r="Q756" s="478"/>
      <c r="R756" s="478"/>
      <c r="S756" s="478"/>
      <c r="T756" s="478"/>
      <c r="U756" s="478"/>
      <c r="V756" s="478"/>
      <c r="W756" s="478"/>
      <c r="X756" s="478">
        <v>0</v>
      </c>
      <c r="Y756" s="478"/>
      <c r="Z756" s="478"/>
      <c r="AA756" s="478"/>
      <c r="AB756" s="478"/>
      <c r="AC756" s="478"/>
      <c r="AD756" s="478"/>
      <c r="AE756" s="478"/>
      <c r="AF756" s="478"/>
      <c r="AG756" s="478"/>
      <c r="AH756" s="478"/>
      <c r="AI756" s="478"/>
      <c r="AJ756" s="478"/>
      <c r="AK756" s="478"/>
      <c r="AL756" s="478"/>
      <c r="AM756" s="478"/>
      <c r="AN756" s="478"/>
      <c r="AO756" s="478"/>
      <c r="AP756" s="478"/>
      <c r="AQ756" s="478"/>
      <c r="AR756" s="478"/>
      <c r="AS756" s="478"/>
      <c r="AT756" s="478"/>
      <c r="AU756" s="478"/>
      <c r="AV756" s="478"/>
      <c r="AW756" s="478"/>
      <c r="AX756" s="478"/>
      <c r="AY756" s="478"/>
      <c r="AZ756" s="478"/>
      <c r="BA756" s="478"/>
      <c r="BB756" s="478"/>
      <c r="BC756" s="478"/>
      <c r="BD756" s="475" t="s">
        <v>2979</v>
      </c>
      <c r="BE756" s="495"/>
      <c r="BF756" s="472"/>
      <c r="BG756" s="472">
        <v>0</v>
      </c>
      <c r="BH756" s="472">
        <v>2</v>
      </c>
      <c r="BI756" s="472"/>
      <c r="BJ756" s="472"/>
      <c r="BK756" s="472"/>
      <c r="BL756" s="472"/>
      <c r="BM756" s="472"/>
      <c r="BN756" s="472"/>
      <c r="BO756" s="472"/>
      <c r="BP756" s="472"/>
      <c r="BQ756" s="472"/>
      <c r="BR756" s="472"/>
      <c r="BS756" s="472"/>
      <c r="BT756" s="472"/>
      <c r="BU756" s="472"/>
      <c r="BV756" s="472"/>
      <c r="BW756" s="472"/>
      <c r="BX756" s="472"/>
      <c r="BY756" s="472"/>
      <c r="BZ756" s="472"/>
      <c r="CA756" s="472"/>
      <c r="CB756" s="472"/>
      <c r="CC756" s="472"/>
      <c r="CD756" s="472"/>
      <c r="CE756" s="472"/>
      <c r="CF756" s="472"/>
      <c r="CG756" s="472"/>
      <c r="CH756" s="472"/>
      <c r="CI756" s="472"/>
      <c r="CJ756" s="472"/>
      <c r="CK756" s="472"/>
      <c r="CL756" s="472"/>
      <c r="CM756" s="472"/>
      <c r="CN756" s="472"/>
      <c r="CO756" s="472"/>
      <c r="CP756" s="472"/>
      <c r="CQ756" s="472"/>
      <c r="CR756" s="472"/>
      <c r="CS756" s="472"/>
      <c r="CT756" s="472"/>
      <c r="CU756" s="472"/>
      <c r="CV756" s="472"/>
      <c r="CW756" s="472"/>
      <c r="CX756" s="472"/>
      <c r="CY756" s="472"/>
      <c r="CZ756" s="472"/>
      <c r="DA756" s="472"/>
      <c r="DB756" s="472"/>
      <c r="DC756" s="472"/>
      <c r="DD756" s="472"/>
      <c r="DE756" s="472"/>
      <c r="DF756" s="472"/>
      <c r="DG756" s="472"/>
      <c r="DH756" s="472"/>
      <c r="DI756" s="472"/>
      <c r="DJ756" s="472"/>
      <c r="DK756" s="472"/>
      <c r="DL756" s="472"/>
      <c r="DM756" s="472"/>
      <c r="DN756" s="472"/>
      <c r="DO756" s="472"/>
      <c r="DP756" s="472"/>
      <c r="DQ756" s="472"/>
      <c r="DR756" s="472"/>
      <c r="DS756" s="472"/>
      <c r="DT756" s="472"/>
      <c r="DU756" s="472"/>
      <c r="DV756" s="472"/>
      <c r="DW756" s="472"/>
      <c r="DX756" s="472"/>
      <c r="DY756" s="472"/>
      <c r="DZ756" s="472"/>
      <c r="EA756" s="472"/>
      <c r="EB756" s="472"/>
      <c r="EC756" s="472"/>
      <c r="ED756" s="472"/>
      <c r="EE756" s="472"/>
      <c r="EF756" s="472"/>
      <c r="EG756" s="472"/>
      <c r="EH756" s="472"/>
      <c r="EI756" s="472"/>
      <c r="EJ756" s="472"/>
      <c r="EK756" s="472"/>
      <c r="EL756" s="472"/>
      <c r="EM756" s="472"/>
      <c r="EN756" s="472"/>
      <c r="EO756" s="472"/>
      <c r="EP756" s="472"/>
      <c r="EQ756" s="472"/>
      <c r="ER756" s="472"/>
      <c r="ES756" s="472"/>
      <c r="ET756" s="472"/>
      <c r="EU756" s="472"/>
      <c r="EV756" s="472"/>
      <c r="EW756" s="472"/>
      <c r="EX756" s="472"/>
      <c r="EY756" s="472"/>
      <c r="EZ756" s="472"/>
      <c r="FA756" s="472"/>
      <c r="FB756" s="472"/>
      <c r="FC756" s="472"/>
      <c r="FD756" s="472"/>
      <c r="FE756" s="472"/>
      <c r="FF756" s="472"/>
      <c r="FG756" s="472"/>
      <c r="FH756" s="472"/>
      <c r="FI756" s="472"/>
      <c r="FJ756" s="472"/>
      <c r="FK756" s="472"/>
      <c r="FL756" s="472"/>
      <c r="FM756" s="472"/>
      <c r="FN756" s="472"/>
      <c r="FO756" s="472"/>
      <c r="FP756" s="472"/>
      <c r="FQ756" s="472"/>
      <c r="FR756" s="472"/>
      <c r="FS756" s="472"/>
      <c r="FT756" s="472"/>
      <c r="FU756" s="472"/>
      <c r="FV756" s="472"/>
      <c r="FW756" s="472"/>
      <c r="FX756" s="472"/>
      <c r="FY756" s="472"/>
      <c r="FZ756" s="472"/>
      <c r="GA756" s="472"/>
      <c r="GB756" s="472"/>
      <c r="GC756" s="472"/>
      <c r="GD756" s="472"/>
      <c r="GE756" s="472"/>
      <c r="GF756" s="472"/>
      <c r="GG756" s="472"/>
      <c r="GH756" s="472"/>
      <c r="GI756" s="472"/>
      <c r="GJ756" s="472"/>
      <c r="GK756" s="472"/>
      <c r="GL756" s="472"/>
      <c r="GM756" s="472"/>
      <c r="GN756" s="472"/>
      <c r="GO756" s="472"/>
      <c r="GP756" s="472"/>
      <c r="GQ756" s="472"/>
      <c r="GR756" s="472"/>
      <c r="GS756" s="472"/>
      <c r="GT756" s="472"/>
      <c r="GU756" s="472"/>
      <c r="GV756" s="472"/>
    </row>
    <row r="757" spans="1:204" s="473" customFormat="1" x14ac:dyDescent="0.2">
      <c r="A757" s="476"/>
      <c r="B757" s="496" t="s">
        <v>3018</v>
      </c>
      <c r="C757" s="475" t="s">
        <v>347</v>
      </c>
      <c r="D757" s="478">
        <v>10</v>
      </c>
      <c r="E757" s="478"/>
      <c r="F757" s="478"/>
      <c r="G757" s="478"/>
      <c r="H757" s="478"/>
      <c r="I757" s="478"/>
      <c r="J757" s="478"/>
      <c r="K757" s="478"/>
      <c r="L757" s="478">
        <v>1</v>
      </c>
      <c r="M757" s="478"/>
      <c r="N757" s="478"/>
      <c r="O757" s="478"/>
      <c r="P757" s="478"/>
      <c r="Q757" s="478"/>
      <c r="R757" s="478"/>
      <c r="S757" s="478"/>
      <c r="T757" s="478"/>
      <c r="U757" s="478"/>
      <c r="V757" s="478"/>
      <c r="W757" s="478"/>
      <c r="X757" s="478">
        <v>0</v>
      </c>
      <c r="Y757" s="478"/>
      <c r="Z757" s="478"/>
      <c r="AA757" s="478"/>
      <c r="AB757" s="478"/>
      <c r="AC757" s="478"/>
      <c r="AD757" s="478"/>
      <c r="AE757" s="478"/>
      <c r="AF757" s="478"/>
      <c r="AG757" s="478"/>
      <c r="AH757" s="478"/>
      <c r="AI757" s="478"/>
      <c r="AJ757" s="478"/>
      <c r="AK757" s="478"/>
      <c r="AL757" s="478"/>
      <c r="AM757" s="478"/>
      <c r="AN757" s="478"/>
      <c r="AO757" s="478"/>
      <c r="AP757" s="478"/>
      <c r="AQ757" s="478"/>
      <c r="AR757" s="478"/>
      <c r="AS757" s="478"/>
      <c r="AT757" s="478"/>
      <c r="AU757" s="478"/>
      <c r="AV757" s="478"/>
      <c r="AW757" s="478"/>
      <c r="AX757" s="478"/>
      <c r="AY757" s="478"/>
      <c r="AZ757" s="478"/>
      <c r="BA757" s="478"/>
      <c r="BB757" s="478"/>
      <c r="BC757" s="478"/>
      <c r="BD757" s="475" t="s">
        <v>2976</v>
      </c>
      <c r="BE757" s="495" t="s">
        <v>3019</v>
      </c>
      <c r="BF757" s="472"/>
      <c r="BG757" s="472">
        <v>1</v>
      </c>
      <c r="BH757" s="472">
        <v>9</v>
      </c>
      <c r="BI757" s="472"/>
      <c r="BJ757" s="472"/>
      <c r="BK757" s="472"/>
      <c r="BL757" s="472"/>
      <c r="BM757" s="472"/>
      <c r="BN757" s="472"/>
      <c r="BO757" s="472"/>
      <c r="BP757" s="472"/>
      <c r="BQ757" s="472"/>
      <c r="BR757" s="472"/>
      <c r="BS757" s="472"/>
      <c r="BT757" s="472"/>
      <c r="BU757" s="472"/>
      <c r="BV757" s="472"/>
      <c r="BW757" s="472"/>
      <c r="BX757" s="472"/>
      <c r="BY757" s="472"/>
      <c r="BZ757" s="472"/>
      <c r="CA757" s="472"/>
      <c r="CB757" s="472"/>
      <c r="CC757" s="472"/>
      <c r="CD757" s="472"/>
      <c r="CE757" s="472"/>
      <c r="CF757" s="472"/>
      <c r="CG757" s="472"/>
      <c r="CH757" s="472"/>
      <c r="CI757" s="472"/>
      <c r="CJ757" s="472"/>
      <c r="CK757" s="472"/>
      <c r="CL757" s="472"/>
      <c r="CM757" s="472"/>
      <c r="CN757" s="472"/>
      <c r="CO757" s="472"/>
      <c r="CP757" s="472"/>
      <c r="CQ757" s="472"/>
      <c r="CR757" s="472"/>
      <c r="CS757" s="472"/>
      <c r="CT757" s="472"/>
      <c r="CU757" s="472"/>
      <c r="CV757" s="472"/>
      <c r="CW757" s="472"/>
      <c r="CX757" s="472"/>
      <c r="CY757" s="472"/>
      <c r="CZ757" s="472"/>
      <c r="DA757" s="472"/>
      <c r="DB757" s="472"/>
      <c r="DC757" s="472"/>
      <c r="DD757" s="472"/>
      <c r="DE757" s="472"/>
      <c r="DF757" s="472"/>
      <c r="DG757" s="472"/>
      <c r="DH757" s="472"/>
      <c r="DI757" s="472"/>
      <c r="DJ757" s="472"/>
      <c r="DK757" s="472"/>
      <c r="DL757" s="472"/>
      <c r="DM757" s="472"/>
      <c r="DN757" s="472"/>
      <c r="DO757" s="472"/>
      <c r="DP757" s="472"/>
      <c r="DQ757" s="472"/>
      <c r="DR757" s="472"/>
      <c r="DS757" s="472"/>
      <c r="DT757" s="472"/>
      <c r="DU757" s="472"/>
      <c r="DV757" s="472"/>
      <c r="DW757" s="472"/>
      <c r="DX757" s="472"/>
      <c r="DY757" s="472"/>
      <c r="DZ757" s="472"/>
      <c r="EA757" s="472"/>
      <c r="EB757" s="472"/>
      <c r="EC757" s="472"/>
      <c r="ED757" s="472"/>
      <c r="EE757" s="472"/>
      <c r="EF757" s="472"/>
      <c r="EG757" s="472"/>
      <c r="EH757" s="472"/>
      <c r="EI757" s="472"/>
      <c r="EJ757" s="472"/>
      <c r="EK757" s="472"/>
      <c r="EL757" s="472"/>
      <c r="EM757" s="472"/>
      <c r="EN757" s="472"/>
      <c r="EO757" s="472"/>
      <c r="EP757" s="472"/>
      <c r="EQ757" s="472"/>
      <c r="ER757" s="472"/>
      <c r="ES757" s="472"/>
      <c r="ET757" s="472"/>
      <c r="EU757" s="472"/>
      <c r="EV757" s="472"/>
      <c r="EW757" s="472"/>
      <c r="EX757" s="472"/>
      <c r="EY757" s="472"/>
      <c r="EZ757" s="472"/>
      <c r="FA757" s="472"/>
      <c r="FB757" s="472"/>
      <c r="FC757" s="472"/>
      <c r="FD757" s="472"/>
      <c r="FE757" s="472"/>
      <c r="FF757" s="472"/>
      <c r="FG757" s="472"/>
      <c r="FH757" s="472"/>
      <c r="FI757" s="472"/>
      <c r="FJ757" s="472"/>
      <c r="FK757" s="472"/>
      <c r="FL757" s="472"/>
      <c r="FM757" s="472"/>
      <c r="FN757" s="472"/>
      <c r="FO757" s="472"/>
      <c r="FP757" s="472"/>
      <c r="FQ757" s="472"/>
      <c r="FR757" s="472"/>
      <c r="FS757" s="472"/>
      <c r="FT757" s="472"/>
      <c r="FU757" s="472"/>
      <c r="FV757" s="472"/>
      <c r="FW757" s="472"/>
      <c r="FX757" s="472"/>
      <c r="FY757" s="472"/>
      <c r="FZ757" s="472"/>
      <c r="GA757" s="472"/>
      <c r="GB757" s="472"/>
      <c r="GC757" s="472"/>
      <c r="GD757" s="472"/>
      <c r="GE757" s="472"/>
      <c r="GF757" s="472"/>
      <c r="GG757" s="472"/>
      <c r="GH757" s="472"/>
      <c r="GI757" s="472"/>
      <c r="GJ757" s="472"/>
      <c r="GK757" s="472"/>
      <c r="GL757" s="472"/>
      <c r="GM757" s="472"/>
      <c r="GN757" s="472"/>
      <c r="GO757" s="472"/>
      <c r="GP757" s="472"/>
      <c r="GQ757" s="472"/>
      <c r="GR757" s="472"/>
      <c r="GS757" s="472"/>
      <c r="GT757" s="472"/>
      <c r="GU757" s="472"/>
      <c r="GV757" s="472"/>
    </row>
    <row r="758" spans="1:204" s="472" customFormat="1" x14ac:dyDescent="0.2">
      <c r="A758" s="497" t="s">
        <v>685</v>
      </c>
      <c r="B758" s="487" t="s">
        <v>3020</v>
      </c>
      <c r="C758" s="475"/>
      <c r="D758" s="478"/>
      <c r="E758" s="478"/>
      <c r="F758" s="478"/>
      <c r="G758" s="478"/>
      <c r="H758" s="478"/>
      <c r="I758" s="478"/>
      <c r="J758" s="478"/>
      <c r="K758" s="478"/>
      <c r="L758" s="478"/>
      <c r="M758" s="478"/>
      <c r="N758" s="478"/>
      <c r="O758" s="478"/>
      <c r="P758" s="478"/>
      <c r="Q758" s="478"/>
      <c r="R758" s="478"/>
      <c r="S758" s="478"/>
      <c r="T758" s="478"/>
      <c r="U758" s="478"/>
      <c r="V758" s="478"/>
      <c r="W758" s="478"/>
      <c r="X758" s="478">
        <v>0</v>
      </c>
      <c r="Y758" s="478"/>
      <c r="Z758" s="478"/>
      <c r="AA758" s="478"/>
      <c r="AB758" s="478"/>
      <c r="AC758" s="478"/>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478"/>
      <c r="AY758" s="478"/>
      <c r="AZ758" s="478"/>
      <c r="BA758" s="478"/>
      <c r="BB758" s="478"/>
      <c r="BC758" s="478"/>
      <c r="BD758" s="475"/>
      <c r="BE758" s="475"/>
    </row>
    <row r="759" spans="1:204" s="472" customFormat="1" ht="48" x14ac:dyDescent="0.2">
      <c r="A759" s="498" t="s">
        <v>1163</v>
      </c>
      <c r="B759" s="499" t="s">
        <v>1262</v>
      </c>
      <c r="C759" s="475"/>
      <c r="D759" s="489"/>
      <c r="E759" s="478"/>
      <c r="F759" s="478"/>
      <c r="G759" s="478"/>
      <c r="H759" s="478"/>
      <c r="I759" s="478"/>
      <c r="J759" s="478"/>
      <c r="K759" s="478"/>
      <c r="L759" s="478"/>
      <c r="M759" s="478"/>
      <c r="N759" s="478"/>
      <c r="O759" s="478"/>
      <c r="P759" s="478"/>
      <c r="Q759" s="478"/>
      <c r="R759" s="478"/>
      <c r="S759" s="478"/>
      <c r="T759" s="478"/>
      <c r="U759" s="478"/>
      <c r="V759" s="478"/>
      <c r="W759" s="478"/>
      <c r="X759" s="478">
        <v>0</v>
      </c>
      <c r="Y759" s="478"/>
      <c r="Z759" s="478"/>
      <c r="AA759" s="478"/>
      <c r="AB759" s="478"/>
      <c r="AC759" s="478"/>
      <c r="AD759" s="478"/>
      <c r="AE759" s="478"/>
      <c r="AF759" s="478"/>
      <c r="AG759" s="478"/>
      <c r="AH759" s="478"/>
      <c r="AI759" s="478"/>
      <c r="AJ759" s="478"/>
      <c r="AK759" s="478"/>
      <c r="AL759" s="478"/>
      <c r="AM759" s="478"/>
      <c r="AN759" s="478"/>
      <c r="AO759" s="478"/>
      <c r="AP759" s="478"/>
      <c r="AQ759" s="478"/>
      <c r="AR759" s="478"/>
      <c r="AS759" s="478"/>
      <c r="AT759" s="478"/>
      <c r="AU759" s="478"/>
      <c r="AV759" s="478"/>
      <c r="AW759" s="478"/>
      <c r="AX759" s="478"/>
      <c r="AY759" s="478"/>
      <c r="AZ759" s="478"/>
      <c r="BA759" s="478"/>
      <c r="BB759" s="478"/>
      <c r="BC759" s="478"/>
      <c r="BD759" s="475"/>
      <c r="BE759" s="475"/>
    </row>
    <row r="760" spans="1:204" s="473" customFormat="1" x14ac:dyDescent="0.2">
      <c r="A760" s="476" t="s">
        <v>1165</v>
      </c>
      <c r="B760" s="477" t="s">
        <v>3021</v>
      </c>
      <c r="C760" s="475"/>
      <c r="D760" s="478"/>
      <c r="E760" s="478"/>
      <c r="F760" s="478"/>
      <c r="G760" s="478"/>
      <c r="H760" s="478"/>
      <c r="I760" s="478"/>
      <c r="J760" s="478"/>
      <c r="K760" s="478"/>
      <c r="L760" s="478"/>
      <c r="M760" s="478"/>
      <c r="N760" s="478"/>
      <c r="O760" s="478"/>
      <c r="P760" s="478"/>
      <c r="Q760" s="478"/>
      <c r="R760" s="478"/>
      <c r="S760" s="478"/>
      <c r="T760" s="478"/>
      <c r="U760" s="478"/>
      <c r="V760" s="478"/>
      <c r="W760" s="478"/>
      <c r="X760" s="478">
        <v>0</v>
      </c>
      <c r="Y760" s="478"/>
      <c r="Z760" s="478"/>
      <c r="AA760" s="478"/>
      <c r="AB760" s="478"/>
      <c r="AC760" s="478"/>
      <c r="AD760" s="478"/>
      <c r="AE760" s="478"/>
      <c r="AF760" s="478"/>
      <c r="AG760" s="478"/>
      <c r="AH760" s="478"/>
      <c r="AI760" s="478"/>
      <c r="AJ760" s="478"/>
      <c r="AK760" s="478"/>
      <c r="AL760" s="478"/>
      <c r="AM760" s="478"/>
      <c r="AN760" s="478"/>
      <c r="AO760" s="478"/>
      <c r="AP760" s="478"/>
      <c r="AQ760" s="478"/>
      <c r="AR760" s="478"/>
      <c r="AS760" s="478"/>
      <c r="AT760" s="478"/>
      <c r="AU760" s="478"/>
      <c r="AV760" s="478"/>
      <c r="AW760" s="478"/>
      <c r="AX760" s="478"/>
      <c r="AY760" s="478"/>
      <c r="AZ760" s="478"/>
      <c r="BA760" s="478"/>
      <c r="BB760" s="478"/>
      <c r="BC760" s="478"/>
      <c r="BD760" s="475"/>
      <c r="BE760" s="475"/>
      <c r="BF760" s="472"/>
      <c r="BG760" s="472">
        <v>0</v>
      </c>
      <c r="BH760" s="472">
        <v>0</v>
      </c>
      <c r="BI760" s="472"/>
      <c r="BJ760" s="472"/>
      <c r="BK760" s="472"/>
      <c r="BL760" s="472"/>
      <c r="BM760" s="472"/>
      <c r="BN760" s="472"/>
      <c r="BO760" s="472"/>
      <c r="BP760" s="472"/>
      <c r="BQ760" s="472"/>
      <c r="BR760" s="472"/>
      <c r="BS760" s="472"/>
      <c r="BT760" s="472"/>
      <c r="BU760" s="472"/>
      <c r="BV760" s="472"/>
      <c r="BW760" s="472"/>
      <c r="BX760" s="472"/>
      <c r="BY760" s="472"/>
      <c r="BZ760" s="472"/>
      <c r="CA760" s="472"/>
      <c r="CB760" s="472"/>
      <c r="CC760" s="472"/>
      <c r="CD760" s="472"/>
      <c r="CE760" s="472"/>
      <c r="CF760" s="472"/>
      <c r="CG760" s="472"/>
      <c r="CH760" s="472"/>
      <c r="CI760" s="472"/>
      <c r="CJ760" s="472"/>
      <c r="CK760" s="472"/>
      <c r="CL760" s="472"/>
      <c r="CM760" s="472"/>
      <c r="CN760" s="472"/>
      <c r="CO760" s="472"/>
      <c r="CP760" s="472"/>
      <c r="CQ760" s="472"/>
      <c r="CR760" s="472"/>
      <c r="CS760" s="472"/>
      <c r="CT760" s="472"/>
      <c r="CU760" s="472"/>
      <c r="CV760" s="472"/>
      <c r="CW760" s="472"/>
      <c r="CX760" s="472"/>
      <c r="CY760" s="472"/>
      <c r="CZ760" s="472"/>
      <c r="DA760" s="472"/>
      <c r="DB760" s="472"/>
      <c r="DC760" s="472"/>
      <c r="DD760" s="472"/>
      <c r="DE760" s="472"/>
      <c r="DF760" s="472"/>
      <c r="DG760" s="472"/>
      <c r="DH760" s="472"/>
      <c r="DI760" s="472"/>
      <c r="DJ760" s="472"/>
      <c r="DK760" s="472"/>
      <c r="DL760" s="472"/>
      <c r="DM760" s="472"/>
      <c r="DN760" s="472"/>
      <c r="DO760" s="472"/>
      <c r="DP760" s="472"/>
      <c r="DQ760" s="472"/>
      <c r="DR760" s="472"/>
      <c r="DS760" s="472"/>
      <c r="DT760" s="472"/>
      <c r="DU760" s="472"/>
      <c r="DV760" s="472"/>
      <c r="DW760" s="472"/>
      <c r="DX760" s="472"/>
      <c r="DY760" s="472"/>
      <c r="DZ760" s="472"/>
      <c r="EA760" s="472"/>
      <c r="EB760" s="472"/>
      <c r="EC760" s="472"/>
      <c r="ED760" s="472"/>
      <c r="EE760" s="472"/>
      <c r="EF760" s="472"/>
      <c r="EG760" s="472"/>
      <c r="EH760" s="472"/>
      <c r="EI760" s="472"/>
      <c r="EJ760" s="472"/>
      <c r="EK760" s="472"/>
      <c r="EL760" s="472"/>
      <c r="EM760" s="472"/>
      <c r="EN760" s="472"/>
      <c r="EO760" s="472"/>
      <c r="EP760" s="472"/>
      <c r="EQ760" s="472"/>
      <c r="ER760" s="472"/>
      <c r="ES760" s="472"/>
      <c r="ET760" s="472"/>
      <c r="EU760" s="472"/>
      <c r="EV760" s="472"/>
      <c r="EW760" s="472"/>
      <c r="EX760" s="472"/>
      <c r="EY760" s="472"/>
      <c r="EZ760" s="472"/>
      <c r="FA760" s="472"/>
      <c r="FB760" s="472"/>
      <c r="FC760" s="472"/>
      <c r="FD760" s="472"/>
      <c r="FE760" s="472"/>
      <c r="FF760" s="472"/>
      <c r="FG760" s="472"/>
      <c r="FH760" s="472"/>
      <c r="FI760" s="472"/>
      <c r="FJ760" s="472"/>
      <c r="FK760" s="472"/>
      <c r="FL760" s="472"/>
      <c r="FM760" s="472"/>
      <c r="FN760" s="472"/>
      <c r="FO760" s="472"/>
      <c r="FP760" s="472"/>
      <c r="FQ760" s="472"/>
      <c r="FR760" s="472"/>
      <c r="FS760" s="472"/>
      <c r="FT760" s="472"/>
      <c r="FU760" s="472"/>
      <c r="FV760" s="472"/>
      <c r="FW760" s="472"/>
      <c r="FX760" s="472"/>
      <c r="FY760" s="472"/>
      <c r="FZ760" s="472"/>
      <c r="GA760" s="472"/>
      <c r="GB760" s="472"/>
      <c r="GC760" s="472"/>
      <c r="GD760" s="472"/>
      <c r="GE760" s="472"/>
      <c r="GF760" s="472"/>
      <c r="GG760" s="472"/>
      <c r="GH760" s="472"/>
      <c r="GI760" s="472"/>
      <c r="GJ760" s="472"/>
      <c r="GK760" s="472"/>
      <c r="GL760" s="472"/>
      <c r="GM760" s="472"/>
      <c r="GN760" s="472"/>
      <c r="GO760" s="472"/>
      <c r="GP760" s="472"/>
      <c r="GQ760" s="472"/>
      <c r="GR760" s="472"/>
      <c r="GS760" s="472"/>
      <c r="GT760" s="472"/>
      <c r="GU760" s="472"/>
      <c r="GV760" s="472"/>
    </row>
    <row r="761" spans="1:204" s="473" customFormat="1" x14ac:dyDescent="0.2">
      <c r="A761" s="491"/>
      <c r="B761" s="492" t="s">
        <v>3022</v>
      </c>
      <c r="C761" s="475" t="s">
        <v>1232</v>
      </c>
      <c r="D761" s="478">
        <v>20</v>
      </c>
      <c r="E761" s="478"/>
      <c r="F761" s="478"/>
      <c r="G761" s="478"/>
      <c r="H761" s="478">
        <v>4</v>
      </c>
      <c r="I761" s="478"/>
      <c r="J761" s="478"/>
      <c r="K761" s="478"/>
      <c r="L761" s="478"/>
      <c r="M761" s="478"/>
      <c r="N761" s="478"/>
      <c r="O761" s="478"/>
      <c r="P761" s="478"/>
      <c r="Q761" s="478"/>
      <c r="R761" s="478"/>
      <c r="S761" s="478"/>
      <c r="T761" s="478"/>
      <c r="U761" s="478"/>
      <c r="V761" s="478"/>
      <c r="W761" s="478"/>
      <c r="X761" s="478">
        <v>0</v>
      </c>
      <c r="Y761" s="478"/>
      <c r="Z761" s="478"/>
      <c r="AA761" s="478"/>
      <c r="AB761" s="478"/>
      <c r="AC761" s="478"/>
      <c r="AD761" s="478"/>
      <c r="AE761" s="478"/>
      <c r="AF761" s="478"/>
      <c r="AG761" s="478"/>
      <c r="AH761" s="478"/>
      <c r="AI761" s="478"/>
      <c r="AJ761" s="478"/>
      <c r="AK761" s="478"/>
      <c r="AL761" s="478"/>
      <c r="AM761" s="478"/>
      <c r="AN761" s="478"/>
      <c r="AO761" s="478"/>
      <c r="AP761" s="478"/>
      <c r="AQ761" s="478"/>
      <c r="AR761" s="478"/>
      <c r="AS761" s="478"/>
      <c r="AT761" s="478"/>
      <c r="AU761" s="478"/>
      <c r="AV761" s="478"/>
      <c r="AW761" s="478"/>
      <c r="AX761" s="478"/>
      <c r="AY761" s="478"/>
      <c r="AZ761" s="478"/>
      <c r="BA761" s="500"/>
      <c r="BB761" s="478"/>
      <c r="BC761" s="478"/>
      <c r="BD761" s="475" t="s">
        <v>3002</v>
      </c>
      <c r="BE761" s="475"/>
      <c r="BF761" s="472"/>
      <c r="BG761" s="472">
        <v>4</v>
      </c>
      <c r="BH761" s="472">
        <v>16</v>
      </c>
      <c r="BI761" s="472"/>
      <c r="BJ761" s="472"/>
      <c r="BK761" s="472"/>
      <c r="BL761" s="472"/>
      <c r="BM761" s="472"/>
      <c r="BN761" s="472"/>
      <c r="BO761" s="472"/>
      <c r="BP761" s="472"/>
      <c r="BQ761" s="472"/>
      <c r="BR761" s="472"/>
      <c r="BS761" s="472"/>
      <c r="BT761" s="472"/>
      <c r="BU761" s="472"/>
      <c r="BV761" s="472"/>
      <c r="BW761" s="472"/>
      <c r="BX761" s="472"/>
      <c r="BY761" s="472"/>
      <c r="BZ761" s="472"/>
      <c r="CA761" s="472"/>
      <c r="CB761" s="472"/>
      <c r="CC761" s="472"/>
      <c r="CD761" s="472"/>
      <c r="CE761" s="472"/>
      <c r="CF761" s="472"/>
      <c r="CG761" s="472"/>
      <c r="CH761" s="472"/>
      <c r="CI761" s="472"/>
      <c r="CJ761" s="472"/>
      <c r="CK761" s="472"/>
      <c r="CL761" s="472"/>
      <c r="CM761" s="472"/>
      <c r="CN761" s="472"/>
      <c r="CO761" s="472"/>
      <c r="CP761" s="472"/>
      <c r="CQ761" s="472"/>
      <c r="CR761" s="472"/>
      <c r="CS761" s="472"/>
      <c r="CT761" s="472"/>
      <c r="CU761" s="472"/>
      <c r="CV761" s="472"/>
      <c r="CW761" s="472"/>
      <c r="CX761" s="472"/>
      <c r="CY761" s="472"/>
      <c r="CZ761" s="472"/>
      <c r="DA761" s="472"/>
      <c r="DB761" s="472"/>
      <c r="DC761" s="472"/>
      <c r="DD761" s="472"/>
      <c r="DE761" s="472"/>
      <c r="DF761" s="472"/>
      <c r="DG761" s="472"/>
      <c r="DH761" s="472"/>
      <c r="DI761" s="472"/>
      <c r="DJ761" s="472"/>
      <c r="DK761" s="472"/>
      <c r="DL761" s="472"/>
      <c r="DM761" s="472"/>
      <c r="DN761" s="472"/>
      <c r="DO761" s="472"/>
      <c r="DP761" s="472"/>
      <c r="DQ761" s="472"/>
      <c r="DR761" s="472"/>
      <c r="DS761" s="472"/>
      <c r="DT761" s="472"/>
      <c r="DU761" s="472"/>
      <c r="DV761" s="472"/>
      <c r="DW761" s="472"/>
      <c r="DX761" s="472"/>
      <c r="DY761" s="472"/>
      <c r="DZ761" s="472"/>
      <c r="EA761" s="472"/>
      <c r="EB761" s="472"/>
      <c r="EC761" s="472"/>
      <c r="ED761" s="472"/>
      <c r="EE761" s="472"/>
      <c r="EF761" s="472"/>
      <c r="EG761" s="472"/>
      <c r="EH761" s="472"/>
      <c r="EI761" s="472"/>
      <c r="EJ761" s="472"/>
      <c r="EK761" s="472"/>
      <c r="EL761" s="472"/>
      <c r="EM761" s="472"/>
      <c r="EN761" s="472"/>
      <c r="EO761" s="472"/>
      <c r="EP761" s="472"/>
      <c r="EQ761" s="472"/>
      <c r="ER761" s="472"/>
      <c r="ES761" s="472"/>
      <c r="ET761" s="472"/>
      <c r="EU761" s="472"/>
      <c r="EV761" s="472"/>
      <c r="EW761" s="472"/>
      <c r="EX761" s="472"/>
      <c r="EY761" s="472"/>
      <c r="EZ761" s="472"/>
      <c r="FA761" s="472"/>
      <c r="FB761" s="472"/>
      <c r="FC761" s="472"/>
      <c r="FD761" s="472"/>
      <c r="FE761" s="472"/>
      <c r="FF761" s="472"/>
      <c r="FG761" s="472"/>
      <c r="FH761" s="472"/>
      <c r="FI761" s="472"/>
      <c r="FJ761" s="472"/>
      <c r="FK761" s="472"/>
      <c r="FL761" s="472"/>
      <c r="FM761" s="472"/>
      <c r="FN761" s="472"/>
      <c r="FO761" s="472"/>
      <c r="FP761" s="472"/>
      <c r="FQ761" s="472"/>
      <c r="FR761" s="472"/>
      <c r="FS761" s="472"/>
      <c r="FT761" s="472"/>
      <c r="FU761" s="472"/>
      <c r="FV761" s="472"/>
      <c r="FW761" s="472"/>
      <c r="FX761" s="472"/>
      <c r="FY761" s="472"/>
      <c r="FZ761" s="472"/>
      <c r="GA761" s="472"/>
      <c r="GB761" s="472"/>
      <c r="GC761" s="472"/>
      <c r="GD761" s="472"/>
      <c r="GE761" s="472"/>
      <c r="GF761" s="472"/>
      <c r="GG761" s="472"/>
      <c r="GH761" s="472"/>
      <c r="GI761" s="472"/>
      <c r="GJ761" s="472"/>
      <c r="GK761" s="472"/>
      <c r="GL761" s="472"/>
      <c r="GM761" s="472"/>
      <c r="GN761" s="472"/>
      <c r="GO761" s="472"/>
      <c r="GP761" s="472"/>
      <c r="GQ761" s="472"/>
      <c r="GR761" s="472"/>
      <c r="GS761" s="472"/>
      <c r="GT761" s="472"/>
      <c r="GU761" s="472"/>
      <c r="GV761" s="472"/>
    </row>
    <row r="762" spans="1:204" s="473" customFormat="1" x14ac:dyDescent="0.2">
      <c r="A762" s="491"/>
      <c r="B762" s="479" t="s">
        <v>3023</v>
      </c>
      <c r="C762" s="475" t="s">
        <v>1232</v>
      </c>
      <c r="D762" s="478">
        <v>20</v>
      </c>
      <c r="E762" s="478"/>
      <c r="F762" s="478"/>
      <c r="G762" s="478"/>
      <c r="H762" s="478"/>
      <c r="I762" s="478">
        <v>4</v>
      </c>
      <c r="J762" s="478"/>
      <c r="K762" s="478"/>
      <c r="L762" s="478"/>
      <c r="M762" s="478"/>
      <c r="N762" s="478"/>
      <c r="O762" s="478"/>
      <c r="P762" s="478"/>
      <c r="Q762" s="478"/>
      <c r="R762" s="478"/>
      <c r="S762" s="478"/>
      <c r="T762" s="478"/>
      <c r="U762" s="478"/>
      <c r="V762" s="478"/>
      <c r="W762" s="478"/>
      <c r="X762" s="478">
        <v>0</v>
      </c>
      <c r="Y762" s="478"/>
      <c r="Z762" s="478"/>
      <c r="AA762" s="478"/>
      <c r="AB762" s="478"/>
      <c r="AC762" s="478"/>
      <c r="AD762" s="478"/>
      <c r="AE762" s="478"/>
      <c r="AF762" s="478"/>
      <c r="AG762" s="478"/>
      <c r="AH762" s="478"/>
      <c r="AI762" s="478"/>
      <c r="AJ762" s="478"/>
      <c r="AK762" s="478"/>
      <c r="AL762" s="478"/>
      <c r="AM762" s="478"/>
      <c r="AN762" s="478"/>
      <c r="AO762" s="478"/>
      <c r="AP762" s="478"/>
      <c r="AQ762" s="478"/>
      <c r="AR762" s="478"/>
      <c r="AS762" s="478"/>
      <c r="AT762" s="478"/>
      <c r="AU762" s="478"/>
      <c r="AV762" s="478"/>
      <c r="AW762" s="478"/>
      <c r="AX762" s="478"/>
      <c r="AY762" s="478"/>
      <c r="AZ762" s="478"/>
      <c r="BA762" s="478"/>
      <c r="BB762" s="478"/>
      <c r="BC762" s="478"/>
      <c r="BD762" s="475" t="s">
        <v>2971</v>
      </c>
      <c r="BE762" s="475"/>
      <c r="BF762" s="472"/>
      <c r="BG762" s="472">
        <v>4</v>
      </c>
      <c r="BH762" s="472">
        <v>16</v>
      </c>
      <c r="BI762" s="472"/>
      <c r="BJ762" s="472"/>
      <c r="BK762" s="472"/>
      <c r="BL762" s="472"/>
      <c r="BM762" s="472"/>
      <c r="BN762" s="472"/>
      <c r="BO762" s="472"/>
      <c r="BP762" s="472"/>
      <c r="BQ762" s="472"/>
      <c r="BR762" s="472"/>
      <c r="BS762" s="472"/>
      <c r="BT762" s="472"/>
      <c r="BU762" s="472"/>
      <c r="BV762" s="472"/>
      <c r="BW762" s="472"/>
      <c r="BX762" s="472"/>
      <c r="BY762" s="472"/>
      <c r="BZ762" s="472"/>
      <c r="CA762" s="472"/>
      <c r="CB762" s="472"/>
      <c r="CC762" s="472"/>
      <c r="CD762" s="472"/>
      <c r="CE762" s="472"/>
      <c r="CF762" s="472"/>
      <c r="CG762" s="472"/>
      <c r="CH762" s="472"/>
      <c r="CI762" s="472"/>
      <c r="CJ762" s="472"/>
      <c r="CK762" s="472"/>
      <c r="CL762" s="472"/>
      <c r="CM762" s="472"/>
      <c r="CN762" s="472"/>
      <c r="CO762" s="472"/>
      <c r="CP762" s="472"/>
      <c r="CQ762" s="472"/>
      <c r="CR762" s="472"/>
      <c r="CS762" s="472"/>
      <c r="CT762" s="472"/>
      <c r="CU762" s="472"/>
      <c r="CV762" s="472"/>
      <c r="CW762" s="472"/>
      <c r="CX762" s="472"/>
      <c r="CY762" s="472"/>
      <c r="CZ762" s="472"/>
      <c r="DA762" s="472"/>
      <c r="DB762" s="472"/>
      <c r="DC762" s="472"/>
      <c r="DD762" s="472"/>
      <c r="DE762" s="472"/>
      <c r="DF762" s="472"/>
      <c r="DG762" s="472"/>
      <c r="DH762" s="472"/>
      <c r="DI762" s="472"/>
      <c r="DJ762" s="472"/>
      <c r="DK762" s="472"/>
      <c r="DL762" s="472"/>
      <c r="DM762" s="472"/>
      <c r="DN762" s="472"/>
      <c r="DO762" s="472"/>
      <c r="DP762" s="472"/>
      <c r="DQ762" s="472"/>
      <c r="DR762" s="472"/>
      <c r="DS762" s="472"/>
      <c r="DT762" s="472"/>
      <c r="DU762" s="472"/>
      <c r="DV762" s="472"/>
      <c r="DW762" s="472"/>
      <c r="DX762" s="472"/>
      <c r="DY762" s="472"/>
      <c r="DZ762" s="472"/>
      <c r="EA762" s="472"/>
      <c r="EB762" s="472"/>
      <c r="EC762" s="472"/>
      <c r="ED762" s="472"/>
      <c r="EE762" s="472"/>
      <c r="EF762" s="472"/>
      <c r="EG762" s="472"/>
      <c r="EH762" s="472"/>
      <c r="EI762" s="472"/>
      <c r="EJ762" s="472"/>
      <c r="EK762" s="472"/>
      <c r="EL762" s="472"/>
      <c r="EM762" s="472"/>
      <c r="EN762" s="472"/>
      <c r="EO762" s="472"/>
      <c r="EP762" s="472"/>
      <c r="EQ762" s="472"/>
      <c r="ER762" s="472"/>
      <c r="ES762" s="472"/>
      <c r="ET762" s="472"/>
      <c r="EU762" s="472"/>
      <c r="EV762" s="472"/>
      <c r="EW762" s="472"/>
      <c r="EX762" s="472"/>
      <c r="EY762" s="472"/>
      <c r="EZ762" s="472"/>
      <c r="FA762" s="472"/>
      <c r="FB762" s="472"/>
      <c r="FC762" s="472"/>
      <c r="FD762" s="472"/>
      <c r="FE762" s="472"/>
      <c r="FF762" s="472"/>
      <c r="FG762" s="472"/>
      <c r="FH762" s="472"/>
      <c r="FI762" s="472"/>
      <c r="FJ762" s="472"/>
      <c r="FK762" s="472"/>
      <c r="FL762" s="472"/>
      <c r="FM762" s="472"/>
      <c r="FN762" s="472"/>
      <c r="FO762" s="472"/>
      <c r="FP762" s="472"/>
      <c r="FQ762" s="472"/>
      <c r="FR762" s="472"/>
      <c r="FS762" s="472"/>
      <c r="FT762" s="472"/>
      <c r="FU762" s="472"/>
      <c r="FV762" s="472"/>
      <c r="FW762" s="472"/>
      <c r="FX762" s="472"/>
      <c r="FY762" s="472"/>
      <c r="FZ762" s="472"/>
      <c r="GA762" s="472"/>
      <c r="GB762" s="472"/>
      <c r="GC762" s="472"/>
      <c r="GD762" s="472"/>
      <c r="GE762" s="472"/>
      <c r="GF762" s="472"/>
      <c r="GG762" s="472"/>
      <c r="GH762" s="472"/>
      <c r="GI762" s="472"/>
      <c r="GJ762" s="472"/>
      <c r="GK762" s="472"/>
      <c r="GL762" s="472"/>
      <c r="GM762" s="472"/>
      <c r="GN762" s="472"/>
      <c r="GO762" s="472"/>
      <c r="GP762" s="472"/>
      <c r="GQ762" s="472"/>
      <c r="GR762" s="472"/>
      <c r="GS762" s="472"/>
      <c r="GT762" s="472"/>
      <c r="GU762" s="472"/>
      <c r="GV762" s="472"/>
    </row>
    <row r="763" spans="1:204" s="473" customFormat="1" x14ac:dyDescent="0.2">
      <c r="A763" s="491"/>
      <c r="B763" s="492" t="s">
        <v>3024</v>
      </c>
      <c r="C763" s="475" t="s">
        <v>1232</v>
      </c>
      <c r="D763" s="478">
        <v>15</v>
      </c>
      <c r="E763" s="478">
        <v>2</v>
      </c>
      <c r="F763" s="478"/>
      <c r="G763" s="478"/>
      <c r="H763" s="478">
        <v>0.5</v>
      </c>
      <c r="I763" s="478">
        <v>12</v>
      </c>
      <c r="J763" s="478"/>
      <c r="K763" s="478"/>
      <c r="L763" s="478"/>
      <c r="M763" s="478">
        <v>0.5</v>
      </c>
      <c r="N763" s="478"/>
      <c r="O763" s="478"/>
      <c r="P763" s="478"/>
      <c r="Q763" s="478"/>
      <c r="R763" s="478"/>
      <c r="S763" s="478"/>
      <c r="T763" s="478"/>
      <c r="U763" s="478"/>
      <c r="V763" s="478"/>
      <c r="W763" s="478"/>
      <c r="X763" s="478">
        <v>0</v>
      </c>
      <c r="Y763" s="478"/>
      <c r="Z763" s="478"/>
      <c r="AA763" s="478"/>
      <c r="AB763" s="478"/>
      <c r="AC763" s="478"/>
      <c r="AD763" s="478"/>
      <c r="AE763" s="478"/>
      <c r="AF763" s="478"/>
      <c r="AG763" s="478"/>
      <c r="AH763" s="478"/>
      <c r="AI763" s="478"/>
      <c r="AJ763" s="478"/>
      <c r="AK763" s="478"/>
      <c r="AL763" s="478"/>
      <c r="AM763" s="478"/>
      <c r="AN763" s="478"/>
      <c r="AO763" s="478"/>
      <c r="AP763" s="478"/>
      <c r="AQ763" s="478"/>
      <c r="AR763" s="478"/>
      <c r="AS763" s="478"/>
      <c r="AT763" s="478"/>
      <c r="AU763" s="478"/>
      <c r="AV763" s="478"/>
      <c r="AW763" s="478"/>
      <c r="AX763" s="478"/>
      <c r="AY763" s="478"/>
      <c r="AZ763" s="478"/>
      <c r="BA763" s="478"/>
      <c r="BB763" s="478"/>
      <c r="BC763" s="478"/>
      <c r="BD763" s="475" t="s">
        <v>3025</v>
      </c>
      <c r="BE763" s="493" t="s">
        <v>3026</v>
      </c>
      <c r="BF763" s="472">
        <v>2017</v>
      </c>
      <c r="BG763" s="472">
        <v>15</v>
      </c>
      <c r="BH763" s="472">
        <v>0</v>
      </c>
      <c r="BI763" s="472"/>
      <c r="BJ763" s="472"/>
      <c r="BK763" s="472"/>
      <c r="BL763" s="472"/>
      <c r="BM763" s="472"/>
      <c r="BN763" s="472"/>
      <c r="BO763" s="472"/>
      <c r="BP763" s="472"/>
      <c r="BQ763" s="472"/>
      <c r="BR763" s="472"/>
      <c r="BS763" s="472"/>
      <c r="BT763" s="472"/>
      <c r="BU763" s="472"/>
      <c r="BV763" s="472"/>
      <c r="BW763" s="472"/>
      <c r="BX763" s="472"/>
      <c r="BY763" s="472"/>
      <c r="BZ763" s="472"/>
      <c r="CA763" s="472"/>
      <c r="CB763" s="472"/>
      <c r="CC763" s="472"/>
      <c r="CD763" s="472"/>
      <c r="CE763" s="472"/>
      <c r="CF763" s="472"/>
      <c r="CG763" s="472"/>
      <c r="CH763" s="472"/>
      <c r="CI763" s="472"/>
      <c r="CJ763" s="472"/>
      <c r="CK763" s="472"/>
      <c r="CL763" s="472"/>
      <c r="CM763" s="472"/>
      <c r="CN763" s="472"/>
      <c r="CO763" s="472"/>
      <c r="CP763" s="472"/>
      <c r="CQ763" s="472"/>
      <c r="CR763" s="472"/>
      <c r="CS763" s="472"/>
      <c r="CT763" s="472"/>
      <c r="CU763" s="472"/>
      <c r="CV763" s="472"/>
      <c r="CW763" s="472"/>
      <c r="CX763" s="472"/>
      <c r="CY763" s="472"/>
      <c r="CZ763" s="472"/>
      <c r="DA763" s="472"/>
      <c r="DB763" s="472"/>
      <c r="DC763" s="472"/>
      <c r="DD763" s="472"/>
      <c r="DE763" s="472"/>
      <c r="DF763" s="472"/>
      <c r="DG763" s="472"/>
      <c r="DH763" s="472"/>
      <c r="DI763" s="472"/>
      <c r="DJ763" s="472"/>
      <c r="DK763" s="472"/>
      <c r="DL763" s="472"/>
      <c r="DM763" s="472"/>
      <c r="DN763" s="472"/>
      <c r="DO763" s="472"/>
      <c r="DP763" s="472"/>
      <c r="DQ763" s="472"/>
      <c r="DR763" s="472"/>
      <c r="DS763" s="472"/>
      <c r="DT763" s="472"/>
      <c r="DU763" s="472"/>
      <c r="DV763" s="472"/>
      <c r="DW763" s="472"/>
      <c r="DX763" s="472"/>
      <c r="DY763" s="472"/>
      <c r="DZ763" s="472"/>
      <c r="EA763" s="472"/>
      <c r="EB763" s="472"/>
      <c r="EC763" s="472"/>
      <c r="ED763" s="472"/>
      <c r="EE763" s="472"/>
      <c r="EF763" s="472"/>
      <c r="EG763" s="472"/>
      <c r="EH763" s="472"/>
      <c r="EI763" s="472"/>
      <c r="EJ763" s="472"/>
      <c r="EK763" s="472"/>
      <c r="EL763" s="472"/>
      <c r="EM763" s="472"/>
      <c r="EN763" s="472"/>
      <c r="EO763" s="472"/>
      <c r="EP763" s="472"/>
      <c r="EQ763" s="472"/>
      <c r="ER763" s="472"/>
      <c r="ES763" s="472"/>
      <c r="ET763" s="472"/>
      <c r="EU763" s="472"/>
      <c r="EV763" s="472"/>
      <c r="EW763" s="472"/>
      <c r="EX763" s="472"/>
      <c r="EY763" s="472"/>
      <c r="EZ763" s="472"/>
      <c r="FA763" s="472"/>
      <c r="FB763" s="472"/>
      <c r="FC763" s="472"/>
      <c r="FD763" s="472"/>
      <c r="FE763" s="472"/>
      <c r="FF763" s="472"/>
      <c r="FG763" s="472"/>
      <c r="FH763" s="472"/>
      <c r="FI763" s="472"/>
      <c r="FJ763" s="472"/>
      <c r="FK763" s="472"/>
      <c r="FL763" s="472"/>
      <c r="FM763" s="472"/>
      <c r="FN763" s="472"/>
      <c r="FO763" s="472"/>
      <c r="FP763" s="472"/>
      <c r="FQ763" s="472"/>
      <c r="FR763" s="472"/>
      <c r="FS763" s="472"/>
      <c r="FT763" s="472"/>
      <c r="FU763" s="472"/>
      <c r="FV763" s="472"/>
      <c r="FW763" s="472"/>
      <c r="FX763" s="472"/>
      <c r="FY763" s="472"/>
      <c r="FZ763" s="472"/>
      <c r="GA763" s="472"/>
      <c r="GB763" s="472"/>
      <c r="GC763" s="472"/>
      <c r="GD763" s="472"/>
      <c r="GE763" s="472"/>
      <c r="GF763" s="472"/>
      <c r="GG763" s="472"/>
      <c r="GH763" s="472"/>
      <c r="GI763" s="472"/>
      <c r="GJ763" s="472"/>
      <c r="GK763" s="472"/>
      <c r="GL763" s="472"/>
      <c r="GM763" s="472"/>
      <c r="GN763" s="472"/>
      <c r="GO763" s="472"/>
      <c r="GP763" s="472"/>
      <c r="GQ763" s="472"/>
      <c r="GR763" s="472"/>
      <c r="GS763" s="472"/>
      <c r="GT763" s="472"/>
      <c r="GU763" s="472"/>
      <c r="GV763" s="472"/>
    </row>
    <row r="764" spans="1:204" s="473" customFormat="1" x14ac:dyDescent="0.2">
      <c r="A764" s="491"/>
      <c r="B764" s="492" t="s">
        <v>3027</v>
      </c>
      <c r="C764" s="475" t="s">
        <v>1232</v>
      </c>
      <c r="D764" s="478">
        <v>30</v>
      </c>
      <c r="E764" s="478"/>
      <c r="F764" s="478"/>
      <c r="G764" s="478"/>
      <c r="H764" s="478"/>
      <c r="I764" s="478"/>
      <c r="J764" s="478"/>
      <c r="K764" s="478"/>
      <c r="L764" s="478">
        <v>6</v>
      </c>
      <c r="M764" s="478"/>
      <c r="N764" s="478"/>
      <c r="O764" s="478"/>
      <c r="P764" s="478"/>
      <c r="Q764" s="478"/>
      <c r="R764" s="478"/>
      <c r="S764" s="478"/>
      <c r="T764" s="478"/>
      <c r="U764" s="478"/>
      <c r="V764" s="478"/>
      <c r="W764" s="478"/>
      <c r="X764" s="478">
        <v>0</v>
      </c>
      <c r="Y764" s="478"/>
      <c r="Z764" s="478"/>
      <c r="AA764" s="478"/>
      <c r="AB764" s="478"/>
      <c r="AC764" s="478"/>
      <c r="AD764" s="478"/>
      <c r="AE764" s="478"/>
      <c r="AF764" s="478"/>
      <c r="AG764" s="478"/>
      <c r="AH764" s="478"/>
      <c r="AI764" s="478"/>
      <c r="AJ764" s="478"/>
      <c r="AK764" s="478"/>
      <c r="AL764" s="478"/>
      <c r="AM764" s="478"/>
      <c r="AN764" s="478"/>
      <c r="AO764" s="478"/>
      <c r="AP764" s="478"/>
      <c r="AQ764" s="478"/>
      <c r="AR764" s="478"/>
      <c r="AS764" s="478"/>
      <c r="AT764" s="478"/>
      <c r="AU764" s="478"/>
      <c r="AV764" s="478"/>
      <c r="AW764" s="478"/>
      <c r="AX764" s="478"/>
      <c r="AY764" s="478"/>
      <c r="AZ764" s="478"/>
      <c r="BA764" s="478"/>
      <c r="BB764" s="478"/>
      <c r="BC764" s="478"/>
      <c r="BD764" s="475" t="s">
        <v>2976</v>
      </c>
      <c r="BE764" s="493"/>
      <c r="BF764" s="472"/>
      <c r="BG764" s="472">
        <v>6</v>
      </c>
      <c r="BH764" s="472">
        <v>24</v>
      </c>
      <c r="BI764" s="472"/>
      <c r="BJ764" s="472"/>
      <c r="BK764" s="472"/>
      <c r="BL764" s="472"/>
      <c r="BM764" s="472"/>
      <c r="BN764" s="472"/>
      <c r="BO764" s="472"/>
      <c r="BP764" s="472"/>
      <c r="BQ764" s="472"/>
      <c r="BR764" s="472"/>
      <c r="BS764" s="472"/>
      <c r="BT764" s="472"/>
      <c r="BU764" s="472"/>
      <c r="BV764" s="472"/>
      <c r="BW764" s="472"/>
      <c r="BX764" s="472"/>
      <c r="BY764" s="472"/>
      <c r="BZ764" s="472"/>
      <c r="CA764" s="472"/>
      <c r="CB764" s="472"/>
      <c r="CC764" s="472"/>
      <c r="CD764" s="472"/>
      <c r="CE764" s="472"/>
      <c r="CF764" s="472"/>
      <c r="CG764" s="472"/>
      <c r="CH764" s="472"/>
      <c r="CI764" s="472"/>
      <c r="CJ764" s="472"/>
      <c r="CK764" s="472"/>
      <c r="CL764" s="472"/>
      <c r="CM764" s="472"/>
      <c r="CN764" s="472"/>
      <c r="CO764" s="472"/>
      <c r="CP764" s="472"/>
      <c r="CQ764" s="472"/>
      <c r="CR764" s="472"/>
      <c r="CS764" s="472"/>
      <c r="CT764" s="472"/>
      <c r="CU764" s="472"/>
      <c r="CV764" s="472"/>
      <c r="CW764" s="472"/>
      <c r="CX764" s="472"/>
      <c r="CY764" s="472"/>
      <c r="CZ764" s="472"/>
      <c r="DA764" s="472"/>
      <c r="DB764" s="472"/>
      <c r="DC764" s="472"/>
      <c r="DD764" s="472"/>
      <c r="DE764" s="472"/>
      <c r="DF764" s="472"/>
      <c r="DG764" s="472"/>
      <c r="DH764" s="472"/>
      <c r="DI764" s="472"/>
      <c r="DJ764" s="472"/>
      <c r="DK764" s="472"/>
      <c r="DL764" s="472"/>
      <c r="DM764" s="472"/>
      <c r="DN764" s="472"/>
      <c r="DO764" s="472"/>
      <c r="DP764" s="472"/>
      <c r="DQ764" s="472"/>
      <c r="DR764" s="472"/>
      <c r="DS764" s="472"/>
      <c r="DT764" s="472"/>
      <c r="DU764" s="472"/>
      <c r="DV764" s="472"/>
      <c r="DW764" s="472"/>
      <c r="DX764" s="472"/>
      <c r="DY764" s="472"/>
      <c r="DZ764" s="472"/>
      <c r="EA764" s="472"/>
      <c r="EB764" s="472"/>
      <c r="EC764" s="472"/>
      <c r="ED764" s="472"/>
      <c r="EE764" s="472"/>
      <c r="EF764" s="472"/>
      <c r="EG764" s="472"/>
      <c r="EH764" s="472"/>
      <c r="EI764" s="472"/>
      <c r="EJ764" s="472"/>
      <c r="EK764" s="472"/>
      <c r="EL764" s="472"/>
      <c r="EM764" s="472"/>
      <c r="EN764" s="472"/>
      <c r="EO764" s="472"/>
      <c r="EP764" s="472"/>
      <c r="EQ764" s="472"/>
      <c r="ER764" s="472"/>
      <c r="ES764" s="472"/>
      <c r="ET764" s="472"/>
      <c r="EU764" s="472"/>
      <c r="EV764" s="472"/>
      <c r="EW764" s="472"/>
      <c r="EX764" s="472"/>
      <c r="EY764" s="472"/>
      <c r="EZ764" s="472"/>
      <c r="FA764" s="472"/>
      <c r="FB764" s="472"/>
      <c r="FC764" s="472"/>
      <c r="FD764" s="472"/>
      <c r="FE764" s="472"/>
      <c r="FF764" s="472"/>
      <c r="FG764" s="472"/>
      <c r="FH764" s="472"/>
      <c r="FI764" s="472"/>
      <c r="FJ764" s="472"/>
      <c r="FK764" s="472"/>
      <c r="FL764" s="472"/>
      <c r="FM764" s="472"/>
      <c r="FN764" s="472"/>
      <c r="FO764" s="472"/>
      <c r="FP764" s="472"/>
      <c r="FQ764" s="472"/>
      <c r="FR764" s="472"/>
      <c r="FS764" s="472"/>
      <c r="FT764" s="472"/>
      <c r="FU764" s="472"/>
      <c r="FV764" s="472"/>
      <c r="FW764" s="472"/>
      <c r="FX764" s="472"/>
      <c r="FY764" s="472"/>
      <c r="FZ764" s="472"/>
      <c r="GA764" s="472"/>
      <c r="GB764" s="472"/>
      <c r="GC764" s="472"/>
      <c r="GD764" s="472"/>
      <c r="GE764" s="472"/>
      <c r="GF764" s="472"/>
      <c r="GG764" s="472"/>
      <c r="GH764" s="472"/>
      <c r="GI764" s="472"/>
      <c r="GJ764" s="472"/>
      <c r="GK764" s="472"/>
      <c r="GL764" s="472"/>
      <c r="GM764" s="472"/>
      <c r="GN764" s="472"/>
      <c r="GO764" s="472"/>
      <c r="GP764" s="472"/>
      <c r="GQ764" s="472"/>
      <c r="GR764" s="472"/>
      <c r="GS764" s="472"/>
      <c r="GT764" s="472"/>
      <c r="GU764" s="472"/>
      <c r="GV764" s="472"/>
    </row>
    <row r="765" spans="1:204" s="473" customFormat="1" x14ac:dyDescent="0.2">
      <c r="A765" s="491"/>
      <c r="B765" s="492" t="s">
        <v>3028</v>
      </c>
      <c r="C765" s="475" t="s">
        <v>1232</v>
      </c>
      <c r="D765" s="478">
        <v>25</v>
      </c>
      <c r="E765" s="478"/>
      <c r="F765" s="478"/>
      <c r="G765" s="478"/>
      <c r="H765" s="478"/>
      <c r="I765" s="478"/>
      <c r="J765" s="478"/>
      <c r="K765" s="478"/>
      <c r="L765" s="478"/>
      <c r="M765" s="478"/>
      <c r="N765" s="478"/>
      <c r="O765" s="478"/>
      <c r="P765" s="478"/>
      <c r="Q765" s="478"/>
      <c r="R765" s="478"/>
      <c r="S765" s="478"/>
      <c r="T765" s="478"/>
      <c r="U765" s="478"/>
      <c r="V765" s="478"/>
      <c r="W765" s="478"/>
      <c r="X765" s="478">
        <v>0</v>
      </c>
      <c r="Y765" s="478"/>
      <c r="Z765" s="478"/>
      <c r="AA765" s="478"/>
      <c r="AB765" s="478"/>
      <c r="AC765" s="478"/>
      <c r="AD765" s="478"/>
      <c r="AE765" s="478"/>
      <c r="AF765" s="478"/>
      <c r="AG765" s="478"/>
      <c r="AH765" s="478"/>
      <c r="AI765" s="478"/>
      <c r="AJ765" s="478"/>
      <c r="AK765" s="478"/>
      <c r="AL765" s="478"/>
      <c r="AM765" s="478"/>
      <c r="AN765" s="478"/>
      <c r="AO765" s="478"/>
      <c r="AP765" s="478"/>
      <c r="AQ765" s="478"/>
      <c r="AR765" s="478"/>
      <c r="AS765" s="478"/>
      <c r="AT765" s="478"/>
      <c r="AU765" s="478"/>
      <c r="AV765" s="478"/>
      <c r="AW765" s="478"/>
      <c r="AX765" s="478"/>
      <c r="AY765" s="478"/>
      <c r="AZ765" s="478"/>
      <c r="BA765" s="478">
        <v>15</v>
      </c>
      <c r="BB765" s="478"/>
      <c r="BC765" s="478"/>
      <c r="BD765" s="475" t="s">
        <v>3029</v>
      </c>
      <c r="BE765" s="493"/>
      <c r="BF765" s="472"/>
      <c r="BG765" s="472">
        <v>15</v>
      </c>
      <c r="BH765" s="472">
        <v>10</v>
      </c>
      <c r="BI765" s="472"/>
      <c r="BJ765" s="472"/>
      <c r="BK765" s="472"/>
      <c r="BL765" s="472"/>
      <c r="BM765" s="472"/>
      <c r="BN765" s="472"/>
      <c r="BO765" s="472"/>
      <c r="BP765" s="472"/>
      <c r="BQ765" s="472"/>
      <c r="BR765" s="472"/>
      <c r="BS765" s="472"/>
      <c r="BT765" s="472"/>
      <c r="BU765" s="472"/>
      <c r="BV765" s="472"/>
      <c r="BW765" s="472"/>
      <c r="BX765" s="472"/>
      <c r="BY765" s="472"/>
      <c r="BZ765" s="472"/>
      <c r="CA765" s="472"/>
      <c r="CB765" s="472"/>
      <c r="CC765" s="472"/>
      <c r="CD765" s="472"/>
      <c r="CE765" s="472"/>
      <c r="CF765" s="472"/>
      <c r="CG765" s="472"/>
      <c r="CH765" s="472"/>
      <c r="CI765" s="472"/>
      <c r="CJ765" s="472"/>
      <c r="CK765" s="472"/>
      <c r="CL765" s="472"/>
      <c r="CM765" s="472"/>
      <c r="CN765" s="472"/>
      <c r="CO765" s="472"/>
      <c r="CP765" s="472"/>
      <c r="CQ765" s="472"/>
      <c r="CR765" s="472"/>
      <c r="CS765" s="472"/>
      <c r="CT765" s="472"/>
      <c r="CU765" s="472"/>
      <c r="CV765" s="472"/>
      <c r="CW765" s="472"/>
      <c r="CX765" s="472"/>
      <c r="CY765" s="472"/>
      <c r="CZ765" s="472"/>
      <c r="DA765" s="472"/>
      <c r="DB765" s="472"/>
      <c r="DC765" s="472"/>
      <c r="DD765" s="472"/>
      <c r="DE765" s="472"/>
      <c r="DF765" s="472"/>
      <c r="DG765" s="472"/>
      <c r="DH765" s="472"/>
      <c r="DI765" s="472"/>
      <c r="DJ765" s="472"/>
      <c r="DK765" s="472"/>
      <c r="DL765" s="472"/>
      <c r="DM765" s="472"/>
      <c r="DN765" s="472"/>
      <c r="DO765" s="472"/>
      <c r="DP765" s="472"/>
      <c r="DQ765" s="472"/>
      <c r="DR765" s="472"/>
      <c r="DS765" s="472"/>
      <c r="DT765" s="472"/>
      <c r="DU765" s="472"/>
      <c r="DV765" s="472"/>
      <c r="DW765" s="472"/>
      <c r="DX765" s="472"/>
      <c r="DY765" s="472"/>
      <c r="DZ765" s="472"/>
      <c r="EA765" s="472"/>
      <c r="EB765" s="472"/>
      <c r="EC765" s="472"/>
      <c r="ED765" s="472"/>
      <c r="EE765" s="472"/>
      <c r="EF765" s="472"/>
      <c r="EG765" s="472"/>
      <c r="EH765" s="472"/>
      <c r="EI765" s="472"/>
      <c r="EJ765" s="472"/>
      <c r="EK765" s="472"/>
      <c r="EL765" s="472"/>
      <c r="EM765" s="472"/>
      <c r="EN765" s="472"/>
      <c r="EO765" s="472"/>
      <c r="EP765" s="472"/>
      <c r="EQ765" s="472"/>
      <c r="ER765" s="472"/>
      <c r="ES765" s="472"/>
      <c r="ET765" s="472"/>
      <c r="EU765" s="472"/>
      <c r="EV765" s="472"/>
      <c r="EW765" s="472"/>
      <c r="EX765" s="472"/>
      <c r="EY765" s="472"/>
      <c r="EZ765" s="472"/>
      <c r="FA765" s="472"/>
      <c r="FB765" s="472"/>
      <c r="FC765" s="472"/>
      <c r="FD765" s="472"/>
      <c r="FE765" s="472"/>
      <c r="FF765" s="472"/>
      <c r="FG765" s="472"/>
      <c r="FH765" s="472"/>
      <c r="FI765" s="472"/>
      <c r="FJ765" s="472"/>
      <c r="FK765" s="472"/>
      <c r="FL765" s="472"/>
      <c r="FM765" s="472"/>
      <c r="FN765" s="472"/>
      <c r="FO765" s="472"/>
      <c r="FP765" s="472"/>
      <c r="FQ765" s="472"/>
      <c r="FR765" s="472"/>
      <c r="FS765" s="472"/>
      <c r="FT765" s="472"/>
      <c r="FU765" s="472"/>
      <c r="FV765" s="472"/>
      <c r="FW765" s="472"/>
      <c r="FX765" s="472"/>
      <c r="FY765" s="472"/>
      <c r="FZ765" s="472"/>
      <c r="GA765" s="472"/>
      <c r="GB765" s="472"/>
      <c r="GC765" s="472"/>
      <c r="GD765" s="472"/>
      <c r="GE765" s="472"/>
      <c r="GF765" s="472"/>
      <c r="GG765" s="472"/>
      <c r="GH765" s="472"/>
      <c r="GI765" s="472"/>
      <c r="GJ765" s="472"/>
      <c r="GK765" s="472"/>
      <c r="GL765" s="472"/>
      <c r="GM765" s="472"/>
      <c r="GN765" s="472"/>
      <c r="GO765" s="472"/>
      <c r="GP765" s="472"/>
      <c r="GQ765" s="472"/>
      <c r="GR765" s="472"/>
      <c r="GS765" s="472"/>
      <c r="GT765" s="472"/>
      <c r="GU765" s="472"/>
      <c r="GV765" s="472"/>
    </row>
    <row r="766" spans="1:204" s="473" customFormat="1" x14ac:dyDescent="0.2">
      <c r="A766" s="476" t="s">
        <v>1198</v>
      </c>
      <c r="B766" s="477" t="s">
        <v>1148</v>
      </c>
      <c r="C766" s="475"/>
      <c r="D766" s="478"/>
      <c r="E766" s="478"/>
      <c r="F766" s="478"/>
      <c r="G766" s="478"/>
      <c r="H766" s="478"/>
      <c r="I766" s="478"/>
      <c r="J766" s="478"/>
      <c r="K766" s="478"/>
      <c r="L766" s="478"/>
      <c r="M766" s="478"/>
      <c r="N766" s="478"/>
      <c r="O766" s="478"/>
      <c r="P766" s="478"/>
      <c r="Q766" s="478"/>
      <c r="R766" s="478"/>
      <c r="S766" s="478"/>
      <c r="T766" s="478"/>
      <c r="U766" s="478"/>
      <c r="V766" s="478"/>
      <c r="W766" s="478"/>
      <c r="X766" s="478">
        <v>0</v>
      </c>
      <c r="Y766" s="478"/>
      <c r="Z766" s="478"/>
      <c r="AA766" s="478"/>
      <c r="AB766" s="478"/>
      <c r="AC766" s="478"/>
      <c r="AD766" s="478"/>
      <c r="AE766" s="478"/>
      <c r="AF766" s="478"/>
      <c r="AG766" s="478"/>
      <c r="AH766" s="478"/>
      <c r="AI766" s="478"/>
      <c r="AJ766" s="478"/>
      <c r="AK766" s="478"/>
      <c r="AL766" s="478"/>
      <c r="AM766" s="478"/>
      <c r="AN766" s="478"/>
      <c r="AO766" s="478"/>
      <c r="AP766" s="478"/>
      <c r="AQ766" s="478"/>
      <c r="AR766" s="478"/>
      <c r="AS766" s="478"/>
      <c r="AT766" s="478"/>
      <c r="AU766" s="478"/>
      <c r="AV766" s="478"/>
      <c r="AW766" s="478"/>
      <c r="AX766" s="478"/>
      <c r="AY766" s="478"/>
      <c r="AZ766" s="478"/>
      <c r="BA766" s="478"/>
      <c r="BB766" s="478"/>
      <c r="BC766" s="478"/>
      <c r="BD766" s="475"/>
      <c r="BE766" s="475"/>
      <c r="BF766" s="472"/>
      <c r="BG766" s="472">
        <v>0</v>
      </c>
      <c r="BH766" s="472">
        <v>0</v>
      </c>
      <c r="BI766" s="472"/>
      <c r="BJ766" s="472"/>
      <c r="BK766" s="472"/>
      <c r="BL766" s="472"/>
      <c r="BM766" s="472"/>
      <c r="BN766" s="472"/>
      <c r="BO766" s="472"/>
      <c r="BP766" s="472"/>
      <c r="BQ766" s="472"/>
      <c r="BR766" s="472"/>
      <c r="BS766" s="472"/>
      <c r="BT766" s="472"/>
      <c r="BU766" s="472"/>
      <c r="BV766" s="472"/>
      <c r="BW766" s="472"/>
      <c r="BX766" s="472"/>
      <c r="BY766" s="472"/>
      <c r="BZ766" s="472"/>
      <c r="CA766" s="472"/>
      <c r="CB766" s="472"/>
      <c r="CC766" s="472"/>
      <c r="CD766" s="472"/>
      <c r="CE766" s="472"/>
      <c r="CF766" s="472"/>
      <c r="CG766" s="472"/>
      <c r="CH766" s="472"/>
      <c r="CI766" s="472"/>
      <c r="CJ766" s="472"/>
      <c r="CK766" s="472"/>
      <c r="CL766" s="472"/>
      <c r="CM766" s="472"/>
      <c r="CN766" s="472"/>
      <c r="CO766" s="472"/>
      <c r="CP766" s="472"/>
      <c r="CQ766" s="472"/>
      <c r="CR766" s="472"/>
      <c r="CS766" s="472"/>
      <c r="CT766" s="472"/>
      <c r="CU766" s="472"/>
      <c r="CV766" s="472"/>
      <c r="CW766" s="472"/>
      <c r="CX766" s="472"/>
      <c r="CY766" s="472"/>
      <c r="CZ766" s="472"/>
      <c r="DA766" s="472"/>
      <c r="DB766" s="472"/>
      <c r="DC766" s="472"/>
      <c r="DD766" s="472"/>
      <c r="DE766" s="472"/>
      <c r="DF766" s="472"/>
      <c r="DG766" s="472"/>
      <c r="DH766" s="472"/>
      <c r="DI766" s="472"/>
      <c r="DJ766" s="472"/>
      <c r="DK766" s="472"/>
      <c r="DL766" s="472"/>
      <c r="DM766" s="472"/>
      <c r="DN766" s="472"/>
      <c r="DO766" s="472"/>
      <c r="DP766" s="472"/>
      <c r="DQ766" s="472"/>
      <c r="DR766" s="472"/>
      <c r="DS766" s="472"/>
      <c r="DT766" s="472"/>
      <c r="DU766" s="472"/>
      <c r="DV766" s="472"/>
      <c r="DW766" s="472"/>
      <c r="DX766" s="472"/>
      <c r="DY766" s="472"/>
      <c r="DZ766" s="472"/>
      <c r="EA766" s="472"/>
      <c r="EB766" s="472"/>
      <c r="EC766" s="472"/>
      <c r="ED766" s="472"/>
      <c r="EE766" s="472"/>
      <c r="EF766" s="472"/>
      <c r="EG766" s="472"/>
      <c r="EH766" s="472"/>
      <c r="EI766" s="472"/>
      <c r="EJ766" s="472"/>
      <c r="EK766" s="472"/>
      <c r="EL766" s="472"/>
      <c r="EM766" s="472"/>
      <c r="EN766" s="472"/>
      <c r="EO766" s="472"/>
      <c r="EP766" s="472"/>
      <c r="EQ766" s="472"/>
      <c r="ER766" s="472"/>
      <c r="ES766" s="472"/>
      <c r="ET766" s="472"/>
      <c r="EU766" s="472"/>
      <c r="EV766" s="472"/>
      <c r="EW766" s="472"/>
      <c r="EX766" s="472"/>
      <c r="EY766" s="472"/>
      <c r="EZ766" s="472"/>
      <c r="FA766" s="472"/>
      <c r="FB766" s="472"/>
      <c r="FC766" s="472"/>
      <c r="FD766" s="472"/>
      <c r="FE766" s="472"/>
      <c r="FF766" s="472"/>
      <c r="FG766" s="472"/>
      <c r="FH766" s="472"/>
      <c r="FI766" s="472"/>
      <c r="FJ766" s="472"/>
      <c r="FK766" s="472"/>
      <c r="FL766" s="472"/>
      <c r="FM766" s="472"/>
      <c r="FN766" s="472"/>
      <c r="FO766" s="472"/>
      <c r="FP766" s="472"/>
      <c r="FQ766" s="472"/>
      <c r="FR766" s="472"/>
      <c r="FS766" s="472"/>
      <c r="FT766" s="472"/>
      <c r="FU766" s="472"/>
      <c r="FV766" s="472"/>
      <c r="FW766" s="472"/>
      <c r="FX766" s="472"/>
      <c r="FY766" s="472"/>
      <c r="FZ766" s="472"/>
      <c r="GA766" s="472"/>
      <c r="GB766" s="472"/>
      <c r="GC766" s="472"/>
      <c r="GD766" s="472"/>
      <c r="GE766" s="472"/>
      <c r="GF766" s="472"/>
      <c r="GG766" s="472"/>
      <c r="GH766" s="472"/>
      <c r="GI766" s="472"/>
      <c r="GJ766" s="472"/>
      <c r="GK766" s="472"/>
      <c r="GL766" s="472"/>
      <c r="GM766" s="472"/>
      <c r="GN766" s="472"/>
      <c r="GO766" s="472"/>
      <c r="GP766" s="472"/>
      <c r="GQ766" s="472"/>
      <c r="GR766" s="472"/>
      <c r="GS766" s="472"/>
      <c r="GT766" s="472"/>
      <c r="GU766" s="472"/>
      <c r="GV766" s="472"/>
    </row>
    <row r="767" spans="1:204" s="473" customFormat="1" ht="32" x14ac:dyDescent="0.2">
      <c r="A767" s="476"/>
      <c r="B767" s="501" t="s">
        <v>3030</v>
      </c>
      <c r="C767" s="475" t="s">
        <v>1470</v>
      </c>
      <c r="D767" s="478">
        <v>0.79</v>
      </c>
      <c r="E767" s="478">
        <v>0.4</v>
      </c>
      <c r="F767" s="478"/>
      <c r="G767" s="478"/>
      <c r="H767" s="478">
        <v>0.39</v>
      </c>
      <c r="I767" s="478"/>
      <c r="J767" s="478"/>
      <c r="K767" s="478"/>
      <c r="L767" s="478"/>
      <c r="M767" s="478"/>
      <c r="N767" s="478"/>
      <c r="O767" s="478"/>
      <c r="P767" s="478"/>
      <c r="Q767" s="478"/>
      <c r="R767" s="478"/>
      <c r="S767" s="478"/>
      <c r="T767" s="478"/>
      <c r="U767" s="478"/>
      <c r="V767" s="478"/>
      <c r="W767" s="478"/>
      <c r="X767" s="478">
        <v>0</v>
      </c>
      <c r="Y767" s="478"/>
      <c r="Z767" s="478"/>
      <c r="AA767" s="478"/>
      <c r="AB767" s="478"/>
      <c r="AC767" s="478"/>
      <c r="AD767" s="478"/>
      <c r="AE767" s="478"/>
      <c r="AF767" s="478"/>
      <c r="AG767" s="478"/>
      <c r="AH767" s="478"/>
      <c r="AI767" s="478"/>
      <c r="AJ767" s="478"/>
      <c r="AK767" s="478"/>
      <c r="AL767" s="478"/>
      <c r="AM767" s="478"/>
      <c r="AN767" s="478"/>
      <c r="AO767" s="478"/>
      <c r="AP767" s="478"/>
      <c r="AQ767" s="478"/>
      <c r="AR767" s="478"/>
      <c r="AS767" s="478"/>
      <c r="AT767" s="478"/>
      <c r="AU767" s="478"/>
      <c r="AV767" s="478"/>
      <c r="AW767" s="478"/>
      <c r="AX767" s="478"/>
      <c r="AY767" s="478"/>
      <c r="AZ767" s="478"/>
      <c r="BA767" s="478"/>
      <c r="BB767" s="478"/>
      <c r="BC767" s="478"/>
      <c r="BD767" s="475" t="s">
        <v>2981</v>
      </c>
      <c r="BE767" s="475" t="s">
        <v>3031</v>
      </c>
      <c r="BF767" s="472">
        <v>2017</v>
      </c>
      <c r="BG767" s="472">
        <v>0.79</v>
      </c>
      <c r="BH767" s="472">
        <v>0</v>
      </c>
      <c r="BI767" s="472"/>
      <c r="BJ767" s="472"/>
      <c r="BK767" s="472"/>
      <c r="BL767" s="472"/>
      <c r="BM767" s="472"/>
      <c r="BN767" s="472"/>
      <c r="BO767" s="472"/>
      <c r="BP767" s="472"/>
      <c r="BQ767" s="472"/>
      <c r="BR767" s="472"/>
      <c r="BS767" s="472"/>
      <c r="BT767" s="472"/>
      <c r="BU767" s="472"/>
      <c r="BV767" s="472"/>
      <c r="BW767" s="472"/>
      <c r="BX767" s="472"/>
      <c r="BY767" s="472"/>
      <c r="BZ767" s="472"/>
      <c r="CA767" s="472"/>
      <c r="CB767" s="472"/>
      <c r="CC767" s="472"/>
      <c r="CD767" s="472"/>
      <c r="CE767" s="472"/>
      <c r="CF767" s="472"/>
      <c r="CG767" s="472"/>
      <c r="CH767" s="472"/>
      <c r="CI767" s="472"/>
      <c r="CJ767" s="472"/>
      <c r="CK767" s="472"/>
      <c r="CL767" s="472"/>
      <c r="CM767" s="472"/>
      <c r="CN767" s="472"/>
      <c r="CO767" s="472"/>
      <c r="CP767" s="472"/>
      <c r="CQ767" s="472"/>
      <c r="CR767" s="472"/>
      <c r="CS767" s="472"/>
      <c r="CT767" s="472"/>
      <c r="CU767" s="472"/>
      <c r="CV767" s="472"/>
      <c r="CW767" s="472"/>
      <c r="CX767" s="472"/>
      <c r="CY767" s="472"/>
      <c r="CZ767" s="472"/>
      <c r="DA767" s="472"/>
      <c r="DB767" s="472"/>
      <c r="DC767" s="472"/>
      <c r="DD767" s="472"/>
      <c r="DE767" s="472"/>
      <c r="DF767" s="472"/>
      <c r="DG767" s="472"/>
      <c r="DH767" s="472"/>
      <c r="DI767" s="472"/>
      <c r="DJ767" s="472"/>
      <c r="DK767" s="472"/>
      <c r="DL767" s="472"/>
      <c r="DM767" s="472"/>
      <c r="DN767" s="472"/>
      <c r="DO767" s="472"/>
      <c r="DP767" s="472"/>
      <c r="DQ767" s="472"/>
      <c r="DR767" s="472"/>
      <c r="DS767" s="472"/>
      <c r="DT767" s="472"/>
      <c r="DU767" s="472"/>
      <c r="DV767" s="472"/>
      <c r="DW767" s="472"/>
      <c r="DX767" s="472"/>
      <c r="DY767" s="472"/>
      <c r="DZ767" s="472"/>
      <c r="EA767" s="472"/>
      <c r="EB767" s="472"/>
      <c r="EC767" s="472"/>
      <c r="ED767" s="472"/>
      <c r="EE767" s="472"/>
      <c r="EF767" s="472"/>
      <c r="EG767" s="472"/>
      <c r="EH767" s="472"/>
      <c r="EI767" s="472"/>
      <c r="EJ767" s="472"/>
      <c r="EK767" s="472"/>
      <c r="EL767" s="472"/>
      <c r="EM767" s="472"/>
      <c r="EN767" s="472"/>
      <c r="EO767" s="472"/>
      <c r="EP767" s="472"/>
      <c r="EQ767" s="472"/>
      <c r="ER767" s="472"/>
      <c r="ES767" s="472"/>
      <c r="ET767" s="472"/>
      <c r="EU767" s="472"/>
      <c r="EV767" s="472"/>
      <c r="EW767" s="472"/>
      <c r="EX767" s="472"/>
      <c r="EY767" s="472"/>
      <c r="EZ767" s="472"/>
      <c r="FA767" s="472"/>
      <c r="FB767" s="472"/>
      <c r="FC767" s="472"/>
      <c r="FD767" s="472"/>
      <c r="FE767" s="472"/>
      <c r="FF767" s="472"/>
      <c r="FG767" s="472"/>
      <c r="FH767" s="472"/>
      <c r="FI767" s="472"/>
      <c r="FJ767" s="472"/>
      <c r="FK767" s="472"/>
      <c r="FL767" s="472"/>
      <c r="FM767" s="472"/>
      <c r="FN767" s="472"/>
      <c r="FO767" s="472"/>
      <c r="FP767" s="472"/>
      <c r="FQ767" s="472"/>
      <c r="FR767" s="472"/>
      <c r="FS767" s="472"/>
      <c r="FT767" s="472"/>
      <c r="FU767" s="472"/>
      <c r="FV767" s="472"/>
      <c r="FW767" s="472"/>
      <c r="FX767" s="472"/>
      <c r="FY767" s="472"/>
      <c r="FZ767" s="472"/>
      <c r="GA767" s="472"/>
      <c r="GB767" s="472"/>
      <c r="GC767" s="472"/>
      <c r="GD767" s="472"/>
      <c r="GE767" s="472"/>
      <c r="GF767" s="472"/>
      <c r="GG767" s="472"/>
      <c r="GH767" s="472"/>
      <c r="GI767" s="472"/>
      <c r="GJ767" s="472"/>
      <c r="GK767" s="472"/>
      <c r="GL767" s="472"/>
      <c r="GM767" s="472"/>
      <c r="GN767" s="472"/>
      <c r="GO767" s="472"/>
      <c r="GP767" s="472"/>
      <c r="GQ767" s="472"/>
      <c r="GR767" s="472"/>
      <c r="GS767" s="472"/>
      <c r="GT767" s="472"/>
      <c r="GU767" s="472"/>
      <c r="GV767" s="472"/>
    </row>
    <row r="768" spans="1:204" s="473" customFormat="1" ht="32" x14ac:dyDescent="0.2">
      <c r="A768" s="476"/>
      <c r="B768" s="501" t="s">
        <v>3032</v>
      </c>
      <c r="C768" s="475" t="s">
        <v>1470</v>
      </c>
      <c r="D768" s="478">
        <v>1</v>
      </c>
      <c r="E768" s="478"/>
      <c r="F768" s="478"/>
      <c r="G768" s="478"/>
      <c r="H768" s="478"/>
      <c r="I768" s="478"/>
      <c r="J768" s="478"/>
      <c r="K768" s="478"/>
      <c r="L768" s="478"/>
      <c r="M768" s="478"/>
      <c r="N768" s="478"/>
      <c r="O768" s="478"/>
      <c r="P768" s="478"/>
      <c r="Q768" s="478"/>
      <c r="R768" s="478"/>
      <c r="S768" s="478"/>
      <c r="T768" s="478"/>
      <c r="U768" s="478"/>
      <c r="V768" s="478"/>
      <c r="W768" s="478"/>
      <c r="X768" s="478">
        <v>0</v>
      </c>
      <c r="Y768" s="478"/>
      <c r="Z768" s="478"/>
      <c r="AA768" s="478"/>
      <c r="AB768" s="478"/>
      <c r="AC768" s="478"/>
      <c r="AD768" s="478"/>
      <c r="AE768" s="478"/>
      <c r="AF768" s="478"/>
      <c r="AG768" s="478"/>
      <c r="AH768" s="478"/>
      <c r="AI768" s="478"/>
      <c r="AJ768" s="478"/>
      <c r="AK768" s="478"/>
      <c r="AL768" s="478"/>
      <c r="AM768" s="478"/>
      <c r="AN768" s="478"/>
      <c r="AO768" s="478"/>
      <c r="AP768" s="478"/>
      <c r="AQ768" s="478"/>
      <c r="AR768" s="478"/>
      <c r="AS768" s="478"/>
      <c r="AT768" s="478"/>
      <c r="AU768" s="478"/>
      <c r="AV768" s="478"/>
      <c r="AW768" s="478"/>
      <c r="AX768" s="478"/>
      <c r="AY768" s="478"/>
      <c r="AZ768" s="478"/>
      <c r="BA768" s="478"/>
      <c r="BB768" s="478"/>
      <c r="BC768" s="478"/>
      <c r="BD768" s="475" t="s">
        <v>2981</v>
      </c>
      <c r="BE768" s="475"/>
      <c r="BF768" s="472"/>
      <c r="BG768" s="472">
        <v>0</v>
      </c>
      <c r="BH768" s="472">
        <v>1</v>
      </c>
      <c r="BI768" s="472"/>
      <c r="BJ768" s="472"/>
      <c r="BK768" s="472"/>
      <c r="BL768" s="472"/>
      <c r="BM768" s="472"/>
      <c r="BN768" s="472"/>
      <c r="BO768" s="472"/>
      <c r="BP768" s="472"/>
      <c r="BQ768" s="472"/>
      <c r="BR768" s="472"/>
      <c r="BS768" s="472"/>
      <c r="BT768" s="472"/>
      <c r="BU768" s="472"/>
      <c r="BV768" s="472"/>
      <c r="BW768" s="472"/>
      <c r="BX768" s="472"/>
      <c r="BY768" s="472"/>
      <c r="BZ768" s="472"/>
      <c r="CA768" s="472"/>
      <c r="CB768" s="472"/>
      <c r="CC768" s="472"/>
      <c r="CD768" s="472"/>
      <c r="CE768" s="472"/>
      <c r="CF768" s="472"/>
      <c r="CG768" s="472"/>
      <c r="CH768" s="472"/>
      <c r="CI768" s="472"/>
      <c r="CJ768" s="472"/>
      <c r="CK768" s="472"/>
      <c r="CL768" s="472"/>
      <c r="CM768" s="472"/>
      <c r="CN768" s="472"/>
      <c r="CO768" s="472"/>
      <c r="CP768" s="472"/>
      <c r="CQ768" s="472"/>
      <c r="CR768" s="472"/>
      <c r="CS768" s="472"/>
      <c r="CT768" s="472"/>
      <c r="CU768" s="472"/>
      <c r="CV768" s="472"/>
      <c r="CW768" s="472"/>
      <c r="CX768" s="472"/>
      <c r="CY768" s="472"/>
      <c r="CZ768" s="472"/>
      <c r="DA768" s="472"/>
      <c r="DB768" s="472"/>
      <c r="DC768" s="472"/>
      <c r="DD768" s="472"/>
      <c r="DE768" s="472"/>
      <c r="DF768" s="472"/>
      <c r="DG768" s="472"/>
      <c r="DH768" s="472"/>
      <c r="DI768" s="472"/>
      <c r="DJ768" s="472"/>
      <c r="DK768" s="472"/>
      <c r="DL768" s="472"/>
      <c r="DM768" s="472"/>
      <c r="DN768" s="472"/>
      <c r="DO768" s="472"/>
      <c r="DP768" s="472"/>
      <c r="DQ768" s="472"/>
      <c r="DR768" s="472"/>
      <c r="DS768" s="472"/>
      <c r="DT768" s="472"/>
      <c r="DU768" s="472"/>
      <c r="DV768" s="472"/>
      <c r="DW768" s="472"/>
      <c r="DX768" s="472"/>
      <c r="DY768" s="472"/>
      <c r="DZ768" s="472"/>
      <c r="EA768" s="472"/>
      <c r="EB768" s="472"/>
      <c r="EC768" s="472"/>
      <c r="ED768" s="472"/>
      <c r="EE768" s="472"/>
      <c r="EF768" s="472"/>
      <c r="EG768" s="472"/>
      <c r="EH768" s="472"/>
      <c r="EI768" s="472"/>
      <c r="EJ768" s="472"/>
      <c r="EK768" s="472"/>
      <c r="EL768" s="472"/>
      <c r="EM768" s="472"/>
      <c r="EN768" s="472"/>
      <c r="EO768" s="472"/>
      <c r="EP768" s="472"/>
      <c r="EQ768" s="472"/>
      <c r="ER768" s="472"/>
      <c r="ES768" s="472"/>
      <c r="ET768" s="472"/>
      <c r="EU768" s="472"/>
      <c r="EV768" s="472"/>
      <c r="EW768" s="472"/>
      <c r="EX768" s="472"/>
      <c r="EY768" s="472"/>
      <c r="EZ768" s="472"/>
      <c r="FA768" s="472"/>
      <c r="FB768" s="472"/>
      <c r="FC768" s="472"/>
      <c r="FD768" s="472"/>
      <c r="FE768" s="472"/>
      <c r="FF768" s="472"/>
      <c r="FG768" s="472"/>
      <c r="FH768" s="472"/>
      <c r="FI768" s="472"/>
      <c r="FJ768" s="472"/>
      <c r="FK768" s="472"/>
      <c r="FL768" s="472"/>
      <c r="FM768" s="472"/>
      <c r="FN768" s="472"/>
      <c r="FO768" s="472"/>
      <c r="FP768" s="472"/>
      <c r="FQ768" s="472"/>
      <c r="FR768" s="472"/>
      <c r="FS768" s="472"/>
      <c r="FT768" s="472"/>
      <c r="FU768" s="472"/>
      <c r="FV768" s="472"/>
      <c r="FW768" s="472"/>
      <c r="FX768" s="472"/>
      <c r="FY768" s="472"/>
      <c r="FZ768" s="472"/>
      <c r="GA768" s="472"/>
      <c r="GB768" s="472"/>
      <c r="GC768" s="472"/>
      <c r="GD768" s="472"/>
      <c r="GE768" s="472"/>
      <c r="GF768" s="472"/>
      <c r="GG768" s="472"/>
      <c r="GH768" s="472"/>
      <c r="GI768" s="472"/>
      <c r="GJ768" s="472"/>
      <c r="GK768" s="472"/>
      <c r="GL768" s="472"/>
      <c r="GM768" s="472"/>
      <c r="GN768" s="472"/>
      <c r="GO768" s="472"/>
      <c r="GP768" s="472"/>
      <c r="GQ768" s="472"/>
      <c r="GR768" s="472"/>
      <c r="GS768" s="472"/>
      <c r="GT768" s="472"/>
      <c r="GU768" s="472"/>
      <c r="GV768" s="472"/>
    </row>
    <row r="769" spans="1:204" s="473" customFormat="1" x14ac:dyDescent="0.2">
      <c r="A769" s="476"/>
      <c r="B769" s="501" t="s">
        <v>3033</v>
      </c>
      <c r="C769" s="475" t="s">
        <v>1470</v>
      </c>
      <c r="D769" s="478">
        <v>2</v>
      </c>
      <c r="E769" s="478"/>
      <c r="F769" s="478"/>
      <c r="G769" s="478"/>
      <c r="H769" s="478"/>
      <c r="I769" s="478"/>
      <c r="J769" s="478"/>
      <c r="K769" s="478"/>
      <c r="L769" s="478"/>
      <c r="M769" s="478"/>
      <c r="N769" s="478"/>
      <c r="O769" s="478"/>
      <c r="P769" s="478"/>
      <c r="Q769" s="478"/>
      <c r="R769" s="478"/>
      <c r="S769" s="478"/>
      <c r="T769" s="478"/>
      <c r="U769" s="478"/>
      <c r="V769" s="478"/>
      <c r="W769" s="478"/>
      <c r="X769" s="478">
        <v>0</v>
      </c>
      <c r="Y769" s="478"/>
      <c r="Z769" s="478"/>
      <c r="AA769" s="478"/>
      <c r="AB769" s="478"/>
      <c r="AC769" s="478"/>
      <c r="AD769" s="478"/>
      <c r="AE769" s="478"/>
      <c r="AF769" s="478"/>
      <c r="AG769" s="478"/>
      <c r="AH769" s="478"/>
      <c r="AI769" s="478"/>
      <c r="AJ769" s="478"/>
      <c r="AK769" s="478"/>
      <c r="AL769" s="478"/>
      <c r="AM769" s="478"/>
      <c r="AN769" s="478"/>
      <c r="AO769" s="478"/>
      <c r="AP769" s="478"/>
      <c r="AQ769" s="478"/>
      <c r="AR769" s="478"/>
      <c r="AS769" s="478"/>
      <c r="AT769" s="478"/>
      <c r="AU769" s="478"/>
      <c r="AV769" s="478"/>
      <c r="AW769" s="478"/>
      <c r="AX769" s="478"/>
      <c r="AY769" s="478"/>
      <c r="AZ769" s="478"/>
      <c r="BA769" s="478"/>
      <c r="BB769" s="478"/>
      <c r="BC769" s="478"/>
      <c r="BD769" s="475" t="s">
        <v>2981</v>
      </c>
      <c r="BE769" s="475"/>
      <c r="BF769" s="472"/>
      <c r="BG769" s="472">
        <v>0</v>
      </c>
      <c r="BH769" s="472">
        <v>2</v>
      </c>
      <c r="BI769" s="472"/>
      <c r="BJ769" s="472"/>
      <c r="BK769" s="472"/>
      <c r="BL769" s="472"/>
      <c r="BM769" s="472"/>
      <c r="BN769" s="472"/>
      <c r="BO769" s="472"/>
      <c r="BP769" s="472"/>
      <c r="BQ769" s="472"/>
      <c r="BR769" s="472"/>
      <c r="BS769" s="472"/>
      <c r="BT769" s="472"/>
      <c r="BU769" s="472"/>
      <c r="BV769" s="472"/>
      <c r="BW769" s="472"/>
      <c r="BX769" s="472"/>
      <c r="BY769" s="472"/>
      <c r="BZ769" s="472"/>
      <c r="CA769" s="472"/>
      <c r="CB769" s="472"/>
      <c r="CC769" s="472"/>
      <c r="CD769" s="472"/>
      <c r="CE769" s="472"/>
      <c r="CF769" s="472"/>
      <c r="CG769" s="472"/>
      <c r="CH769" s="472"/>
      <c r="CI769" s="472"/>
      <c r="CJ769" s="472"/>
      <c r="CK769" s="472"/>
      <c r="CL769" s="472"/>
      <c r="CM769" s="472"/>
      <c r="CN769" s="472"/>
      <c r="CO769" s="472"/>
      <c r="CP769" s="472"/>
      <c r="CQ769" s="472"/>
      <c r="CR769" s="472"/>
      <c r="CS769" s="472"/>
      <c r="CT769" s="472"/>
      <c r="CU769" s="472"/>
      <c r="CV769" s="472"/>
      <c r="CW769" s="472"/>
      <c r="CX769" s="472"/>
      <c r="CY769" s="472"/>
      <c r="CZ769" s="472"/>
      <c r="DA769" s="472"/>
      <c r="DB769" s="472"/>
      <c r="DC769" s="472"/>
      <c r="DD769" s="472"/>
      <c r="DE769" s="472"/>
      <c r="DF769" s="472"/>
      <c r="DG769" s="472"/>
      <c r="DH769" s="472"/>
      <c r="DI769" s="472"/>
      <c r="DJ769" s="472"/>
      <c r="DK769" s="472"/>
      <c r="DL769" s="472"/>
      <c r="DM769" s="472"/>
      <c r="DN769" s="472"/>
      <c r="DO769" s="472"/>
      <c r="DP769" s="472"/>
      <c r="DQ769" s="472"/>
      <c r="DR769" s="472"/>
      <c r="DS769" s="472"/>
      <c r="DT769" s="472"/>
      <c r="DU769" s="472"/>
      <c r="DV769" s="472"/>
      <c r="DW769" s="472"/>
      <c r="DX769" s="472"/>
      <c r="DY769" s="472"/>
      <c r="DZ769" s="472"/>
      <c r="EA769" s="472"/>
      <c r="EB769" s="472"/>
      <c r="EC769" s="472"/>
      <c r="ED769" s="472"/>
      <c r="EE769" s="472"/>
      <c r="EF769" s="472"/>
      <c r="EG769" s="472"/>
      <c r="EH769" s="472"/>
      <c r="EI769" s="472"/>
      <c r="EJ769" s="472"/>
      <c r="EK769" s="472"/>
      <c r="EL769" s="472"/>
      <c r="EM769" s="472"/>
      <c r="EN769" s="472"/>
      <c r="EO769" s="472"/>
      <c r="EP769" s="472"/>
      <c r="EQ769" s="472"/>
      <c r="ER769" s="472"/>
      <c r="ES769" s="472"/>
      <c r="ET769" s="472"/>
      <c r="EU769" s="472"/>
      <c r="EV769" s="472"/>
      <c r="EW769" s="472"/>
      <c r="EX769" s="472"/>
      <c r="EY769" s="472"/>
      <c r="EZ769" s="472"/>
      <c r="FA769" s="472"/>
      <c r="FB769" s="472"/>
      <c r="FC769" s="472"/>
      <c r="FD769" s="472"/>
      <c r="FE769" s="472"/>
      <c r="FF769" s="472"/>
      <c r="FG769" s="472"/>
      <c r="FH769" s="472"/>
      <c r="FI769" s="472"/>
      <c r="FJ769" s="472"/>
      <c r="FK769" s="472"/>
      <c r="FL769" s="472"/>
      <c r="FM769" s="472"/>
      <c r="FN769" s="472"/>
      <c r="FO769" s="472"/>
      <c r="FP769" s="472"/>
      <c r="FQ769" s="472"/>
      <c r="FR769" s="472"/>
      <c r="FS769" s="472"/>
      <c r="FT769" s="472"/>
      <c r="FU769" s="472"/>
      <c r="FV769" s="472"/>
      <c r="FW769" s="472"/>
      <c r="FX769" s="472"/>
      <c r="FY769" s="472"/>
      <c r="FZ769" s="472"/>
      <c r="GA769" s="472"/>
      <c r="GB769" s="472"/>
      <c r="GC769" s="472"/>
      <c r="GD769" s="472"/>
      <c r="GE769" s="472"/>
      <c r="GF769" s="472"/>
      <c r="GG769" s="472"/>
      <c r="GH769" s="472"/>
      <c r="GI769" s="472"/>
      <c r="GJ769" s="472"/>
      <c r="GK769" s="472"/>
      <c r="GL769" s="472"/>
      <c r="GM769" s="472"/>
      <c r="GN769" s="472"/>
      <c r="GO769" s="472"/>
      <c r="GP769" s="472"/>
      <c r="GQ769" s="472"/>
      <c r="GR769" s="472"/>
      <c r="GS769" s="472"/>
      <c r="GT769" s="472"/>
      <c r="GU769" s="472"/>
      <c r="GV769" s="472"/>
    </row>
    <row r="770" spans="1:204" s="473" customFormat="1" ht="32" x14ac:dyDescent="0.2">
      <c r="A770" s="476"/>
      <c r="B770" s="501" t="s">
        <v>3034</v>
      </c>
      <c r="C770" s="475" t="s">
        <v>1470</v>
      </c>
      <c r="D770" s="478">
        <v>19.54</v>
      </c>
      <c r="E770" s="478">
        <v>6</v>
      </c>
      <c r="F770" s="478"/>
      <c r="G770" s="478"/>
      <c r="H770" s="478">
        <v>13.540000000000001</v>
      </c>
      <c r="I770" s="478"/>
      <c r="J770" s="478"/>
      <c r="K770" s="478"/>
      <c r="L770" s="478"/>
      <c r="M770" s="478"/>
      <c r="N770" s="478"/>
      <c r="O770" s="478"/>
      <c r="P770" s="478"/>
      <c r="Q770" s="478"/>
      <c r="R770" s="478"/>
      <c r="S770" s="478"/>
      <c r="T770" s="478"/>
      <c r="U770" s="478"/>
      <c r="V770" s="478"/>
      <c r="W770" s="478"/>
      <c r="X770" s="478">
        <v>0</v>
      </c>
      <c r="Y770" s="478"/>
      <c r="Z770" s="478"/>
      <c r="AA770" s="478"/>
      <c r="AB770" s="478"/>
      <c r="AC770" s="478"/>
      <c r="AD770" s="478"/>
      <c r="AE770" s="478"/>
      <c r="AF770" s="478"/>
      <c r="AG770" s="478"/>
      <c r="AH770" s="478"/>
      <c r="AI770" s="478"/>
      <c r="AJ770" s="478"/>
      <c r="AK770" s="478"/>
      <c r="AL770" s="478"/>
      <c r="AM770" s="478"/>
      <c r="AN770" s="478"/>
      <c r="AO770" s="478"/>
      <c r="AP770" s="478"/>
      <c r="AQ770" s="478"/>
      <c r="AR770" s="478"/>
      <c r="AS770" s="478"/>
      <c r="AT770" s="478"/>
      <c r="AU770" s="478"/>
      <c r="AV770" s="478"/>
      <c r="AW770" s="478"/>
      <c r="AX770" s="478"/>
      <c r="AY770" s="478"/>
      <c r="AZ770" s="478"/>
      <c r="BA770" s="478"/>
      <c r="BB770" s="478"/>
      <c r="BC770" s="478"/>
      <c r="BD770" s="475" t="s">
        <v>2981</v>
      </c>
      <c r="BE770" s="475"/>
      <c r="BF770" s="472"/>
      <c r="BG770" s="472">
        <v>19.54</v>
      </c>
      <c r="BH770" s="472">
        <v>0</v>
      </c>
      <c r="BI770" s="472"/>
      <c r="BJ770" s="472"/>
      <c r="BK770" s="472"/>
      <c r="BL770" s="472"/>
      <c r="BM770" s="472"/>
      <c r="BN770" s="472"/>
      <c r="BO770" s="472"/>
      <c r="BP770" s="472"/>
      <c r="BQ770" s="472"/>
      <c r="BR770" s="472"/>
      <c r="BS770" s="472"/>
      <c r="BT770" s="472"/>
      <c r="BU770" s="472"/>
      <c r="BV770" s="472"/>
      <c r="BW770" s="472"/>
      <c r="BX770" s="472"/>
      <c r="BY770" s="472"/>
      <c r="BZ770" s="472"/>
      <c r="CA770" s="472"/>
      <c r="CB770" s="472"/>
      <c r="CC770" s="472"/>
      <c r="CD770" s="472"/>
      <c r="CE770" s="472"/>
      <c r="CF770" s="472"/>
      <c r="CG770" s="472"/>
      <c r="CH770" s="472"/>
      <c r="CI770" s="472"/>
      <c r="CJ770" s="472"/>
      <c r="CK770" s="472"/>
      <c r="CL770" s="472"/>
      <c r="CM770" s="472"/>
      <c r="CN770" s="472"/>
      <c r="CO770" s="472"/>
      <c r="CP770" s="472"/>
      <c r="CQ770" s="472"/>
      <c r="CR770" s="472"/>
      <c r="CS770" s="472"/>
      <c r="CT770" s="472"/>
      <c r="CU770" s="472"/>
      <c r="CV770" s="472"/>
      <c r="CW770" s="472"/>
      <c r="CX770" s="472"/>
      <c r="CY770" s="472"/>
      <c r="CZ770" s="472"/>
      <c r="DA770" s="472"/>
      <c r="DB770" s="472"/>
      <c r="DC770" s="472"/>
      <c r="DD770" s="472"/>
      <c r="DE770" s="472"/>
      <c r="DF770" s="472"/>
      <c r="DG770" s="472"/>
      <c r="DH770" s="472"/>
      <c r="DI770" s="472"/>
      <c r="DJ770" s="472"/>
      <c r="DK770" s="472"/>
      <c r="DL770" s="472"/>
      <c r="DM770" s="472"/>
      <c r="DN770" s="472"/>
      <c r="DO770" s="472"/>
      <c r="DP770" s="472"/>
      <c r="DQ770" s="472"/>
      <c r="DR770" s="472"/>
      <c r="DS770" s="472"/>
      <c r="DT770" s="472"/>
      <c r="DU770" s="472"/>
      <c r="DV770" s="472"/>
      <c r="DW770" s="472"/>
      <c r="DX770" s="472"/>
      <c r="DY770" s="472"/>
      <c r="DZ770" s="472"/>
      <c r="EA770" s="472"/>
      <c r="EB770" s="472"/>
      <c r="EC770" s="472"/>
      <c r="ED770" s="472"/>
      <c r="EE770" s="472"/>
      <c r="EF770" s="472"/>
      <c r="EG770" s="472"/>
      <c r="EH770" s="472"/>
      <c r="EI770" s="472"/>
      <c r="EJ770" s="472"/>
      <c r="EK770" s="472"/>
      <c r="EL770" s="472"/>
      <c r="EM770" s="472"/>
      <c r="EN770" s="472"/>
      <c r="EO770" s="472"/>
      <c r="EP770" s="472"/>
      <c r="EQ770" s="472"/>
      <c r="ER770" s="472"/>
      <c r="ES770" s="472"/>
      <c r="ET770" s="472"/>
      <c r="EU770" s="472"/>
      <c r="EV770" s="472"/>
      <c r="EW770" s="472"/>
      <c r="EX770" s="472"/>
      <c r="EY770" s="472"/>
      <c r="EZ770" s="472"/>
      <c r="FA770" s="472"/>
      <c r="FB770" s="472"/>
      <c r="FC770" s="472"/>
      <c r="FD770" s="472"/>
      <c r="FE770" s="472"/>
      <c r="FF770" s="472"/>
      <c r="FG770" s="472"/>
      <c r="FH770" s="472"/>
      <c r="FI770" s="472"/>
      <c r="FJ770" s="472"/>
      <c r="FK770" s="472"/>
      <c r="FL770" s="472"/>
      <c r="FM770" s="472"/>
      <c r="FN770" s="472"/>
      <c r="FO770" s="472"/>
      <c r="FP770" s="472"/>
      <c r="FQ770" s="472"/>
      <c r="FR770" s="472"/>
      <c r="FS770" s="472"/>
      <c r="FT770" s="472"/>
      <c r="FU770" s="472"/>
      <c r="FV770" s="472"/>
      <c r="FW770" s="472"/>
      <c r="FX770" s="472"/>
      <c r="FY770" s="472"/>
      <c r="FZ770" s="472"/>
      <c r="GA770" s="472"/>
      <c r="GB770" s="472"/>
      <c r="GC770" s="472"/>
      <c r="GD770" s="472"/>
      <c r="GE770" s="472"/>
      <c r="GF770" s="472"/>
      <c r="GG770" s="472"/>
      <c r="GH770" s="472"/>
      <c r="GI770" s="472"/>
      <c r="GJ770" s="472"/>
      <c r="GK770" s="472"/>
      <c r="GL770" s="472"/>
      <c r="GM770" s="472"/>
      <c r="GN770" s="472"/>
      <c r="GO770" s="472"/>
      <c r="GP770" s="472"/>
      <c r="GQ770" s="472"/>
      <c r="GR770" s="472"/>
      <c r="GS770" s="472"/>
      <c r="GT770" s="472"/>
      <c r="GU770" s="472"/>
      <c r="GV770" s="472"/>
    </row>
    <row r="771" spans="1:204" s="473" customFormat="1" ht="80" x14ac:dyDescent="0.2">
      <c r="A771" s="476"/>
      <c r="B771" s="481" t="s">
        <v>3035</v>
      </c>
      <c r="C771" s="475" t="s">
        <v>1470</v>
      </c>
      <c r="D771" s="478">
        <v>2.5</v>
      </c>
      <c r="E771" s="478"/>
      <c r="F771" s="478"/>
      <c r="G771" s="478"/>
      <c r="H771" s="478"/>
      <c r="I771" s="478">
        <v>2.5</v>
      </c>
      <c r="J771" s="478"/>
      <c r="K771" s="478"/>
      <c r="L771" s="478"/>
      <c r="M771" s="478"/>
      <c r="N771" s="478"/>
      <c r="O771" s="478"/>
      <c r="P771" s="478"/>
      <c r="Q771" s="478"/>
      <c r="R771" s="478"/>
      <c r="S771" s="478"/>
      <c r="T771" s="478"/>
      <c r="U771" s="478"/>
      <c r="V771" s="478"/>
      <c r="W771" s="478"/>
      <c r="X771" s="478">
        <v>0</v>
      </c>
      <c r="Y771" s="478"/>
      <c r="Z771" s="478"/>
      <c r="AA771" s="478"/>
      <c r="AB771" s="478"/>
      <c r="AC771" s="478"/>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478"/>
      <c r="AY771" s="478"/>
      <c r="AZ771" s="478"/>
      <c r="BA771" s="478"/>
      <c r="BB771" s="478"/>
      <c r="BC771" s="478"/>
      <c r="BD771" s="475" t="s">
        <v>3016</v>
      </c>
      <c r="BE771" s="475" t="s">
        <v>3036</v>
      </c>
      <c r="BF771" s="472">
        <v>2017</v>
      </c>
      <c r="BG771" s="472">
        <v>2.5</v>
      </c>
      <c r="BH771" s="472">
        <v>0</v>
      </c>
      <c r="BI771" s="472"/>
      <c r="BJ771" s="472"/>
      <c r="BK771" s="472"/>
      <c r="BL771" s="472"/>
      <c r="BM771" s="472"/>
      <c r="BN771" s="472"/>
      <c r="BO771" s="472"/>
      <c r="BP771" s="472"/>
      <c r="BQ771" s="472"/>
      <c r="BR771" s="472"/>
      <c r="BS771" s="472"/>
      <c r="BT771" s="472"/>
      <c r="BU771" s="472"/>
      <c r="BV771" s="472"/>
      <c r="BW771" s="472"/>
      <c r="BX771" s="472"/>
      <c r="BY771" s="472"/>
      <c r="BZ771" s="472"/>
      <c r="CA771" s="472"/>
      <c r="CB771" s="472"/>
      <c r="CC771" s="472"/>
      <c r="CD771" s="472"/>
      <c r="CE771" s="472"/>
      <c r="CF771" s="472"/>
      <c r="CG771" s="472"/>
      <c r="CH771" s="472"/>
      <c r="CI771" s="472"/>
      <c r="CJ771" s="472"/>
      <c r="CK771" s="472"/>
      <c r="CL771" s="472"/>
      <c r="CM771" s="472"/>
      <c r="CN771" s="472"/>
      <c r="CO771" s="472"/>
      <c r="CP771" s="472"/>
      <c r="CQ771" s="472"/>
      <c r="CR771" s="472"/>
      <c r="CS771" s="472"/>
      <c r="CT771" s="472"/>
      <c r="CU771" s="472"/>
      <c r="CV771" s="472"/>
      <c r="CW771" s="472"/>
      <c r="CX771" s="472"/>
      <c r="CY771" s="472"/>
      <c r="CZ771" s="472"/>
      <c r="DA771" s="472"/>
      <c r="DB771" s="472"/>
      <c r="DC771" s="472"/>
      <c r="DD771" s="472"/>
      <c r="DE771" s="472"/>
      <c r="DF771" s="472"/>
      <c r="DG771" s="472"/>
      <c r="DH771" s="472"/>
      <c r="DI771" s="472"/>
      <c r="DJ771" s="472"/>
      <c r="DK771" s="472"/>
      <c r="DL771" s="472"/>
      <c r="DM771" s="472"/>
      <c r="DN771" s="472"/>
      <c r="DO771" s="472"/>
      <c r="DP771" s="472"/>
      <c r="DQ771" s="472"/>
      <c r="DR771" s="472"/>
      <c r="DS771" s="472"/>
      <c r="DT771" s="472"/>
      <c r="DU771" s="472"/>
      <c r="DV771" s="472"/>
      <c r="DW771" s="472"/>
      <c r="DX771" s="472"/>
      <c r="DY771" s="472"/>
      <c r="DZ771" s="472"/>
      <c r="EA771" s="472"/>
      <c r="EB771" s="472"/>
      <c r="EC771" s="472"/>
      <c r="ED771" s="472"/>
      <c r="EE771" s="472"/>
      <c r="EF771" s="472"/>
      <c r="EG771" s="472"/>
      <c r="EH771" s="472"/>
      <c r="EI771" s="472"/>
      <c r="EJ771" s="472"/>
      <c r="EK771" s="472"/>
      <c r="EL771" s="472"/>
      <c r="EM771" s="472"/>
      <c r="EN771" s="472"/>
      <c r="EO771" s="472"/>
      <c r="EP771" s="472"/>
      <c r="EQ771" s="472"/>
      <c r="ER771" s="472"/>
      <c r="ES771" s="472"/>
      <c r="ET771" s="472"/>
      <c r="EU771" s="472"/>
      <c r="EV771" s="472"/>
      <c r="EW771" s="472"/>
      <c r="EX771" s="472"/>
      <c r="EY771" s="472"/>
      <c r="EZ771" s="472"/>
      <c r="FA771" s="472"/>
      <c r="FB771" s="472"/>
      <c r="FC771" s="472"/>
      <c r="FD771" s="472"/>
      <c r="FE771" s="472"/>
      <c r="FF771" s="472"/>
      <c r="FG771" s="472"/>
      <c r="FH771" s="472"/>
      <c r="FI771" s="472"/>
      <c r="FJ771" s="472"/>
      <c r="FK771" s="472"/>
      <c r="FL771" s="472"/>
      <c r="FM771" s="472"/>
      <c r="FN771" s="472"/>
      <c r="FO771" s="472"/>
      <c r="FP771" s="472"/>
      <c r="FQ771" s="472"/>
      <c r="FR771" s="472"/>
      <c r="FS771" s="472"/>
      <c r="FT771" s="472"/>
      <c r="FU771" s="472"/>
      <c r="FV771" s="472"/>
      <c r="FW771" s="472"/>
      <c r="FX771" s="472"/>
      <c r="FY771" s="472"/>
      <c r="FZ771" s="472"/>
      <c r="GA771" s="472"/>
      <c r="GB771" s="472"/>
      <c r="GC771" s="472"/>
      <c r="GD771" s="472"/>
      <c r="GE771" s="472"/>
      <c r="GF771" s="472"/>
      <c r="GG771" s="472"/>
      <c r="GH771" s="472"/>
      <c r="GI771" s="472"/>
      <c r="GJ771" s="472"/>
      <c r="GK771" s="472"/>
      <c r="GL771" s="472"/>
      <c r="GM771" s="472"/>
      <c r="GN771" s="472"/>
      <c r="GO771" s="472"/>
      <c r="GP771" s="472"/>
      <c r="GQ771" s="472"/>
      <c r="GR771" s="472"/>
      <c r="GS771" s="472"/>
      <c r="GT771" s="472"/>
      <c r="GU771" s="472"/>
      <c r="GV771" s="472"/>
    </row>
    <row r="772" spans="1:204" s="473" customFormat="1" ht="64" x14ac:dyDescent="0.2">
      <c r="A772" s="476"/>
      <c r="B772" s="484" t="s">
        <v>3617</v>
      </c>
      <c r="C772" s="475" t="s">
        <v>1470</v>
      </c>
      <c r="D772" s="478">
        <v>9.1</v>
      </c>
      <c r="E772" s="478"/>
      <c r="F772" s="478"/>
      <c r="G772" s="478"/>
      <c r="H772" s="478"/>
      <c r="I772" s="478"/>
      <c r="J772" s="478"/>
      <c r="K772" s="478"/>
      <c r="L772" s="478"/>
      <c r="M772" s="478"/>
      <c r="N772" s="478"/>
      <c r="O772" s="478"/>
      <c r="P772" s="478"/>
      <c r="Q772" s="478"/>
      <c r="R772" s="478"/>
      <c r="S772" s="478"/>
      <c r="T772" s="478"/>
      <c r="U772" s="478"/>
      <c r="V772" s="478"/>
      <c r="W772" s="478"/>
      <c r="X772" s="478">
        <v>0</v>
      </c>
      <c r="Y772" s="478"/>
      <c r="Z772" s="478"/>
      <c r="AA772" s="478"/>
      <c r="AB772" s="478"/>
      <c r="AC772" s="478"/>
      <c r="AD772" s="478"/>
      <c r="AE772" s="478"/>
      <c r="AF772" s="478"/>
      <c r="AG772" s="478"/>
      <c r="AH772" s="478"/>
      <c r="AI772" s="478"/>
      <c r="AJ772" s="478"/>
      <c r="AK772" s="478"/>
      <c r="AL772" s="478"/>
      <c r="AM772" s="478"/>
      <c r="AN772" s="478"/>
      <c r="AO772" s="478"/>
      <c r="AP772" s="478"/>
      <c r="AQ772" s="478"/>
      <c r="AR772" s="478"/>
      <c r="AS772" s="478"/>
      <c r="AT772" s="478"/>
      <c r="AU772" s="478"/>
      <c r="AV772" s="478"/>
      <c r="AW772" s="478"/>
      <c r="AX772" s="478"/>
      <c r="AY772" s="478"/>
      <c r="AZ772" s="478"/>
      <c r="BA772" s="478"/>
      <c r="BB772" s="478"/>
      <c r="BC772" s="478"/>
      <c r="BD772" s="475" t="s">
        <v>3016</v>
      </c>
      <c r="BE772" s="475"/>
      <c r="BF772" s="472"/>
      <c r="BG772" s="472">
        <v>0</v>
      </c>
      <c r="BH772" s="472">
        <v>9.1</v>
      </c>
      <c r="BI772" s="472"/>
      <c r="BJ772" s="472"/>
      <c r="BK772" s="472"/>
      <c r="BL772" s="472"/>
      <c r="BM772" s="472"/>
      <c r="BN772" s="472"/>
      <c r="BO772" s="472"/>
      <c r="BP772" s="472"/>
      <c r="BQ772" s="472"/>
      <c r="BR772" s="472"/>
      <c r="BS772" s="472"/>
      <c r="BT772" s="472"/>
      <c r="BU772" s="472"/>
      <c r="BV772" s="472"/>
      <c r="BW772" s="472"/>
      <c r="BX772" s="472"/>
      <c r="BY772" s="472"/>
      <c r="BZ772" s="472"/>
      <c r="CA772" s="472"/>
      <c r="CB772" s="472"/>
      <c r="CC772" s="472"/>
      <c r="CD772" s="472"/>
      <c r="CE772" s="472"/>
      <c r="CF772" s="472"/>
      <c r="CG772" s="472"/>
      <c r="CH772" s="472"/>
      <c r="CI772" s="472"/>
      <c r="CJ772" s="472"/>
      <c r="CK772" s="472"/>
      <c r="CL772" s="472"/>
      <c r="CM772" s="472"/>
      <c r="CN772" s="472"/>
      <c r="CO772" s="472"/>
      <c r="CP772" s="472"/>
      <c r="CQ772" s="472"/>
      <c r="CR772" s="472"/>
      <c r="CS772" s="472"/>
      <c r="CT772" s="472"/>
      <c r="CU772" s="472"/>
      <c r="CV772" s="472"/>
      <c r="CW772" s="472"/>
      <c r="CX772" s="472"/>
      <c r="CY772" s="472"/>
      <c r="CZ772" s="472"/>
      <c r="DA772" s="472"/>
      <c r="DB772" s="472"/>
      <c r="DC772" s="472"/>
      <c r="DD772" s="472"/>
      <c r="DE772" s="472"/>
      <c r="DF772" s="472"/>
      <c r="DG772" s="472"/>
      <c r="DH772" s="472"/>
      <c r="DI772" s="472"/>
      <c r="DJ772" s="472"/>
      <c r="DK772" s="472"/>
      <c r="DL772" s="472"/>
      <c r="DM772" s="472"/>
      <c r="DN772" s="472"/>
      <c r="DO772" s="472"/>
      <c r="DP772" s="472"/>
      <c r="DQ772" s="472"/>
      <c r="DR772" s="472"/>
      <c r="DS772" s="472"/>
      <c r="DT772" s="472"/>
      <c r="DU772" s="472"/>
      <c r="DV772" s="472"/>
      <c r="DW772" s="472"/>
      <c r="DX772" s="472"/>
      <c r="DY772" s="472"/>
      <c r="DZ772" s="472"/>
      <c r="EA772" s="472"/>
      <c r="EB772" s="472"/>
      <c r="EC772" s="472"/>
      <c r="ED772" s="472"/>
      <c r="EE772" s="472"/>
      <c r="EF772" s="472"/>
      <c r="EG772" s="472"/>
      <c r="EH772" s="472"/>
      <c r="EI772" s="472"/>
      <c r="EJ772" s="472"/>
      <c r="EK772" s="472"/>
      <c r="EL772" s="472"/>
      <c r="EM772" s="472"/>
      <c r="EN772" s="472"/>
      <c r="EO772" s="472"/>
      <c r="EP772" s="472"/>
      <c r="EQ772" s="472"/>
      <c r="ER772" s="472"/>
      <c r="ES772" s="472"/>
      <c r="ET772" s="472"/>
      <c r="EU772" s="472"/>
      <c r="EV772" s="472"/>
      <c r="EW772" s="472"/>
      <c r="EX772" s="472"/>
      <c r="EY772" s="472"/>
      <c r="EZ772" s="472"/>
      <c r="FA772" s="472"/>
      <c r="FB772" s="472"/>
      <c r="FC772" s="472"/>
      <c r="FD772" s="472"/>
      <c r="FE772" s="472"/>
      <c r="FF772" s="472"/>
      <c r="FG772" s="472"/>
      <c r="FH772" s="472"/>
      <c r="FI772" s="472"/>
      <c r="FJ772" s="472"/>
      <c r="FK772" s="472"/>
      <c r="FL772" s="472"/>
      <c r="FM772" s="472"/>
      <c r="FN772" s="472"/>
      <c r="FO772" s="472"/>
      <c r="FP772" s="472"/>
      <c r="FQ772" s="472"/>
      <c r="FR772" s="472"/>
      <c r="FS772" s="472"/>
      <c r="FT772" s="472"/>
      <c r="FU772" s="472"/>
      <c r="FV772" s="472"/>
      <c r="FW772" s="472"/>
      <c r="FX772" s="472"/>
      <c r="FY772" s="472"/>
      <c r="FZ772" s="472"/>
      <c r="GA772" s="472"/>
      <c r="GB772" s="472"/>
      <c r="GC772" s="472"/>
      <c r="GD772" s="472"/>
      <c r="GE772" s="472"/>
      <c r="GF772" s="472"/>
      <c r="GG772" s="472"/>
      <c r="GH772" s="472"/>
      <c r="GI772" s="472"/>
      <c r="GJ772" s="472"/>
      <c r="GK772" s="472"/>
      <c r="GL772" s="472"/>
      <c r="GM772" s="472"/>
      <c r="GN772" s="472"/>
      <c r="GO772" s="472"/>
      <c r="GP772" s="472"/>
      <c r="GQ772" s="472"/>
      <c r="GR772" s="472"/>
      <c r="GS772" s="472"/>
      <c r="GT772" s="472"/>
      <c r="GU772" s="472"/>
      <c r="GV772" s="472"/>
    </row>
    <row r="773" spans="1:204" s="473" customFormat="1" ht="32" x14ac:dyDescent="0.2">
      <c r="A773" s="476"/>
      <c r="B773" s="484" t="s">
        <v>3037</v>
      </c>
      <c r="C773" s="475" t="s">
        <v>1470</v>
      </c>
      <c r="D773" s="478">
        <v>1</v>
      </c>
      <c r="E773" s="478"/>
      <c r="F773" s="478"/>
      <c r="G773" s="478"/>
      <c r="H773" s="478">
        <v>0.36</v>
      </c>
      <c r="I773" s="478"/>
      <c r="J773" s="478"/>
      <c r="K773" s="478"/>
      <c r="L773" s="478"/>
      <c r="M773" s="478"/>
      <c r="N773" s="478"/>
      <c r="O773" s="478"/>
      <c r="P773" s="478"/>
      <c r="Q773" s="478"/>
      <c r="R773" s="478"/>
      <c r="S773" s="478"/>
      <c r="T773" s="478"/>
      <c r="U773" s="478"/>
      <c r="V773" s="478"/>
      <c r="W773" s="478"/>
      <c r="X773" s="478">
        <v>0</v>
      </c>
      <c r="Y773" s="478"/>
      <c r="Z773" s="478"/>
      <c r="AA773" s="478"/>
      <c r="AB773" s="478"/>
      <c r="AC773" s="478"/>
      <c r="AD773" s="478"/>
      <c r="AE773" s="478"/>
      <c r="AF773" s="478"/>
      <c r="AG773" s="478"/>
      <c r="AH773" s="478"/>
      <c r="AI773" s="478"/>
      <c r="AJ773" s="478"/>
      <c r="AK773" s="478"/>
      <c r="AL773" s="478"/>
      <c r="AM773" s="478"/>
      <c r="AN773" s="478"/>
      <c r="AO773" s="478"/>
      <c r="AP773" s="478"/>
      <c r="AQ773" s="478"/>
      <c r="AR773" s="478"/>
      <c r="AS773" s="478"/>
      <c r="AT773" s="478"/>
      <c r="AU773" s="478"/>
      <c r="AV773" s="478"/>
      <c r="AW773" s="478"/>
      <c r="AX773" s="478"/>
      <c r="AY773" s="478"/>
      <c r="AZ773" s="478"/>
      <c r="BA773" s="478"/>
      <c r="BB773" s="478"/>
      <c r="BC773" s="478"/>
      <c r="BD773" s="475" t="s">
        <v>2981</v>
      </c>
      <c r="BE773" s="475"/>
      <c r="BF773" s="472"/>
      <c r="BG773" s="472">
        <v>0.36</v>
      </c>
      <c r="BH773" s="472"/>
      <c r="BI773" s="472"/>
      <c r="BJ773" s="472"/>
      <c r="BK773" s="472"/>
      <c r="BL773" s="472"/>
      <c r="BM773" s="472"/>
      <c r="BN773" s="472"/>
      <c r="BO773" s="472"/>
      <c r="BP773" s="472"/>
      <c r="BQ773" s="472"/>
      <c r="BR773" s="472"/>
      <c r="BS773" s="472"/>
      <c r="BT773" s="472"/>
      <c r="BU773" s="472"/>
      <c r="BV773" s="472"/>
      <c r="BW773" s="472"/>
      <c r="BX773" s="472"/>
      <c r="BY773" s="472"/>
      <c r="BZ773" s="472"/>
      <c r="CA773" s="472"/>
      <c r="CB773" s="472"/>
      <c r="CC773" s="472"/>
      <c r="CD773" s="472"/>
      <c r="CE773" s="472"/>
      <c r="CF773" s="472"/>
      <c r="CG773" s="472"/>
      <c r="CH773" s="472"/>
      <c r="CI773" s="472"/>
      <c r="CJ773" s="472"/>
      <c r="CK773" s="472"/>
      <c r="CL773" s="472"/>
      <c r="CM773" s="472"/>
      <c r="CN773" s="472"/>
      <c r="CO773" s="472"/>
      <c r="CP773" s="472"/>
      <c r="CQ773" s="472"/>
      <c r="CR773" s="472"/>
      <c r="CS773" s="472"/>
      <c r="CT773" s="472"/>
      <c r="CU773" s="472"/>
      <c r="CV773" s="472"/>
      <c r="CW773" s="472"/>
      <c r="CX773" s="472"/>
      <c r="CY773" s="472"/>
      <c r="CZ773" s="472"/>
      <c r="DA773" s="472"/>
      <c r="DB773" s="472"/>
      <c r="DC773" s="472"/>
      <c r="DD773" s="472"/>
      <c r="DE773" s="472"/>
      <c r="DF773" s="472"/>
      <c r="DG773" s="472"/>
      <c r="DH773" s="472"/>
      <c r="DI773" s="472"/>
      <c r="DJ773" s="472"/>
      <c r="DK773" s="472"/>
      <c r="DL773" s="472"/>
      <c r="DM773" s="472"/>
      <c r="DN773" s="472"/>
      <c r="DO773" s="472"/>
      <c r="DP773" s="472"/>
      <c r="DQ773" s="472"/>
      <c r="DR773" s="472"/>
      <c r="DS773" s="472"/>
      <c r="DT773" s="472"/>
      <c r="DU773" s="472"/>
      <c r="DV773" s="472"/>
      <c r="DW773" s="472"/>
      <c r="DX773" s="472"/>
      <c r="DY773" s="472"/>
      <c r="DZ773" s="472"/>
      <c r="EA773" s="472"/>
      <c r="EB773" s="472"/>
      <c r="EC773" s="472"/>
      <c r="ED773" s="472"/>
      <c r="EE773" s="472"/>
      <c r="EF773" s="472"/>
      <c r="EG773" s="472"/>
      <c r="EH773" s="472"/>
      <c r="EI773" s="472"/>
      <c r="EJ773" s="472"/>
      <c r="EK773" s="472"/>
      <c r="EL773" s="472"/>
      <c r="EM773" s="472"/>
      <c r="EN773" s="472"/>
      <c r="EO773" s="472"/>
      <c r="EP773" s="472"/>
      <c r="EQ773" s="472"/>
      <c r="ER773" s="472"/>
      <c r="ES773" s="472"/>
      <c r="ET773" s="472"/>
      <c r="EU773" s="472"/>
      <c r="EV773" s="472"/>
      <c r="EW773" s="472"/>
      <c r="EX773" s="472"/>
      <c r="EY773" s="472"/>
      <c r="EZ773" s="472"/>
      <c r="FA773" s="472"/>
      <c r="FB773" s="472"/>
      <c r="FC773" s="472"/>
      <c r="FD773" s="472"/>
      <c r="FE773" s="472"/>
      <c r="FF773" s="472"/>
      <c r="FG773" s="472"/>
      <c r="FH773" s="472"/>
      <c r="FI773" s="472"/>
      <c r="FJ773" s="472"/>
      <c r="FK773" s="472"/>
      <c r="FL773" s="472"/>
      <c r="FM773" s="472"/>
      <c r="FN773" s="472"/>
      <c r="FO773" s="472"/>
      <c r="FP773" s="472"/>
      <c r="FQ773" s="472"/>
      <c r="FR773" s="472"/>
      <c r="FS773" s="472"/>
      <c r="FT773" s="472"/>
      <c r="FU773" s="472"/>
      <c r="FV773" s="472"/>
      <c r="FW773" s="472"/>
      <c r="FX773" s="472"/>
      <c r="FY773" s="472"/>
      <c r="FZ773" s="472"/>
      <c r="GA773" s="472"/>
      <c r="GB773" s="472"/>
      <c r="GC773" s="472"/>
      <c r="GD773" s="472"/>
      <c r="GE773" s="472"/>
      <c r="GF773" s="472"/>
      <c r="GG773" s="472"/>
      <c r="GH773" s="472"/>
      <c r="GI773" s="472"/>
      <c r="GJ773" s="472"/>
      <c r="GK773" s="472"/>
      <c r="GL773" s="472"/>
      <c r="GM773" s="472"/>
      <c r="GN773" s="472"/>
      <c r="GO773" s="472"/>
      <c r="GP773" s="472"/>
      <c r="GQ773" s="472"/>
      <c r="GR773" s="472"/>
      <c r="GS773" s="472"/>
      <c r="GT773" s="472"/>
      <c r="GU773" s="472"/>
      <c r="GV773" s="472"/>
    </row>
    <row r="774" spans="1:204" s="473" customFormat="1" ht="32" x14ac:dyDescent="0.2">
      <c r="A774" s="476"/>
      <c r="B774" s="484" t="s">
        <v>3037</v>
      </c>
      <c r="C774" s="475" t="s">
        <v>1470</v>
      </c>
      <c r="D774" s="478">
        <v>1</v>
      </c>
      <c r="E774" s="478"/>
      <c r="F774" s="478"/>
      <c r="G774" s="478"/>
      <c r="H774" s="478">
        <v>0.36</v>
      </c>
      <c r="I774" s="478"/>
      <c r="J774" s="478"/>
      <c r="K774" s="478"/>
      <c r="L774" s="478"/>
      <c r="M774" s="478"/>
      <c r="N774" s="478"/>
      <c r="O774" s="478"/>
      <c r="P774" s="478"/>
      <c r="Q774" s="478"/>
      <c r="R774" s="478"/>
      <c r="S774" s="478"/>
      <c r="T774" s="478"/>
      <c r="U774" s="478"/>
      <c r="V774" s="478"/>
      <c r="W774" s="478"/>
      <c r="X774" s="478">
        <v>0</v>
      </c>
      <c r="Y774" s="478"/>
      <c r="Z774" s="478"/>
      <c r="AA774" s="478"/>
      <c r="AB774" s="478"/>
      <c r="AC774" s="478"/>
      <c r="AD774" s="478"/>
      <c r="AE774" s="478"/>
      <c r="AF774" s="478"/>
      <c r="AG774" s="478"/>
      <c r="AH774" s="478"/>
      <c r="AI774" s="478"/>
      <c r="AJ774" s="478"/>
      <c r="AK774" s="478"/>
      <c r="AL774" s="478"/>
      <c r="AM774" s="478"/>
      <c r="AN774" s="478"/>
      <c r="AO774" s="478"/>
      <c r="AP774" s="478"/>
      <c r="AQ774" s="478"/>
      <c r="AR774" s="478"/>
      <c r="AS774" s="478"/>
      <c r="AT774" s="478"/>
      <c r="AU774" s="478"/>
      <c r="AV774" s="478"/>
      <c r="AW774" s="478"/>
      <c r="AX774" s="478"/>
      <c r="AY774" s="478"/>
      <c r="AZ774" s="478"/>
      <c r="BA774" s="478"/>
      <c r="BB774" s="478"/>
      <c r="BC774" s="478"/>
      <c r="BD774" s="475" t="s">
        <v>3016</v>
      </c>
      <c r="BE774" s="475"/>
      <c r="BF774" s="472"/>
      <c r="BG774" s="472">
        <v>0.36</v>
      </c>
      <c r="BH774" s="472"/>
      <c r="BI774" s="472"/>
      <c r="BJ774" s="472"/>
      <c r="BK774" s="472"/>
      <c r="BL774" s="472"/>
      <c r="BM774" s="472"/>
      <c r="BN774" s="472"/>
      <c r="BO774" s="472"/>
      <c r="BP774" s="472"/>
      <c r="BQ774" s="472"/>
      <c r="BR774" s="472"/>
      <c r="BS774" s="472"/>
      <c r="BT774" s="472"/>
      <c r="BU774" s="472"/>
      <c r="BV774" s="472"/>
      <c r="BW774" s="472"/>
      <c r="BX774" s="472"/>
      <c r="BY774" s="472"/>
      <c r="BZ774" s="472"/>
      <c r="CA774" s="472"/>
      <c r="CB774" s="472"/>
      <c r="CC774" s="472"/>
      <c r="CD774" s="472"/>
      <c r="CE774" s="472"/>
      <c r="CF774" s="472"/>
      <c r="CG774" s="472"/>
      <c r="CH774" s="472"/>
      <c r="CI774" s="472"/>
      <c r="CJ774" s="472"/>
      <c r="CK774" s="472"/>
      <c r="CL774" s="472"/>
      <c r="CM774" s="472"/>
      <c r="CN774" s="472"/>
      <c r="CO774" s="472"/>
      <c r="CP774" s="472"/>
      <c r="CQ774" s="472"/>
      <c r="CR774" s="472"/>
      <c r="CS774" s="472"/>
      <c r="CT774" s="472"/>
      <c r="CU774" s="472"/>
      <c r="CV774" s="472"/>
      <c r="CW774" s="472"/>
      <c r="CX774" s="472"/>
      <c r="CY774" s="472"/>
      <c r="CZ774" s="472"/>
      <c r="DA774" s="472"/>
      <c r="DB774" s="472"/>
      <c r="DC774" s="472"/>
      <c r="DD774" s="472"/>
      <c r="DE774" s="472"/>
      <c r="DF774" s="472"/>
      <c r="DG774" s="472"/>
      <c r="DH774" s="472"/>
      <c r="DI774" s="472"/>
      <c r="DJ774" s="472"/>
      <c r="DK774" s="472"/>
      <c r="DL774" s="472"/>
      <c r="DM774" s="472"/>
      <c r="DN774" s="472"/>
      <c r="DO774" s="472"/>
      <c r="DP774" s="472"/>
      <c r="DQ774" s="472"/>
      <c r="DR774" s="472"/>
      <c r="DS774" s="472"/>
      <c r="DT774" s="472"/>
      <c r="DU774" s="472"/>
      <c r="DV774" s="472"/>
      <c r="DW774" s="472"/>
      <c r="DX774" s="472"/>
      <c r="DY774" s="472"/>
      <c r="DZ774" s="472"/>
      <c r="EA774" s="472"/>
      <c r="EB774" s="472"/>
      <c r="EC774" s="472"/>
      <c r="ED774" s="472"/>
      <c r="EE774" s="472"/>
      <c r="EF774" s="472"/>
      <c r="EG774" s="472"/>
      <c r="EH774" s="472"/>
      <c r="EI774" s="472"/>
      <c r="EJ774" s="472"/>
      <c r="EK774" s="472"/>
      <c r="EL774" s="472"/>
      <c r="EM774" s="472"/>
      <c r="EN774" s="472"/>
      <c r="EO774" s="472"/>
      <c r="EP774" s="472"/>
      <c r="EQ774" s="472"/>
      <c r="ER774" s="472"/>
      <c r="ES774" s="472"/>
      <c r="ET774" s="472"/>
      <c r="EU774" s="472"/>
      <c r="EV774" s="472"/>
      <c r="EW774" s="472"/>
      <c r="EX774" s="472"/>
      <c r="EY774" s="472"/>
      <c r="EZ774" s="472"/>
      <c r="FA774" s="472"/>
      <c r="FB774" s="472"/>
      <c r="FC774" s="472"/>
      <c r="FD774" s="472"/>
      <c r="FE774" s="472"/>
      <c r="FF774" s="472"/>
      <c r="FG774" s="472"/>
      <c r="FH774" s="472"/>
      <c r="FI774" s="472"/>
      <c r="FJ774" s="472"/>
      <c r="FK774" s="472"/>
      <c r="FL774" s="472"/>
      <c r="FM774" s="472"/>
      <c r="FN774" s="472"/>
      <c r="FO774" s="472"/>
      <c r="FP774" s="472"/>
      <c r="FQ774" s="472"/>
      <c r="FR774" s="472"/>
      <c r="FS774" s="472"/>
      <c r="FT774" s="472"/>
      <c r="FU774" s="472"/>
      <c r="FV774" s="472"/>
      <c r="FW774" s="472"/>
      <c r="FX774" s="472"/>
      <c r="FY774" s="472"/>
      <c r="FZ774" s="472"/>
      <c r="GA774" s="472"/>
      <c r="GB774" s="472"/>
      <c r="GC774" s="472"/>
      <c r="GD774" s="472"/>
      <c r="GE774" s="472"/>
      <c r="GF774" s="472"/>
      <c r="GG774" s="472"/>
      <c r="GH774" s="472"/>
      <c r="GI774" s="472"/>
      <c r="GJ774" s="472"/>
      <c r="GK774" s="472"/>
      <c r="GL774" s="472"/>
      <c r="GM774" s="472"/>
      <c r="GN774" s="472"/>
      <c r="GO774" s="472"/>
      <c r="GP774" s="472"/>
      <c r="GQ774" s="472"/>
      <c r="GR774" s="472"/>
      <c r="GS774" s="472"/>
      <c r="GT774" s="472"/>
      <c r="GU774" s="472"/>
      <c r="GV774" s="472"/>
    </row>
    <row r="775" spans="1:204" s="473" customFormat="1" x14ac:dyDescent="0.2">
      <c r="A775" s="476" t="s">
        <v>870</v>
      </c>
      <c r="B775" s="477" t="s">
        <v>1147</v>
      </c>
      <c r="C775" s="475"/>
      <c r="D775" s="478"/>
      <c r="E775" s="478"/>
      <c r="F775" s="478"/>
      <c r="G775" s="478"/>
      <c r="H775" s="478"/>
      <c r="I775" s="478"/>
      <c r="J775" s="478"/>
      <c r="K775" s="478"/>
      <c r="L775" s="478"/>
      <c r="M775" s="478"/>
      <c r="N775" s="478"/>
      <c r="O775" s="478"/>
      <c r="P775" s="478"/>
      <c r="Q775" s="478"/>
      <c r="R775" s="478"/>
      <c r="S775" s="478"/>
      <c r="T775" s="478"/>
      <c r="U775" s="478"/>
      <c r="V775" s="478"/>
      <c r="W775" s="478"/>
      <c r="X775" s="478">
        <v>0</v>
      </c>
      <c r="Y775" s="478"/>
      <c r="Z775" s="478"/>
      <c r="AA775" s="478"/>
      <c r="AB775" s="478"/>
      <c r="AC775" s="478"/>
      <c r="AD775" s="478"/>
      <c r="AE775" s="478"/>
      <c r="AF775" s="478"/>
      <c r="AG775" s="478"/>
      <c r="AH775" s="478"/>
      <c r="AI775" s="478"/>
      <c r="AJ775" s="478"/>
      <c r="AK775" s="478"/>
      <c r="AL775" s="478"/>
      <c r="AM775" s="478"/>
      <c r="AN775" s="478"/>
      <c r="AO775" s="478"/>
      <c r="AP775" s="478"/>
      <c r="AQ775" s="478"/>
      <c r="AR775" s="478"/>
      <c r="AS775" s="478"/>
      <c r="AT775" s="478"/>
      <c r="AU775" s="478"/>
      <c r="AV775" s="478"/>
      <c r="AW775" s="478"/>
      <c r="AX775" s="478"/>
      <c r="AY775" s="478"/>
      <c r="AZ775" s="478"/>
      <c r="BA775" s="478"/>
      <c r="BB775" s="478"/>
      <c r="BC775" s="478"/>
      <c r="BD775" s="475"/>
      <c r="BE775" s="475"/>
      <c r="BF775" s="472"/>
      <c r="BG775" s="472">
        <v>0</v>
      </c>
      <c r="BH775" s="472">
        <v>0</v>
      </c>
      <c r="BI775" s="472"/>
      <c r="BJ775" s="472"/>
      <c r="BK775" s="472"/>
      <c r="BL775" s="472"/>
      <c r="BM775" s="472"/>
      <c r="BN775" s="472"/>
      <c r="BO775" s="472"/>
      <c r="BP775" s="472"/>
      <c r="BQ775" s="472"/>
      <c r="BR775" s="472"/>
      <c r="BS775" s="472"/>
      <c r="BT775" s="472"/>
      <c r="BU775" s="472"/>
      <c r="BV775" s="472"/>
      <c r="BW775" s="472"/>
      <c r="BX775" s="472"/>
      <c r="BY775" s="472"/>
      <c r="BZ775" s="472"/>
      <c r="CA775" s="472"/>
      <c r="CB775" s="472"/>
      <c r="CC775" s="472"/>
      <c r="CD775" s="472"/>
      <c r="CE775" s="472"/>
      <c r="CF775" s="472"/>
      <c r="CG775" s="472"/>
      <c r="CH775" s="472"/>
      <c r="CI775" s="472"/>
      <c r="CJ775" s="472"/>
      <c r="CK775" s="472"/>
      <c r="CL775" s="472"/>
      <c r="CM775" s="472"/>
      <c r="CN775" s="472"/>
      <c r="CO775" s="472"/>
      <c r="CP775" s="472"/>
      <c r="CQ775" s="472"/>
      <c r="CR775" s="472"/>
      <c r="CS775" s="472"/>
      <c r="CT775" s="472"/>
      <c r="CU775" s="472"/>
      <c r="CV775" s="472"/>
      <c r="CW775" s="472"/>
      <c r="CX775" s="472"/>
      <c r="CY775" s="472"/>
      <c r="CZ775" s="472"/>
      <c r="DA775" s="472"/>
      <c r="DB775" s="472"/>
      <c r="DC775" s="472"/>
      <c r="DD775" s="472"/>
      <c r="DE775" s="472"/>
      <c r="DF775" s="472"/>
      <c r="DG775" s="472"/>
      <c r="DH775" s="472"/>
      <c r="DI775" s="472"/>
      <c r="DJ775" s="472"/>
      <c r="DK775" s="472"/>
      <c r="DL775" s="472"/>
      <c r="DM775" s="472"/>
      <c r="DN775" s="472"/>
      <c r="DO775" s="472"/>
      <c r="DP775" s="472"/>
      <c r="DQ775" s="472"/>
      <c r="DR775" s="472"/>
      <c r="DS775" s="472"/>
      <c r="DT775" s="472"/>
      <c r="DU775" s="472"/>
      <c r="DV775" s="472"/>
      <c r="DW775" s="472"/>
      <c r="DX775" s="472"/>
      <c r="DY775" s="472"/>
      <c r="DZ775" s="472"/>
      <c r="EA775" s="472"/>
      <c r="EB775" s="472"/>
      <c r="EC775" s="472"/>
      <c r="ED775" s="472"/>
      <c r="EE775" s="472"/>
      <c r="EF775" s="472"/>
      <c r="EG775" s="472"/>
      <c r="EH775" s="472"/>
      <c r="EI775" s="472"/>
      <c r="EJ775" s="472"/>
      <c r="EK775" s="472"/>
      <c r="EL775" s="472"/>
      <c r="EM775" s="472"/>
      <c r="EN775" s="472"/>
      <c r="EO775" s="472"/>
      <c r="EP775" s="472"/>
      <c r="EQ775" s="472"/>
      <c r="ER775" s="472"/>
      <c r="ES775" s="472"/>
      <c r="ET775" s="472"/>
      <c r="EU775" s="472"/>
      <c r="EV775" s="472"/>
      <c r="EW775" s="472"/>
      <c r="EX775" s="472"/>
      <c r="EY775" s="472"/>
      <c r="EZ775" s="472"/>
      <c r="FA775" s="472"/>
      <c r="FB775" s="472"/>
      <c r="FC775" s="472"/>
      <c r="FD775" s="472"/>
      <c r="FE775" s="472"/>
      <c r="FF775" s="472"/>
      <c r="FG775" s="472"/>
      <c r="FH775" s="472"/>
      <c r="FI775" s="472"/>
      <c r="FJ775" s="472"/>
      <c r="FK775" s="472"/>
      <c r="FL775" s="472"/>
      <c r="FM775" s="472"/>
      <c r="FN775" s="472"/>
      <c r="FO775" s="472"/>
      <c r="FP775" s="472"/>
      <c r="FQ775" s="472"/>
      <c r="FR775" s="472"/>
      <c r="FS775" s="472"/>
      <c r="FT775" s="472"/>
      <c r="FU775" s="472"/>
      <c r="FV775" s="472"/>
      <c r="FW775" s="472"/>
      <c r="FX775" s="472"/>
      <c r="FY775" s="472"/>
      <c r="FZ775" s="472"/>
      <c r="GA775" s="472"/>
      <c r="GB775" s="472"/>
      <c r="GC775" s="472"/>
      <c r="GD775" s="472"/>
      <c r="GE775" s="472"/>
      <c r="GF775" s="472"/>
      <c r="GG775" s="472"/>
      <c r="GH775" s="472"/>
      <c r="GI775" s="472"/>
      <c r="GJ775" s="472"/>
      <c r="GK775" s="472"/>
      <c r="GL775" s="472"/>
      <c r="GM775" s="472"/>
      <c r="GN775" s="472"/>
      <c r="GO775" s="472"/>
      <c r="GP775" s="472"/>
      <c r="GQ775" s="472"/>
      <c r="GR775" s="472"/>
      <c r="GS775" s="472"/>
      <c r="GT775" s="472"/>
      <c r="GU775" s="472"/>
      <c r="GV775" s="472"/>
    </row>
    <row r="776" spans="1:204" s="473" customFormat="1" ht="192" x14ac:dyDescent="0.2">
      <c r="A776" s="476"/>
      <c r="B776" s="502" t="s">
        <v>3038</v>
      </c>
      <c r="C776" s="475" t="s">
        <v>1383</v>
      </c>
      <c r="D776" s="478">
        <v>1.9999999999999998</v>
      </c>
      <c r="E776" s="478">
        <v>0.2</v>
      </c>
      <c r="F776" s="478"/>
      <c r="G776" s="478">
        <v>0.2</v>
      </c>
      <c r="H776" s="478">
        <v>1.4</v>
      </c>
      <c r="I776" s="478"/>
      <c r="J776" s="478"/>
      <c r="K776" s="478"/>
      <c r="L776" s="478"/>
      <c r="M776" s="478">
        <v>0.2</v>
      </c>
      <c r="N776" s="478"/>
      <c r="O776" s="478"/>
      <c r="P776" s="478"/>
      <c r="Q776" s="478"/>
      <c r="R776" s="478"/>
      <c r="S776" s="478"/>
      <c r="T776" s="478"/>
      <c r="U776" s="478"/>
      <c r="V776" s="478"/>
      <c r="W776" s="478"/>
      <c r="X776" s="478">
        <v>0</v>
      </c>
      <c r="Y776" s="478"/>
      <c r="Z776" s="478"/>
      <c r="AA776" s="478"/>
      <c r="AB776" s="478"/>
      <c r="AC776" s="478"/>
      <c r="AD776" s="478"/>
      <c r="AE776" s="478"/>
      <c r="AF776" s="478"/>
      <c r="AG776" s="478"/>
      <c r="AH776" s="478"/>
      <c r="AI776" s="478"/>
      <c r="AJ776" s="478"/>
      <c r="AK776" s="478"/>
      <c r="AL776" s="478"/>
      <c r="AM776" s="478"/>
      <c r="AN776" s="478"/>
      <c r="AO776" s="478"/>
      <c r="AP776" s="478"/>
      <c r="AQ776" s="478"/>
      <c r="AR776" s="478"/>
      <c r="AS776" s="478"/>
      <c r="AT776" s="478"/>
      <c r="AU776" s="478"/>
      <c r="AV776" s="478"/>
      <c r="AW776" s="478"/>
      <c r="AX776" s="478"/>
      <c r="AY776" s="478"/>
      <c r="AZ776" s="478"/>
      <c r="BA776" s="478"/>
      <c r="BB776" s="478"/>
      <c r="BC776" s="478"/>
      <c r="BD776" s="475" t="s">
        <v>3002</v>
      </c>
      <c r="BE776" s="475" t="s">
        <v>3039</v>
      </c>
      <c r="BF776" s="472">
        <v>2017</v>
      </c>
      <c r="BG776" s="472">
        <v>1.9999999999999998</v>
      </c>
      <c r="BH776" s="472">
        <v>0</v>
      </c>
      <c r="BI776" s="472"/>
      <c r="BJ776" s="472"/>
      <c r="BK776" s="472"/>
      <c r="BL776" s="472"/>
      <c r="BM776" s="472"/>
      <c r="BN776" s="472"/>
      <c r="BO776" s="472"/>
      <c r="BP776" s="472"/>
      <c r="BQ776" s="472"/>
      <c r="BR776" s="472"/>
      <c r="BS776" s="472"/>
      <c r="BT776" s="472"/>
      <c r="BU776" s="472"/>
      <c r="BV776" s="472"/>
      <c r="BW776" s="472"/>
      <c r="BX776" s="472"/>
      <c r="BY776" s="472"/>
      <c r="BZ776" s="472"/>
      <c r="CA776" s="472"/>
      <c r="CB776" s="472"/>
      <c r="CC776" s="472"/>
      <c r="CD776" s="472"/>
      <c r="CE776" s="472"/>
      <c r="CF776" s="472"/>
      <c r="CG776" s="472"/>
      <c r="CH776" s="472"/>
      <c r="CI776" s="472"/>
      <c r="CJ776" s="472"/>
      <c r="CK776" s="472"/>
      <c r="CL776" s="472"/>
      <c r="CM776" s="472"/>
      <c r="CN776" s="472"/>
      <c r="CO776" s="472"/>
      <c r="CP776" s="472"/>
      <c r="CQ776" s="472"/>
      <c r="CR776" s="472"/>
      <c r="CS776" s="472"/>
      <c r="CT776" s="472"/>
      <c r="CU776" s="472"/>
      <c r="CV776" s="472"/>
      <c r="CW776" s="472"/>
      <c r="CX776" s="472"/>
      <c r="CY776" s="472"/>
      <c r="CZ776" s="472"/>
      <c r="DA776" s="472"/>
      <c r="DB776" s="472"/>
      <c r="DC776" s="472"/>
      <c r="DD776" s="472"/>
      <c r="DE776" s="472"/>
      <c r="DF776" s="472"/>
      <c r="DG776" s="472"/>
      <c r="DH776" s="472"/>
      <c r="DI776" s="472"/>
      <c r="DJ776" s="472"/>
      <c r="DK776" s="472"/>
      <c r="DL776" s="472"/>
      <c r="DM776" s="472"/>
      <c r="DN776" s="472"/>
      <c r="DO776" s="472"/>
      <c r="DP776" s="472"/>
      <c r="DQ776" s="472"/>
      <c r="DR776" s="472"/>
      <c r="DS776" s="472"/>
      <c r="DT776" s="472"/>
      <c r="DU776" s="472"/>
      <c r="DV776" s="472"/>
      <c r="DW776" s="472"/>
      <c r="DX776" s="472"/>
      <c r="DY776" s="472"/>
      <c r="DZ776" s="472"/>
      <c r="EA776" s="472"/>
      <c r="EB776" s="472"/>
      <c r="EC776" s="472"/>
      <c r="ED776" s="472"/>
      <c r="EE776" s="472"/>
      <c r="EF776" s="472"/>
      <c r="EG776" s="472"/>
      <c r="EH776" s="472"/>
      <c r="EI776" s="472"/>
      <c r="EJ776" s="472"/>
      <c r="EK776" s="472"/>
      <c r="EL776" s="472"/>
      <c r="EM776" s="472"/>
      <c r="EN776" s="472"/>
      <c r="EO776" s="472"/>
      <c r="EP776" s="472"/>
      <c r="EQ776" s="472"/>
      <c r="ER776" s="472"/>
      <c r="ES776" s="472"/>
      <c r="ET776" s="472"/>
      <c r="EU776" s="472"/>
      <c r="EV776" s="472"/>
      <c r="EW776" s="472"/>
      <c r="EX776" s="472"/>
      <c r="EY776" s="472"/>
      <c r="EZ776" s="472"/>
      <c r="FA776" s="472"/>
      <c r="FB776" s="472"/>
      <c r="FC776" s="472"/>
      <c r="FD776" s="472"/>
      <c r="FE776" s="472"/>
      <c r="FF776" s="472"/>
      <c r="FG776" s="472"/>
      <c r="FH776" s="472"/>
      <c r="FI776" s="472"/>
      <c r="FJ776" s="472"/>
      <c r="FK776" s="472"/>
      <c r="FL776" s="472"/>
      <c r="FM776" s="472"/>
      <c r="FN776" s="472"/>
      <c r="FO776" s="472"/>
      <c r="FP776" s="472"/>
      <c r="FQ776" s="472"/>
      <c r="FR776" s="472"/>
      <c r="FS776" s="472"/>
      <c r="FT776" s="472"/>
      <c r="FU776" s="472"/>
      <c r="FV776" s="472"/>
      <c r="FW776" s="472"/>
      <c r="FX776" s="472"/>
      <c r="FY776" s="472"/>
      <c r="FZ776" s="472"/>
      <c r="GA776" s="472"/>
      <c r="GB776" s="472"/>
      <c r="GC776" s="472"/>
      <c r="GD776" s="472"/>
      <c r="GE776" s="472"/>
      <c r="GF776" s="472"/>
      <c r="GG776" s="472"/>
      <c r="GH776" s="472"/>
      <c r="GI776" s="472"/>
      <c r="GJ776" s="472"/>
      <c r="GK776" s="472"/>
      <c r="GL776" s="472"/>
      <c r="GM776" s="472"/>
      <c r="GN776" s="472"/>
      <c r="GO776" s="472"/>
      <c r="GP776" s="472"/>
      <c r="GQ776" s="472"/>
      <c r="GR776" s="472"/>
      <c r="GS776" s="472"/>
      <c r="GT776" s="472"/>
      <c r="GU776" s="472"/>
      <c r="GV776" s="472"/>
    </row>
    <row r="777" spans="1:204" s="473" customFormat="1" ht="96" x14ac:dyDescent="0.2">
      <c r="A777" s="476"/>
      <c r="B777" s="502" t="s">
        <v>3040</v>
      </c>
      <c r="C777" s="475" t="s">
        <v>1383</v>
      </c>
      <c r="D777" s="478">
        <v>0.4</v>
      </c>
      <c r="E777" s="478"/>
      <c r="F777" s="478"/>
      <c r="G777" s="478"/>
      <c r="H777" s="478">
        <v>0.4</v>
      </c>
      <c r="I777" s="478"/>
      <c r="J777" s="478"/>
      <c r="K777" s="478"/>
      <c r="L777" s="478"/>
      <c r="M777" s="478"/>
      <c r="N777" s="478"/>
      <c r="O777" s="478"/>
      <c r="P777" s="478"/>
      <c r="Q777" s="478"/>
      <c r="R777" s="478"/>
      <c r="S777" s="478"/>
      <c r="T777" s="478"/>
      <c r="U777" s="478"/>
      <c r="V777" s="478"/>
      <c r="W777" s="478"/>
      <c r="X777" s="478">
        <v>0</v>
      </c>
      <c r="Y777" s="478"/>
      <c r="Z777" s="478"/>
      <c r="AA777" s="478"/>
      <c r="AB777" s="478"/>
      <c r="AC777" s="478"/>
      <c r="AD777" s="478"/>
      <c r="AE777" s="478"/>
      <c r="AF777" s="478"/>
      <c r="AG777" s="478"/>
      <c r="AH777" s="478"/>
      <c r="AI777" s="478"/>
      <c r="AJ777" s="478"/>
      <c r="AK777" s="478"/>
      <c r="AL777" s="478"/>
      <c r="AM777" s="478"/>
      <c r="AN777" s="478"/>
      <c r="AO777" s="478"/>
      <c r="AP777" s="478"/>
      <c r="AQ777" s="478"/>
      <c r="AR777" s="478"/>
      <c r="AS777" s="478"/>
      <c r="AT777" s="478"/>
      <c r="AU777" s="478"/>
      <c r="AV777" s="478"/>
      <c r="AW777" s="478"/>
      <c r="AX777" s="478"/>
      <c r="AY777" s="478"/>
      <c r="AZ777" s="478"/>
      <c r="BA777" s="478"/>
      <c r="BB777" s="478"/>
      <c r="BC777" s="478"/>
      <c r="BD777" s="475" t="s">
        <v>3002</v>
      </c>
      <c r="BE777" s="475" t="s">
        <v>3041</v>
      </c>
      <c r="BF777" s="472">
        <v>2017</v>
      </c>
      <c r="BG777" s="472">
        <v>0.4</v>
      </c>
      <c r="BH777" s="472">
        <v>0</v>
      </c>
      <c r="BI777" s="472"/>
      <c r="BJ777" s="472"/>
      <c r="BK777" s="472"/>
      <c r="BL777" s="472"/>
      <c r="BM777" s="472"/>
      <c r="BN777" s="472"/>
      <c r="BO777" s="472"/>
      <c r="BP777" s="472"/>
      <c r="BQ777" s="472"/>
      <c r="BR777" s="472"/>
      <c r="BS777" s="472"/>
      <c r="BT777" s="472"/>
      <c r="BU777" s="472"/>
      <c r="BV777" s="472"/>
      <c r="BW777" s="472"/>
      <c r="BX777" s="472"/>
      <c r="BY777" s="472"/>
      <c r="BZ777" s="472"/>
      <c r="CA777" s="472"/>
      <c r="CB777" s="472"/>
      <c r="CC777" s="472"/>
      <c r="CD777" s="472"/>
      <c r="CE777" s="472"/>
      <c r="CF777" s="472"/>
      <c r="CG777" s="472"/>
      <c r="CH777" s="472"/>
      <c r="CI777" s="472"/>
      <c r="CJ777" s="472"/>
      <c r="CK777" s="472"/>
      <c r="CL777" s="472"/>
      <c r="CM777" s="472"/>
      <c r="CN777" s="472"/>
      <c r="CO777" s="472"/>
      <c r="CP777" s="472"/>
      <c r="CQ777" s="472"/>
      <c r="CR777" s="472"/>
      <c r="CS777" s="472"/>
      <c r="CT777" s="472"/>
      <c r="CU777" s="472"/>
      <c r="CV777" s="472"/>
      <c r="CW777" s="472"/>
      <c r="CX777" s="472"/>
      <c r="CY777" s="472"/>
      <c r="CZ777" s="472"/>
      <c r="DA777" s="472"/>
      <c r="DB777" s="472"/>
      <c r="DC777" s="472"/>
      <c r="DD777" s="472"/>
      <c r="DE777" s="472"/>
      <c r="DF777" s="472"/>
      <c r="DG777" s="472"/>
      <c r="DH777" s="472"/>
      <c r="DI777" s="472"/>
      <c r="DJ777" s="472"/>
      <c r="DK777" s="472"/>
      <c r="DL777" s="472"/>
      <c r="DM777" s="472"/>
      <c r="DN777" s="472"/>
      <c r="DO777" s="472"/>
      <c r="DP777" s="472"/>
      <c r="DQ777" s="472"/>
      <c r="DR777" s="472"/>
      <c r="DS777" s="472"/>
      <c r="DT777" s="472"/>
      <c r="DU777" s="472"/>
      <c r="DV777" s="472"/>
      <c r="DW777" s="472"/>
      <c r="DX777" s="472"/>
      <c r="DY777" s="472"/>
      <c r="DZ777" s="472"/>
      <c r="EA777" s="472"/>
      <c r="EB777" s="472"/>
      <c r="EC777" s="472"/>
      <c r="ED777" s="472"/>
      <c r="EE777" s="472"/>
      <c r="EF777" s="472"/>
      <c r="EG777" s="472"/>
      <c r="EH777" s="472"/>
      <c r="EI777" s="472"/>
      <c r="EJ777" s="472"/>
      <c r="EK777" s="472"/>
      <c r="EL777" s="472"/>
      <c r="EM777" s="472"/>
      <c r="EN777" s="472"/>
      <c r="EO777" s="472"/>
      <c r="EP777" s="472"/>
      <c r="EQ777" s="472"/>
      <c r="ER777" s="472"/>
      <c r="ES777" s="472"/>
      <c r="ET777" s="472"/>
      <c r="EU777" s="472"/>
      <c r="EV777" s="472"/>
      <c r="EW777" s="472"/>
      <c r="EX777" s="472"/>
      <c r="EY777" s="472"/>
      <c r="EZ777" s="472"/>
      <c r="FA777" s="472"/>
      <c r="FB777" s="472"/>
      <c r="FC777" s="472"/>
      <c r="FD777" s="472"/>
      <c r="FE777" s="472"/>
      <c r="FF777" s="472"/>
      <c r="FG777" s="472"/>
      <c r="FH777" s="472"/>
      <c r="FI777" s="472"/>
      <c r="FJ777" s="472"/>
      <c r="FK777" s="472"/>
      <c r="FL777" s="472"/>
      <c r="FM777" s="472"/>
      <c r="FN777" s="472"/>
      <c r="FO777" s="472"/>
      <c r="FP777" s="472"/>
      <c r="FQ777" s="472"/>
      <c r="FR777" s="472"/>
      <c r="FS777" s="472"/>
      <c r="FT777" s="472"/>
      <c r="FU777" s="472"/>
      <c r="FV777" s="472"/>
      <c r="FW777" s="472"/>
      <c r="FX777" s="472"/>
      <c r="FY777" s="472"/>
      <c r="FZ777" s="472"/>
      <c r="GA777" s="472"/>
      <c r="GB777" s="472"/>
      <c r="GC777" s="472"/>
      <c r="GD777" s="472"/>
      <c r="GE777" s="472"/>
      <c r="GF777" s="472"/>
      <c r="GG777" s="472"/>
      <c r="GH777" s="472"/>
      <c r="GI777" s="472"/>
      <c r="GJ777" s="472"/>
      <c r="GK777" s="472"/>
      <c r="GL777" s="472"/>
      <c r="GM777" s="472"/>
      <c r="GN777" s="472"/>
      <c r="GO777" s="472"/>
      <c r="GP777" s="472"/>
      <c r="GQ777" s="472"/>
      <c r="GR777" s="472"/>
      <c r="GS777" s="472"/>
      <c r="GT777" s="472"/>
      <c r="GU777" s="472"/>
      <c r="GV777" s="472"/>
    </row>
    <row r="778" spans="1:204" s="473" customFormat="1" ht="160" x14ac:dyDescent="0.2">
      <c r="A778" s="476"/>
      <c r="B778" s="492" t="s">
        <v>3618</v>
      </c>
      <c r="C778" s="475" t="s">
        <v>1383</v>
      </c>
      <c r="D778" s="478">
        <v>6.48</v>
      </c>
      <c r="E778" s="478"/>
      <c r="F778" s="478"/>
      <c r="G778" s="478"/>
      <c r="H778" s="478">
        <v>0.5</v>
      </c>
      <c r="I778" s="478"/>
      <c r="J778" s="478"/>
      <c r="K778" s="478"/>
      <c r="L778" s="478"/>
      <c r="M778" s="478"/>
      <c r="N778" s="478"/>
      <c r="O778" s="478"/>
      <c r="P778" s="478"/>
      <c r="Q778" s="478"/>
      <c r="R778" s="478"/>
      <c r="S778" s="478"/>
      <c r="T778" s="478"/>
      <c r="U778" s="478"/>
      <c r="V778" s="478"/>
      <c r="W778" s="478"/>
      <c r="X778" s="478">
        <v>0</v>
      </c>
      <c r="Y778" s="478"/>
      <c r="Z778" s="478"/>
      <c r="AA778" s="478"/>
      <c r="AB778" s="478"/>
      <c r="AC778" s="478"/>
      <c r="AD778" s="478"/>
      <c r="AE778" s="478"/>
      <c r="AF778" s="478"/>
      <c r="AG778" s="478"/>
      <c r="AH778" s="478"/>
      <c r="AI778" s="478"/>
      <c r="AJ778" s="478"/>
      <c r="AK778" s="478"/>
      <c r="AL778" s="478"/>
      <c r="AM778" s="478"/>
      <c r="AN778" s="478"/>
      <c r="AO778" s="478"/>
      <c r="AP778" s="478"/>
      <c r="AQ778" s="478"/>
      <c r="AR778" s="478"/>
      <c r="AS778" s="478"/>
      <c r="AT778" s="478"/>
      <c r="AU778" s="478"/>
      <c r="AV778" s="478"/>
      <c r="AW778" s="478"/>
      <c r="AX778" s="478"/>
      <c r="AY778" s="478"/>
      <c r="AZ778" s="478"/>
      <c r="BA778" s="478"/>
      <c r="BB778" s="478"/>
      <c r="BC778" s="478"/>
      <c r="BD778" s="475" t="s">
        <v>3002</v>
      </c>
      <c r="BE778" s="475"/>
      <c r="BF778" s="472"/>
      <c r="BG778" s="472">
        <v>0.5</v>
      </c>
      <c r="BH778" s="472">
        <v>5.9799999999999995</v>
      </c>
      <c r="BI778" s="472"/>
      <c r="BJ778" s="472"/>
      <c r="BK778" s="472"/>
      <c r="BL778" s="472"/>
      <c r="BM778" s="472"/>
      <c r="BN778" s="472"/>
      <c r="BO778" s="472"/>
      <c r="BP778" s="472"/>
      <c r="BQ778" s="472"/>
      <c r="BR778" s="472"/>
      <c r="BS778" s="472"/>
      <c r="BT778" s="472"/>
      <c r="BU778" s="472"/>
      <c r="BV778" s="472"/>
      <c r="BW778" s="472"/>
      <c r="BX778" s="472"/>
      <c r="BY778" s="472"/>
      <c r="BZ778" s="472"/>
      <c r="CA778" s="472"/>
      <c r="CB778" s="472"/>
      <c r="CC778" s="472"/>
      <c r="CD778" s="472"/>
      <c r="CE778" s="472"/>
      <c r="CF778" s="472"/>
      <c r="CG778" s="472"/>
      <c r="CH778" s="472"/>
      <c r="CI778" s="472"/>
      <c r="CJ778" s="472"/>
      <c r="CK778" s="472"/>
      <c r="CL778" s="472"/>
      <c r="CM778" s="472"/>
      <c r="CN778" s="472"/>
      <c r="CO778" s="472"/>
      <c r="CP778" s="472"/>
      <c r="CQ778" s="472"/>
      <c r="CR778" s="472"/>
      <c r="CS778" s="472"/>
      <c r="CT778" s="472"/>
      <c r="CU778" s="472"/>
      <c r="CV778" s="472"/>
      <c r="CW778" s="472"/>
      <c r="CX778" s="472"/>
      <c r="CY778" s="472"/>
      <c r="CZ778" s="472"/>
      <c r="DA778" s="472"/>
      <c r="DB778" s="472"/>
      <c r="DC778" s="472"/>
      <c r="DD778" s="472"/>
      <c r="DE778" s="472"/>
      <c r="DF778" s="472"/>
      <c r="DG778" s="472"/>
      <c r="DH778" s="472"/>
      <c r="DI778" s="472"/>
      <c r="DJ778" s="472"/>
      <c r="DK778" s="472"/>
      <c r="DL778" s="472"/>
      <c r="DM778" s="472"/>
      <c r="DN778" s="472"/>
      <c r="DO778" s="472"/>
      <c r="DP778" s="472"/>
      <c r="DQ778" s="472"/>
      <c r="DR778" s="472"/>
      <c r="DS778" s="472"/>
      <c r="DT778" s="472"/>
      <c r="DU778" s="472"/>
      <c r="DV778" s="472"/>
      <c r="DW778" s="472"/>
      <c r="DX778" s="472"/>
      <c r="DY778" s="472"/>
      <c r="DZ778" s="472"/>
      <c r="EA778" s="472"/>
      <c r="EB778" s="472"/>
      <c r="EC778" s="472"/>
      <c r="ED778" s="472"/>
      <c r="EE778" s="472"/>
      <c r="EF778" s="472"/>
      <c r="EG778" s="472"/>
      <c r="EH778" s="472"/>
      <c r="EI778" s="472"/>
      <c r="EJ778" s="472"/>
      <c r="EK778" s="472"/>
      <c r="EL778" s="472"/>
      <c r="EM778" s="472"/>
      <c r="EN778" s="472"/>
      <c r="EO778" s="472"/>
      <c r="EP778" s="472"/>
      <c r="EQ778" s="472"/>
      <c r="ER778" s="472"/>
      <c r="ES778" s="472"/>
      <c r="ET778" s="472"/>
      <c r="EU778" s="472"/>
      <c r="EV778" s="472"/>
      <c r="EW778" s="472"/>
      <c r="EX778" s="472"/>
      <c r="EY778" s="472"/>
      <c r="EZ778" s="472"/>
      <c r="FA778" s="472"/>
      <c r="FB778" s="472"/>
      <c r="FC778" s="472"/>
      <c r="FD778" s="472"/>
      <c r="FE778" s="472"/>
      <c r="FF778" s="472"/>
      <c r="FG778" s="472"/>
      <c r="FH778" s="472"/>
      <c r="FI778" s="472"/>
      <c r="FJ778" s="472"/>
      <c r="FK778" s="472"/>
      <c r="FL778" s="472"/>
      <c r="FM778" s="472"/>
      <c r="FN778" s="472"/>
      <c r="FO778" s="472"/>
      <c r="FP778" s="472"/>
      <c r="FQ778" s="472"/>
      <c r="FR778" s="472"/>
      <c r="FS778" s="472"/>
      <c r="FT778" s="472"/>
      <c r="FU778" s="472"/>
      <c r="FV778" s="472"/>
      <c r="FW778" s="472"/>
      <c r="FX778" s="472"/>
      <c r="FY778" s="472"/>
      <c r="FZ778" s="472"/>
      <c r="GA778" s="472"/>
      <c r="GB778" s="472"/>
      <c r="GC778" s="472"/>
      <c r="GD778" s="472"/>
      <c r="GE778" s="472"/>
      <c r="GF778" s="472"/>
      <c r="GG778" s="472"/>
      <c r="GH778" s="472"/>
      <c r="GI778" s="472"/>
      <c r="GJ778" s="472"/>
      <c r="GK778" s="472"/>
      <c r="GL778" s="472"/>
      <c r="GM778" s="472"/>
      <c r="GN778" s="472"/>
      <c r="GO778" s="472"/>
      <c r="GP778" s="472"/>
      <c r="GQ778" s="472"/>
      <c r="GR778" s="472"/>
      <c r="GS778" s="472"/>
      <c r="GT778" s="472"/>
      <c r="GU778" s="472"/>
      <c r="GV778" s="472"/>
    </row>
    <row r="779" spans="1:204" s="473" customFormat="1" x14ac:dyDescent="0.2">
      <c r="A779" s="476"/>
      <c r="B779" s="501" t="s">
        <v>3042</v>
      </c>
      <c r="C779" s="475" t="s">
        <v>1383</v>
      </c>
      <c r="D779" s="478">
        <v>1</v>
      </c>
      <c r="E779" s="478"/>
      <c r="F779" s="478"/>
      <c r="G779" s="478"/>
      <c r="H779" s="478"/>
      <c r="I779" s="478"/>
      <c r="J779" s="478"/>
      <c r="K779" s="478"/>
      <c r="L779" s="478"/>
      <c r="M779" s="478"/>
      <c r="N779" s="478"/>
      <c r="O779" s="478"/>
      <c r="P779" s="478"/>
      <c r="Q779" s="478"/>
      <c r="R779" s="478"/>
      <c r="S779" s="478"/>
      <c r="T779" s="478"/>
      <c r="U779" s="478"/>
      <c r="V779" s="478"/>
      <c r="W779" s="478"/>
      <c r="X779" s="478">
        <v>0</v>
      </c>
      <c r="Y779" s="478"/>
      <c r="Z779" s="478"/>
      <c r="AA779" s="478"/>
      <c r="AB779" s="478"/>
      <c r="AC779" s="478"/>
      <c r="AD779" s="478"/>
      <c r="AE779" s="478"/>
      <c r="AF779" s="478"/>
      <c r="AG779" s="478"/>
      <c r="AH779" s="478"/>
      <c r="AI779" s="478"/>
      <c r="AJ779" s="478"/>
      <c r="AK779" s="478"/>
      <c r="AL779" s="478"/>
      <c r="AM779" s="478"/>
      <c r="AN779" s="478"/>
      <c r="AO779" s="478"/>
      <c r="AP779" s="478"/>
      <c r="AQ779" s="478"/>
      <c r="AR779" s="478"/>
      <c r="AS779" s="478"/>
      <c r="AT779" s="478"/>
      <c r="AU779" s="478"/>
      <c r="AV779" s="478"/>
      <c r="AW779" s="478"/>
      <c r="AX779" s="478"/>
      <c r="AY779" s="478"/>
      <c r="AZ779" s="478"/>
      <c r="BA779" s="478">
        <v>1</v>
      </c>
      <c r="BB779" s="478"/>
      <c r="BC779" s="478"/>
      <c r="BD779" s="475" t="s">
        <v>3043</v>
      </c>
      <c r="BE779" s="475" t="s">
        <v>3044</v>
      </c>
      <c r="BF779" s="472">
        <v>2017</v>
      </c>
      <c r="BG779" s="472">
        <v>1</v>
      </c>
      <c r="BH779" s="472">
        <v>0</v>
      </c>
      <c r="BI779" s="472"/>
      <c r="BJ779" s="472"/>
      <c r="BK779" s="472"/>
      <c r="BL779" s="472"/>
      <c r="BM779" s="472"/>
      <c r="BN779" s="472"/>
      <c r="BO779" s="472"/>
      <c r="BP779" s="472"/>
      <c r="BQ779" s="472"/>
      <c r="BR779" s="472"/>
      <c r="BS779" s="472"/>
      <c r="BT779" s="472"/>
      <c r="BU779" s="472"/>
      <c r="BV779" s="472"/>
      <c r="BW779" s="472"/>
      <c r="BX779" s="472"/>
      <c r="BY779" s="472"/>
      <c r="BZ779" s="472"/>
      <c r="CA779" s="472"/>
      <c r="CB779" s="472"/>
      <c r="CC779" s="472"/>
      <c r="CD779" s="472"/>
      <c r="CE779" s="472"/>
      <c r="CF779" s="472"/>
      <c r="CG779" s="472"/>
      <c r="CH779" s="472"/>
      <c r="CI779" s="472"/>
      <c r="CJ779" s="472"/>
      <c r="CK779" s="472"/>
      <c r="CL779" s="472"/>
      <c r="CM779" s="472"/>
      <c r="CN779" s="472"/>
      <c r="CO779" s="472"/>
      <c r="CP779" s="472"/>
      <c r="CQ779" s="472"/>
      <c r="CR779" s="472"/>
      <c r="CS779" s="472"/>
      <c r="CT779" s="472"/>
      <c r="CU779" s="472"/>
      <c r="CV779" s="472"/>
      <c r="CW779" s="472"/>
      <c r="CX779" s="472"/>
      <c r="CY779" s="472"/>
      <c r="CZ779" s="472"/>
      <c r="DA779" s="472"/>
      <c r="DB779" s="472"/>
      <c r="DC779" s="472"/>
      <c r="DD779" s="472"/>
      <c r="DE779" s="472"/>
      <c r="DF779" s="472"/>
      <c r="DG779" s="472"/>
      <c r="DH779" s="472"/>
      <c r="DI779" s="472"/>
      <c r="DJ779" s="472"/>
      <c r="DK779" s="472"/>
      <c r="DL779" s="472"/>
      <c r="DM779" s="472"/>
      <c r="DN779" s="472"/>
      <c r="DO779" s="472"/>
      <c r="DP779" s="472"/>
      <c r="DQ779" s="472"/>
      <c r="DR779" s="472"/>
      <c r="DS779" s="472"/>
      <c r="DT779" s="472"/>
      <c r="DU779" s="472"/>
      <c r="DV779" s="472"/>
      <c r="DW779" s="472"/>
      <c r="DX779" s="472"/>
      <c r="DY779" s="472"/>
      <c r="DZ779" s="472"/>
      <c r="EA779" s="472"/>
      <c r="EB779" s="472"/>
      <c r="EC779" s="472"/>
      <c r="ED779" s="472"/>
      <c r="EE779" s="472"/>
      <c r="EF779" s="472"/>
      <c r="EG779" s="472"/>
      <c r="EH779" s="472"/>
      <c r="EI779" s="472"/>
      <c r="EJ779" s="472"/>
      <c r="EK779" s="472"/>
      <c r="EL779" s="472"/>
      <c r="EM779" s="472"/>
      <c r="EN779" s="472"/>
      <c r="EO779" s="472"/>
      <c r="EP779" s="472"/>
      <c r="EQ779" s="472"/>
      <c r="ER779" s="472"/>
      <c r="ES779" s="472"/>
      <c r="ET779" s="472"/>
      <c r="EU779" s="472"/>
      <c r="EV779" s="472"/>
      <c r="EW779" s="472"/>
      <c r="EX779" s="472"/>
      <c r="EY779" s="472"/>
      <c r="EZ779" s="472"/>
      <c r="FA779" s="472"/>
      <c r="FB779" s="472"/>
      <c r="FC779" s="472"/>
      <c r="FD779" s="472"/>
      <c r="FE779" s="472"/>
      <c r="FF779" s="472"/>
      <c r="FG779" s="472"/>
      <c r="FH779" s="472"/>
      <c r="FI779" s="472"/>
      <c r="FJ779" s="472"/>
      <c r="FK779" s="472"/>
      <c r="FL779" s="472"/>
      <c r="FM779" s="472"/>
      <c r="FN779" s="472"/>
      <c r="FO779" s="472"/>
      <c r="FP779" s="472"/>
      <c r="FQ779" s="472"/>
      <c r="FR779" s="472"/>
      <c r="FS779" s="472"/>
      <c r="FT779" s="472"/>
      <c r="FU779" s="472"/>
      <c r="FV779" s="472"/>
      <c r="FW779" s="472"/>
      <c r="FX779" s="472"/>
      <c r="FY779" s="472"/>
      <c r="FZ779" s="472"/>
      <c r="GA779" s="472"/>
      <c r="GB779" s="472"/>
      <c r="GC779" s="472"/>
      <c r="GD779" s="472"/>
      <c r="GE779" s="472"/>
      <c r="GF779" s="472"/>
      <c r="GG779" s="472"/>
      <c r="GH779" s="472"/>
      <c r="GI779" s="472"/>
      <c r="GJ779" s="472"/>
      <c r="GK779" s="472"/>
      <c r="GL779" s="472"/>
      <c r="GM779" s="472"/>
      <c r="GN779" s="472"/>
      <c r="GO779" s="472"/>
      <c r="GP779" s="472"/>
      <c r="GQ779" s="472"/>
      <c r="GR779" s="472"/>
      <c r="GS779" s="472"/>
      <c r="GT779" s="472"/>
      <c r="GU779" s="472"/>
      <c r="GV779" s="472"/>
    </row>
    <row r="780" spans="1:204" s="473" customFormat="1" x14ac:dyDescent="0.2">
      <c r="A780" s="476"/>
      <c r="B780" s="501" t="s">
        <v>3042</v>
      </c>
      <c r="C780" s="475" t="s">
        <v>1383</v>
      </c>
      <c r="D780" s="478">
        <v>1.1299999999999999</v>
      </c>
      <c r="E780" s="478"/>
      <c r="F780" s="478"/>
      <c r="G780" s="478"/>
      <c r="H780" s="478"/>
      <c r="I780" s="478"/>
      <c r="J780" s="478"/>
      <c r="K780" s="478"/>
      <c r="L780" s="478"/>
      <c r="M780" s="478"/>
      <c r="N780" s="478"/>
      <c r="O780" s="478"/>
      <c r="P780" s="478"/>
      <c r="Q780" s="478"/>
      <c r="R780" s="478"/>
      <c r="S780" s="478"/>
      <c r="T780" s="478"/>
      <c r="U780" s="478"/>
      <c r="V780" s="478"/>
      <c r="W780" s="478"/>
      <c r="X780" s="478">
        <v>0</v>
      </c>
      <c r="Y780" s="478"/>
      <c r="Z780" s="478"/>
      <c r="AA780" s="478"/>
      <c r="AB780" s="478"/>
      <c r="AC780" s="478"/>
      <c r="AD780" s="478"/>
      <c r="AE780" s="478"/>
      <c r="AF780" s="478"/>
      <c r="AG780" s="478"/>
      <c r="AH780" s="478"/>
      <c r="AI780" s="478"/>
      <c r="AJ780" s="478"/>
      <c r="AK780" s="478"/>
      <c r="AL780" s="478"/>
      <c r="AM780" s="478"/>
      <c r="AN780" s="478"/>
      <c r="AO780" s="478"/>
      <c r="AP780" s="478"/>
      <c r="AQ780" s="478"/>
      <c r="AR780" s="478"/>
      <c r="AS780" s="478"/>
      <c r="AT780" s="478"/>
      <c r="AU780" s="478"/>
      <c r="AV780" s="478"/>
      <c r="AW780" s="478"/>
      <c r="AX780" s="478"/>
      <c r="AY780" s="478"/>
      <c r="AZ780" s="478"/>
      <c r="BA780" s="478"/>
      <c r="BB780" s="478"/>
      <c r="BC780" s="478"/>
      <c r="BD780" s="475" t="s">
        <v>3043</v>
      </c>
      <c r="BE780" s="475"/>
      <c r="BF780" s="472"/>
      <c r="BG780" s="472">
        <v>0</v>
      </c>
      <c r="BH780" s="472">
        <v>1.1299999999999999</v>
      </c>
      <c r="BI780" s="472"/>
      <c r="BJ780" s="472"/>
      <c r="BK780" s="472"/>
      <c r="BL780" s="472"/>
      <c r="BM780" s="472"/>
      <c r="BN780" s="472"/>
      <c r="BO780" s="472"/>
      <c r="BP780" s="472"/>
      <c r="BQ780" s="472"/>
      <c r="BR780" s="472"/>
      <c r="BS780" s="472"/>
      <c r="BT780" s="472"/>
      <c r="BU780" s="472"/>
      <c r="BV780" s="472"/>
      <c r="BW780" s="472"/>
      <c r="BX780" s="472"/>
      <c r="BY780" s="472"/>
      <c r="BZ780" s="472"/>
      <c r="CA780" s="472"/>
      <c r="CB780" s="472"/>
      <c r="CC780" s="472"/>
      <c r="CD780" s="472"/>
      <c r="CE780" s="472"/>
      <c r="CF780" s="472"/>
      <c r="CG780" s="472"/>
      <c r="CH780" s="472"/>
      <c r="CI780" s="472"/>
      <c r="CJ780" s="472"/>
      <c r="CK780" s="472"/>
      <c r="CL780" s="472"/>
      <c r="CM780" s="472"/>
      <c r="CN780" s="472"/>
      <c r="CO780" s="472"/>
      <c r="CP780" s="472"/>
      <c r="CQ780" s="472"/>
      <c r="CR780" s="472"/>
      <c r="CS780" s="472"/>
      <c r="CT780" s="472"/>
      <c r="CU780" s="472"/>
      <c r="CV780" s="472"/>
      <c r="CW780" s="472"/>
      <c r="CX780" s="472"/>
      <c r="CY780" s="472"/>
      <c r="CZ780" s="472"/>
      <c r="DA780" s="472"/>
      <c r="DB780" s="472"/>
      <c r="DC780" s="472"/>
      <c r="DD780" s="472"/>
      <c r="DE780" s="472"/>
      <c r="DF780" s="472"/>
      <c r="DG780" s="472"/>
      <c r="DH780" s="472"/>
      <c r="DI780" s="472"/>
      <c r="DJ780" s="472"/>
      <c r="DK780" s="472"/>
      <c r="DL780" s="472"/>
      <c r="DM780" s="472"/>
      <c r="DN780" s="472"/>
      <c r="DO780" s="472"/>
      <c r="DP780" s="472"/>
      <c r="DQ780" s="472"/>
      <c r="DR780" s="472"/>
      <c r="DS780" s="472"/>
      <c r="DT780" s="472"/>
      <c r="DU780" s="472"/>
      <c r="DV780" s="472"/>
      <c r="DW780" s="472"/>
      <c r="DX780" s="472"/>
      <c r="DY780" s="472"/>
      <c r="DZ780" s="472"/>
      <c r="EA780" s="472"/>
      <c r="EB780" s="472"/>
      <c r="EC780" s="472"/>
      <c r="ED780" s="472"/>
      <c r="EE780" s="472"/>
      <c r="EF780" s="472"/>
      <c r="EG780" s="472"/>
      <c r="EH780" s="472"/>
      <c r="EI780" s="472"/>
      <c r="EJ780" s="472"/>
      <c r="EK780" s="472"/>
      <c r="EL780" s="472"/>
      <c r="EM780" s="472"/>
      <c r="EN780" s="472"/>
      <c r="EO780" s="472"/>
      <c r="EP780" s="472"/>
      <c r="EQ780" s="472"/>
      <c r="ER780" s="472"/>
      <c r="ES780" s="472"/>
      <c r="ET780" s="472"/>
      <c r="EU780" s="472"/>
      <c r="EV780" s="472"/>
      <c r="EW780" s="472"/>
      <c r="EX780" s="472"/>
      <c r="EY780" s="472"/>
      <c r="EZ780" s="472"/>
      <c r="FA780" s="472"/>
      <c r="FB780" s="472"/>
      <c r="FC780" s="472"/>
      <c r="FD780" s="472"/>
      <c r="FE780" s="472"/>
      <c r="FF780" s="472"/>
      <c r="FG780" s="472"/>
      <c r="FH780" s="472"/>
      <c r="FI780" s="472"/>
      <c r="FJ780" s="472"/>
      <c r="FK780" s="472"/>
      <c r="FL780" s="472"/>
      <c r="FM780" s="472"/>
      <c r="FN780" s="472"/>
      <c r="FO780" s="472"/>
      <c r="FP780" s="472"/>
      <c r="FQ780" s="472"/>
      <c r="FR780" s="472"/>
      <c r="FS780" s="472"/>
      <c r="FT780" s="472"/>
      <c r="FU780" s="472"/>
      <c r="FV780" s="472"/>
      <c r="FW780" s="472"/>
      <c r="FX780" s="472"/>
      <c r="FY780" s="472"/>
      <c r="FZ780" s="472"/>
      <c r="GA780" s="472"/>
      <c r="GB780" s="472"/>
      <c r="GC780" s="472"/>
      <c r="GD780" s="472"/>
      <c r="GE780" s="472"/>
      <c r="GF780" s="472"/>
      <c r="GG780" s="472"/>
      <c r="GH780" s="472"/>
      <c r="GI780" s="472"/>
      <c r="GJ780" s="472"/>
      <c r="GK780" s="472"/>
      <c r="GL780" s="472"/>
      <c r="GM780" s="472"/>
      <c r="GN780" s="472"/>
      <c r="GO780" s="472"/>
      <c r="GP780" s="472"/>
      <c r="GQ780" s="472"/>
      <c r="GR780" s="472"/>
      <c r="GS780" s="472"/>
      <c r="GT780" s="472"/>
      <c r="GU780" s="472"/>
      <c r="GV780" s="472"/>
    </row>
    <row r="781" spans="1:204" s="473" customFormat="1" x14ac:dyDescent="0.2">
      <c r="A781" s="476"/>
      <c r="B781" s="501" t="s">
        <v>3045</v>
      </c>
      <c r="C781" s="475" t="s">
        <v>1383</v>
      </c>
      <c r="D781" s="478">
        <v>2.64</v>
      </c>
      <c r="E781" s="478"/>
      <c r="F781" s="478"/>
      <c r="G781" s="478"/>
      <c r="H781" s="478"/>
      <c r="I781" s="478"/>
      <c r="J781" s="478"/>
      <c r="K781" s="478"/>
      <c r="L781" s="478"/>
      <c r="M781" s="478"/>
      <c r="N781" s="478"/>
      <c r="O781" s="478"/>
      <c r="P781" s="478"/>
      <c r="Q781" s="478"/>
      <c r="R781" s="478"/>
      <c r="S781" s="478"/>
      <c r="T781" s="478"/>
      <c r="U781" s="478"/>
      <c r="V781" s="478"/>
      <c r="W781" s="478"/>
      <c r="X781" s="478">
        <v>0</v>
      </c>
      <c r="Y781" s="478"/>
      <c r="Z781" s="478"/>
      <c r="AA781" s="478"/>
      <c r="AB781" s="478"/>
      <c r="AC781" s="478"/>
      <c r="AD781" s="478"/>
      <c r="AE781" s="478"/>
      <c r="AF781" s="478"/>
      <c r="AG781" s="478"/>
      <c r="AH781" s="478"/>
      <c r="AI781" s="478"/>
      <c r="AJ781" s="478"/>
      <c r="AK781" s="478"/>
      <c r="AL781" s="478"/>
      <c r="AM781" s="478"/>
      <c r="AN781" s="478"/>
      <c r="AO781" s="478"/>
      <c r="AP781" s="478"/>
      <c r="AQ781" s="478"/>
      <c r="AR781" s="478"/>
      <c r="AS781" s="478"/>
      <c r="AT781" s="478"/>
      <c r="AU781" s="478"/>
      <c r="AV781" s="478"/>
      <c r="AW781" s="478"/>
      <c r="AX781" s="478"/>
      <c r="AY781" s="478"/>
      <c r="AZ781" s="478"/>
      <c r="BA781" s="478"/>
      <c r="BB781" s="478"/>
      <c r="BC781" s="478"/>
      <c r="BD781" s="475" t="s">
        <v>3043</v>
      </c>
      <c r="BE781" s="475"/>
      <c r="BF781" s="472"/>
      <c r="BG781" s="472">
        <v>0</v>
      </c>
      <c r="BH781" s="472">
        <v>2.64</v>
      </c>
      <c r="BI781" s="472"/>
      <c r="BJ781" s="472"/>
      <c r="BK781" s="472"/>
      <c r="BL781" s="472"/>
      <c r="BM781" s="472"/>
      <c r="BN781" s="472"/>
      <c r="BO781" s="472"/>
      <c r="BP781" s="472"/>
      <c r="BQ781" s="472"/>
      <c r="BR781" s="472"/>
      <c r="BS781" s="472"/>
      <c r="BT781" s="472"/>
      <c r="BU781" s="472"/>
      <c r="BV781" s="472"/>
      <c r="BW781" s="472"/>
      <c r="BX781" s="472"/>
      <c r="BY781" s="472"/>
      <c r="BZ781" s="472"/>
      <c r="CA781" s="472"/>
      <c r="CB781" s="472"/>
      <c r="CC781" s="472"/>
      <c r="CD781" s="472"/>
      <c r="CE781" s="472"/>
      <c r="CF781" s="472"/>
      <c r="CG781" s="472"/>
      <c r="CH781" s="472"/>
      <c r="CI781" s="472"/>
      <c r="CJ781" s="472"/>
      <c r="CK781" s="472"/>
      <c r="CL781" s="472"/>
      <c r="CM781" s="472"/>
      <c r="CN781" s="472"/>
      <c r="CO781" s="472"/>
      <c r="CP781" s="472"/>
      <c r="CQ781" s="472"/>
      <c r="CR781" s="472"/>
      <c r="CS781" s="472"/>
      <c r="CT781" s="472"/>
      <c r="CU781" s="472"/>
      <c r="CV781" s="472"/>
      <c r="CW781" s="472"/>
      <c r="CX781" s="472"/>
      <c r="CY781" s="472"/>
      <c r="CZ781" s="472"/>
      <c r="DA781" s="472"/>
      <c r="DB781" s="472"/>
      <c r="DC781" s="472"/>
      <c r="DD781" s="472"/>
      <c r="DE781" s="472"/>
      <c r="DF781" s="472"/>
      <c r="DG781" s="472"/>
      <c r="DH781" s="472"/>
      <c r="DI781" s="472"/>
      <c r="DJ781" s="472"/>
      <c r="DK781" s="472"/>
      <c r="DL781" s="472"/>
      <c r="DM781" s="472"/>
      <c r="DN781" s="472"/>
      <c r="DO781" s="472"/>
      <c r="DP781" s="472"/>
      <c r="DQ781" s="472"/>
      <c r="DR781" s="472"/>
      <c r="DS781" s="472"/>
      <c r="DT781" s="472"/>
      <c r="DU781" s="472"/>
      <c r="DV781" s="472"/>
      <c r="DW781" s="472"/>
      <c r="DX781" s="472"/>
      <c r="DY781" s="472"/>
      <c r="DZ781" s="472"/>
      <c r="EA781" s="472"/>
      <c r="EB781" s="472"/>
      <c r="EC781" s="472"/>
      <c r="ED781" s="472"/>
      <c r="EE781" s="472"/>
      <c r="EF781" s="472"/>
      <c r="EG781" s="472"/>
      <c r="EH781" s="472"/>
      <c r="EI781" s="472"/>
      <c r="EJ781" s="472"/>
      <c r="EK781" s="472"/>
      <c r="EL781" s="472"/>
      <c r="EM781" s="472"/>
      <c r="EN781" s="472"/>
      <c r="EO781" s="472"/>
      <c r="EP781" s="472"/>
      <c r="EQ781" s="472"/>
      <c r="ER781" s="472"/>
      <c r="ES781" s="472"/>
      <c r="ET781" s="472"/>
      <c r="EU781" s="472"/>
      <c r="EV781" s="472"/>
      <c r="EW781" s="472"/>
      <c r="EX781" s="472"/>
      <c r="EY781" s="472"/>
      <c r="EZ781" s="472"/>
      <c r="FA781" s="472"/>
      <c r="FB781" s="472"/>
      <c r="FC781" s="472"/>
      <c r="FD781" s="472"/>
      <c r="FE781" s="472"/>
      <c r="FF781" s="472"/>
      <c r="FG781" s="472"/>
      <c r="FH781" s="472"/>
      <c r="FI781" s="472"/>
      <c r="FJ781" s="472"/>
      <c r="FK781" s="472"/>
      <c r="FL781" s="472"/>
      <c r="FM781" s="472"/>
      <c r="FN781" s="472"/>
      <c r="FO781" s="472"/>
      <c r="FP781" s="472"/>
      <c r="FQ781" s="472"/>
      <c r="FR781" s="472"/>
      <c r="FS781" s="472"/>
      <c r="FT781" s="472"/>
      <c r="FU781" s="472"/>
      <c r="FV781" s="472"/>
      <c r="FW781" s="472"/>
      <c r="FX781" s="472"/>
      <c r="FY781" s="472"/>
      <c r="FZ781" s="472"/>
      <c r="GA781" s="472"/>
      <c r="GB781" s="472"/>
      <c r="GC781" s="472"/>
      <c r="GD781" s="472"/>
      <c r="GE781" s="472"/>
      <c r="GF781" s="472"/>
      <c r="GG781" s="472"/>
      <c r="GH781" s="472"/>
      <c r="GI781" s="472"/>
      <c r="GJ781" s="472"/>
      <c r="GK781" s="472"/>
      <c r="GL781" s="472"/>
      <c r="GM781" s="472"/>
      <c r="GN781" s="472"/>
      <c r="GO781" s="472"/>
      <c r="GP781" s="472"/>
      <c r="GQ781" s="472"/>
      <c r="GR781" s="472"/>
      <c r="GS781" s="472"/>
      <c r="GT781" s="472"/>
      <c r="GU781" s="472"/>
      <c r="GV781" s="472"/>
    </row>
    <row r="782" spans="1:204" s="473" customFormat="1" x14ac:dyDescent="0.2">
      <c r="A782" s="476"/>
      <c r="B782" s="501" t="s">
        <v>3046</v>
      </c>
      <c r="C782" s="475" t="s">
        <v>1383</v>
      </c>
      <c r="D782" s="478">
        <v>1.42</v>
      </c>
      <c r="E782" s="478"/>
      <c r="F782" s="478"/>
      <c r="G782" s="478"/>
      <c r="H782" s="478"/>
      <c r="I782" s="478"/>
      <c r="J782" s="478"/>
      <c r="K782" s="478"/>
      <c r="L782" s="478">
        <v>0.5</v>
      </c>
      <c r="M782" s="478"/>
      <c r="N782" s="478"/>
      <c r="O782" s="478"/>
      <c r="P782" s="478"/>
      <c r="Q782" s="478"/>
      <c r="R782" s="478"/>
      <c r="S782" s="478"/>
      <c r="T782" s="478"/>
      <c r="U782" s="478"/>
      <c r="V782" s="478"/>
      <c r="W782" s="478"/>
      <c r="X782" s="478">
        <v>0</v>
      </c>
      <c r="Y782" s="478"/>
      <c r="Z782" s="478"/>
      <c r="AA782" s="478"/>
      <c r="AB782" s="478"/>
      <c r="AC782" s="478"/>
      <c r="AD782" s="478"/>
      <c r="AE782" s="478"/>
      <c r="AF782" s="478"/>
      <c r="AG782" s="478"/>
      <c r="AH782" s="478"/>
      <c r="AI782" s="478"/>
      <c r="AJ782" s="478"/>
      <c r="AK782" s="478"/>
      <c r="AL782" s="478"/>
      <c r="AM782" s="478"/>
      <c r="AN782" s="478"/>
      <c r="AO782" s="478"/>
      <c r="AP782" s="478"/>
      <c r="AQ782" s="478"/>
      <c r="AR782" s="478"/>
      <c r="AS782" s="478"/>
      <c r="AT782" s="478"/>
      <c r="AU782" s="478"/>
      <c r="AV782" s="478"/>
      <c r="AW782" s="478"/>
      <c r="AX782" s="478"/>
      <c r="AY782" s="478"/>
      <c r="AZ782" s="478"/>
      <c r="BA782" s="478"/>
      <c r="BB782" s="478"/>
      <c r="BC782" s="478"/>
      <c r="BD782" s="475" t="s">
        <v>3043</v>
      </c>
      <c r="BE782" s="475"/>
      <c r="BF782" s="472"/>
      <c r="BG782" s="472">
        <v>0.5</v>
      </c>
      <c r="BH782" s="472">
        <v>0.91999999999999993</v>
      </c>
      <c r="BI782" s="472"/>
      <c r="BJ782" s="472"/>
      <c r="BK782" s="472"/>
      <c r="BL782" s="472"/>
      <c r="BM782" s="472"/>
      <c r="BN782" s="472"/>
      <c r="BO782" s="472"/>
      <c r="BP782" s="472"/>
      <c r="BQ782" s="472"/>
      <c r="BR782" s="472"/>
      <c r="BS782" s="472"/>
      <c r="BT782" s="472"/>
      <c r="BU782" s="472"/>
      <c r="BV782" s="472"/>
      <c r="BW782" s="472"/>
      <c r="BX782" s="472"/>
      <c r="BY782" s="472"/>
      <c r="BZ782" s="472"/>
      <c r="CA782" s="472"/>
      <c r="CB782" s="472"/>
      <c r="CC782" s="472"/>
      <c r="CD782" s="472"/>
      <c r="CE782" s="472"/>
      <c r="CF782" s="472"/>
      <c r="CG782" s="472"/>
      <c r="CH782" s="472"/>
      <c r="CI782" s="472"/>
      <c r="CJ782" s="472"/>
      <c r="CK782" s="472"/>
      <c r="CL782" s="472"/>
      <c r="CM782" s="472"/>
      <c r="CN782" s="472"/>
      <c r="CO782" s="472"/>
      <c r="CP782" s="472"/>
      <c r="CQ782" s="472"/>
      <c r="CR782" s="472"/>
      <c r="CS782" s="472"/>
      <c r="CT782" s="472"/>
      <c r="CU782" s="472"/>
      <c r="CV782" s="472"/>
      <c r="CW782" s="472"/>
      <c r="CX782" s="472"/>
      <c r="CY782" s="472"/>
      <c r="CZ782" s="472"/>
      <c r="DA782" s="472"/>
      <c r="DB782" s="472"/>
      <c r="DC782" s="472"/>
      <c r="DD782" s="472"/>
      <c r="DE782" s="472"/>
      <c r="DF782" s="472"/>
      <c r="DG782" s="472"/>
      <c r="DH782" s="472"/>
      <c r="DI782" s="472"/>
      <c r="DJ782" s="472"/>
      <c r="DK782" s="472"/>
      <c r="DL782" s="472"/>
      <c r="DM782" s="472"/>
      <c r="DN782" s="472"/>
      <c r="DO782" s="472"/>
      <c r="DP782" s="472"/>
      <c r="DQ782" s="472"/>
      <c r="DR782" s="472"/>
      <c r="DS782" s="472"/>
      <c r="DT782" s="472"/>
      <c r="DU782" s="472"/>
      <c r="DV782" s="472"/>
      <c r="DW782" s="472"/>
      <c r="DX782" s="472"/>
      <c r="DY782" s="472"/>
      <c r="DZ782" s="472"/>
      <c r="EA782" s="472"/>
      <c r="EB782" s="472"/>
      <c r="EC782" s="472"/>
      <c r="ED782" s="472"/>
      <c r="EE782" s="472"/>
      <c r="EF782" s="472"/>
      <c r="EG782" s="472"/>
      <c r="EH782" s="472"/>
      <c r="EI782" s="472"/>
      <c r="EJ782" s="472"/>
      <c r="EK782" s="472"/>
      <c r="EL782" s="472"/>
      <c r="EM782" s="472"/>
      <c r="EN782" s="472"/>
      <c r="EO782" s="472"/>
      <c r="EP782" s="472"/>
      <c r="EQ782" s="472"/>
      <c r="ER782" s="472"/>
      <c r="ES782" s="472"/>
      <c r="ET782" s="472"/>
      <c r="EU782" s="472"/>
      <c r="EV782" s="472"/>
      <c r="EW782" s="472"/>
      <c r="EX782" s="472"/>
      <c r="EY782" s="472"/>
      <c r="EZ782" s="472"/>
      <c r="FA782" s="472"/>
      <c r="FB782" s="472"/>
      <c r="FC782" s="472"/>
      <c r="FD782" s="472"/>
      <c r="FE782" s="472"/>
      <c r="FF782" s="472"/>
      <c r="FG782" s="472"/>
      <c r="FH782" s="472"/>
      <c r="FI782" s="472"/>
      <c r="FJ782" s="472"/>
      <c r="FK782" s="472"/>
      <c r="FL782" s="472"/>
      <c r="FM782" s="472"/>
      <c r="FN782" s="472"/>
      <c r="FO782" s="472"/>
      <c r="FP782" s="472"/>
      <c r="FQ782" s="472"/>
      <c r="FR782" s="472"/>
      <c r="FS782" s="472"/>
      <c r="FT782" s="472"/>
      <c r="FU782" s="472"/>
      <c r="FV782" s="472"/>
      <c r="FW782" s="472"/>
      <c r="FX782" s="472"/>
      <c r="FY782" s="472"/>
      <c r="FZ782" s="472"/>
      <c r="GA782" s="472"/>
      <c r="GB782" s="472"/>
      <c r="GC782" s="472"/>
      <c r="GD782" s="472"/>
      <c r="GE782" s="472"/>
      <c r="GF782" s="472"/>
      <c r="GG782" s="472"/>
      <c r="GH782" s="472"/>
      <c r="GI782" s="472"/>
      <c r="GJ782" s="472"/>
      <c r="GK782" s="472"/>
      <c r="GL782" s="472"/>
      <c r="GM782" s="472"/>
      <c r="GN782" s="472"/>
      <c r="GO782" s="472"/>
      <c r="GP782" s="472"/>
      <c r="GQ782" s="472"/>
      <c r="GR782" s="472"/>
      <c r="GS782" s="472"/>
      <c r="GT782" s="472"/>
      <c r="GU782" s="472"/>
      <c r="GV782" s="472"/>
    </row>
    <row r="783" spans="1:204" s="473" customFormat="1" x14ac:dyDescent="0.2">
      <c r="A783" s="476"/>
      <c r="B783" s="501" t="s">
        <v>3047</v>
      </c>
      <c r="C783" s="475" t="s">
        <v>1383</v>
      </c>
      <c r="D783" s="478">
        <v>0.6</v>
      </c>
      <c r="E783" s="478"/>
      <c r="F783" s="478"/>
      <c r="G783" s="478"/>
      <c r="H783" s="478"/>
      <c r="I783" s="478"/>
      <c r="J783" s="478"/>
      <c r="K783" s="478"/>
      <c r="L783" s="478"/>
      <c r="M783" s="478"/>
      <c r="N783" s="478"/>
      <c r="O783" s="478"/>
      <c r="P783" s="478"/>
      <c r="Q783" s="478"/>
      <c r="R783" s="478"/>
      <c r="S783" s="478"/>
      <c r="T783" s="478"/>
      <c r="U783" s="478">
        <v>0.6</v>
      </c>
      <c r="V783" s="478"/>
      <c r="W783" s="478"/>
      <c r="X783" s="478">
        <v>0</v>
      </c>
      <c r="Y783" s="478"/>
      <c r="Z783" s="478"/>
      <c r="AA783" s="478"/>
      <c r="AB783" s="478"/>
      <c r="AC783" s="478"/>
      <c r="AD783" s="478"/>
      <c r="AE783" s="478"/>
      <c r="AF783" s="478"/>
      <c r="AG783" s="478"/>
      <c r="AH783" s="478"/>
      <c r="AI783" s="478"/>
      <c r="AJ783" s="478"/>
      <c r="AK783" s="478"/>
      <c r="AL783" s="478"/>
      <c r="AM783" s="478"/>
      <c r="AN783" s="478"/>
      <c r="AO783" s="478"/>
      <c r="AP783" s="478"/>
      <c r="AQ783" s="478"/>
      <c r="AR783" s="478"/>
      <c r="AS783" s="478"/>
      <c r="AT783" s="478"/>
      <c r="AU783" s="478"/>
      <c r="AV783" s="478"/>
      <c r="AW783" s="478"/>
      <c r="AX783" s="478"/>
      <c r="AY783" s="478"/>
      <c r="AZ783" s="478"/>
      <c r="BA783" s="478"/>
      <c r="BB783" s="478"/>
      <c r="BC783" s="478"/>
      <c r="BD783" s="475" t="s">
        <v>3048</v>
      </c>
      <c r="BE783" s="475" t="s">
        <v>3049</v>
      </c>
      <c r="BF783" s="472">
        <v>2017</v>
      </c>
      <c r="BG783" s="472">
        <v>0.6</v>
      </c>
      <c r="BH783" s="472">
        <v>0</v>
      </c>
      <c r="BI783" s="472"/>
      <c r="BJ783" s="472"/>
      <c r="BK783" s="472"/>
      <c r="BL783" s="472"/>
      <c r="BM783" s="472"/>
      <c r="BN783" s="472"/>
      <c r="BO783" s="472"/>
      <c r="BP783" s="472"/>
      <c r="BQ783" s="472"/>
      <c r="BR783" s="472"/>
      <c r="BS783" s="472"/>
      <c r="BT783" s="472"/>
      <c r="BU783" s="472"/>
      <c r="BV783" s="472"/>
      <c r="BW783" s="472"/>
      <c r="BX783" s="472"/>
      <c r="BY783" s="472"/>
      <c r="BZ783" s="472"/>
      <c r="CA783" s="472"/>
      <c r="CB783" s="472"/>
      <c r="CC783" s="472"/>
      <c r="CD783" s="472"/>
      <c r="CE783" s="472"/>
      <c r="CF783" s="472"/>
      <c r="CG783" s="472"/>
      <c r="CH783" s="472"/>
      <c r="CI783" s="472"/>
      <c r="CJ783" s="472"/>
      <c r="CK783" s="472"/>
      <c r="CL783" s="472"/>
      <c r="CM783" s="472"/>
      <c r="CN783" s="472"/>
      <c r="CO783" s="472"/>
      <c r="CP783" s="472"/>
      <c r="CQ783" s="472"/>
      <c r="CR783" s="472"/>
      <c r="CS783" s="472"/>
      <c r="CT783" s="472"/>
      <c r="CU783" s="472"/>
      <c r="CV783" s="472"/>
      <c r="CW783" s="472"/>
      <c r="CX783" s="472"/>
      <c r="CY783" s="472"/>
      <c r="CZ783" s="472"/>
      <c r="DA783" s="472"/>
      <c r="DB783" s="472"/>
      <c r="DC783" s="472"/>
      <c r="DD783" s="472"/>
      <c r="DE783" s="472"/>
      <c r="DF783" s="472"/>
      <c r="DG783" s="472"/>
      <c r="DH783" s="472"/>
      <c r="DI783" s="472"/>
      <c r="DJ783" s="472"/>
      <c r="DK783" s="472"/>
      <c r="DL783" s="472"/>
      <c r="DM783" s="472"/>
      <c r="DN783" s="472"/>
      <c r="DO783" s="472"/>
      <c r="DP783" s="472"/>
      <c r="DQ783" s="472"/>
      <c r="DR783" s="472"/>
      <c r="DS783" s="472"/>
      <c r="DT783" s="472"/>
      <c r="DU783" s="472"/>
      <c r="DV783" s="472"/>
      <c r="DW783" s="472"/>
      <c r="DX783" s="472"/>
      <c r="DY783" s="472"/>
      <c r="DZ783" s="472"/>
      <c r="EA783" s="472"/>
      <c r="EB783" s="472"/>
      <c r="EC783" s="472"/>
      <c r="ED783" s="472"/>
      <c r="EE783" s="472"/>
      <c r="EF783" s="472"/>
      <c r="EG783" s="472"/>
      <c r="EH783" s="472"/>
      <c r="EI783" s="472"/>
      <c r="EJ783" s="472"/>
      <c r="EK783" s="472"/>
      <c r="EL783" s="472"/>
      <c r="EM783" s="472"/>
      <c r="EN783" s="472"/>
      <c r="EO783" s="472"/>
      <c r="EP783" s="472"/>
      <c r="EQ783" s="472"/>
      <c r="ER783" s="472"/>
      <c r="ES783" s="472"/>
      <c r="ET783" s="472"/>
      <c r="EU783" s="472"/>
      <c r="EV783" s="472"/>
      <c r="EW783" s="472"/>
      <c r="EX783" s="472"/>
      <c r="EY783" s="472"/>
      <c r="EZ783" s="472"/>
      <c r="FA783" s="472"/>
      <c r="FB783" s="472"/>
      <c r="FC783" s="472"/>
      <c r="FD783" s="472"/>
      <c r="FE783" s="472"/>
      <c r="FF783" s="472"/>
      <c r="FG783" s="472"/>
      <c r="FH783" s="472"/>
      <c r="FI783" s="472"/>
      <c r="FJ783" s="472"/>
      <c r="FK783" s="472"/>
      <c r="FL783" s="472"/>
      <c r="FM783" s="472"/>
      <c r="FN783" s="472"/>
      <c r="FO783" s="472"/>
      <c r="FP783" s="472"/>
      <c r="FQ783" s="472"/>
      <c r="FR783" s="472"/>
      <c r="FS783" s="472"/>
      <c r="FT783" s="472"/>
      <c r="FU783" s="472"/>
      <c r="FV783" s="472"/>
      <c r="FW783" s="472"/>
      <c r="FX783" s="472"/>
      <c r="FY783" s="472"/>
      <c r="FZ783" s="472"/>
      <c r="GA783" s="472"/>
      <c r="GB783" s="472"/>
      <c r="GC783" s="472"/>
      <c r="GD783" s="472"/>
      <c r="GE783" s="472"/>
      <c r="GF783" s="472"/>
      <c r="GG783" s="472"/>
      <c r="GH783" s="472"/>
      <c r="GI783" s="472"/>
      <c r="GJ783" s="472"/>
      <c r="GK783" s="472"/>
      <c r="GL783" s="472"/>
      <c r="GM783" s="472"/>
      <c r="GN783" s="472"/>
      <c r="GO783" s="472"/>
      <c r="GP783" s="472"/>
      <c r="GQ783" s="472"/>
      <c r="GR783" s="472"/>
      <c r="GS783" s="472"/>
      <c r="GT783" s="472"/>
      <c r="GU783" s="472"/>
      <c r="GV783" s="472"/>
    </row>
    <row r="784" spans="1:204" s="473" customFormat="1" x14ac:dyDescent="0.2">
      <c r="A784" s="476"/>
      <c r="B784" s="501" t="s">
        <v>3050</v>
      </c>
      <c r="C784" s="475" t="s">
        <v>1383</v>
      </c>
      <c r="D784" s="478">
        <v>0.15</v>
      </c>
      <c r="E784" s="478"/>
      <c r="F784" s="478"/>
      <c r="G784" s="478"/>
      <c r="H784" s="478">
        <v>0.15</v>
      </c>
      <c r="I784" s="478"/>
      <c r="J784" s="478"/>
      <c r="K784" s="478"/>
      <c r="L784" s="478"/>
      <c r="M784" s="478"/>
      <c r="N784" s="478"/>
      <c r="O784" s="478"/>
      <c r="P784" s="478"/>
      <c r="Q784" s="478"/>
      <c r="R784" s="478"/>
      <c r="S784" s="478"/>
      <c r="T784" s="478"/>
      <c r="U784" s="478"/>
      <c r="V784" s="478"/>
      <c r="W784" s="478"/>
      <c r="X784" s="478">
        <v>0</v>
      </c>
      <c r="Y784" s="478"/>
      <c r="Z784" s="478"/>
      <c r="AA784" s="478"/>
      <c r="AB784" s="478"/>
      <c r="AC784" s="478"/>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478"/>
      <c r="AY784" s="478"/>
      <c r="AZ784" s="478"/>
      <c r="BA784" s="478"/>
      <c r="BB784" s="478"/>
      <c r="BC784" s="478"/>
      <c r="BD784" s="475" t="s">
        <v>3048</v>
      </c>
      <c r="BE784" s="475" t="s">
        <v>3051</v>
      </c>
      <c r="BF784" s="472">
        <v>2017</v>
      </c>
      <c r="BG784" s="472">
        <v>0.15</v>
      </c>
      <c r="BH784" s="472">
        <v>0</v>
      </c>
      <c r="BI784" s="472"/>
      <c r="BJ784" s="472"/>
      <c r="BK784" s="472"/>
      <c r="BL784" s="472"/>
      <c r="BM784" s="472"/>
      <c r="BN784" s="472"/>
      <c r="BO784" s="472"/>
      <c r="BP784" s="472"/>
      <c r="BQ784" s="472"/>
      <c r="BR784" s="472"/>
      <c r="BS784" s="472"/>
      <c r="BT784" s="472"/>
      <c r="BU784" s="472"/>
      <c r="BV784" s="472"/>
      <c r="BW784" s="472"/>
      <c r="BX784" s="472"/>
      <c r="BY784" s="472"/>
      <c r="BZ784" s="472"/>
      <c r="CA784" s="472"/>
      <c r="CB784" s="472"/>
      <c r="CC784" s="472"/>
      <c r="CD784" s="472"/>
      <c r="CE784" s="472"/>
      <c r="CF784" s="472"/>
      <c r="CG784" s="472"/>
      <c r="CH784" s="472"/>
      <c r="CI784" s="472"/>
      <c r="CJ784" s="472"/>
      <c r="CK784" s="472"/>
      <c r="CL784" s="472"/>
      <c r="CM784" s="472"/>
      <c r="CN784" s="472"/>
      <c r="CO784" s="472"/>
      <c r="CP784" s="472"/>
      <c r="CQ784" s="472"/>
      <c r="CR784" s="472"/>
      <c r="CS784" s="472"/>
      <c r="CT784" s="472"/>
      <c r="CU784" s="472"/>
      <c r="CV784" s="472"/>
      <c r="CW784" s="472"/>
      <c r="CX784" s="472"/>
      <c r="CY784" s="472"/>
      <c r="CZ784" s="472"/>
      <c r="DA784" s="472"/>
      <c r="DB784" s="472"/>
      <c r="DC784" s="472"/>
      <c r="DD784" s="472"/>
      <c r="DE784" s="472"/>
      <c r="DF784" s="472"/>
      <c r="DG784" s="472"/>
      <c r="DH784" s="472"/>
      <c r="DI784" s="472"/>
      <c r="DJ784" s="472"/>
      <c r="DK784" s="472"/>
      <c r="DL784" s="472"/>
      <c r="DM784" s="472"/>
      <c r="DN784" s="472"/>
      <c r="DO784" s="472"/>
      <c r="DP784" s="472"/>
      <c r="DQ784" s="472"/>
      <c r="DR784" s="472"/>
      <c r="DS784" s="472"/>
      <c r="DT784" s="472"/>
      <c r="DU784" s="472"/>
      <c r="DV784" s="472"/>
      <c r="DW784" s="472"/>
      <c r="DX784" s="472"/>
      <c r="DY784" s="472"/>
      <c r="DZ784" s="472"/>
      <c r="EA784" s="472"/>
      <c r="EB784" s="472"/>
      <c r="EC784" s="472"/>
      <c r="ED784" s="472"/>
      <c r="EE784" s="472"/>
      <c r="EF784" s="472"/>
      <c r="EG784" s="472"/>
      <c r="EH784" s="472"/>
      <c r="EI784" s="472"/>
      <c r="EJ784" s="472"/>
      <c r="EK784" s="472"/>
      <c r="EL784" s="472"/>
      <c r="EM784" s="472"/>
      <c r="EN784" s="472"/>
      <c r="EO784" s="472"/>
      <c r="EP784" s="472"/>
      <c r="EQ784" s="472"/>
      <c r="ER784" s="472"/>
      <c r="ES784" s="472"/>
      <c r="ET784" s="472"/>
      <c r="EU784" s="472"/>
      <c r="EV784" s="472"/>
      <c r="EW784" s="472"/>
      <c r="EX784" s="472"/>
      <c r="EY784" s="472"/>
      <c r="EZ784" s="472"/>
      <c r="FA784" s="472"/>
      <c r="FB784" s="472"/>
      <c r="FC784" s="472"/>
      <c r="FD784" s="472"/>
      <c r="FE784" s="472"/>
      <c r="FF784" s="472"/>
      <c r="FG784" s="472"/>
      <c r="FH784" s="472"/>
      <c r="FI784" s="472"/>
      <c r="FJ784" s="472"/>
      <c r="FK784" s="472"/>
      <c r="FL784" s="472"/>
      <c r="FM784" s="472"/>
      <c r="FN784" s="472"/>
      <c r="FO784" s="472"/>
      <c r="FP784" s="472"/>
      <c r="FQ784" s="472"/>
      <c r="FR784" s="472"/>
      <c r="FS784" s="472"/>
      <c r="FT784" s="472"/>
      <c r="FU784" s="472"/>
      <c r="FV784" s="472"/>
      <c r="FW784" s="472"/>
      <c r="FX784" s="472"/>
      <c r="FY784" s="472"/>
      <c r="FZ784" s="472"/>
      <c r="GA784" s="472"/>
      <c r="GB784" s="472"/>
      <c r="GC784" s="472"/>
      <c r="GD784" s="472"/>
      <c r="GE784" s="472"/>
      <c r="GF784" s="472"/>
      <c r="GG784" s="472"/>
      <c r="GH784" s="472"/>
      <c r="GI784" s="472"/>
      <c r="GJ784" s="472"/>
      <c r="GK784" s="472"/>
      <c r="GL784" s="472"/>
      <c r="GM784" s="472"/>
      <c r="GN784" s="472"/>
      <c r="GO784" s="472"/>
      <c r="GP784" s="472"/>
      <c r="GQ784" s="472"/>
      <c r="GR784" s="472"/>
      <c r="GS784" s="472"/>
      <c r="GT784" s="472"/>
      <c r="GU784" s="472"/>
      <c r="GV784" s="472"/>
    </row>
    <row r="785" spans="1:204" s="473" customFormat="1" x14ac:dyDescent="0.2">
      <c r="A785" s="476"/>
      <c r="B785" s="501" t="s">
        <v>3052</v>
      </c>
      <c r="C785" s="475" t="s">
        <v>1383</v>
      </c>
      <c r="D785" s="478">
        <v>0.22</v>
      </c>
      <c r="E785" s="478"/>
      <c r="F785" s="478"/>
      <c r="G785" s="478"/>
      <c r="H785" s="478">
        <v>0.22</v>
      </c>
      <c r="I785" s="478"/>
      <c r="J785" s="478"/>
      <c r="K785" s="478"/>
      <c r="L785" s="478"/>
      <c r="M785" s="478"/>
      <c r="N785" s="478"/>
      <c r="O785" s="478"/>
      <c r="P785" s="478"/>
      <c r="Q785" s="478"/>
      <c r="R785" s="478"/>
      <c r="S785" s="478"/>
      <c r="T785" s="478"/>
      <c r="U785" s="478"/>
      <c r="V785" s="478"/>
      <c r="W785" s="478"/>
      <c r="X785" s="478">
        <v>0</v>
      </c>
      <c r="Y785" s="478"/>
      <c r="Z785" s="478"/>
      <c r="AA785" s="478"/>
      <c r="AB785" s="478"/>
      <c r="AC785" s="478"/>
      <c r="AD785" s="478"/>
      <c r="AE785" s="478"/>
      <c r="AF785" s="478"/>
      <c r="AG785" s="478"/>
      <c r="AH785" s="478"/>
      <c r="AI785" s="478"/>
      <c r="AJ785" s="478"/>
      <c r="AK785" s="478"/>
      <c r="AL785" s="478"/>
      <c r="AM785" s="478"/>
      <c r="AN785" s="478"/>
      <c r="AO785" s="478"/>
      <c r="AP785" s="478"/>
      <c r="AQ785" s="478"/>
      <c r="AR785" s="478"/>
      <c r="AS785" s="478"/>
      <c r="AT785" s="478"/>
      <c r="AU785" s="478"/>
      <c r="AV785" s="478"/>
      <c r="AW785" s="478"/>
      <c r="AX785" s="478"/>
      <c r="AY785" s="478"/>
      <c r="AZ785" s="478"/>
      <c r="BA785" s="478"/>
      <c r="BB785" s="478"/>
      <c r="BC785" s="478"/>
      <c r="BD785" s="475" t="s">
        <v>3048</v>
      </c>
      <c r="BE785" s="475" t="s">
        <v>3053</v>
      </c>
      <c r="BF785" s="472">
        <v>2017</v>
      </c>
      <c r="BG785" s="472">
        <v>0.22</v>
      </c>
      <c r="BH785" s="472">
        <v>0</v>
      </c>
      <c r="BI785" s="472"/>
      <c r="BJ785" s="472"/>
      <c r="BK785" s="472"/>
      <c r="BL785" s="472"/>
      <c r="BM785" s="472"/>
      <c r="BN785" s="472"/>
      <c r="BO785" s="472"/>
      <c r="BP785" s="472"/>
      <c r="BQ785" s="472"/>
      <c r="BR785" s="472"/>
      <c r="BS785" s="472"/>
      <c r="BT785" s="472"/>
      <c r="BU785" s="472"/>
      <c r="BV785" s="472"/>
      <c r="BW785" s="472"/>
      <c r="BX785" s="472"/>
      <c r="BY785" s="472"/>
      <c r="BZ785" s="472"/>
      <c r="CA785" s="472"/>
      <c r="CB785" s="472"/>
      <c r="CC785" s="472"/>
      <c r="CD785" s="472"/>
      <c r="CE785" s="472"/>
      <c r="CF785" s="472"/>
      <c r="CG785" s="472"/>
      <c r="CH785" s="472"/>
      <c r="CI785" s="472"/>
      <c r="CJ785" s="472"/>
      <c r="CK785" s="472"/>
      <c r="CL785" s="472"/>
      <c r="CM785" s="472"/>
      <c r="CN785" s="472"/>
      <c r="CO785" s="472"/>
      <c r="CP785" s="472"/>
      <c r="CQ785" s="472"/>
      <c r="CR785" s="472"/>
      <c r="CS785" s="472"/>
      <c r="CT785" s="472"/>
      <c r="CU785" s="472"/>
      <c r="CV785" s="472"/>
      <c r="CW785" s="472"/>
      <c r="CX785" s="472"/>
      <c r="CY785" s="472"/>
      <c r="CZ785" s="472"/>
      <c r="DA785" s="472"/>
      <c r="DB785" s="472"/>
      <c r="DC785" s="472"/>
      <c r="DD785" s="472"/>
      <c r="DE785" s="472"/>
      <c r="DF785" s="472"/>
      <c r="DG785" s="472"/>
      <c r="DH785" s="472"/>
      <c r="DI785" s="472"/>
      <c r="DJ785" s="472"/>
      <c r="DK785" s="472"/>
      <c r="DL785" s="472"/>
      <c r="DM785" s="472"/>
      <c r="DN785" s="472"/>
      <c r="DO785" s="472"/>
      <c r="DP785" s="472"/>
      <c r="DQ785" s="472"/>
      <c r="DR785" s="472"/>
      <c r="DS785" s="472"/>
      <c r="DT785" s="472"/>
      <c r="DU785" s="472"/>
      <c r="DV785" s="472"/>
      <c r="DW785" s="472"/>
      <c r="DX785" s="472"/>
      <c r="DY785" s="472"/>
      <c r="DZ785" s="472"/>
      <c r="EA785" s="472"/>
      <c r="EB785" s="472"/>
      <c r="EC785" s="472"/>
      <c r="ED785" s="472"/>
      <c r="EE785" s="472"/>
      <c r="EF785" s="472"/>
      <c r="EG785" s="472"/>
      <c r="EH785" s="472"/>
      <c r="EI785" s="472"/>
      <c r="EJ785" s="472"/>
      <c r="EK785" s="472"/>
      <c r="EL785" s="472"/>
      <c r="EM785" s="472"/>
      <c r="EN785" s="472"/>
      <c r="EO785" s="472"/>
      <c r="EP785" s="472"/>
      <c r="EQ785" s="472"/>
      <c r="ER785" s="472"/>
      <c r="ES785" s="472"/>
      <c r="ET785" s="472"/>
      <c r="EU785" s="472"/>
      <c r="EV785" s="472"/>
      <c r="EW785" s="472"/>
      <c r="EX785" s="472"/>
      <c r="EY785" s="472"/>
      <c r="EZ785" s="472"/>
      <c r="FA785" s="472"/>
      <c r="FB785" s="472"/>
      <c r="FC785" s="472"/>
      <c r="FD785" s="472"/>
      <c r="FE785" s="472"/>
      <c r="FF785" s="472"/>
      <c r="FG785" s="472"/>
      <c r="FH785" s="472"/>
      <c r="FI785" s="472"/>
      <c r="FJ785" s="472"/>
      <c r="FK785" s="472"/>
      <c r="FL785" s="472"/>
      <c r="FM785" s="472"/>
      <c r="FN785" s="472"/>
      <c r="FO785" s="472"/>
      <c r="FP785" s="472"/>
      <c r="FQ785" s="472"/>
      <c r="FR785" s="472"/>
      <c r="FS785" s="472"/>
      <c r="FT785" s="472"/>
      <c r="FU785" s="472"/>
      <c r="FV785" s="472"/>
      <c r="FW785" s="472"/>
      <c r="FX785" s="472"/>
      <c r="FY785" s="472"/>
      <c r="FZ785" s="472"/>
      <c r="GA785" s="472"/>
      <c r="GB785" s="472"/>
      <c r="GC785" s="472"/>
      <c r="GD785" s="472"/>
      <c r="GE785" s="472"/>
      <c r="GF785" s="472"/>
      <c r="GG785" s="472"/>
      <c r="GH785" s="472"/>
      <c r="GI785" s="472"/>
      <c r="GJ785" s="472"/>
      <c r="GK785" s="472"/>
      <c r="GL785" s="472"/>
      <c r="GM785" s="472"/>
      <c r="GN785" s="472"/>
      <c r="GO785" s="472"/>
      <c r="GP785" s="472"/>
      <c r="GQ785" s="472"/>
      <c r="GR785" s="472"/>
      <c r="GS785" s="472"/>
      <c r="GT785" s="472"/>
      <c r="GU785" s="472"/>
      <c r="GV785" s="472"/>
    </row>
    <row r="786" spans="1:204" s="473" customFormat="1" ht="48" x14ac:dyDescent="0.2">
      <c r="A786" s="476"/>
      <c r="B786" s="501" t="s">
        <v>3054</v>
      </c>
      <c r="C786" s="475" t="s">
        <v>1383</v>
      </c>
      <c r="D786" s="478">
        <v>1</v>
      </c>
      <c r="E786" s="478"/>
      <c r="F786" s="478"/>
      <c r="G786" s="478"/>
      <c r="H786" s="478">
        <v>1</v>
      </c>
      <c r="I786" s="478"/>
      <c r="J786" s="478"/>
      <c r="K786" s="478"/>
      <c r="L786" s="478"/>
      <c r="M786" s="478"/>
      <c r="N786" s="478"/>
      <c r="O786" s="478"/>
      <c r="P786" s="478"/>
      <c r="Q786" s="478"/>
      <c r="R786" s="478"/>
      <c r="S786" s="478"/>
      <c r="T786" s="478"/>
      <c r="U786" s="478"/>
      <c r="V786" s="478"/>
      <c r="W786" s="478"/>
      <c r="X786" s="478">
        <v>0</v>
      </c>
      <c r="Y786" s="478"/>
      <c r="Z786" s="478"/>
      <c r="AA786" s="478"/>
      <c r="AB786" s="478"/>
      <c r="AC786" s="478"/>
      <c r="AD786" s="478"/>
      <c r="AE786" s="478"/>
      <c r="AF786" s="478"/>
      <c r="AG786" s="478"/>
      <c r="AH786" s="478"/>
      <c r="AI786" s="478"/>
      <c r="AJ786" s="478"/>
      <c r="AK786" s="478"/>
      <c r="AL786" s="478"/>
      <c r="AM786" s="478"/>
      <c r="AN786" s="478"/>
      <c r="AO786" s="478"/>
      <c r="AP786" s="478"/>
      <c r="AQ786" s="478"/>
      <c r="AR786" s="478"/>
      <c r="AS786" s="478"/>
      <c r="AT786" s="478"/>
      <c r="AU786" s="478"/>
      <c r="AV786" s="478"/>
      <c r="AW786" s="478"/>
      <c r="AX786" s="478"/>
      <c r="AY786" s="478"/>
      <c r="AZ786" s="478"/>
      <c r="BA786" s="478"/>
      <c r="BB786" s="478"/>
      <c r="BC786" s="478"/>
      <c r="BD786" s="475" t="s">
        <v>3048</v>
      </c>
      <c r="BE786" s="475" t="s">
        <v>3055</v>
      </c>
      <c r="BF786" s="472">
        <v>2017</v>
      </c>
      <c r="BG786" s="472">
        <v>1</v>
      </c>
      <c r="BH786" s="472">
        <v>0</v>
      </c>
      <c r="BI786" s="472"/>
      <c r="BJ786" s="472"/>
      <c r="BK786" s="472"/>
      <c r="BL786" s="472"/>
      <c r="BM786" s="472"/>
      <c r="BN786" s="472"/>
      <c r="BO786" s="472"/>
      <c r="BP786" s="472"/>
      <c r="BQ786" s="472"/>
      <c r="BR786" s="472"/>
      <c r="BS786" s="472"/>
      <c r="BT786" s="472"/>
      <c r="BU786" s="472"/>
      <c r="BV786" s="472"/>
      <c r="BW786" s="472"/>
      <c r="BX786" s="472"/>
      <c r="BY786" s="472"/>
      <c r="BZ786" s="472"/>
      <c r="CA786" s="472"/>
      <c r="CB786" s="472"/>
      <c r="CC786" s="472"/>
      <c r="CD786" s="472"/>
      <c r="CE786" s="472"/>
      <c r="CF786" s="472"/>
      <c r="CG786" s="472"/>
      <c r="CH786" s="472"/>
      <c r="CI786" s="472"/>
      <c r="CJ786" s="472"/>
      <c r="CK786" s="472"/>
      <c r="CL786" s="472"/>
      <c r="CM786" s="472"/>
      <c r="CN786" s="472"/>
      <c r="CO786" s="472"/>
      <c r="CP786" s="472"/>
      <c r="CQ786" s="472"/>
      <c r="CR786" s="472"/>
      <c r="CS786" s="472"/>
      <c r="CT786" s="472"/>
      <c r="CU786" s="472"/>
      <c r="CV786" s="472"/>
      <c r="CW786" s="472"/>
      <c r="CX786" s="472"/>
      <c r="CY786" s="472"/>
      <c r="CZ786" s="472"/>
      <c r="DA786" s="472"/>
      <c r="DB786" s="472"/>
      <c r="DC786" s="472"/>
      <c r="DD786" s="472"/>
      <c r="DE786" s="472"/>
      <c r="DF786" s="472"/>
      <c r="DG786" s="472"/>
      <c r="DH786" s="472"/>
      <c r="DI786" s="472"/>
      <c r="DJ786" s="472"/>
      <c r="DK786" s="472"/>
      <c r="DL786" s="472"/>
      <c r="DM786" s="472"/>
      <c r="DN786" s="472"/>
      <c r="DO786" s="472"/>
      <c r="DP786" s="472"/>
      <c r="DQ786" s="472"/>
      <c r="DR786" s="472"/>
      <c r="DS786" s="472"/>
      <c r="DT786" s="472"/>
      <c r="DU786" s="472"/>
      <c r="DV786" s="472"/>
      <c r="DW786" s="472"/>
      <c r="DX786" s="472"/>
      <c r="DY786" s="472"/>
      <c r="DZ786" s="472"/>
      <c r="EA786" s="472"/>
      <c r="EB786" s="472"/>
      <c r="EC786" s="472"/>
      <c r="ED786" s="472"/>
      <c r="EE786" s="472"/>
      <c r="EF786" s="472"/>
      <c r="EG786" s="472"/>
      <c r="EH786" s="472"/>
      <c r="EI786" s="472"/>
      <c r="EJ786" s="472"/>
      <c r="EK786" s="472"/>
      <c r="EL786" s="472"/>
      <c r="EM786" s="472"/>
      <c r="EN786" s="472"/>
      <c r="EO786" s="472"/>
      <c r="EP786" s="472"/>
      <c r="EQ786" s="472"/>
      <c r="ER786" s="472"/>
      <c r="ES786" s="472"/>
      <c r="ET786" s="472"/>
      <c r="EU786" s="472"/>
      <c r="EV786" s="472"/>
      <c r="EW786" s="472"/>
      <c r="EX786" s="472"/>
      <c r="EY786" s="472"/>
      <c r="EZ786" s="472"/>
      <c r="FA786" s="472"/>
      <c r="FB786" s="472"/>
      <c r="FC786" s="472"/>
      <c r="FD786" s="472"/>
      <c r="FE786" s="472"/>
      <c r="FF786" s="472"/>
      <c r="FG786" s="472"/>
      <c r="FH786" s="472"/>
      <c r="FI786" s="472"/>
      <c r="FJ786" s="472"/>
      <c r="FK786" s="472"/>
      <c r="FL786" s="472"/>
      <c r="FM786" s="472"/>
      <c r="FN786" s="472"/>
      <c r="FO786" s="472"/>
      <c r="FP786" s="472"/>
      <c r="FQ786" s="472"/>
      <c r="FR786" s="472"/>
      <c r="FS786" s="472"/>
      <c r="FT786" s="472"/>
      <c r="FU786" s="472"/>
      <c r="FV786" s="472"/>
      <c r="FW786" s="472"/>
      <c r="FX786" s="472"/>
      <c r="FY786" s="472"/>
      <c r="FZ786" s="472"/>
      <c r="GA786" s="472"/>
      <c r="GB786" s="472"/>
      <c r="GC786" s="472"/>
      <c r="GD786" s="472"/>
      <c r="GE786" s="472"/>
      <c r="GF786" s="472"/>
      <c r="GG786" s="472"/>
      <c r="GH786" s="472"/>
      <c r="GI786" s="472"/>
      <c r="GJ786" s="472"/>
      <c r="GK786" s="472"/>
      <c r="GL786" s="472"/>
      <c r="GM786" s="472"/>
      <c r="GN786" s="472"/>
      <c r="GO786" s="472"/>
      <c r="GP786" s="472"/>
      <c r="GQ786" s="472"/>
      <c r="GR786" s="472"/>
      <c r="GS786" s="472"/>
      <c r="GT786" s="472"/>
      <c r="GU786" s="472"/>
      <c r="GV786" s="472"/>
    </row>
    <row r="787" spans="1:204" s="473" customFormat="1" ht="80" x14ac:dyDescent="0.2">
      <c r="A787" s="476"/>
      <c r="B787" s="501" t="s">
        <v>3056</v>
      </c>
      <c r="C787" s="475" t="s">
        <v>1383</v>
      </c>
      <c r="D787" s="478">
        <v>0.15</v>
      </c>
      <c r="E787" s="478"/>
      <c r="F787" s="478"/>
      <c r="G787" s="478"/>
      <c r="H787" s="478">
        <v>0.15</v>
      </c>
      <c r="I787" s="478"/>
      <c r="J787" s="478"/>
      <c r="K787" s="478"/>
      <c r="L787" s="478"/>
      <c r="M787" s="478"/>
      <c r="N787" s="478"/>
      <c r="O787" s="478"/>
      <c r="P787" s="478"/>
      <c r="Q787" s="478"/>
      <c r="R787" s="478"/>
      <c r="S787" s="478"/>
      <c r="T787" s="478"/>
      <c r="U787" s="478"/>
      <c r="V787" s="478"/>
      <c r="W787" s="478"/>
      <c r="X787" s="478">
        <v>0</v>
      </c>
      <c r="Y787" s="478"/>
      <c r="Z787" s="478"/>
      <c r="AA787" s="478"/>
      <c r="AB787" s="478"/>
      <c r="AC787" s="478"/>
      <c r="AD787" s="478"/>
      <c r="AE787" s="478"/>
      <c r="AF787" s="478"/>
      <c r="AG787" s="478"/>
      <c r="AH787" s="478"/>
      <c r="AI787" s="478"/>
      <c r="AJ787" s="478"/>
      <c r="AK787" s="478"/>
      <c r="AL787" s="478"/>
      <c r="AM787" s="478"/>
      <c r="AN787" s="478"/>
      <c r="AO787" s="478"/>
      <c r="AP787" s="478"/>
      <c r="AQ787" s="478"/>
      <c r="AR787" s="478"/>
      <c r="AS787" s="478"/>
      <c r="AT787" s="478"/>
      <c r="AU787" s="478"/>
      <c r="AV787" s="478"/>
      <c r="AW787" s="478"/>
      <c r="AX787" s="478"/>
      <c r="AY787" s="478"/>
      <c r="AZ787" s="478"/>
      <c r="BA787" s="478"/>
      <c r="BB787" s="478"/>
      <c r="BC787" s="478"/>
      <c r="BD787" s="475" t="s">
        <v>3048</v>
      </c>
      <c r="BE787" s="475" t="s">
        <v>3057</v>
      </c>
      <c r="BF787" s="472">
        <v>2017</v>
      </c>
      <c r="BG787" s="472">
        <v>0.15</v>
      </c>
      <c r="BH787" s="472">
        <v>0</v>
      </c>
      <c r="BI787" s="472"/>
      <c r="BJ787" s="472"/>
      <c r="BK787" s="472"/>
      <c r="BL787" s="472"/>
      <c r="BM787" s="472"/>
      <c r="BN787" s="472"/>
      <c r="BO787" s="472"/>
      <c r="BP787" s="472"/>
      <c r="BQ787" s="472"/>
      <c r="BR787" s="472"/>
      <c r="BS787" s="472"/>
      <c r="BT787" s="472"/>
      <c r="BU787" s="472"/>
      <c r="BV787" s="472"/>
      <c r="BW787" s="472"/>
      <c r="BX787" s="472"/>
      <c r="BY787" s="472"/>
      <c r="BZ787" s="472"/>
      <c r="CA787" s="472"/>
      <c r="CB787" s="472"/>
      <c r="CC787" s="472"/>
      <c r="CD787" s="472"/>
      <c r="CE787" s="472"/>
      <c r="CF787" s="472"/>
      <c r="CG787" s="472"/>
      <c r="CH787" s="472"/>
      <c r="CI787" s="472"/>
      <c r="CJ787" s="472"/>
      <c r="CK787" s="472"/>
      <c r="CL787" s="472"/>
      <c r="CM787" s="472"/>
      <c r="CN787" s="472"/>
      <c r="CO787" s="472"/>
      <c r="CP787" s="472"/>
      <c r="CQ787" s="472"/>
      <c r="CR787" s="472"/>
      <c r="CS787" s="472"/>
      <c r="CT787" s="472"/>
      <c r="CU787" s="472"/>
      <c r="CV787" s="472"/>
      <c r="CW787" s="472"/>
      <c r="CX787" s="472"/>
      <c r="CY787" s="472"/>
      <c r="CZ787" s="472"/>
      <c r="DA787" s="472"/>
      <c r="DB787" s="472"/>
      <c r="DC787" s="472"/>
      <c r="DD787" s="472"/>
      <c r="DE787" s="472"/>
      <c r="DF787" s="472"/>
      <c r="DG787" s="472"/>
      <c r="DH787" s="472"/>
      <c r="DI787" s="472"/>
      <c r="DJ787" s="472"/>
      <c r="DK787" s="472"/>
      <c r="DL787" s="472"/>
      <c r="DM787" s="472"/>
      <c r="DN787" s="472"/>
      <c r="DO787" s="472"/>
      <c r="DP787" s="472"/>
      <c r="DQ787" s="472"/>
      <c r="DR787" s="472"/>
      <c r="DS787" s="472"/>
      <c r="DT787" s="472"/>
      <c r="DU787" s="472"/>
      <c r="DV787" s="472"/>
      <c r="DW787" s="472"/>
      <c r="DX787" s="472"/>
      <c r="DY787" s="472"/>
      <c r="DZ787" s="472"/>
      <c r="EA787" s="472"/>
      <c r="EB787" s="472"/>
      <c r="EC787" s="472"/>
      <c r="ED787" s="472"/>
      <c r="EE787" s="472"/>
      <c r="EF787" s="472"/>
      <c r="EG787" s="472"/>
      <c r="EH787" s="472"/>
      <c r="EI787" s="472"/>
      <c r="EJ787" s="472"/>
      <c r="EK787" s="472"/>
      <c r="EL787" s="472"/>
      <c r="EM787" s="472"/>
      <c r="EN787" s="472"/>
      <c r="EO787" s="472"/>
      <c r="EP787" s="472"/>
      <c r="EQ787" s="472"/>
      <c r="ER787" s="472"/>
      <c r="ES787" s="472"/>
      <c r="ET787" s="472"/>
      <c r="EU787" s="472"/>
      <c r="EV787" s="472"/>
      <c r="EW787" s="472"/>
      <c r="EX787" s="472"/>
      <c r="EY787" s="472"/>
      <c r="EZ787" s="472"/>
      <c r="FA787" s="472"/>
      <c r="FB787" s="472"/>
      <c r="FC787" s="472"/>
      <c r="FD787" s="472"/>
      <c r="FE787" s="472"/>
      <c r="FF787" s="472"/>
      <c r="FG787" s="472"/>
      <c r="FH787" s="472"/>
      <c r="FI787" s="472"/>
      <c r="FJ787" s="472"/>
      <c r="FK787" s="472"/>
      <c r="FL787" s="472"/>
      <c r="FM787" s="472"/>
      <c r="FN787" s="472"/>
      <c r="FO787" s="472"/>
      <c r="FP787" s="472"/>
      <c r="FQ787" s="472"/>
      <c r="FR787" s="472"/>
      <c r="FS787" s="472"/>
      <c r="FT787" s="472"/>
      <c r="FU787" s="472"/>
      <c r="FV787" s="472"/>
      <c r="FW787" s="472"/>
      <c r="FX787" s="472"/>
      <c r="FY787" s="472"/>
      <c r="FZ787" s="472"/>
      <c r="GA787" s="472"/>
      <c r="GB787" s="472"/>
      <c r="GC787" s="472"/>
      <c r="GD787" s="472"/>
      <c r="GE787" s="472"/>
      <c r="GF787" s="472"/>
      <c r="GG787" s="472"/>
      <c r="GH787" s="472"/>
      <c r="GI787" s="472"/>
      <c r="GJ787" s="472"/>
      <c r="GK787" s="472"/>
      <c r="GL787" s="472"/>
      <c r="GM787" s="472"/>
      <c r="GN787" s="472"/>
      <c r="GO787" s="472"/>
      <c r="GP787" s="472"/>
      <c r="GQ787" s="472"/>
      <c r="GR787" s="472"/>
      <c r="GS787" s="472"/>
      <c r="GT787" s="472"/>
      <c r="GU787" s="472"/>
      <c r="GV787" s="472"/>
    </row>
    <row r="788" spans="1:204" s="473" customFormat="1" ht="32" x14ac:dyDescent="0.2">
      <c r="A788" s="476"/>
      <c r="B788" s="501" t="s">
        <v>3058</v>
      </c>
      <c r="C788" s="475" t="s">
        <v>1383</v>
      </c>
      <c r="D788" s="478">
        <v>2.5499999999999998</v>
      </c>
      <c r="E788" s="478"/>
      <c r="F788" s="478"/>
      <c r="G788" s="478"/>
      <c r="H788" s="478"/>
      <c r="I788" s="478"/>
      <c r="J788" s="478"/>
      <c r="K788" s="478"/>
      <c r="L788" s="478"/>
      <c r="M788" s="478"/>
      <c r="N788" s="478"/>
      <c r="O788" s="478"/>
      <c r="P788" s="478"/>
      <c r="Q788" s="478"/>
      <c r="R788" s="478"/>
      <c r="S788" s="478"/>
      <c r="T788" s="478"/>
      <c r="U788" s="478"/>
      <c r="V788" s="478"/>
      <c r="W788" s="478"/>
      <c r="X788" s="478">
        <v>0</v>
      </c>
      <c r="Y788" s="478"/>
      <c r="Z788" s="478"/>
      <c r="AA788" s="478"/>
      <c r="AB788" s="478"/>
      <c r="AC788" s="478"/>
      <c r="AD788" s="478"/>
      <c r="AE788" s="478"/>
      <c r="AF788" s="478"/>
      <c r="AG788" s="478"/>
      <c r="AH788" s="478"/>
      <c r="AI788" s="478"/>
      <c r="AJ788" s="478"/>
      <c r="AK788" s="478"/>
      <c r="AL788" s="478"/>
      <c r="AM788" s="478"/>
      <c r="AN788" s="478"/>
      <c r="AO788" s="478"/>
      <c r="AP788" s="478"/>
      <c r="AQ788" s="478"/>
      <c r="AR788" s="478"/>
      <c r="AS788" s="478"/>
      <c r="AT788" s="478"/>
      <c r="AU788" s="478"/>
      <c r="AV788" s="478"/>
      <c r="AW788" s="478"/>
      <c r="AX788" s="478"/>
      <c r="AY788" s="478"/>
      <c r="AZ788" s="478"/>
      <c r="BA788" s="478"/>
      <c r="BB788" s="478"/>
      <c r="BC788" s="478"/>
      <c r="BD788" s="475" t="s">
        <v>3048</v>
      </c>
      <c r="BE788" s="475"/>
      <c r="BF788" s="472"/>
      <c r="BG788" s="472">
        <v>0</v>
      </c>
      <c r="BH788" s="472">
        <v>2.5499999999999998</v>
      </c>
      <c r="BI788" s="472"/>
      <c r="BJ788" s="472"/>
      <c r="BK788" s="472"/>
      <c r="BL788" s="472"/>
      <c r="BM788" s="472"/>
      <c r="BN788" s="472"/>
      <c r="BO788" s="472"/>
      <c r="BP788" s="472"/>
      <c r="BQ788" s="472"/>
      <c r="BR788" s="472"/>
      <c r="BS788" s="472"/>
      <c r="BT788" s="472"/>
      <c r="BU788" s="472"/>
      <c r="BV788" s="472"/>
      <c r="BW788" s="472"/>
      <c r="BX788" s="472"/>
      <c r="BY788" s="472"/>
      <c r="BZ788" s="472"/>
      <c r="CA788" s="472"/>
      <c r="CB788" s="472"/>
      <c r="CC788" s="472"/>
      <c r="CD788" s="472"/>
      <c r="CE788" s="472"/>
      <c r="CF788" s="472"/>
      <c r="CG788" s="472"/>
      <c r="CH788" s="472"/>
      <c r="CI788" s="472"/>
      <c r="CJ788" s="472"/>
      <c r="CK788" s="472"/>
      <c r="CL788" s="472"/>
      <c r="CM788" s="472"/>
      <c r="CN788" s="472"/>
      <c r="CO788" s="472"/>
      <c r="CP788" s="472"/>
      <c r="CQ788" s="472"/>
      <c r="CR788" s="472"/>
      <c r="CS788" s="472"/>
      <c r="CT788" s="472"/>
      <c r="CU788" s="472"/>
      <c r="CV788" s="472"/>
      <c r="CW788" s="472"/>
      <c r="CX788" s="472"/>
      <c r="CY788" s="472"/>
      <c r="CZ788" s="472"/>
      <c r="DA788" s="472"/>
      <c r="DB788" s="472"/>
      <c r="DC788" s="472"/>
      <c r="DD788" s="472"/>
      <c r="DE788" s="472"/>
      <c r="DF788" s="472"/>
      <c r="DG788" s="472"/>
      <c r="DH788" s="472"/>
      <c r="DI788" s="472"/>
      <c r="DJ788" s="472"/>
      <c r="DK788" s="472"/>
      <c r="DL788" s="472"/>
      <c r="DM788" s="472"/>
      <c r="DN788" s="472"/>
      <c r="DO788" s="472"/>
      <c r="DP788" s="472"/>
      <c r="DQ788" s="472"/>
      <c r="DR788" s="472"/>
      <c r="DS788" s="472"/>
      <c r="DT788" s="472"/>
      <c r="DU788" s="472"/>
      <c r="DV788" s="472"/>
      <c r="DW788" s="472"/>
      <c r="DX788" s="472"/>
      <c r="DY788" s="472"/>
      <c r="DZ788" s="472"/>
      <c r="EA788" s="472"/>
      <c r="EB788" s="472"/>
      <c r="EC788" s="472"/>
      <c r="ED788" s="472"/>
      <c r="EE788" s="472"/>
      <c r="EF788" s="472"/>
      <c r="EG788" s="472"/>
      <c r="EH788" s="472"/>
      <c r="EI788" s="472"/>
      <c r="EJ788" s="472"/>
      <c r="EK788" s="472"/>
      <c r="EL788" s="472"/>
      <c r="EM788" s="472"/>
      <c r="EN788" s="472"/>
      <c r="EO788" s="472"/>
      <c r="EP788" s="472"/>
      <c r="EQ788" s="472"/>
      <c r="ER788" s="472"/>
      <c r="ES788" s="472"/>
      <c r="ET788" s="472"/>
      <c r="EU788" s="472"/>
      <c r="EV788" s="472"/>
      <c r="EW788" s="472"/>
      <c r="EX788" s="472"/>
      <c r="EY788" s="472"/>
      <c r="EZ788" s="472"/>
      <c r="FA788" s="472"/>
      <c r="FB788" s="472"/>
      <c r="FC788" s="472"/>
      <c r="FD788" s="472"/>
      <c r="FE788" s="472"/>
      <c r="FF788" s="472"/>
      <c r="FG788" s="472"/>
      <c r="FH788" s="472"/>
      <c r="FI788" s="472"/>
      <c r="FJ788" s="472"/>
      <c r="FK788" s="472"/>
      <c r="FL788" s="472"/>
      <c r="FM788" s="472"/>
      <c r="FN788" s="472"/>
      <c r="FO788" s="472"/>
      <c r="FP788" s="472"/>
      <c r="FQ788" s="472"/>
      <c r="FR788" s="472"/>
      <c r="FS788" s="472"/>
      <c r="FT788" s="472"/>
      <c r="FU788" s="472"/>
      <c r="FV788" s="472"/>
      <c r="FW788" s="472"/>
      <c r="FX788" s="472"/>
      <c r="FY788" s="472"/>
      <c r="FZ788" s="472"/>
      <c r="GA788" s="472"/>
      <c r="GB788" s="472"/>
      <c r="GC788" s="472"/>
      <c r="GD788" s="472"/>
      <c r="GE788" s="472"/>
      <c r="GF788" s="472"/>
      <c r="GG788" s="472"/>
      <c r="GH788" s="472"/>
      <c r="GI788" s="472"/>
      <c r="GJ788" s="472"/>
      <c r="GK788" s="472"/>
      <c r="GL788" s="472"/>
      <c r="GM788" s="472"/>
      <c r="GN788" s="472"/>
      <c r="GO788" s="472"/>
      <c r="GP788" s="472"/>
      <c r="GQ788" s="472"/>
      <c r="GR788" s="472"/>
      <c r="GS788" s="472"/>
      <c r="GT788" s="472"/>
      <c r="GU788" s="472"/>
      <c r="GV788" s="472"/>
    </row>
    <row r="789" spans="1:204" s="473" customFormat="1" ht="32" x14ac:dyDescent="0.2">
      <c r="A789" s="476"/>
      <c r="B789" s="501" t="s">
        <v>3059</v>
      </c>
      <c r="C789" s="475" t="s">
        <v>1383</v>
      </c>
      <c r="D789" s="478">
        <v>0.16</v>
      </c>
      <c r="E789" s="478"/>
      <c r="F789" s="478"/>
      <c r="G789" s="478"/>
      <c r="H789" s="478"/>
      <c r="I789" s="478"/>
      <c r="J789" s="478"/>
      <c r="K789" s="478"/>
      <c r="L789" s="478"/>
      <c r="M789" s="478"/>
      <c r="N789" s="478"/>
      <c r="O789" s="478"/>
      <c r="P789" s="478"/>
      <c r="Q789" s="478"/>
      <c r="R789" s="478"/>
      <c r="S789" s="478"/>
      <c r="T789" s="478"/>
      <c r="U789" s="478"/>
      <c r="V789" s="478"/>
      <c r="W789" s="478"/>
      <c r="X789" s="478">
        <v>0</v>
      </c>
      <c r="Y789" s="478"/>
      <c r="Z789" s="478"/>
      <c r="AA789" s="478"/>
      <c r="AB789" s="478"/>
      <c r="AC789" s="478"/>
      <c r="AD789" s="478"/>
      <c r="AE789" s="478"/>
      <c r="AF789" s="478"/>
      <c r="AG789" s="478"/>
      <c r="AH789" s="478"/>
      <c r="AI789" s="478"/>
      <c r="AJ789" s="478"/>
      <c r="AK789" s="478"/>
      <c r="AL789" s="478"/>
      <c r="AM789" s="478"/>
      <c r="AN789" s="478"/>
      <c r="AO789" s="478"/>
      <c r="AP789" s="478"/>
      <c r="AQ789" s="478"/>
      <c r="AR789" s="478"/>
      <c r="AS789" s="478"/>
      <c r="AT789" s="478"/>
      <c r="AU789" s="478"/>
      <c r="AV789" s="478"/>
      <c r="AW789" s="478"/>
      <c r="AX789" s="478"/>
      <c r="AY789" s="478"/>
      <c r="AZ789" s="478"/>
      <c r="BA789" s="478"/>
      <c r="BB789" s="478"/>
      <c r="BC789" s="478"/>
      <c r="BD789" s="475" t="s">
        <v>3048</v>
      </c>
      <c r="BE789" s="475"/>
      <c r="BF789" s="472"/>
      <c r="BG789" s="472">
        <v>0</v>
      </c>
      <c r="BH789" s="472">
        <v>0.16</v>
      </c>
      <c r="BI789" s="472"/>
      <c r="BJ789" s="472"/>
      <c r="BK789" s="472"/>
      <c r="BL789" s="472"/>
      <c r="BM789" s="472"/>
      <c r="BN789" s="472"/>
      <c r="BO789" s="472"/>
      <c r="BP789" s="472"/>
      <c r="BQ789" s="472"/>
      <c r="BR789" s="472"/>
      <c r="BS789" s="472"/>
      <c r="BT789" s="472"/>
      <c r="BU789" s="472"/>
      <c r="BV789" s="472"/>
      <c r="BW789" s="472"/>
      <c r="BX789" s="472"/>
      <c r="BY789" s="472"/>
      <c r="BZ789" s="472"/>
      <c r="CA789" s="472"/>
      <c r="CB789" s="472"/>
      <c r="CC789" s="472"/>
      <c r="CD789" s="472"/>
      <c r="CE789" s="472"/>
      <c r="CF789" s="472"/>
      <c r="CG789" s="472"/>
      <c r="CH789" s="472"/>
      <c r="CI789" s="472"/>
      <c r="CJ789" s="472"/>
      <c r="CK789" s="472"/>
      <c r="CL789" s="472"/>
      <c r="CM789" s="472"/>
      <c r="CN789" s="472"/>
      <c r="CO789" s="472"/>
      <c r="CP789" s="472"/>
      <c r="CQ789" s="472"/>
      <c r="CR789" s="472"/>
      <c r="CS789" s="472"/>
      <c r="CT789" s="472"/>
      <c r="CU789" s="472"/>
      <c r="CV789" s="472"/>
      <c r="CW789" s="472"/>
      <c r="CX789" s="472"/>
      <c r="CY789" s="472"/>
      <c r="CZ789" s="472"/>
      <c r="DA789" s="472"/>
      <c r="DB789" s="472"/>
      <c r="DC789" s="472"/>
      <c r="DD789" s="472"/>
      <c r="DE789" s="472"/>
      <c r="DF789" s="472"/>
      <c r="DG789" s="472"/>
      <c r="DH789" s="472"/>
      <c r="DI789" s="472"/>
      <c r="DJ789" s="472"/>
      <c r="DK789" s="472"/>
      <c r="DL789" s="472"/>
      <c r="DM789" s="472"/>
      <c r="DN789" s="472"/>
      <c r="DO789" s="472"/>
      <c r="DP789" s="472"/>
      <c r="DQ789" s="472"/>
      <c r="DR789" s="472"/>
      <c r="DS789" s="472"/>
      <c r="DT789" s="472"/>
      <c r="DU789" s="472"/>
      <c r="DV789" s="472"/>
      <c r="DW789" s="472"/>
      <c r="DX789" s="472"/>
      <c r="DY789" s="472"/>
      <c r="DZ789" s="472"/>
      <c r="EA789" s="472"/>
      <c r="EB789" s="472"/>
      <c r="EC789" s="472"/>
      <c r="ED789" s="472"/>
      <c r="EE789" s="472"/>
      <c r="EF789" s="472"/>
      <c r="EG789" s="472"/>
      <c r="EH789" s="472"/>
      <c r="EI789" s="472"/>
      <c r="EJ789" s="472"/>
      <c r="EK789" s="472"/>
      <c r="EL789" s="472"/>
      <c r="EM789" s="472"/>
      <c r="EN789" s="472"/>
      <c r="EO789" s="472"/>
      <c r="EP789" s="472"/>
      <c r="EQ789" s="472"/>
      <c r="ER789" s="472"/>
      <c r="ES789" s="472"/>
      <c r="ET789" s="472"/>
      <c r="EU789" s="472"/>
      <c r="EV789" s="472"/>
      <c r="EW789" s="472"/>
      <c r="EX789" s="472"/>
      <c r="EY789" s="472"/>
      <c r="EZ789" s="472"/>
      <c r="FA789" s="472"/>
      <c r="FB789" s="472"/>
      <c r="FC789" s="472"/>
      <c r="FD789" s="472"/>
      <c r="FE789" s="472"/>
      <c r="FF789" s="472"/>
      <c r="FG789" s="472"/>
      <c r="FH789" s="472"/>
      <c r="FI789" s="472"/>
      <c r="FJ789" s="472"/>
      <c r="FK789" s="472"/>
      <c r="FL789" s="472"/>
      <c r="FM789" s="472"/>
      <c r="FN789" s="472"/>
      <c r="FO789" s="472"/>
      <c r="FP789" s="472"/>
      <c r="FQ789" s="472"/>
      <c r="FR789" s="472"/>
      <c r="FS789" s="472"/>
      <c r="FT789" s="472"/>
      <c r="FU789" s="472"/>
      <c r="FV789" s="472"/>
      <c r="FW789" s="472"/>
      <c r="FX789" s="472"/>
      <c r="FY789" s="472"/>
      <c r="FZ789" s="472"/>
      <c r="GA789" s="472"/>
      <c r="GB789" s="472"/>
      <c r="GC789" s="472"/>
      <c r="GD789" s="472"/>
      <c r="GE789" s="472"/>
      <c r="GF789" s="472"/>
      <c r="GG789" s="472"/>
      <c r="GH789" s="472"/>
      <c r="GI789" s="472"/>
      <c r="GJ789" s="472"/>
      <c r="GK789" s="472"/>
      <c r="GL789" s="472"/>
      <c r="GM789" s="472"/>
      <c r="GN789" s="472"/>
      <c r="GO789" s="472"/>
      <c r="GP789" s="472"/>
      <c r="GQ789" s="472"/>
      <c r="GR789" s="472"/>
      <c r="GS789" s="472"/>
      <c r="GT789" s="472"/>
      <c r="GU789" s="472"/>
      <c r="GV789" s="472"/>
    </row>
    <row r="790" spans="1:204" s="473" customFormat="1" x14ac:dyDescent="0.2">
      <c r="A790" s="476"/>
      <c r="B790" s="501" t="s">
        <v>3060</v>
      </c>
      <c r="C790" s="475" t="s">
        <v>1383</v>
      </c>
      <c r="D790" s="478">
        <v>0.22</v>
      </c>
      <c r="E790" s="478"/>
      <c r="F790" s="478"/>
      <c r="G790" s="478"/>
      <c r="H790" s="478"/>
      <c r="I790" s="478"/>
      <c r="J790" s="478"/>
      <c r="K790" s="478"/>
      <c r="L790" s="478"/>
      <c r="M790" s="478"/>
      <c r="N790" s="478"/>
      <c r="O790" s="478"/>
      <c r="P790" s="478"/>
      <c r="Q790" s="478"/>
      <c r="R790" s="478"/>
      <c r="S790" s="478"/>
      <c r="T790" s="478"/>
      <c r="U790" s="478"/>
      <c r="V790" s="478"/>
      <c r="W790" s="478"/>
      <c r="X790" s="478">
        <v>0</v>
      </c>
      <c r="Y790" s="478"/>
      <c r="Z790" s="478"/>
      <c r="AA790" s="478"/>
      <c r="AB790" s="478"/>
      <c r="AC790" s="478"/>
      <c r="AD790" s="478"/>
      <c r="AE790" s="478"/>
      <c r="AF790" s="478"/>
      <c r="AG790" s="478"/>
      <c r="AH790" s="478"/>
      <c r="AI790" s="478"/>
      <c r="AJ790" s="478"/>
      <c r="AK790" s="478"/>
      <c r="AL790" s="478"/>
      <c r="AM790" s="478"/>
      <c r="AN790" s="478"/>
      <c r="AO790" s="478"/>
      <c r="AP790" s="478"/>
      <c r="AQ790" s="478"/>
      <c r="AR790" s="478"/>
      <c r="AS790" s="478"/>
      <c r="AT790" s="478"/>
      <c r="AU790" s="478"/>
      <c r="AV790" s="478"/>
      <c r="AW790" s="478"/>
      <c r="AX790" s="478"/>
      <c r="AY790" s="478"/>
      <c r="AZ790" s="478"/>
      <c r="BA790" s="478"/>
      <c r="BB790" s="478"/>
      <c r="BC790" s="478"/>
      <c r="BD790" s="475" t="s">
        <v>3048</v>
      </c>
      <c r="BE790" s="475"/>
      <c r="BF790" s="472"/>
      <c r="BG790" s="472">
        <v>0</v>
      </c>
      <c r="BH790" s="472">
        <v>0.22</v>
      </c>
      <c r="BI790" s="472"/>
      <c r="BJ790" s="472"/>
      <c r="BK790" s="472"/>
      <c r="BL790" s="472"/>
      <c r="BM790" s="472"/>
      <c r="BN790" s="472"/>
      <c r="BO790" s="472"/>
      <c r="BP790" s="472"/>
      <c r="BQ790" s="472"/>
      <c r="BR790" s="472"/>
      <c r="BS790" s="472"/>
      <c r="BT790" s="472"/>
      <c r="BU790" s="472"/>
      <c r="BV790" s="472"/>
      <c r="BW790" s="472"/>
      <c r="BX790" s="472"/>
      <c r="BY790" s="472"/>
      <c r="BZ790" s="472"/>
      <c r="CA790" s="472"/>
      <c r="CB790" s="472"/>
      <c r="CC790" s="472"/>
      <c r="CD790" s="472"/>
      <c r="CE790" s="472"/>
      <c r="CF790" s="472"/>
      <c r="CG790" s="472"/>
      <c r="CH790" s="472"/>
      <c r="CI790" s="472"/>
      <c r="CJ790" s="472"/>
      <c r="CK790" s="472"/>
      <c r="CL790" s="472"/>
      <c r="CM790" s="472"/>
      <c r="CN790" s="472"/>
      <c r="CO790" s="472"/>
      <c r="CP790" s="472"/>
      <c r="CQ790" s="472"/>
      <c r="CR790" s="472"/>
      <c r="CS790" s="472"/>
      <c r="CT790" s="472"/>
      <c r="CU790" s="472"/>
      <c r="CV790" s="472"/>
      <c r="CW790" s="472"/>
      <c r="CX790" s="472"/>
      <c r="CY790" s="472"/>
      <c r="CZ790" s="472"/>
      <c r="DA790" s="472"/>
      <c r="DB790" s="472"/>
      <c r="DC790" s="472"/>
      <c r="DD790" s="472"/>
      <c r="DE790" s="472"/>
      <c r="DF790" s="472"/>
      <c r="DG790" s="472"/>
      <c r="DH790" s="472"/>
      <c r="DI790" s="472"/>
      <c r="DJ790" s="472"/>
      <c r="DK790" s="472"/>
      <c r="DL790" s="472"/>
      <c r="DM790" s="472"/>
      <c r="DN790" s="472"/>
      <c r="DO790" s="472"/>
      <c r="DP790" s="472"/>
      <c r="DQ790" s="472"/>
      <c r="DR790" s="472"/>
      <c r="DS790" s="472"/>
      <c r="DT790" s="472"/>
      <c r="DU790" s="472"/>
      <c r="DV790" s="472"/>
      <c r="DW790" s="472"/>
      <c r="DX790" s="472"/>
      <c r="DY790" s="472"/>
      <c r="DZ790" s="472"/>
      <c r="EA790" s="472"/>
      <c r="EB790" s="472"/>
      <c r="EC790" s="472"/>
      <c r="ED790" s="472"/>
      <c r="EE790" s="472"/>
      <c r="EF790" s="472"/>
      <c r="EG790" s="472"/>
      <c r="EH790" s="472"/>
      <c r="EI790" s="472"/>
      <c r="EJ790" s="472"/>
      <c r="EK790" s="472"/>
      <c r="EL790" s="472"/>
      <c r="EM790" s="472"/>
      <c r="EN790" s="472"/>
      <c r="EO790" s="472"/>
      <c r="EP790" s="472"/>
      <c r="EQ790" s="472"/>
      <c r="ER790" s="472"/>
      <c r="ES790" s="472"/>
      <c r="ET790" s="472"/>
      <c r="EU790" s="472"/>
      <c r="EV790" s="472"/>
      <c r="EW790" s="472"/>
      <c r="EX790" s="472"/>
      <c r="EY790" s="472"/>
      <c r="EZ790" s="472"/>
      <c r="FA790" s="472"/>
      <c r="FB790" s="472"/>
      <c r="FC790" s="472"/>
      <c r="FD790" s="472"/>
      <c r="FE790" s="472"/>
      <c r="FF790" s="472"/>
      <c r="FG790" s="472"/>
      <c r="FH790" s="472"/>
      <c r="FI790" s="472"/>
      <c r="FJ790" s="472"/>
      <c r="FK790" s="472"/>
      <c r="FL790" s="472"/>
      <c r="FM790" s="472"/>
      <c r="FN790" s="472"/>
      <c r="FO790" s="472"/>
      <c r="FP790" s="472"/>
      <c r="FQ790" s="472"/>
      <c r="FR790" s="472"/>
      <c r="FS790" s="472"/>
      <c r="FT790" s="472"/>
      <c r="FU790" s="472"/>
      <c r="FV790" s="472"/>
      <c r="FW790" s="472"/>
      <c r="FX790" s="472"/>
      <c r="FY790" s="472"/>
      <c r="FZ790" s="472"/>
      <c r="GA790" s="472"/>
      <c r="GB790" s="472"/>
      <c r="GC790" s="472"/>
      <c r="GD790" s="472"/>
      <c r="GE790" s="472"/>
      <c r="GF790" s="472"/>
      <c r="GG790" s="472"/>
      <c r="GH790" s="472"/>
      <c r="GI790" s="472"/>
      <c r="GJ790" s="472"/>
      <c r="GK790" s="472"/>
      <c r="GL790" s="472"/>
      <c r="GM790" s="472"/>
      <c r="GN790" s="472"/>
      <c r="GO790" s="472"/>
      <c r="GP790" s="472"/>
      <c r="GQ790" s="472"/>
      <c r="GR790" s="472"/>
      <c r="GS790" s="472"/>
      <c r="GT790" s="472"/>
      <c r="GU790" s="472"/>
      <c r="GV790" s="472"/>
    </row>
    <row r="791" spans="1:204" s="473" customFormat="1" x14ac:dyDescent="0.2">
      <c r="A791" s="476"/>
      <c r="B791" s="501" t="s">
        <v>3061</v>
      </c>
      <c r="C791" s="475" t="s">
        <v>1383</v>
      </c>
      <c r="D791" s="478">
        <v>1.4000000000000001</v>
      </c>
      <c r="E791" s="478"/>
      <c r="F791" s="478"/>
      <c r="G791" s="478"/>
      <c r="H791" s="478"/>
      <c r="I791" s="478"/>
      <c r="J791" s="478"/>
      <c r="K791" s="478"/>
      <c r="L791" s="478"/>
      <c r="M791" s="478"/>
      <c r="N791" s="478"/>
      <c r="O791" s="478"/>
      <c r="P791" s="478"/>
      <c r="Q791" s="478"/>
      <c r="R791" s="478"/>
      <c r="S791" s="478"/>
      <c r="T791" s="478"/>
      <c r="U791" s="478"/>
      <c r="V791" s="478"/>
      <c r="W791" s="478"/>
      <c r="X791" s="478">
        <v>0</v>
      </c>
      <c r="Y791" s="478"/>
      <c r="Z791" s="478"/>
      <c r="AA791" s="478"/>
      <c r="AB791" s="478"/>
      <c r="AC791" s="478"/>
      <c r="AD791" s="478"/>
      <c r="AE791" s="478"/>
      <c r="AF791" s="478"/>
      <c r="AG791" s="478"/>
      <c r="AH791" s="478"/>
      <c r="AI791" s="478"/>
      <c r="AJ791" s="478"/>
      <c r="AK791" s="478"/>
      <c r="AL791" s="478"/>
      <c r="AM791" s="478"/>
      <c r="AN791" s="478"/>
      <c r="AO791" s="478"/>
      <c r="AP791" s="478"/>
      <c r="AQ791" s="478"/>
      <c r="AR791" s="478"/>
      <c r="AS791" s="478"/>
      <c r="AT791" s="478"/>
      <c r="AU791" s="478"/>
      <c r="AV791" s="478"/>
      <c r="AW791" s="478"/>
      <c r="AX791" s="478"/>
      <c r="AY791" s="478"/>
      <c r="AZ791" s="478"/>
      <c r="BA791" s="478"/>
      <c r="BB791" s="478"/>
      <c r="BC791" s="478"/>
      <c r="BD791" s="475" t="s">
        <v>3048</v>
      </c>
      <c r="BE791" s="475"/>
      <c r="BF791" s="472"/>
      <c r="BG791" s="472">
        <v>0</v>
      </c>
      <c r="BH791" s="472">
        <v>1.4000000000000001</v>
      </c>
      <c r="BI791" s="472"/>
      <c r="BJ791" s="472"/>
      <c r="BK791" s="472"/>
      <c r="BL791" s="472"/>
      <c r="BM791" s="472"/>
      <c r="BN791" s="472"/>
      <c r="BO791" s="472"/>
      <c r="BP791" s="472"/>
      <c r="BQ791" s="472"/>
      <c r="BR791" s="472"/>
      <c r="BS791" s="472"/>
      <c r="BT791" s="472"/>
      <c r="BU791" s="472"/>
      <c r="BV791" s="472"/>
      <c r="BW791" s="472"/>
      <c r="BX791" s="472"/>
      <c r="BY791" s="472"/>
      <c r="BZ791" s="472"/>
      <c r="CA791" s="472"/>
      <c r="CB791" s="472"/>
      <c r="CC791" s="472"/>
      <c r="CD791" s="472"/>
      <c r="CE791" s="472"/>
      <c r="CF791" s="472"/>
      <c r="CG791" s="472"/>
      <c r="CH791" s="472"/>
      <c r="CI791" s="472"/>
      <c r="CJ791" s="472"/>
      <c r="CK791" s="472"/>
      <c r="CL791" s="472"/>
      <c r="CM791" s="472"/>
      <c r="CN791" s="472"/>
      <c r="CO791" s="472"/>
      <c r="CP791" s="472"/>
      <c r="CQ791" s="472"/>
      <c r="CR791" s="472"/>
      <c r="CS791" s="472"/>
      <c r="CT791" s="472"/>
      <c r="CU791" s="472"/>
      <c r="CV791" s="472"/>
      <c r="CW791" s="472"/>
      <c r="CX791" s="472"/>
      <c r="CY791" s="472"/>
      <c r="CZ791" s="472"/>
      <c r="DA791" s="472"/>
      <c r="DB791" s="472"/>
      <c r="DC791" s="472"/>
      <c r="DD791" s="472"/>
      <c r="DE791" s="472"/>
      <c r="DF791" s="472"/>
      <c r="DG791" s="472"/>
      <c r="DH791" s="472"/>
      <c r="DI791" s="472"/>
      <c r="DJ791" s="472"/>
      <c r="DK791" s="472"/>
      <c r="DL791" s="472"/>
      <c r="DM791" s="472"/>
      <c r="DN791" s="472"/>
      <c r="DO791" s="472"/>
      <c r="DP791" s="472"/>
      <c r="DQ791" s="472"/>
      <c r="DR791" s="472"/>
      <c r="DS791" s="472"/>
      <c r="DT791" s="472"/>
      <c r="DU791" s="472"/>
      <c r="DV791" s="472"/>
      <c r="DW791" s="472"/>
      <c r="DX791" s="472"/>
      <c r="DY791" s="472"/>
      <c r="DZ791" s="472"/>
      <c r="EA791" s="472"/>
      <c r="EB791" s="472"/>
      <c r="EC791" s="472"/>
      <c r="ED791" s="472"/>
      <c r="EE791" s="472"/>
      <c r="EF791" s="472"/>
      <c r="EG791" s="472"/>
      <c r="EH791" s="472"/>
      <c r="EI791" s="472"/>
      <c r="EJ791" s="472"/>
      <c r="EK791" s="472"/>
      <c r="EL791" s="472"/>
      <c r="EM791" s="472"/>
      <c r="EN791" s="472"/>
      <c r="EO791" s="472"/>
      <c r="EP791" s="472"/>
      <c r="EQ791" s="472"/>
      <c r="ER791" s="472"/>
      <c r="ES791" s="472"/>
      <c r="ET791" s="472"/>
      <c r="EU791" s="472"/>
      <c r="EV791" s="472"/>
      <c r="EW791" s="472"/>
      <c r="EX791" s="472"/>
      <c r="EY791" s="472"/>
      <c r="EZ791" s="472"/>
      <c r="FA791" s="472"/>
      <c r="FB791" s="472"/>
      <c r="FC791" s="472"/>
      <c r="FD791" s="472"/>
      <c r="FE791" s="472"/>
      <c r="FF791" s="472"/>
      <c r="FG791" s="472"/>
      <c r="FH791" s="472"/>
      <c r="FI791" s="472"/>
      <c r="FJ791" s="472"/>
      <c r="FK791" s="472"/>
      <c r="FL791" s="472"/>
      <c r="FM791" s="472"/>
      <c r="FN791" s="472"/>
      <c r="FO791" s="472"/>
      <c r="FP791" s="472"/>
      <c r="FQ791" s="472"/>
      <c r="FR791" s="472"/>
      <c r="FS791" s="472"/>
      <c r="FT791" s="472"/>
      <c r="FU791" s="472"/>
      <c r="FV791" s="472"/>
      <c r="FW791" s="472"/>
      <c r="FX791" s="472"/>
      <c r="FY791" s="472"/>
      <c r="FZ791" s="472"/>
      <c r="GA791" s="472"/>
      <c r="GB791" s="472"/>
      <c r="GC791" s="472"/>
      <c r="GD791" s="472"/>
      <c r="GE791" s="472"/>
      <c r="GF791" s="472"/>
      <c r="GG791" s="472"/>
      <c r="GH791" s="472"/>
      <c r="GI791" s="472"/>
      <c r="GJ791" s="472"/>
      <c r="GK791" s="472"/>
      <c r="GL791" s="472"/>
      <c r="GM791" s="472"/>
      <c r="GN791" s="472"/>
      <c r="GO791" s="472"/>
      <c r="GP791" s="472"/>
      <c r="GQ791" s="472"/>
      <c r="GR791" s="472"/>
      <c r="GS791" s="472"/>
      <c r="GT791" s="472"/>
      <c r="GU791" s="472"/>
      <c r="GV791" s="472"/>
    </row>
    <row r="792" spans="1:204" s="473" customFormat="1" ht="32" x14ac:dyDescent="0.2">
      <c r="A792" s="476"/>
      <c r="B792" s="479" t="s">
        <v>3062</v>
      </c>
      <c r="C792" s="475" t="s">
        <v>1383</v>
      </c>
      <c r="D792" s="478">
        <v>0.7</v>
      </c>
      <c r="E792" s="478"/>
      <c r="F792" s="478"/>
      <c r="G792" s="478"/>
      <c r="H792" s="478">
        <v>0.7</v>
      </c>
      <c r="I792" s="478"/>
      <c r="J792" s="478"/>
      <c r="K792" s="478"/>
      <c r="L792" s="478"/>
      <c r="M792" s="478"/>
      <c r="N792" s="478"/>
      <c r="O792" s="478"/>
      <c r="P792" s="478"/>
      <c r="Q792" s="478"/>
      <c r="R792" s="478"/>
      <c r="S792" s="478"/>
      <c r="T792" s="478"/>
      <c r="U792" s="478"/>
      <c r="V792" s="478"/>
      <c r="W792" s="478"/>
      <c r="X792" s="478">
        <v>0</v>
      </c>
      <c r="Y792" s="478"/>
      <c r="Z792" s="478"/>
      <c r="AA792" s="478"/>
      <c r="AB792" s="478"/>
      <c r="AC792" s="478"/>
      <c r="AD792" s="478"/>
      <c r="AE792" s="478"/>
      <c r="AF792" s="478"/>
      <c r="AG792" s="478"/>
      <c r="AH792" s="478"/>
      <c r="AI792" s="478"/>
      <c r="AJ792" s="478"/>
      <c r="AK792" s="478"/>
      <c r="AL792" s="478"/>
      <c r="AM792" s="478"/>
      <c r="AN792" s="478"/>
      <c r="AO792" s="478"/>
      <c r="AP792" s="478"/>
      <c r="AQ792" s="478"/>
      <c r="AR792" s="478"/>
      <c r="AS792" s="478"/>
      <c r="AT792" s="478"/>
      <c r="AU792" s="478"/>
      <c r="AV792" s="478"/>
      <c r="AW792" s="478"/>
      <c r="AX792" s="478"/>
      <c r="AY792" s="478"/>
      <c r="AZ792" s="478"/>
      <c r="BA792" s="478"/>
      <c r="BB792" s="478"/>
      <c r="BC792" s="478"/>
      <c r="BD792" s="475" t="s">
        <v>3006</v>
      </c>
      <c r="BE792" s="480" t="s">
        <v>3063</v>
      </c>
      <c r="BF792" s="472">
        <v>2017</v>
      </c>
      <c r="BG792" s="472">
        <v>0.7</v>
      </c>
      <c r="BH792" s="472">
        <v>0</v>
      </c>
      <c r="BI792" s="472"/>
      <c r="BJ792" s="472"/>
      <c r="BK792" s="472"/>
      <c r="BL792" s="472"/>
      <c r="BM792" s="472"/>
      <c r="BN792" s="472"/>
      <c r="BO792" s="472"/>
      <c r="BP792" s="472"/>
      <c r="BQ792" s="472"/>
      <c r="BR792" s="472"/>
      <c r="BS792" s="472"/>
      <c r="BT792" s="472"/>
      <c r="BU792" s="472"/>
      <c r="BV792" s="472"/>
      <c r="BW792" s="472"/>
      <c r="BX792" s="472"/>
      <c r="BY792" s="472"/>
      <c r="BZ792" s="472"/>
      <c r="CA792" s="472"/>
      <c r="CB792" s="472"/>
      <c r="CC792" s="472"/>
      <c r="CD792" s="472"/>
      <c r="CE792" s="472"/>
      <c r="CF792" s="472"/>
      <c r="CG792" s="472"/>
      <c r="CH792" s="472"/>
      <c r="CI792" s="472"/>
      <c r="CJ792" s="472"/>
      <c r="CK792" s="472"/>
      <c r="CL792" s="472"/>
      <c r="CM792" s="472"/>
      <c r="CN792" s="472"/>
      <c r="CO792" s="472"/>
      <c r="CP792" s="472"/>
      <c r="CQ792" s="472"/>
      <c r="CR792" s="472"/>
      <c r="CS792" s="472"/>
      <c r="CT792" s="472"/>
      <c r="CU792" s="472"/>
      <c r="CV792" s="472"/>
      <c r="CW792" s="472"/>
      <c r="CX792" s="472"/>
      <c r="CY792" s="472"/>
      <c r="CZ792" s="472"/>
      <c r="DA792" s="472"/>
      <c r="DB792" s="472"/>
      <c r="DC792" s="472"/>
      <c r="DD792" s="472"/>
      <c r="DE792" s="472"/>
      <c r="DF792" s="472"/>
      <c r="DG792" s="472"/>
      <c r="DH792" s="472"/>
      <c r="DI792" s="472"/>
      <c r="DJ792" s="472"/>
      <c r="DK792" s="472"/>
      <c r="DL792" s="472"/>
      <c r="DM792" s="472"/>
      <c r="DN792" s="472"/>
      <c r="DO792" s="472"/>
      <c r="DP792" s="472"/>
      <c r="DQ792" s="472"/>
      <c r="DR792" s="472"/>
      <c r="DS792" s="472"/>
      <c r="DT792" s="472"/>
      <c r="DU792" s="472"/>
      <c r="DV792" s="472"/>
      <c r="DW792" s="472"/>
      <c r="DX792" s="472"/>
      <c r="DY792" s="472"/>
      <c r="DZ792" s="472"/>
      <c r="EA792" s="472"/>
      <c r="EB792" s="472"/>
      <c r="EC792" s="472"/>
      <c r="ED792" s="472"/>
      <c r="EE792" s="472"/>
      <c r="EF792" s="472"/>
      <c r="EG792" s="472"/>
      <c r="EH792" s="472"/>
      <c r="EI792" s="472"/>
      <c r="EJ792" s="472"/>
      <c r="EK792" s="472"/>
      <c r="EL792" s="472"/>
      <c r="EM792" s="472"/>
      <c r="EN792" s="472"/>
      <c r="EO792" s="472"/>
      <c r="EP792" s="472"/>
      <c r="EQ792" s="472"/>
      <c r="ER792" s="472"/>
      <c r="ES792" s="472"/>
      <c r="ET792" s="472"/>
      <c r="EU792" s="472"/>
      <c r="EV792" s="472"/>
      <c r="EW792" s="472"/>
      <c r="EX792" s="472"/>
      <c r="EY792" s="472"/>
      <c r="EZ792" s="472"/>
      <c r="FA792" s="472"/>
      <c r="FB792" s="472"/>
      <c r="FC792" s="472"/>
      <c r="FD792" s="472"/>
      <c r="FE792" s="472"/>
      <c r="FF792" s="472"/>
      <c r="FG792" s="472"/>
      <c r="FH792" s="472"/>
      <c r="FI792" s="472"/>
      <c r="FJ792" s="472"/>
      <c r="FK792" s="472"/>
      <c r="FL792" s="472"/>
      <c r="FM792" s="472"/>
      <c r="FN792" s="472"/>
      <c r="FO792" s="472"/>
      <c r="FP792" s="472"/>
      <c r="FQ792" s="472"/>
      <c r="FR792" s="472"/>
      <c r="FS792" s="472"/>
      <c r="FT792" s="472"/>
      <c r="FU792" s="472"/>
      <c r="FV792" s="472"/>
      <c r="FW792" s="472"/>
      <c r="FX792" s="472"/>
      <c r="FY792" s="472"/>
      <c r="FZ792" s="472"/>
      <c r="GA792" s="472"/>
      <c r="GB792" s="472"/>
      <c r="GC792" s="472"/>
      <c r="GD792" s="472"/>
      <c r="GE792" s="472"/>
      <c r="GF792" s="472"/>
      <c r="GG792" s="472"/>
      <c r="GH792" s="472"/>
      <c r="GI792" s="472"/>
      <c r="GJ792" s="472"/>
      <c r="GK792" s="472"/>
      <c r="GL792" s="472"/>
      <c r="GM792" s="472"/>
      <c r="GN792" s="472"/>
      <c r="GO792" s="472"/>
      <c r="GP792" s="472"/>
      <c r="GQ792" s="472"/>
      <c r="GR792" s="472"/>
      <c r="GS792" s="472"/>
      <c r="GT792" s="472"/>
      <c r="GU792" s="472"/>
      <c r="GV792" s="472"/>
    </row>
    <row r="793" spans="1:204" s="473" customFormat="1" ht="96" x14ac:dyDescent="0.2">
      <c r="A793" s="476"/>
      <c r="B793" s="501" t="s">
        <v>3064</v>
      </c>
      <c r="C793" s="475" t="s">
        <v>1383</v>
      </c>
      <c r="D793" s="478">
        <v>0.6</v>
      </c>
      <c r="E793" s="478"/>
      <c r="F793" s="478"/>
      <c r="G793" s="478"/>
      <c r="H793" s="478">
        <v>0.6</v>
      </c>
      <c r="I793" s="478"/>
      <c r="J793" s="478"/>
      <c r="K793" s="478"/>
      <c r="L793" s="478"/>
      <c r="M793" s="478"/>
      <c r="N793" s="478"/>
      <c r="O793" s="478"/>
      <c r="P793" s="478"/>
      <c r="Q793" s="478"/>
      <c r="R793" s="478"/>
      <c r="S793" s="478"/>
      <c r="T793" s="478"/>
      <c r="U793" s="478"/>
      <c r="V793" s="478"/>
      <c r="W793" s="478"/>
      <c r="X793" s="478">
        <v>0</v>
      </c>
      <c r="Y793" s="478"/>
      <c r="Z793" s="478"/>
      <c r="AA793" s="478"/>
      <c r="AB793" s="478"/>
      <c r="AC793" s="478"/>
      <c r="AD793" s="478"/>
      <c r="AE793" s="478"/>
      <c r="AF793" s="478"/>
      <c r="AG793" s="478"/>
      <c r="AH793" s="478"/>
      <c r="AI793" s="478"/>
      <c r="AJ793" s="478"/>
      <c r="AK793" s="478"/>
      <c r="AL793" s="478"/>
      <c r="AM793" s="478"/>
      <c r="AN793" s="478"/>
      <c r="AO793" s="478"/>
      <c r="AP793" s="478"/>
      <c r="AQ793" s="478"/>
      <c r="AR793" s="478"/>
      <c r="AS793" s="478"/>
      <c r="AT793" s="478"/>
      <c r="AU793" s="478"/>
      <c r="AV793" s="478"/>
      <c r="AW793" s="478"/>
      <c r="AX793" s="478"/>
      <c r="AY793" s="478"/>
      <c r="AZ793" s="478"/>
      <c r="BA793" s="478"/>
      <c r="BB793" s="478"/>
      <c r="BC793" s="478"/>
      <c r="BD793" s="475" t="s">
        <v>3006</v>
      </c>
      <c r="BE793" s="475" t="s">
        <v>3065</v>
      </c>
      <c r="BF793" s="472">
        <v>2017</v>
      </c>
      <c r="BG793" s="472">
        <v>0.6</v>
      </c>
      <c r="BH793" s="472">
        <v>0</v>
      </c>
      <c r="BI793" s="472"/>
      <c r="BJ793" s="472"/>
      <c r="BK793" s="472"/>
      <c r="BL793" s="472"/>
      <c r="BM793" s="472"/>
      <c r="BN793" s="472"/>
      <c r="BO793" s="472"/>
      <c r="BP793" s="472"/>
      <c r="BQ793" s="472"/>
      <c r="BR793" s="472"/>
      <c r="BS793" s="472"/>
      <c r="BT793" s="472"/>
      <c r="BU793" s="472"/>
      <c r="BV793" s="472"/>
      <c r="BW793" s="472"/>
      <c r="BX793" s="472"/>
      <c r="BY793" s="472"/>
      <c r="BZ793" s="472"/>
      <c r="CA793" s="472"/>
      <c r="CB793" s="472"/>
      <c r="CC793" s="472"/>
      <c r="CD793" s="472"/>
      <c r="CE793" s="472"/>
      <c r="CF793" s="472"/>
      <c r="CG793" s="472"/>
      <c r="CH793" s="472"/>
      <c r="CI793" s="472"/>
      <c r="CJ793" s="472"/>
      <c r="CK793" s="472"/>
      <c r="CL793" s="472"/>
      <c r="CM793" s="472"/>
      <c r="CN793" s="472"/>
      <c r="CO793" s="472"/>
      <c r="CP793" s="472"/>
      <c r="CQ793" s="472"/>
      <c r="CR793" s="472"/>
      <c r="CS793" s="472"/>
      <c r="CT793" s="472"/>
      <c r="CU793" s="472"/>
      <c r="CV793" s="472"/>
      <c r="CW793" s="472"/>
      <c r="CX793" s="472"/>
      <c r="CY793" s="472"/>
      <c r="CZ793" s="472"/>
      <c r="DA793" s="472"/>
      <c r="DB793" s="472"/>
      <c r="DC793" s="472"/>
      <c r="DD793" s="472"/>
      <c r="DE793" s="472"/>
      <c r="DF793" s="472"/>
      <c r="DG793" s="472"/>
      <c r="DH793" s="472"/>
      <c r="DI793" s="472"/>
      <c r="DJ793" s="472"/>
      <c r="DK793" s="472"/>
      <c r="DL793" s="472"/>
      <c r="DM793" s="472"/>
      <c r="DN793" s="472"/>
      <c r="DO793" s="472"/>
      <c r="DP793" s="472"/>
      <c r="DQ793" s="472"/>
      <c r="DR793" s="472"/>
      <c r="DS793" s="472"/>
      <c r="DT793" s="472"/>
      <c r="DU793" s="472"/>
      <c r="DV793" s="472"/>
      <c r="DW793" s="472"/>
      <c r="DX793" s="472"/>
      <c r="DY793" s="472"/>
      <c r="DZ793" s="472"/>
      <c r="EA793" s="472"/>
      <c r="EB793" s="472"/>
      <c r="EC793" s="472"/>
      <c r="ED793" s="472"/>
      <c r="EE793" s="472"/>
      <c r="EF793" s="472"/>
      <c r="EG793" s="472"/>
      <c r="EH793" s="472"/>
      <c r="EI793" s="472"/>
      <c r="EJ793" s="472"/>
      <c r="EK793" s="472"/>
      <c r="EL793" s="472"/>
      <c r="EM793" s="472"/>
      <c r="EN793" s="472"/>
      <c r="EO793" s="472"/>
      <c r="EP793" s="472"/>
      <c r="EQ793" s="472"/>
      <c r="ER793" s="472"/>
      <c r="ES793" s="472"/>
      <c r="ET793" s="472"/>
      <c r="EU793" s="472"/>
      <c r="EV793" s="472"/>
      <c r="EW793" s="472"/>
      <c r="EX793" s="472"/>
      <c r="EY793" s="472"/>
      <c r="EZ793" s="472"/>
      <c r="FA793" s="472"/>
      <c r="FB793" s="472"/>
      <c r="FC793" s="472"/>
      <c r="FD793" s="472"/>
      <c r="FE793" s="472"/>
      <c r="FF793" s="472"/>
      <c r="FG793" s="472"/>
      <c r="FH793" s="472"/>
      <c r="FI793" s="472"/>
      <c r="FJ793" s="472"/>
      <c r="FK793" s="472"/>
      <c r="FL793" s="472"/>
      <c r="FM793" s="472"/>
      <c r="FN793" s="472"/>
      <c r="FO793" s="472"/>
      <c r="FP793" s="472"/>
      <c r="FQ793" s="472"/>
      <c r="FR793" s="472"/>
      <c r="FS793" s="472"/>
      <c r="FT793" s="472"/>
      <c r="FU793" s="472"/>
      <c r="FV793" s="472"/>
      <c r="FW793" s="472"/>
      <c r="FX793" s="472"/>
      <c r="FY793" s="472"/>
      <c r="FZ793" s="472"/>
      <c r="GA793" s="472"/>
      <c r="GB793" s="472"/>
      <c r="GC793" s="472"/>
      <c r="GD793" s="472"/>
      <c r="GE793" s="472"/>
      <c r="GF793" s="472"/>
      <c r="GG793" s="472"/>
      <c r="GH793" s="472"/>
      <c r="GI793" s="472"/>
      <c r="GJ793" s="472"/>
      <c r="GK793" s="472"/>
      <c r="GL793" s="472"/>
      <c r="GM793" s="472"/>
      <c r="GN793" s="472"/>
      <c r="GO793" s="472"/>
      <c r="GP793" s="472"/>
      <c r="GQ793" s="472"/>
      <c r="GR793" s="472"/>
      <c r="GS793" s="472"/>
      <c r="GT793" s="472"/>
      <c r="GU793" s="472"/>
      <c r="GV793" s="472"/>
    </row>
    <row r="794" spans="1:204" s="473" customFormat="1" x14ac:dyDescent="0.2">
      <c r="A794" s="476"/>
      <c r="B794" s="485" t="s">
        <v>3066</v>
      </c>
      <c r="C794" s="475" t="s">
        <v>1383</v>
      </c>
      <c r="D794" s="478">
        <v>0.5</v>
      </c>
      <c r="E794" s="478"/>
      <c r="F794" s="478"/>
      <c r="G794" s="478"/>
      <c r="H794" s="478">
        <v>0.2</v>
      </c>
      <c r="I794" s="478"/>
      <c r="J794" s="478"/>
      <c r="K794" s="478"/>
      <c r="L794" s="478"/>
      <c r="M794" s="478"/>
      <c r="N794" s="478"/>
      <c r="O794" s="478"/>
      <c r="P794" s="478"/>
      <c r="Q794" s="478"/>
      <c r="R794" s="478"/>
      <c r="S794" s="478"/>
      <c r="T794" s="478"/>
      <c r="U794" s="478"/>
      <c r="V794" s="478"/>
      <c r="W794" s="478"/>
      <c r="X794" s="478">
        <v>0</v>
      </c>
      <c r="Y794" s="478"/>
      <c r="Z794" s="478"/>
      <c r="AA794" s="478"/>
      <c r="AB794" s="478"/>
      <c r="AC794" s="478"/>
      <c r="AD794" s="478"/>
      <c r="AE794" s="478"/>
      <c r="AF794" s="478"/>
      <c r="AG794" s="478"/>
      <c r="AH794" s="478"/>
      <c r="AI794" s="478"/>
      <c r="AJ794" s="478"/>
      <c r="AK794" s="478"/>
      <c r="AL794" s="478"/>
      <c r="AM794" s="478"/>
      <c r="AN794" s="478"/>
      <c r="AO794" s="478"/>
      <c r="AP794" s="478"/>
      <c r="AQ794" s="478"/>
      <c r="AR794" s="478"/>
      <c r="AS794" s="478"/>
      <c r="AT794" s="478"/>
      <c r="AU794" s="478"/>
      <c r="AV794" s="478"/>
      <c r="AW794" s="478"/>
      <c r="AX794" s="478"/>
      <c r="AY794" s="478"/>
      <c r="AZ794" s="478"/>
      <c r="BA794" s="478"/>
      <c r="BB794" s="478"/>
      <c r="BC794" s="478"/>
      <c r="BD794" s="475" t="s">
        <v>3006</v>
      </c>
      <c r="BE794" s="475"/>
      <c r="BF794" s="472"/>
      <c r="BG794" s="472">
        <v>0.2</v>
      </c>
      <c r="BH794" s="472">
        <v>0.3</v>
      </c>
      <c r="BI794" s="472"/>
      <c r="BJ794" s="472"/>
      <c r="BK794" s="472"/>
      <c r="BL794" s="472"/>
      <c r="BM794" s="472"/>
      <c r="BN794" s="472"/>
      <c r="BO794" s="472"/>
      <c r="BP794" s="472"/>
      <c r="BQ794" s="472"/>
      <c r="BR794" s="472"/>
      <c r="BS794" s="472"/>
      <c r="BT794" s="472"/>
      <c r="BU794" s="472"/>
      <c r="BV794" s="472"/>
      <c r="BW794" s="472"/>
      <c r="BX794" s="472"/>
      <c r="BY794" s="472"/>
      <c r="BZ794" s="472"/>
      <c r="CA794" s="472"/>
      <c r="CB794" s="472"/>
      <c r="CC794" s="472"/>
      <c r="CD794" s="472"/>
      <c r="CE794" s="472"/>
      <c r="CF794" s="472"/>
      <c r="CG794" s="472"/>
      <c r="CH794" s="472"/>
      <c r="CI794" s="472"/>
      <c r="CJ794" s="472"/>
      <c r="CK794" s="472"/>
      <c r="CL794" s="472"/>
      <c r="CM794" s="472"/>
      <c r="CN794" s="472"/>
      <c r="CO794" s="472"/>
      <c r="CP794" s="472"/>
      <c r="CQ794" s="472"/>
      <c r="CR794" s="472"/>
      <c r="CS794" s="472"/>
      <c r="CT794" s="472"/>
      <c r="CU794" s="472"/>
      <c r="CV794" s="472"/>
      <c r="CW794" s="472"/>
      <c r="CX794" s="472"/>
      <c r="CY794" s="472"/>
      <c r="CZ794" s="472"/>
      <c r="DA794" s="472"/>
      <c r="DB794" s="472"/>
      <c r="DC794" s="472"/>
      <c r="DD794" s="472"/>
      <c r="DE794" s="472"/>
      <c r="DF794" s="472"/>
      <c r="DG794" s="472"/>
      <c r="DH794" s="472"/>
      <c r="DI794" s="472"/>
      <c r="DJ794" s="472"/>
      <c r="DK794" s="472"/>
      <c r="DL794" s="472"/>
      <c r="DM794" s="472"/>
      <c r="DN794" s="472"/>
      <c r="DO794" s="472"/>
      <c r="DP794" s="472"/>
      <c r="DQ794" s="472"/>
      <c r="DR794" s="472"/>
      <c r="DS794" s="472"/>
      <c r="DT794" s="472"/>
      <c r="DU794" s="472"/>
      <c r="DV794" s="472"/>
      <c r="DW794" s="472"/>
      <c r="DX794" s="472"/>
      <c r="DY794" s="472"/>
      <c r="DZ794" s="472"/>
      <c r="EA794" s="472"/>
      <c r="EB794" s="472"/>
      <c r="EC794" s="472"/>
      <c r="ED794" s="472"/>
      <c r="EE794" s="472"/>
      <c r="EF794" s="472"/>
      <c r="EG794" s="472"/>
      <c r="EH794" s="472"/>
      <c r="EI794" s="472"/>
      <c r="EJ794" s="472"/>
      <c r="EK794" s="472"/>
      <c r="EL794" s="472"/>
      <c r="EM794" s="472"/>
      <c r="EN794" s="472"/>
      <c r="EO794" s="472"/>
      <c r="EP794" s="472"/>
      <c r="EQ794" s="472"/>
      <c r="ER794" s="472"/>
      <c r="ES794" s="472"/>
      <c r="ET794" s="472"/>
      <c r="EU794" s="472"/>
      <c r="EV794" s="472"/>
      <c r="EW794" s="472"/>
      <c r="EX794" s="472"/>
      <c r="EY794" s="472"/>
      <c r="EZ794" s="472"/>
      <c r="FA794" s="472"/>
      <c r="FB794" s="472"/>
      <c r="FC794" s="472"/>
      <c r="FD794" s="472"/>
      <c r="FE794" s="472"/>
      <c r="FF794" s="472"/>
      <c r="FG794" s="472"/>
      <c r="FH794" s="472"/>
      <c r="FI794" s="472"/>
      <c r="FJ794" s="472"/>
      <c r="FK794" s="472"/>
      <c r="FL794" s="472"/>
      <c r="FM794" s="472"/>
      <c r="FN794" s="472"/>
      <c r="FO794" s="472"/>
      <c r="FP794" s="472"/>
      <c r="FQ794" s="472"/>
      <c r="FR794" s="472"/>
      <c r="FS794" s="472"/>
      <c r="FT794" s="472"/>
      <c r="FU794" s="472"/>
      <c r="FV794" s="472"/>
      <c r="FW794" s="472"/>
      <c r="FX794" s="472"/>
      <c r="FY794" s="472"/>
      <c r="FZ794" s="472"/>
      <c r="GA794" s="472"/>
      <c r="GB794" s="472"/>
      <c r="GC794" s="472"/>
      <c r="GD794" s="472"/>
      <c r="GE794" s="472"/>
      <c r="GF794" s="472"/>
      <c r="GG794" s="472"/>
      <c r="GH794" s="472"/>
      <c r="GI794" s="472"/>
      <c r="GJ794" s="472"/>
      <c r="GK794" s="472"/>
      <c r="GL794" s="472"/>
      <c r="GM794" s="472"/>
      <c r="GN794" s="472"/>
      <c r="GO794" s="472"/>
      <c r="GP794" s="472"/>
      <c r="GQ794" s="472"/>
      <c r="GR794" s="472"/>
      <c r="GS794" s="472"/>
      <c r="GT794" s="472"/>
      <c r="GU794" s="472"/>
      <c r="GV794" s="472"/>
    </row>
    <row r="795" spans="1:204" s="473" customFormat="1" x14ac:dyDescent="0.2">
      <c r="A795" s="476"/>
      <c r="B795" s="485" t="s">
        <v>3067</v>
      </c>
      <c r="C795" s="475" t="s">
        <v>1383</v>
      </c>
      <c r="D795" s="478">
        <v>7.0000000000000007E-2</v>
      </c>
      <c r="E795" s="478"/>
      <c r="F795" s="478"/>
      <c r="G795" s="478"/>
      <c r="H795" s="478"/>
      <c r="I795" s="478"/>
      <c r="J795" s="478"/>
      <c r="K795" s="478"/>
      <c r="L795" s="478"/>
      <c r="M795" s="478"/>
      <c r="N795" s="478"/>
      <c r="O795" s="478"/>
      <c r="P795" s="478"/>
      <c r="Q795" s="478"/>
      <c r="R795" s="478"/>
      <c r="S795" s="478"/>
      <c r="T795" s="478"/>
      <c r="U795" s="478"/>
      <c r="V795" s="478"/>
      <c r="W795" s="478"/>
      <c r="X795" s="478">
        <v>0</v>
      </c>
      <c r="Y795" s="478"/>
      <c r="Z795" s="478"/>
      <c r="AA795" s="478"/>
      <c r="AB795" s="478"/>
      <c r="AC795" s="478"/>
      <c r="AD795" s="478"/>
      <c r="AE795" s="478"/>
      <c r="AF795" s="478"/>
      <c r="AG795" s="478"/>
      <c r="AH795" s="478"/>
      <c r="AI795" s="478"/>
      <c r="AJ795" s="478"/>
      <c r="AK795" s="478"/>
      <c r="AL795" s="478"/>
      <c r="AM795" s="478"/>
      <c r="AN795" s="478"/>
      <c r="AO795" s="478"/>
      <c r="AP795" s="478"/>
      <c r="AQ795" s="478"/>
      <c r="AR795" s="478"/>
      <c r="AS795" s="478"/>
      <c r="AT795" s="478"/>
      <c r="AU795" s="478"/>
      <c r="AV795" s="478"/>
      <c r="AW795" s="478"/>
      <c r="AX795" s="478"/>
      <c r="AY795" s="478"/>
      <c r="AZ795" s="478"/>
      <c r="BA795" s="478"/>
      <c r="BB795" s="478"/>
      <c r="BC795" s="478"/>
      <c r="BD795" s="475" t="s">
        <v>3006</v>
      </c>
      <c r="BE795" s="475"/>
      <c r="BF795" s="472"/>
      <c r="BG795" s="472">
        <v>0</v>
      </c>
      <c r="BH795" s="472">
        <v>7.0000000000000007E-2</v>
      </c>
      <c r="BI795" s="472"/>
      <c r="BJ795" s="472"/>
      <c r="BK795" s="472"/>
      <c r="BL795" s="472"/>
      <c r="BM795" s="472"/>
      <c r="BN795" s="472"/>
      <c r="BO795" s="472"/>
      <c r="BP795" s="472"/>
      <c r="BQ795" s="472"/>
      <c r="BR795" s="472"/>
      <c r="BS795" s="472"/>
      <c r="BT795" s="472"/>
      <c r="BU795" s="472"/>
      <c r="BV795" s="472"/>
      <c r="BW795" s="472"/>
      <c r="BX795" s="472"/>
      <c r="BY795" s="472"/>
      <c r="BZ795" s="472"/>
      <c r="CA795" s="472"/>
      <c r="CB795" s="472"/>
      <c r="CC795" s="472"/>
      <c r="CD795" s="472"/>
      <c r="CE795" s="472"/>
      <c r="CF795" s="472"/>
      <c r="CG795" s="472"/>
      <c r="CH795" s="472"/>
      <c r="CI795" s="472"/>
      <c r="CJ795" s="472"/>
      <c r="CK795" s="472"/>
      <c r="CL795" s="472"/>
      <c r="CM795" s="472"/>
      <c r="CN795" s="472"/>
      <c r="CO795" s="472"/>
      <c r="CP795" s="472"/>
      <c r="CQ795" s="472"/>
      <c r="CR795" s="472"/>
      <c r="CS795" s="472"/>
      <c r="CT795" s="472"/>
      <c r="CU795" s="472"/>
      <c r="CV795" s="472"/>
      <c r="CW795" s="472"/>
      <c r="CX795" s="472"/>
      <c r="CY795" s="472"/>
      <c r="CZ795" s="472"/>
      <c r="DA795" s="472"/>
      <c r="DB795" s="472"/>
      <c r="DC795" s="472"/>
      <c r="DD795" s="472"/>
      <c r="DE795" s="472"/>
      <c r="DF795" s="472"/>
      <c r="DG795" s="472"/>
      <c r="DH795" s="472"/>
      <c r="DI795" s="472"/>
      <c r="DJ795" s="472"/>
      <c r="DK795" s="472"/>
      <c r="DL795" s="472"/>
      <c r="DM795" s="472"/>
      <c r="DN795" s="472"/>
      <c r="DO795" s="472"/>
      <c r="DP795" s="472"/>
      <c r="DQ795" s="472"/>
      <c r="DR795" s="472"/>
      <c r="DS795" s="472"/>
      <c r="DT795" s="472"/>
      <c r="DU795" s="472"/>
      <c r="DV795" s="472"/>
      <c r="DW795" s="472"/>
      <c r="DX795" s="472"/>
      <c r="DY795" s="472"/>
      <c r="DZ795" s="472"/>
      <c r="EA795" s="472"/>
      <c r="EB795" s="472"/>
      <c r="EC795" s="472"/>
      <c r="ED795" s="472"/>
      <c r="EE795" s="472"/>
      <c r="EF795" s="472"/>
      <c r="EG795" s="472"/>
      <c r="EH795" s="472"/>
      <c r="EI795" s="472"/>
      <c r="EJ795" s="472"/>
      <c r="EK795" s="472"/>
      <c r="EL795" s="472"/>
      <c r="EM795" s="472"/>
      <c r="EN795" s="472"/>
      <c r="EO795" s="472"/>
      <c r="EP795" s="472"/>
      <c r="EQ795" s="472"/>
      <c r="ER795" s="472"/>
      <c r="ES795" s="472"/>
      <c r="ET795" s="472"/>
      <c r="EU795" s="472"/>
      <c r="EV795" s="472"/>
      <c r="EW795" s="472"/>
      <c r="EX795" s="472"/>
      <c r="EY795" s="472"/>
      <c r="EZ795" s="472"/>
      <c r="FA795" s="472"/>
      <c r="FB795" s="472"/>
      <c r="FC795" s="472"/>
      <c r="FD795" s="472"/>
      <c r="FE795" s="472"/>
      <c r="FF795" s="472"/>
      <c r="FG795" s="472"/>
      <c r="FH795" s="472"/>
      <c r="FI795" s="472"/>
      <c r="FJ795" s="472"/>
      <c r="FK795" s="472"/>
      <c r="FL795" s="472"/>
      <c r="FM795" s="472"/>
      <c r="FN795" s="472"/>
      <c r="FO795" s="472"/>
      <c r="FP795" s="472"/>
      <c r="FQ795" s="472"/>
      <c r="FR795" s="472"/>
      <c r="FS795" s="472"/>
      <c r="FT795" s="472"/>
      <c r="FU795" s="472"/>
      <c r="FV795" s="472"/>
      <c r="FW795" s="472"/>
      <c r="FX795" s="472"/>
      <c r="FY795" s="472"/>
      <c r="FZ795" s="472"/>
      <c r="GA795" s="472"/>
      <c r="GB795" s="472"/>
      <c r="GC795" s="472"/>
      <c r="GD795" s="472"/>
      <c r="GE795" s="472"/>
      <c r="GF795" s="472"/>
      <c r="GG795" s="472"/>
      <c r="GH795" s="472"/>
      <c r="GI795" s="472"/>
      <c r="GJ795" s="472"/>
      <c r="GK795" s="472"/>
      <c r="GL795" s="472"/>
      <c r="GM795" s="472"/>
      <c r="GN795" s="472"/>
      <c r="GO795" s="472"/>
      <c r="GP795" s="472"/>
      <c r="GQ795" s="472"/>
      <c r="GR795" s="472"/>
      <c r="GS795" s="472"/>
      <c r="GT795" s="472"/>
      <c r="GU795" s="472"/>
      <c r="GV795" s="472"/>
    </row>
    <row r="796" spans="1:204" s="473" customFormat="1" x14ac:dyDescent="0.2">
      <c r="A796" s="476"/>
      <c r="B796" s="485" t="s">
        <v>3068</v>
      </c>
      <c r="C796" s="475" t="s">
        <v>1383</v>
      </c>
      <c r="D796" s="478">
        <v>0.8</v>
      </c>
      <c r="E796" s="478"/>
      <c r="F796" s="478"/>
      <c r="G796" s="478"/>
      <c r="H796" s="478">
        <v>0.3</v>
      </c>
      <c r="I796" s="478"/>
      <c r="J796" s="478"/>
      <c r="K796" s="478"/>
      <c r="L796" s="478"/>
      <c r="M796" s="478"/>
      <c r="N796" s="478"/>
      <c r="O796" s="478"/>
      <c r="P796" s="478"/>
      <c r="Q796" s="478"/>
      <c r="R796" s="478"/>
      <c r="S796" s="478"/>
      <c r="T796" s="478"/>
      <c r="U796" s="478"/>
      <c r="V796" s="478"/>
      <c r="W796" s="478"/>
      <c r="X796" s="478">
        <v>0</v>
      </c>
      <c r="Y796" s="478"/>
      <c r="Z796" s="478"/>
      <c r="AA796" s="478"/>
      <c r="AB796" s="478"/>
      <c r="AC796" s="478"/>
      <c r="AD796" s="478"/>
      <c r="AE796" s="478"/>
      <c r="AF796" s="478"/>
      <c r="AG796" s="478"/>
      <c r="AH796" s="478"/>
      <c r="AI796" s="478"/>
      <c r="AJ796" s="478"/>
      <c r="AK796" s="478"/>
      <c r="AL796" s="478"/>
      <c r="AM796" s="478"/>
      <c r="AN796" s="478"/>
      <c r="AO796" s="478"/>
      <c r="AP796" s="478"/>
      <c r="AQ796" s="478"/>
      <c r="AR796" s="478"/>
      <c r="AS796" s="478"/>
      <c r="AT796" s="478"/>
      <c r="AU796" s="478"/>
      <c r="AV796" s="478"/>
      <c r="AW796" s="478"/>
      <c r="AX796" s="478"/>
      <c r="AY796" s="478"/>
      <c r="AZ796" s="478"/>
      <c r="BA796" s="478"/>
      <c r="BB796" s="478"/>
      <c r="BC796" s="478"/>
      <c r="BD796" s="475" t="s">
        <v>3006</v>
      </c>
      <c r="BE796" s="475"/>
      <c r="BF796" s="472"/>
      <c r="BG796" s="472">
        <v>0.3</v>
      </c>
      <c r="BH796" s="472">
        <v>0.5</v>
      </c>
      <c r="BI796" s="472"/>
      <c r="BJ796" s="472"/>
      <c r="BK796" s="472"/>
      <c r="BL796" s="472"/>
      <c r="BM796" s="472"/>
      <c r="BN796" s="472"/>
      <c r="BO796" s="472"/>
      <c r="BP796" s="472"/>
      <c r="BQ796" s="472"/>
      <c r="BR796" s="472"/>
      <c r="BS796" s="472"/>
      <c r="BT796" s="472"/>
      <c r="BU796" s="472"/>
      <c r="BV796" s="472"/>
      <c r="BW796" s="472"/>
      <c r="BX796" s="472"/>
      <c r="BY796" s="472"/>
      <c r="BZ796" s="472"/>
      <c r="CA796" s="472"/>
      <c r="CB796" s="472"/>
      <c r="CC796" s="472"/>
      <c r="CD796" s="472"/>
      <c r="CE796" s="472"/>
      <c r="CF796" s="472"/>
      <c r="CG796" s="472"/>
      <c r="CH796" s="472"/>
      <c r="CI796" s="472"/>
      <c r="CJ796" s="472"/>
      <c r="CK796" s="472"/>
      <c r="CL796" s="472"/>
      <c r="CM796" s="472"/>
      <c r="CN796" s="472"/>
      <c r="CO796" s="472"/>
      <c r="CP796" s="472"/>
      <c r="CQ796" s="472"/>
      <c r="CR796" s="472"/>
      <c r="CS796" s="472"/>
      <c r="CT796" s="472"/>
      <c r="CU796" s="472"/>
      <c r="CV796" s="472"/>
      <c r="CW796" s="472"/>
      <c r="CX796" s="472"/>
      <c r="CY796" s="472"/>
      <c r="CZ796" s="472"/>
      <c r="DA796" s="472"/>
      <c r="DB796" s="472"/>
      <c r="DC796" s="472"/>
      <c r="DD796" s="472"/>
      <c r="DE796" s="472"/>
      <c r="DF796" s="472"/>
      <c r="DG796" s="472"/>
      <c r="DH796" s="472"/>
      <c r="DI796" s="472"/>
      <c r="DJ796" s="472"/>
      <c r="DK796" s="472"/>
      <c r="DL796" s="472"/>
      <c r="DM796" s="472"/>
      <c r="DN796" s="472"/>
      <c r="DO796" s="472"/>
      <c r="DP796" s="472"/>
      <c r="DQ796" s="472"/>
      <c r="DR796" s="472"/>
      <c r="DS796" s="472"/>
      <c r="DT796" s="472"/>
      <c r="DU796" s="472"/>
      <c r="DV796" s="472"/>
      <c r="DW796" s="472"/>
      <c r="DX796" s="472"/>
      <c r="DY796" s="472"/>
      <c r="DZ796" s="472"/>
      <c r="EA796" s="472"/>
      <c r="EB796" s="472"/>
      <c r="EC796" s="472"/>
      <c r="ED796" s="472"/>
      <c r="EE796" s="472"/>
      <c r="EF796" s="472"/>
      <c r="EG796" s="472"/>
      <c r="EH796" s="472"/>
      <c r="EI796" s="472"/>
      <c r="EJ796" s="472"/>
      <c r="EK796" s="472"/>
      <c r="EL796" s="472"/>
      <c r="EM796" s="472"/>
      <c r="EN796" s="472"/>
      <c r="EO796" s="472"/>
      <c r="EP796" s="472"/>
      <c r="EQ796" s="472"/>
      <c r="ER796" s="472"/>
      <c r="ES796" s="472"/>
      <c r="ET796" s="472"/>
      <c r="EU796" s="472"/>
      <c r="EV796" s="472"/>
      <c r="EW796" s="472"/>
      <c r="EX796" s="472"/>
      <c r="EY796" s="472"/>
      <c r="EZ796" s="472"/>
      <c r="FA796" s="472"/>
      <c r="FB796" s="472"/>
      <c r="FC796" s="472"/>
      <c r="FD796" s="472"/>
      <c r="FE796" s="472"/>
      <c r="FF796" s="472"/>
      <c r="FG796" s="472"/>
      <c r="FH796" s="472"/>
      <c r="FI796" s="472"/>
      <c r="FJ796" s="472"/>
      <c r="FK796" s="472"/>
      <c r="FL796" s="472"/>
      <c r="FM796" s="472"/>
      <c r="FN796" s="472"/>
      <c r="FO796" s="472"/>
      <c r="FP796" s="472"/>
      <c r="FQ796" s="472"/>
      <c r="FR796" s="472"/>
      <c r="FS796" s="472"/>
      <c r="FT796" s="472"/>
      <c r="FU796" s="472"/>
      <c r="FV796" s="472"/>
      <c r="FW796" s="472"/>
      <c r="FX796" s="472"/>
      <c r="FY796" s="472"/>
      <c r="FZ796" s="472"/>
      <c r="GA796" s="472"/>
      <c r="GB796" s="472"/>
      <c r="GC796" s="472"/>
      <c r="GD796" s="472"/>
      <c r="GE796" s="472"/>
      <c r="GF796" s="472"/>
      <c r="GG796" s="472"/>
      <c r="GH796" s="472"/>
      <c r="GI796" s="472"/>
      <c r="GJ796" s="472"/>
      <c r="GK796" s="472"/>
      <c r="GL796" s="472"/>
      <c r="GM796" s="472"/>
      <c r="GN796" s="472"/>
      <c r="GO796" s="472"/>
      <c r="GP796" s="472"/>
      <c r="GQ796" s="472"/>
      <c r="GR796" s="472"/>
      <c r="GS796" s="472"/>
      <c r="GT796" s="472"/>
      <c r="GU796" s="472"/>
      <c r="GV796" s="472"/>
    </row>
    <row r="797" spans="1:204" s="473" customFormat="1" x14ac:dyDescent="0.2">
      <c r="A797" s="476"/>
      <c r="B797" s="503" t="s">
        <v>3069</v>
      </c>
      <c r="C797" s="475" t="s">
        <v>1383</v>
      </c>
      <c r="D797" s="478">
        <v>0.6</v>
      </c>
      <c r="E797" s="478"/>
      <c r="F797" s="478"/>
      <c r="G797" s="478"/>
      <c r="H797" s="478"/>
      <c r="I797" s="478"/>
      <c r="J797" s="478"/>
      <c r="K797" s="478"/>
      <c r="L797" s="478"/>
      <c r="M797" s="478"/>
      <c r="N797" s="478"/>
      <c r="O797" s="478"/>
      <c r="P797" s="478"/>
      <c r="Q797" s="478"/>
      <c r="R797" s="478"/>
      <c r="S797" s="478"/>
      <c r="T797" s="478"/>
      <c r="U797" s="478"/>
      <c r="V797" s="478"/>
      <c r="W797" s="478"/>
      <c r="X797" s="478">
        <v>0</v>
      </c>
      <c r="Y797" s="478"/>
      <c r="Z797" s="478"/>
      <c r="AA797" s="478"/>
      <c r="AB797" s="478"/>
      <c r="AC797" s="478"/>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478"/>
      <c r="AY797" s="478"/>
      <c r="AZ797" s="478"/>
      <c r="BA797" s="478"/>
      <c r="BB797" s="478"/>
      <c r="BC797" s="478"/>
      <c r="BD797" s="475" t="s">
        <v>3006</v>
      </c>
      <c r="BE797" s="475"/>
      <c r="BF797" s="472"/>
      <c r="BG797" s="472">
        <v>0</v>
      </c>
      <c r="BH797" s="472">
        <v>0.6</v>
      </c>
      <c r="BI797" s="472"/>
      <c r="BJ797" s="472"/>
      <c r="BK797" s="472"/>
      <c r="BL797" s="472"/>
      <c r="BM797" s="472"/>
      <c r="BN797" s="472"/>
      <c r="BO797" s="472"/>
      <c r="BP797" s="472"/>
      <c r="BQ797" s="472"/>
      <c r="BR797" s="472"/>
      <c r="BS797" s="472"/>
      <c r="BT797" s="472"/>
      <c r="BU797" s="472"/>
      <c r="BV797" s="472"/>
      <c r="BW797" s="472"/>
      <c r="BX797" s="472"/>
      <c r="BY797" s="472"/>
      <c r="BZ797" s="472"/>
      <c r="CA797" s="472"/>
      <c r="CB797" s="472"/>
      <c r="CC797" s="472"/>
      <c r="CD797" s="472"/>
      <c r="CE797" s="472"/>
      <c r="CF797" s="472"/>
      <c r="CG797" s="472"/>
      <c r="CH797" s="472"/>
      <c r="CI797" s="472"/>
      <c r="CJ797" s="472"/>
      <c r="CK797" s="472"/>
      <c r="CL797" s="472"/>
      <c r="CM797" s="472"/>
      <c r="CN797" s="472"/>
      <c r="CO797" s="472"/>
      <c r="CP797" s="472"/>
      <c r="CQ797" s="472"/>
      <c r="CR797" s="472"/>
      <c r="CS797" s="472"/>
      <c r="CT797" s="472"/>
      <c r="CU797" s="472"/>
      <c r="CV797" s="472"/>
      <c r="CW797" s="472"/>
      <c r="CX797" s="472"/>
      <c r="CY797" s="472"/>
      <c r="CZ797" s="472"/>
      <c r="DA797" s="472"/>
      <c r="DB797" s="472"/>
      <c r="DC797" s="472"/>
      <c r="DD797" s="472"/>
      <c r="DE797" s="472"/>
      <c r="DF797" s="472"/>
      <c r="DG797" s="472"/>
      <c r="DH797" s="472"/>
      <c r="DI797" s="472"/>
      <c r="DJ797" s="472"/>
      <c r="DK797" s="472"/>
      <c r="DL797" s="472"/>
      <c r="DM797" s="472"/>
      <c r="DN797" s="472"/>
      <c r="DO797" s="472"/>
      <c r="DP797" s="472"/>
      <c r="DQ797" s="472"/>
      <c r="DR797" s="472"/>
      <c r="DS797" s="472"/>
      <c r="DT797" s="472"/>
      <c r="DU797" s="472"/>
      <c r="DV797" s="472"/>
      <c r="DW797" s="472"/>
      <c r="DX797" s="472"/>
      <c r="DY797" s="472"/>
      <c r="DZ797" s="472"/>
      <c r="EA797" s="472"/>
      <c r="EB797" s="472"/>
      <c r="EC797" s="472"/>
      <c r="ED797" s="472"/>
      <c r="EE797" s="472"/>
      <c r="EF797" s="472"/>
      <c r="EG797" s="472"/>
      <c r="EH797" s="472"/>
      <c r="EI797" s="472"/>
      <c r="EJ797" s="472"/>
      <c r="EK797" s="472"/>
      <c r="EL797" s="472"/>
      <c r="EM797" s="472"/>
      <c r="EN797" s="472"/>
      <c r="EO797" s="472"/>
      <c r="EP797" s="472"/>
      <c r="EQ797" s="472"/>
      <c r="ER797" s="472"/>
      <c r="ES797" s="472"/>
      <c r="ET797" s="472"/>
      <c r="EU797" s="472"/>
      <c r="EV797" s="472"/>
      <c r="EW797" s="472"/>
      <c r="EX797" s="472"/>
      <c r="EY797" s="472"/>
      <c r="EZ797" s="472"/>
      <c r="FA797" s="472"/>
      <c r="FB797" s="472"/>
      <c r="FC797" s="472"/>
      <c r="FD797" s="472"/>
      <c r="FE797" s="472"/>
      <c r="FF797" s="472"/>
      <c r="FG797" s="472"/>
      <c r="FH797" s="472"/>
      <c r="FI797" s="472"/>
      <c r="FJ797" s="472"/>
      <c r="FK797" s="472"/>
      <c r="FL797" s="472"/>
      <c r="FM797" s="472"/>
      <c r="FN797" s="472"/>
      <c r="FO797" s="472"/>
      <c r="FP797" s="472"/>
      <c r="FQ797" s="472"/>
      <c r="FR797" s="472"/>
      <c r="FS797" s="472"/>
      <c r="FT797" s="472"/>
      <c r="FU797" s="472"/>
      <c r="FV797" s="472"/>
      <c r="FW797" s="472"/>
      <c r="FX797" s="472"/>
      <c r="FY797" s="472"/>
      <c r="FZ797" s="472"/>
      <c r="GA797" s="472"/>
      <c r="GB797" s="472"/>
      <c r="GC797" s="472"/>
      <c r="GD797" s="472"/>
      <c r="GE797" s="472"/>
      <c r="GF797" s="472"/>
      <c r="GG797" s="472"/>
      <c r="GH797" s="472"/>
      <c r="GI797" s="472"/>
      <c r="GJ797" s="472"/>
      <c r="GK797" s="472"/>
      <c r="GL797" s="472"/>
      <c r="GM797" s="472"/>
      <c r="GN797" s="472"/>
      <c r="GO797" s="472"/>
      <c r="GP797" s="472"/>
      <c r="GQ797" s="472"/>
      <c r="GR797" s="472"/>
      <c r="GS797" s="472"/>
      <c r="GT797" s="472"/>
      <c r="GU797" s="472"/>
      <c r="GV797" s="472"/>
    </row>
    <row r="798" spans="1:204" s="473" customFormat="1" ht="32" x14ac:dyDescent="0.2">
      <c r="A798" s="476"/>
      <c r="B798" s="485" t="s">
        <v>3070</v>
      </c>
      <c r="C798" s="475" t="s">
        <v>1383</v>
      </c>
      <c r="D798" s="478">
        <v>1.83</v>
      </c>
      <c r="E798" s="478"/>
      <c r="F798" s="478"/>
      <c r="G798" s="478"/>
      <c r="H798" s="478"/>
      <c r="I798" s="478"/>
      <c r="J798" s="478"/>
      <c r="K798" s="478"/>
      <c r="L798" s="478"/>
      <c r="M798" s="478"/>
      <c r="N798" s="478"/>
      <c r="O798" s="478"/>
      <c r="P798" s="478"/>
      <c r="Q798" s="478"/>
      <c r="R798" s="478"/>
      <c r="S798" s="478"/>
      <c r="T798" s="478"/>
      <c r="U798" s="478"/>
      <c r="V798" s="478"/>
      <c r="W798" s="478"/>
      <c r="X798" s="478">
        <v>0</v>
      </c>
      <c r="Y798" s="478"/>
      <c r="Z798" s="478"/>
      <c r="AA798" s="478"/>
      <c r="AB798" s="478"/>
      <c r="AC798" s="478"/>
      <c r="AD798" s="478"/>
      <c r="AE798" s="478"/>
      <c r="AF798" s="478"/>
      <c r="AG798" s="478"/>
      <c r="AH798" s="478"/>
      <c r="AI798" s="478"/>
      <c r="AJ798" s="478"/>
      <c r="AK798" s="478"/>
      <c r="AL798" s="478"/>
      <c r="AM798" s="478"/>
      <c r="AN798" s="478"/>
      <c r="AO798" s="478"/>
      <c r="AP798" s="478"/>
      <c r="AQ798" s="478"/>
      <c r="AR798" s="478"/>
      <c r="AS798" s="478"/>
      <c r="AT798" s="478"/>
      <c r="AU798" s="478"/>
      <c r="AV798" s="478"/>
      <c r="AW798" s="478"/>
      <c r="AX798" s="478"/>
      <c r="AY798" s="478"/>
      <c r="AZ798" s="478"/>
      <c r="BA798" s="478"/>
      <c r="BB798" s="478"/>
      <c r="BC798" s="478"/>
      <c r="BD798" s="475" t="s">
        <v>3006</v>
      </c>
      <c r="BE798" s="475"/>
      <c r="BF798" s="472"/>
      <c r="BG798" s="472">
        <v>0</v>
      </c>
      <c r="BH798" s="472">
        <v>1.83</v>
      </c>
      <c r="BI798" s="472"/>
      <c r="BJ798" s="472"/>
      <c r="BK798" s="472"/>
      <c r="BL798" s="472"/>
      <c r="BM798" s="472"/>
      <c r="BN798" s="472"/>
      <c r="BO798" s="472"/>
      <c r="BP798" s="472"/>
      <c r="BQ798" s="472"/>
      <c r="BR798" s="472"/>
      <c r="BS798" s="472"/>
      <c r="BT798" s="472"/>
      <c r="BU798" s="472"/>
      <c r="BV798" s="472"/>
      <c r="BW798" s="472"/>
      <c r="BX798" s="472"/>
      <c r="BY798" s="472"/>
      <c r="BZ798" s="472"/>
      <c r="CA798" s="472"/>
      <c r="CB798" s="472"/>
      <c r="CC798" s="472"/>
      <c r="CD798" s="472"/>
      <c r="CE798" s="472"/>
      <c r="CF798" s="472"/>
      <c r="CG798" s="472"/>
      <c r="CH798" s="472"/>
      <c r="CI798" s="472"/>
      <c r="CJ798" s="472"/>
      <c r="CK798" s="472"/>
      <c r="CL798" s="472"/>
      <c r="CM798" s="472"/>
      <c r="CN798" s="472"/>
      <c r="CO798" s="472"/>
      <c r="CP798" s="472"/>
      <c r="CQ798" s="472"/>
      <c r="CR798" s="472"/>
      <c r="CS798" s="472"/>
      <c r="CT798" s="472"/>
      <c r="CU798" s="472"/>
      <c r="CV798" s="472"/>
      <c r="CW798" s="472"/>
      <c r="CX798" s="472"/>
      <c r="CY798" s="472"/>
      <c r="CZ798" s="472"/>
      <c r="DA798" s="472"/>
      <c r="DB798" s="472"/>
      <c r="DC798" s="472"/>
      <c r="DD798" s="472"/>
      <c r="DE798" s="472"/>
      <c r="DF798" s="472"/>
      <c r="DG798" s="472"/>
      <c r="DH798" s="472"/>
      <c r="DI798" s="472"/>
      <c r="DJ798" s="472"/>
      <c r="DK798" s="472"/>
      <c r="DL798" s="472"/>
      <c r="DM798" s="472"/>
      <c r="DN798" s="472"/>
      <c r="DO798" s="472"/>
      <c r="DP798" s="472"/>
      <c r="DQ798" s="472"/>
      <c r="DR798" s="472"/>
      <c r="DS798" s="472"/>
      <c r="DT798" s="472"/>
      <c r="DU798" s="472"/>
      <c r="DV798" s="472"/>
      <c r="DW798" s="472"/>
      <c r="DX798" s="472"/>
      <c r="DY798" s="472"/>
      <c r="DZ798" s="472"/>
      <c r="EA798" s="472"/>
      <c r="EB798" s="472"/>
      <c r="EC798" s="472"/>
      <c r="ED798" s="472"/>
      <c r="EE798" s="472"/>
      <c r="EF798" s="472"/>
      <c r="EG798" s="472"/>
      <c r="EH798" s="472"/>
      <c r="EI798" s="472"/>
      <c r="EJ798" s="472"/>
      <c r="EK798" s="472"/>
      <c r="EL798" s="472"/>
      <c r="EM798" s="472"/>
      <c r="EN798" s="472"/>
      <c r="EO798" s="472"/>
      <c r="EP798" s="472"/>
      <c r="EQ798" s="472"/>
      <c r="ER798" s="472"/>
      <c r="ES798" s="472"/>
      <c r="ET798" s="472"/>
      <c r="EU798" s="472"/>
      <c r="EV798" s="472"/>
      <c r="EW798" s="472"/>
      <c r="EX798" s="472"/>
      <c r="EY798" s="472"/>
      <c r="EZ798" s="472"/>
      <c r="FA798" s="472"/>
      <c r="FB798" s="472"/>
      <c r="FC798" s="472"/>
      <c r="FD798" s="472"/>
      <c r="FE798" s="472"/>
      <c r="FF798" s="472"/>
      <c r="FG798" s="472"/>
      <c r="FH798" s="472"/>
      <c r="FI798" s="472"/>
      <c r="FJ798" s="472"/>
      <c r="FK798" s="472"/>
      <c r="FL798" s="472"/>
      <c r="FM798" s="472"/>
      <c r="FN798" s="472"/>
      <c r="FO798" s="472"/>
      <c r="FP798" s="472"/>
      <c r="FQ798" s="472"/>
      <c r="FR798" s="472"/>
      <c r="FS798" s="472"/>
      <c r="FT798" s="472"/>
      <c r="FU798" s="472"/>
      <c r="FV798" s="472"/>
      <c r="FW798" s="472"/>
      <c r="FX798" s="472"/>
      <c r="FY798" s="472"/>
      <c r="FZ798" s="472"/>
      <c r="GA798" s="472"/>
      <c r="GB798" s="472"/>
      <c r="GC798" s="472"/>
      <c r="GD798" s="472"/>
      <c r="GE798" s="472"/>
      <c r="GF798" s="472"/>
      <c r="GG798" s="472"/>
      <c r="GH798" s="472"/>
      <c r="GI798" s="472"/>
      <c r="GJ798" s="472"/>
      <c r="GK798" s="472"/>
      <c r="GL798" s="472"/>
      <c r="GM798" s="472"/>
      <c r="GN798" s="472"/>
      <c r="GO798" s="472"/>
      <c r="GP798" s="472"/>
      <c r="GQ798" s="472"/>
      <c r="GR798" s="472"/>
      <c r="GS798" s="472"/>
      <c r="GT798" s="472"/>
      <c r="GU798" s="472"/>
      <c r="GV798" s="472"/>
    </row>
    <row r="799" spans="1:204" s="473" customFormat="1" x14ac:dyDescent="0.2">
      <c r="A799" s="476"/>
      <c r="B799" s="479" t="s">
        <v>3071</v>
      </c>
      <c r="C799" s="475" t="s">
        <v>1383</v>
      </c>
      <c r="D799" s="478">
        <v>0.2</v>
      </c>
      <c r="E799" s="478"/>
      <c r="F799" s="478"/>
      <c r="G799" s="478"/>
      <c r="H799" s="478">
        <v>0.2</v>
      </c>
      <c r="I799" s="478"/>
      <c r="J799" s="478"/>
      <c r="K799" s="478"/>
      <c r="L799" s="478"/>
      <c r="M799" s="478"/>
      <c r="N799" s="478"/>
      <c r="O799" s="478"/>
      <c r="P799" s="478"/>
      <c r="Q799" s="478"/>
      <c r="R799" s="478"/>
      <c r="S799" s="478"/>
      <c r="T799" s="478"/>
      <c r="U799" s="478"/>
      <c r="V799" s="478"/>
      <c r="W799" s="478"/>
      <c r="X799" s="478">
        <v>0</v>
      </c>
      <c r="Y799" s="478"/>
      <c r="Z799" s="478"/>
      <c r="AA799" s="478"/>
      <c r="AB799" s="478"/>
      <c r="AC799" s="478"/>
      <c r="AD799" s="478"/>
      <c r="AE799" s="478"/>
      <c r="AF799" s="478"/>
      <c r="AG799" s="478"/>
      <c r="AH799" s="478"/>
      <c r="AI799" s="478"/>
      <c r="AJ799" s="478"/>
      <c r="AK799" s="478"/>
      <c r="AL799" s="478"/>
      <c r="AM799" s="478"/>
      <c r="AN799" s="478"/>
      <c r="AO799" s="478"/>
      <c r="AP799" s="478"/>
      <c r="AQ799" s="478"/>
      <c r="AR799" s="478"/>
      <c r="AS799" s="478"/>
      <c r="AT799" s="478"/>
      <c r="AU799" s="478"/>
      <c r="AV799" s="478"/>
      <c r="AW799" s="478"/>
      <c r="AX799" s="478"/>
      <c r="AY799" s="478"/>
      <c r="AZ799" s="478"/>
      <c r="BA799" s="478"/>
      <c r="BB799" s="478"/>
      <c r="BC799" s="478"/>
      <c r="BD799" s="475" t="s">
        <v>2971</v>
      </c>
      <c r="BE799" s="480" t="s">
        <v>3072</v>
      </c>
      <c r="BF799" s="472">
        <v>2017</v>
      </c>
      <c r="BG799" s="472">
        <v>0.2</v>
      </c>
      <c r="BH799" s="472">
        <v>0</v>
      </c>
      <c r="BI799" s="472"/>
      <c r="BJ799" s="472"/>
      <c r="BK799" s="472"/>
      <c r="BL799" s="472"/>
      <c r="BM799" s="472"/>
      <c r="BN799" s="472"/>
      <c r="BO799" s="472"/>
      <c r="BP799" s="472"/>
      <c r="BQ799" s="472"/>
      <c r="BR799" s="472"/>
      <c r="BS799" s="472"/>
      <c r="BT799" s="472"/>
      <c r="BU799" s="472"/>
      <c r="BV799" s="472"/>
      <c r="BW799" s="472"/>
      <c r="BX799" s="472"/>
      <c r="BY799" s="472"/>
      <c r="BZ799" s="472"/>
      <c r="CA799" s="472"/>
      <c r="CB799" s="472"/>
      <c r="CC799" s="472"/>
      <c r="CD799" s="472"/>
      <c r="CE799" s="472"/>
      <c r="CF799" s="472"/>
      <c r="CG799" s="472"/>
      <c r="CH799" s="472"/>
      <c r="CI799" s="472"/>
      <c r="CJ799" s="472"/>
      <c r="CK799" s="472"/>
      <c r="CL799" s="472"/>
      <c r="CM799" s="472"/>
      <c r="CN799" s="472"/>
      <c r="CO799" s="472"/>
      <c r="CP799" s="472"/>
      <c r="CQ799" s="472"/>
      <c r="CR799" s="472"/>
      <c r="CS799" s="472"/>
      <c r="CT799" s="472"/>
      <c r="CU799" s="472"/>
      <c r="CV799" s="472"/>
      <c r="CW799" s="472"/>
      <c r="CX799" s="472"/>
      <c r="CY799" s="472"/>
      <c r="CZ799" s="472"/>
      <c r="DA799" s="472"/>
      <c r="DB799" s="472"/>
      <c r="DC799" s="472"/>
      <c r="DD799" s="472"/>
      <c r="DE799" s="472"/>
      <c r="DF799" s="472"/>
      <c r="DG799" s="472"/>
      <c r="DH799" s="472"/>
      <c r="DI799" s="472"/>
      <c r="DJ799" s="472"/>
      <c r="DK799" s="472"/>
      <c r="DL799" s="472"/>
      <c r="DM799" s="472"/>
      <c r="DN799" s="472"/>
      <c r="DO799" s="472"/>
      <c r="DP799" s="472"/>
      <c r="DQ799" s="472"/>
      <c r="DR799" s="472"/>
      <c r="DS799" s="472"/>
      <c r="DT799" s="472"/>
      <c r="DU799" s="472"/>
      <c r="DV799" s="472"/>
      <c r="DW799" s="472"/>
      <c r="DX799" s="472"/>
      <c r="DY799" s="472"/>
      <c r="DZ799" s="472"/>
      <c r="EA799" s="472"/>
      <c r="EB799" s="472"/>
      <c r="EC799" s="472"/>
      <c r="ED799" s="472"/>
      <c r="EE799" s="472"/>
      <c r="EF799" s="472"/>
      <c r="EG799" s="472"/>
      <c r="EH799" s="472"/>
      <c r="EI799" s="472"/>
      <c r="EJ799" s="472"/>
      <c r="EK799" s="472"/>
      <c r="EL799" s="472"/>
      <c r="EM799" s="472"/>
      <c r="EN799" s="472"/>
      <c r="EO799" s="472"/>
      <c r="EP799" s="472"/>
      <c r="EQ799" s="472"/>
      <c r="ER799" s="472"/>
      <c r="ES799" s="472"/>
      <c r="ET799" s="472"/>
      <c r="EU799" s="472"/>
      <c r="EV799" s="472"/>
      <c r="EW799" s="472"/>
      <c r="EX799" s="472"/>
      <c r="EY799" s="472"/>
      <c r="EZ799" s="472"/>
      <c r="FA799" s="472"/>
      <c r="FB799" s="472"/>
      <c r="FC799" s="472"/>
      <c r="FD799" s="472"/>
      <c r="FE799" s="472"/>
      <c r="FF799" s="472"/>
      <c r="FG799" s="472"/>
      <c r="FH799" s="472"/>
      <c r="FI799" s="472"/>
      <c r="FJ799" s="472"/>
      <c r="FK799" s="472"/>
      <c r="FL799" s="472"/>
      <c r="FM799" s="472"/>
      <c r="FN799" s="472"/>
      <c r="FO799" s="472"/>
      <c r="FP799" s="472"/>
      <c r="FQ799" s="472"/>
      <c r="FR799" s="472"/>
      <c r="FS799" s="472"/>
      <c r="FT799" s="472"/>
      <c r="FU799" s="472"/>
      <c r="FV799" s="472"/>
      <c r="FW799" s="472"/>
      <c r="FX799" s="472"/>
      <c r="FY799" s="472"/>
      <c r="FZ799" s="472"/>
      <c r="GA799" s="472"/>
      <c r="GB799" s="472"/>
      <c r="GC799" s="472"/>
      <c r="GD799" s="472"/>
      <c r="GE799" s="472"/>
      <c r="GF799" s="472"/>
      <c r="GG799" s="472"/>
      <c r="GH799" s="472"/>
      <c r="GI799" s="472"/>
      <c r="GJ799" s="472"/>
      <c r="GK799" s="472"/>
      <c r="GL799" s="472"/>
      <c r="GM799" s="472"/>
      <c r="GN799" s="472"/>
      <c r="GO799" s="472"/>
      <c r="GP799" s="472"/>
      <c r="GQ799" s="472"/>
      <c r="GR799" s="472"/>
      <c r="GS799" s="472"/>
      <c r="GT799" s="472"/>
      <c r="GU799" s="472"/>
      <c r="GV799" s="472"/>
    </row>
    <row r="800" spans="1:204" s="473" customFormat="1" x14ac:dyDescent="0.2">
      <c r="A800" s="476"/>
      <c r="B800" s="479" t="s">
        <v>3073</v>
      </c>
      <c r="C800" s="475" t="s">
        <v>1383</v>
      </c>
      <c r="D800" s="478">
        <v>0.68</v>
      </c>
      <c r="E800" s="478"/>
      <c r="F800" s="478"/>
      <c r="G800" s="478"/>
      <c r="H800" s="478">
        <v>0.68</v>
      </c>
      <c r="I800" s="478"/>
      <c r="J800" s="478"/>
      <c r="K800" s="478"/>
      <c r="L800" s="478"/>
      <c r="M800" s="478"/>
      <c r="N800" s="478"/>
      <c r="O800" s="478"/>
      <c r="P800" s="478"/>
      <c r="Q800" s="478"/>
      <c r="R800" s="478"/>
      <c r="S800" s="478"/>
      <c r="T800" s="478"/>
      <c r="U800" s="478"/>
      <c r="V800" s="478"/>
      <c r="W800" s="478"/>
      <c r="X800" s="478">
        <v>0</v>
      </c>
      <c r="Y800" s="478"/>
      <c r="Z800" s="478"/>
      <c r="AA800" s="478"/>
      <c r="AB800" s="478"/>
      <c r="AC800" s="478"/>
      <c r="AD800" s="478"/>
      <c r="AE800" s="478"/>
      <c r="AF800" s="478"/>
      <c r="AG800" s="478"/>
      <c r="AH800" s="478"/>
      <c r="AI800" s="478"/>
      <c r="AJ800" s="478"/>
      <c r="AK800" s="478"/>
      <c r="AL800" s="478"/>
      <c r="AM800" s="478"/>
      <c r="AN800" s="478"/>
      <c r="AO800" s="478"/>
      <c r="AP800" s="478"/>
      <c r="AQ800" s="478"/>
      <c r="AR800" s="478"/>
      <c r="AS800" s="478"/>
      <c r="AT800" s="478"/>
      <c r="AU800" s="478"/>
      <c r="AV800" s="478"/>
      <c r="AW800" s="478"/>
      <c r="AX800" s="478"/>
      <c r="AY800" s="478"/>
      <c r="AZ800" s="478"/>
      <c r="BA800" s="478"/>
      <c r="BB800" s="478"/>
      <c r="BC800" s="478"/>
      <c r="BD800" s="475" t="s">
        <v>2971</v>
      </c>
      <c r="BE800" s="480" t="s">
        <v>3074</v>
      </c>
      <c r="BF800" s="472">
        <v>2017</v>
      </c>
      <c r="BG800" s="472">
        <v>0.68</v>
      </c>
      <c r="BH800" s="472">
        <v>0</v>
      </c>
      <c r="BI800" s="472"/>
      <c r="BJ800" s="472"/>
      <c r="BK800" s="472"/>
      <c r="BL800" s="472"/>
      <c r="BM800" s="472"/>
      <c r="BN800" s="472"/>
      <c r="BO800" s="472"/>
      <c r="BP800" s="472"/>
      <c r="BQ800" s="472"/>
      <c r="BR800" s="472"/>
      <c r="BS800" s="472"/>
      <c r="BT800" s="472"/>
      <c r="BU800" s="472"/>
      <c r="BV800" s="472"/>
      <c r="BW800" s="472"/>
      <c r="BX800" s="472"/>
      <c r="BY800" s="472"/>
      <c r="BZ800" s="472"/>
      <c r="CA800" s="472"/>
      <c r="CB800" s="472"/>
      <c r="CC800" s="472"/>
      <c r="CD800" s="472"/>
      <c r="CE800" s="472"/>
      <c r="CF800" s="472"/>
      <c r="CG800" s="472"/>
      <c r="CH800" s="472"/>
      <c r="CI800" s="472"/>
      <c r="CJ800" s="472"/>
      <c r="CK800" s="472"/>
      <c r="CL800" s="472"/>
      <c r="CM800" s="472"/>
      <c r="CN800" s="472"/>
      <c r="CO800" s="472"/>
      <c r="CP800" s="472"/>
      <c r="CQ800" s="472"/>
      <c r="CR800" s="472"/>
      <c r="CS800" s="472"/>
      <c r="CT800" s="472"/>
      <c r="CU800" s="472"/>
      <c r="CV800" s="472"/>
      <c r="CW800" s="472"/>
      <c r="CX800" s="472"/>
      <c r="CY800" s="472"/>
      <c r="CZ800" s="472"/>
      <c r="DA800" s="472"/>
      <c r="DB800" s="472"/>
      <c r="DC800" s="472"/>
      <c r="DD800" s="472"/>
      <c r="DE800" s="472"/>
      <c r="DF800" s="472"/>
      <c r="DG800" s="472"/>
      <c r="DH800" s="472"/>
      <c r="DI800" s="472"/>
      <c r="DJ800" s="472"/>
      <c r="DK800" s="472"/>
      <c r="DL800" s="472"/>
      <c r="DM800" s="472"/>
      <c r="DN800" s="472"/>
      <c r="DO800" s="472"/>
      <c r="DP800" s="472"/>
      <c r="DQ800" s="472"/>
      <c r="DR800" s="472"/>
      <c r="DS800" s="472"/>
      <c r="DT800" s="472"/>
      <c r="DU800" s="472"/>
      <c r="DV800" s="472"/>
      <c r="DW800" s="472"/>
      <c r="DX800" s="472"/>
      <c r="DY800" s="472"/>
      <c r="DZ800" s="472"/>
      <c r="EA800" s="472"/>
      <c r="EB800" s="472"/>
      <c r="EC800" s="472"/>
      <c r="ED800" s="472"/>
      <c r="EE800" s="472"/>
      <c r="EF800" s="472"/>
      <c r="EG800" s="472"/>
      <c r="EH800" s="472"/>
      <c r="EI800" s="472"/>
      <c r="EJ800" s="472"/>
      <c r="EK800" s="472"/>
      <c r="EL800" s="472"/>
      <c r="EM800" s="472"/>
      <c r="EN800" s="472"/>
      <c r="EO800" s="472"/>
      <c r="EP800" s="472"/>
      <c r="EQ800" s="472"/>
      <c r="ER800" s="472"/>
      <c r="ES800" s="472"/>
      <c r="ET800" s="472"/>
      <c r="EU800" s="472"/>
      <c r="EV800" s="472"/>
      <c r="EW800" s="472"/>
      <c r="EX800" s="472"/>
      <c r="EY800" s="472"/>
      <c r="EZ800" s="472"/>
      <c r="FA800" s="472"/>
      <c r="FB800" s="472"/>
      <c r="FC800" s="472"/>
      <c r="FD800" s="472"/>
      <c r="FE800" s="472"/>
      <c r="FF800" s="472"/>
      <c r="FG800" s="472"/>
      <c r="FH800" s="472"/>
      <c r="FI800" s="472"/>
      <c r="FJ800" s="472"/>
      <c r="FK800" s="472"/>
      <c r="FL800" s="472"/>
      <c r="FM800" s="472"/>
      <c r="FN800" s="472"/>
      <c r="FO800" s="472"/>
      <c r="FP800" s="472"/>
      <c r="FQ800" s="472"/>
      <c r="FR800" s="472"/>
      <c r="FS800" s="472"/>
      <c r="FT800" s="472"/>
      <c r="FU800" s="472"/>
      <c r="FV800" s="472"/>
      <c r="FW800" s="472"/>
      <c r="FX800" s="472"/>
      <c r="FY800" s="472"/>
      <c r="FZ800" s="472"/>
      <c r="GA800" s="472"/>
      <c r="GB800" s="472"/>
      <c r="GC800" s="472"/>
      <c r="GD800" s="472"/>
      <c r="GE800" s="472"/>
      <c r="GF800" s="472"/>
      <c r="GG800" s="472"/>
      <c r="GH800" s="472"/>
      <c r="GI800" s="472"/>
      <c r="GJ800" s="472"/>
      <c r="GK800" s="472"/>
      <c r="GL800" s="472"/>
      <c r="GM800" s="472"/>
      <c r="GN800" s="472"/>
      <c r="GO800" s="472"/>
      <c r="GP800" s="472"/>
      <c r="GQ800" s="472"/>
      <c r="GR800" s="472"/>
      <c r="GS800" s="472"/>
      <c r="GT800" s="472"/>
      <c r="GU800" s="472"/>
      <c r="GV800" s="472"/>
    </row>
    <row r="801" spans="1:204" s="473" customFormat="1" x14ac:dyDescent="0.2">
      <c r="A801" s="476"/>
      <c r="B801" s="479" t="s">
        <v>3075</v>
      </c>
      <c r="C801" s="475" t="s">
        <v>1383</v>
      </c>
      <c r="D801" s="478">
        <v>0.3</v>
      </c>
      <c r="E801" s="478"/>
      <c r="F801" s="478"/>
      <c r="G801" s="478"/>
      <c r="H801" s="478">
        <v>0.3</v>
      </c>
      <c r="I801" s="478"/>
      <c r="J801" s="478"/>
      <c r="K801" s="478"/>
      <c r="L801" s="478"/>
      <c r="M801" s="478"/>
      <c r="N801" s="478"/>
      <c r="O801" s="478"/>
      <c r="P801" s="478"/>
      <c r="Q801" s="478"/>
      <c r="R801" s="478"/>
      <c r="S801" s="478"/>
      <c r="T801" s="478"/>
      <c r="U801" s="478"/>
      <c r="V801" s="478"/>
      <c r="W801" s="478"/>
      <c r="X801" s="478">
        <v>0</v>
      </c>
      <c r="Y801" s="478"/>
      <c r="Z801" s="478"/>
      <c r="AA801" s="478"/>
      <c r="AB801" s="478"/>
      <c r="AC801" s="478"/>
      <c r="AD801" s="478"/>
      <c r="AE801" s="478"/>
      <c r="AF801" s="478"/>
      <c r="AG801" s="478"/>
      <c r="AH801" s="478"/>
      <c r="AI801" s="478"/>
      <c r="AJ801" s="478"/>
      <c r="AK801" s="478"/>
      <c r="AL801" s="478"/>
      <c r="AM801" s="478"/>
      <c r="AN801" s="478"/>
      <c r="AO801" s="478"/>
      <c r="AP801" s="478"/>
      <c r="AQ801" s="478"/>
      <c r="AR801" s="478"/>
      <c r="AS801" s="478"/>
      <c r="AT801" s="478"/>
      <c r="AU801" s="478"/>
      <c r="AV801" s="478"/>
      <c r="AW801" s="478"/>
      <c r="AX801" s="478"/>
      <c r="AY801" s="478"/>
      <c r="AZ801" s="478"/>
      <c r="BA801" s="478"/>
      <c r="BB801" s="478"/>
      <c r="BC801" s="478"/>
      <c r="BD801" s="475" t="s">
        <v>2971</v>
      </c>
      <c r="BE801" s="480" t="s">
        <v>3076</v>
      </c>
      <c r="BF801" s="472">
        <v>2017</v>
      </c>
      <c r="BG801" s="472">
        <v>0.3</v>
      </c>
      <c r="BH801" s="472">
        <v>0</v>
      </c>
      <c r="BI801" s="472"/>
      <c r="BJ801" s="472"/>
      <c r="BK801" s="472"/>
      <c r="BL801" s="472"/>
      <c r="BM801" s="472"/>
      <c r="BN801" s="472"/>
      <c r="BO801" s="472"/>
      <c r="BP801" s="472"/>
      <c r="BQ801" s="472"/>
      <c r="BR801" s="472"/>
      <c r="BS801" s="472"/>
      <c r="BT801" s="472"/>
      <c r="BU801" s="472"/>
      <c r="BV801" s="472"/>
      <c r="BW801" s="472"/>
      <c r="BX801" s="472"/>
      <c r="BY801" s="472"/>
      <c r="BZ801" s="472"/>
      <c r="CA801" s="472"/>
      <c r="CB801" s="472"/>
      <c r="CC801" s="472"/>
      <c r="CD801" s="472"/>
      <c r="CE801" s="472"/>
      <c r="CF801" s="472"/>
      <c r="CG801" s="472"/>
      <c r="CH801" s="472"/>
      <c r="CI801" s="472"/>
      <c r="CJ801" s="472"/>
      <c r="CK801" s="472"/>
      <c r="CL801" s="472"/>
      <c r="CM801" s="472"/>
      <c r="CN801" s="472"/>
      <c r="CO801" s="472"/>
      <c r="CP801" s="472"/>
      <c r="CQ801" s="472"/>
      <c r="CR801" s="472"/>
      <c r="CS801" s="472"/>
      <c r="CT801" s="472"/>
      <c r="CU801" s="472"/>
      <c r="CV801" s="472"/>
      <c r="CW801" s="472"/>
      <c r="CX801" s="472"/>
      <c r="CY801" s="472"/>
      <c r="CZ801" s="472"/>
      <c r="DA801" s="472"/>
      <c r="DB801" s="472"/>
      <c r="DC801" s="472"/>
      <c r="DD801" s="472"/>
      <c r="DE801" s="472"/>
      <c r="DF801" s="472"/>
      <c r="DG801" s="472"/>
      <c r="DH801" s="472"/>
      <c r="DI801" s="472"/>
      <c r="DJ801" s="472"/>
      <c r="DK801" s="472"/>
      <c r="DL801" s="472"/>
      <c r="DM801" s="472"/>
      <c r="DN801" s="472"/>
      <c r="DO801" s="472"/>
      <c r="DP801" s="472"/>
      <c r="DQ801" s="472"/>
      <c r="DR801" s="472"/>
      <c r="DS801" s="472"/>
      <c r="DT801" s="472"/>
      <c r="DU801" s="472"/>
      <c r="DV801" s="472"/>
      <c r="DW801" s="472"/>
      <c r="DX801" s="472"/>
      <c r="DY801" s="472"/>
      <c r="DZ801" s="472"/>
      <c r="EA801" s="472"/>
      <c r="EB801" s="472"/>
      <c r="EC801" s="472"/>
      <c r="ED801" s="472"/>
      <c r="EE801" s="472"/>
      <c r="EF801" s="472"/>
      <c r="EG801" s="472"/>
      <c r="EH801" s="472"/>
      <c r="EI801" s="472"/>
      <c r="EJ801" s="472"/>
      <c r="EK801" s="472"/>
      <c r="EL801" s="472"/>
      <c r="EM801" s="472"/>
      <c r="EN801" s="472"/>
      <c r="EO801" s="472"/>
      <c r="EP801" s="472"/>
      <c r="EQ801" s="472"/>
      <c r="ER801" s="472"/>
      <c r="ES801" s="472"/>
      <c r="ET801" s="472"/>
      <c r="EU801" s="472"/>
      <c r="EV801" s="472"/>
      <c r="EW801" s="472"/>
      <c r="EX801" s="472"/>
      <c r="EY801" s="472"/>
      <c r="EZ801" s="472"/>
      <c r="FA801" s="472"/>
      <c r="FB801" s="472"/>
      <c r="FC801" s="472"/>
      <c r="FD801" s="472"/>
      <c r="FE801" s="472"/>
      <c r="FF801" s="472"/>
      <c r="FG801" s="472"/>
      <c r="FH801" s="472"/>
      <c r="FI801" s="472"/>
      <c r="FJ801" s="472"/>
      <c r="FK801" s="472"/>
      <c r="FL801" s="472"/>
      <c r="FM801" s="472"/>
      <c r="FN801" s="472"/>
      <c r="FO801" s="472"/>
      <c r="FP801" s="472"/>
      <c r="FQ801" s="472"/>
      <c r="FR801" s="472"/>
      <c r="FS801" s="472"/>
      <c r="FT801" s="472"/>
      <c r="FU801" s="472"/>
      <c r="FV801" s="472"/>
      <c r="FW801" s="472"/>
      <c r="FX801" s="472"/>
      <c r="FY801" s="472"/>
      <c r="FZ801" s="472"/>
      <c r="GA801" s="472"/>
      <c r="GB801" s="472"/>
      <c r="GC801" s="472"/>
      <c r="GD801" s="472"/>
      <c r="GE801" s="472"/>
      <c r="GF801" s="472"/>
      <c r="GG801" s="472"/>
      <c r="GH801" s="472"/>
      <c r="GI801" s="472"/>
      <c r="GJ801" s="472"/>
      <c r="GK801" s="472"/>
      <c r="GL801" s="472"/>
      <c r="GM801" s="472"/>
      <c r="GN801" s="472"/>
      <c r="GO801" s="472"/>
      <c r="GP801" s="472"/>
      <c r="GQ801" s="472"/>
      <c r="GR801" s="472"/>
      <c r="GS801" s="472"/>
      <c r="GT801" s="472"/>
      <c r="GU801" s="472"/>
      <c r="GV801" s="472"/>
    </row>
    <row r="802" spans="1:204" s="473" customFormat="1" x14ac:dyDescent="0.2">
      <c r="A802" s="476"/>
      <c r="B802" s="479" t="s">
        <v>3077</v>
      </c>
      <c r="C802" s="475" t="s">
        <v>1383</v>
      </c>
      <c r="D802" s="478">
        <v>1</v>
      </c>
      <c r="E802" s="478"/>
      <c r="F802" s="478"/>
      <c r="G802" s="478"/>
      <c r="H802" s="478">
        <v>0.2</v>
      </c>
      <c r="I802" s="478"/>
      <c r="J802" s="478"/>
      <c r="K802" s="478"/>
      <c r="L802" s="478"/>
      <c r="M802" s="478"/>
      <c r="N802" s="478"/>
      <c r="O802" s="478"/>
      <c r="P802" s="478"/>
      <c r="Q802" s="478"/>
      <c r="R802" s="478"/>
      <c r="S802" s="478"/>
      <c r="T802" s="478"/>
      <c r="U802" s="478"/>
      <c r="V802" s="478"/>
      <c r="W802" s="478"/>
      <c r="X802" s="478">
        <v>0</v>
      </c>
      <c r="Y802" s="478"/>
      <c r="Z802" s="478"/>
      <c r="AA802" s="478"/>
      <c r="AB802" s="478"/>
      <c r="AC802" s="478"/>
      <c r="AD802" s="478"/>
      <c r="AE802" s="478"/>
      <c r="AF802" s="478"/>
      <c r="AG802" s="478"/>
      <c r="AH802" s="478"/>
      <c r="AI802" s="478"/>
      <c r="AJ802" s="478"/>
      <c r="AK802" s="478"/>
      <c r="AL802" s="478"/>
      <c r="AM802" s="478"/>
      <c r="AN802" s="478"/>
      <c r="AO802" s="478"/>
      <c r="AP802" s="478"/>
      <c r="AQ802" s="478"/>
      <c r="AR802" s="478"/>
      <c r="AS802" s="478"/>
      <c r="AT802" s="478"/>
      <c r="AU802" s="478"/>
      <c r="AV802" s="478"/>
      <c r="AW802" s="478"/>
      <c r="AX802" s="478"/>
      <c r="AY802" s="478"/>
      <c r="AZ802" s="478"/>
      <c r="BA802" s="478"/>
      <c r="BB802" s="478"/>
      <c r="BC802" s="478"/>
      <c r="BD802" s="475" t="s">
        <v>2971</v>
      </c>
      <c r="BE802" s="475"/>
      <c r="BF802" s="472"/>
      <c r="BG802" s="472">
        <v>0.2</v>
      </c>
      <c r="BH802" s="472">
        <v>0.8</v>
      </c>
      <c r="BI802" s="472"/>
      <c r="BJ802" s="472"/>
      <c r="BK802" s="472"/>
      <c r="BL802" s="472"/>
      <c r="BM802" s="472"/>
      <c r="BN802" s="472"/>
      <c r="BO802" s="472"/>
      <c r="BP802" s="472"/>
      <c r="BQ802" s="472"/>
      <c r="BR802" s="472"/>
      <c r="BS802" s="472"/>
      <c r="BT802" s="472"/>
      <c r="BU802" s="472"/>
      <c r="BV802" s="472"/>
      <c r="BW802" s="472"/>
      <c r="BX802" s="472"/>
      <c r="BY802" s="472"/>
      <c r="BZ802" s="472"/>
      <c r="CA802" s="472"/>
      <c r="CB802" s="472"/>
      <c r="CC802" s="472"/>
      <c r="CD802" s="472"/>
      <c r="CE802" s="472"/>
      <c r="CF802" s="472"/>
      <c r="CG802" s="472"/>
      <c r="CH802" s="472"/>
      <c r="CI802" s="472"/>
      <c r="CJ802" s="472"/>
      <c r="CK802" s="472"/>
      <c r="CL802" s="472"/>
      <c r="CM802" s="472"/>
      <c r="CN802" s="472"/>
      <c r="CO802" s="472"/>
      <c r="CP802" s="472"/>
      <c r="CQ802" s="472"/>
      <c r="CR802" s="472"/>
      <c r="CS802" s="472"/>
      <c r="CT802" s="472"/>
      <c r="CU802" s="472"/>
      <c r="CV802" s="472"/>
      <c r="CW802" s="472"/>
      <c r="CX802" s="472"/>
      <c r="CY802" s="472"/>
      <c r="CZ802" s="472"/>
      <c r="DA802" s="472"/>
      <c r="DB802" s="472"/>
      <c r="DC802" s="472"/>
      <c r="DD802" s="472"/>
      <c r="DE802" s="472"/>
      <c r="DF802" s="472"/>
      <c r="DG802" s="472"/>
      <c r="DH802" s="472"/>
      <c r="DI802" s="472"/>
      <c r="DJ802" s="472"/>
      <c r="DK802" s="472"/>
      <c r="DL802" s="472"/>
      <c r="DM802" s="472"/>
      <c r="DN802" s="472"/>
      <c r="DO802" s="472"/>
      <c r="DP802" s="472"/>
      <c r="DQ802" s="472"/>
      <c r="DR802" s="472"/>
      <c r="DS802" s="472"/>
      <c r="DT802" s="472"/>
      <c r="DU802" s="472"/>
      <c r="DV802" s="472"/>
      <c r="DW802" s="472"/>
      <c r="DX802" s="472"/>
      <c r="DY802" s="472"/>
      <c r="DZ802" s="472"/>
      <c r="EA802" s="472"/>
      <c r="EB802" s="472"/>
      <c r="EC802" s="472"/>
      <c r="ED802" s="472"/>
      <c r="EE802" s="472"/>
      <c r="EF802" s="472"/>
      <c r="EG802" s="472"/>
      <c r="EH802" s="472"/>
      <c r="EI802" s="472"/>
      <c r="EJ802" s="472"/>
      <c r="EK802" s="472"/>
      <c r="EL802" s="472"/>
      <c r="EM802" s="472"/>
      <c r="EN802" s="472"/>
      <c r="EO802" s="472"/>
      <c r="EP802" s="472"/>
      <c r="EQ802" s="472"/>
      <c r="ER802" s="472"/>
      <c r="ES802" s="472"/>
      <c r="ET802" s="472"/>
      <c r="EU802" s="472"/>
      <c r="EV802" s="472"/>
      <c r="EW802" s="472"/>
      <c r="EX802" s="472"/>
      <c r="EY802" s="472"/>
      <c r="EZ802" s="472"/>
      <c r="FA802" s="472"/>
      <c r="FB802" s="472"/>
      <c r="FC802" s="472"/>
      <c r="FD802" s="472"/>
      <c r="FE802" s="472"/>
      <c r="FF802" s="472"/>
      <c r="FG802" s="472"/>
      <c r="FH802" s="472"/>
      <c r="FI802" s="472"/>
      <c r="FJ802" s="472"/>
      <c r="FK802" s="472"/>
      <c r="FL802" s="472"/>
      <c r="FM802" s="472"/>
      <c r="FN802" s="472"/>
      <c r="FO802" s="472"/>
      <c r="FP802" s="472"/>
      <c r="FQ802" s="472"/>
      <c r="FR802" s="472"/>
      <c r="FS802" s="472"/>
      <c r="FT802" s="472"/>
      <c r="FU802" s="472"/>
      <c r="FV802" s="472"/>
      <c r="FW802" s="472"/>
      <c r="FX802" s="472"/>
      <c r="FY802" s="472"/>
      <c r="FZ802" s="472"/>
      <c r="GA802" s="472"/>
      <c r="GB802" s="472"/>
      <c r="GC802" s="472"/>
      <c r="GD802" s="472"/>
      <c r="GE802" s="472"/>
      <c r="GF802" s="472"/>
      <c r="GG802" s="472"/>
      <c r="GH802" s="472"/>
      <c r="GI802" s="472"/>
      <c r="GJ802" s="472"/>
      <c r="GK802" s="472"/>
      <c r="GL802" s="472"/>
      <c r="GM802" s="472"/>
      <c r="GN802" s="472"/>
      <c r="GO802" s="472"/>
      <c r="GP802" s="472"/>
      <c r="GQ802" s="472"/>
      <c r="GR802" s="472"/>
      <c r="GS802" s="472"/>
      <c r="GT802" s="472"/>
      <c r="GU802" s="472"/>
      <c r="GV802" s="472"/>
    </row>
    <row r="803" spans="1:204" s="473" customFormat="1" ht="32" x14ac:dyDescent="0.2">
      <c r="A803" s="476"/>
      <c r="B803" s="504" t="s">
        <v>3078</v>
      </c>
      <c r="C803" s="475" t="s">
        <v>1383</v>
      </c>
      <c r="D803" s="478">
        <v>0.5</v>
      </c>
      <c r="E803" s="478"/>
      <c r="F803" s="478"/>
      <c r="G803" s="478"/>
      <c r="H803" s="478"/>
      <c r="I803" s="478"/>
      <c r="J803" s="478"/>
      <c r="K803" s="478"/>
      <c r="L803" s="478"/>
      <c r="M803" s="478"/>
      <c r="N803" s="478"/>
      <c r="O803" s="478"/>
      <c r="P803" s="478"/>
      <c r="Q803" s="478"/>
      <c r="R803" s="478"/>
      <c r="S803" s="478"/>
      <c r="T803" s="478"/>
      <c r="U803" s="478"/>
      <c r="V803" s="478"/>
      <c r="W803" s="478"/>
      <c r="X803" s="478">
        <v>0</v>
      </c>
      <c r="Y803" s="478"/>
      <c r="Z803" s="478"/>
      <c r="AA803" s="478"/>
      <c r="AB803" s="478"/>
      <c r="AC803" s="478"/>
      <c r="AD803" s="478"/>
      <c r="AE803" s="478"/>
      <c r="AF803" s="478"/>
      <c r="AG803" s="478"/>
      <c r="AH803" s="478"/>
      <c r="AI803" s="478"/>
      <c r="AJ803" s="478"/>
      <c r="AK803" s="478"/>
      <c r="AL803" s="478"/>
      <c r="AM803" s="478"/>
      <c r="AN803" s="478"/>
      <c r="AO803" s="478"/>
      <c r="AP803" s="478"/>
      <c r="AQ803" s="478"/>
      <c r="AR803" s="478"/>
      <c r="AS803" s="478"/>
      <c r="AT803" s="478"/>
      <c r="AU803" s="478"/>
      <c r="AV803" s="478"/>
      <c r="AW803" s="478"/>
      <c r="AX803" s="478"/>
      <c r="AY803" s="478"/>
      <c r="AZ803" s="478"/>
      <c r="BA803" s="478"/>
      <c r="BB803" s="478"/>
      <c r="BC803" s="478"/>
      <c r="BD803" s="475" t="s">
        <v>2971</v>
      </c>
      <c r="BE803" s="480"/>
      <c r="BF803" s="472"/>
      <c r="BG803" s="472">
        <v>0</v>
      </c>
      <c r="BH803" s="472">
        <v>0.5</v>
      </c>
      <c r="BI803" s="472"/>
      <c r="BJ803" s="472"/>
      <c r="BK803" s="472"/>
      <c r="BL803" s="472"/>
      <c r="BM803" s="472"/>
      <c r="BN803" s="472"/>
      <c r="BO803" s="472"/>
      <c r="BP803" s="472"/>
      <c r="BQ803" s="472"/>
      <c r="BR803" s="472"/>
      <c r="BS803" s="472"/>
      <c r="BT803" s="472"/>
      <c r="BU803" s="472"/>
      <c r="BV803" s="472"/>
      <c r="BW803" s="472"/>
      <c r="BX803" s="472"/>
      <c r="BY803" s="472"/>
      <c r="BZ803" s="472"/>
      <c r="CA803" s="472"/>
      <c r="CB803" s="472"/>
      <c r="CC803" s="472"/>
      <c r="CD803" s="472"/>
      <c r="CE803" s="472"/>
      <c r="CF803" s="472"/>
      <c r="CG803" s="472"/>
      <c r="CH803" s="472"/>
      <c r="CI803" s="472"/>
      <c r="CJ803" s="472"/>
      <c r="CK803" s="472"/>
      <c r="CL803" s="472"/>
      <c r="CM803" s="472"/>
      <c r="CN803" s="472"/>
      <c r="CO803" s="472"/>
      <c r="CP803" s="472"/>
      <c r="CQ803" s="472"/>
      <c r="CR803" s="472"/>
      <c r="CS803" s="472"/>
      <c r="CT803" s="472"/>
      <c r="CU803" s="472"/>
      <c r="CV803" s="472"/>
      <c r="CW803" s="472"/>
      <c r="CX803" s="472"/>
      <c r="CY803" s="472"/>
      <c r="CZ803" s="472"/>
      <c r="DA803" s="472"/>
      <c r="DB803" s="472"/>
      <c r="DC803" s="472"/>
      <c r="DD803" s="472"/>
      <c r="DE803" s="472"/>
      <c r="DF803" s="472"/>
      <c r="DG803" s="472"/>
      <c r="DH803" s="472"/>
      <c r="DI803" s="472"/>
      <c r="DJ803" s="472"/>
      <c r="DK803" s="472"/>
      <c r="DL803" s="472"/>
      <c r="DM803" s="472"/>
      <c r="DN803" s="472"/>
      <c r="DO803" s="472"/>
      <c r="DP803" s="472"/>
      <c r="DQ803" s="472"/>
      <c r="DR803" s="472"/>
      <c r="DS803" s="472"/>
      <c r="DT803" s="472"/>
      <c r="DU803" s="472"/>
      <c r="DV803" s="472"/>
      <c r="DW803" s="472"/>
      <c r="DX803" s="472"/>
      <c r="DY803" s="472"/>
      <c r="DZ803" s="472"/>
      <c r="EA803" s="472"/>
      <c r="EB803" s="472"/>
      <c r="EC803" s="472"/>
      <c r="ED803" s="472"/>
      <c r="EE803" s="472"/>
      <c r="EF803" s="472"/>
      <c r="EG803" s="472"/>
      <c r="EH803" s="472"/>
      <c r="EI803" s="472"/>
      <c r="EJ803" s="472"/>
      <c r="EK803" s="472"/>
      <c r="EL803" s="472"/>
      <c r="EM803" s="472"/>
      <c r="EN803" s="472"/>
      <c r="EO803" s="472"/>
      <c r="EP803" s="472"/>
      <c r="EQ803" s="472"/>
      <c r="ER803" s="472"/>
      <c r="ES803" s="472"/>
      <c r="ET803" s="472"/>
      <c r="EU803" s="472"/>
      <c r="EV803" s="472"/>
      <c r="EW803" s="472"/>
      <c r="EX803" s="472"/>
      <c r="EY803" s="472"/>
      <c r="EZ803" s="472"/>
      <c r="FA803" s="472"/>
      <c r="FB803" s="472"/>
      <c r="FC803" s="472"/>
      <c r="FD803" s="472"/>
      <c r="FE803" s="472"/>
      <c r="FF803" s="472"/>
      <c r="FG803" s="472"/>
      <c r="FH803" s="472"/>
      <c r="FI803" s="472"/>
      <c r="FJ803" s="472"/>
      <c r="FK803" s="472"/>
      <c r="FL803" s="472"/>
      <c r="FM803" s="472"/>
      <c r="FN803" s="472"/>
      <c r="FO803" s="472"/>
      <c r="FP803" s="472"/>
      <c r="FQ803" s="472"/>
      <c r="FR803" s="472"/>
      <c r="FS803" s="472"/>
      <c r="FT803" s="472"/>
      <c r="FU803" s="472"/>
      <c r="FV803" s="472"/>
      <c r="FW803" s="472"/>
      <c r="FX803" s="472"/>
      <c r="FY803" s="472"/>
      <c r="FZ803" s="472"/>
      <c r="GA803" s="472"/>
      <c r="GB803" s="472"/>
      <c r="GC803" s="472"/>
      <c r="GD803" s="472"/>
      <c r="GE803" s="472"/>
      <c r="GF803" s="472"/>
      <c r="GG803" s="472"/>
      <c r="GH803" s="472"/>
      <c r="GI803" s="472"/>
      <c r="GJ803" s="472"/>
      <c r="GK803" s="472"/>
      <c r="GL803" s="472"/>
      <c r="GM803" s="472"/>
      <c r="GN803" s="472"/>
      <c r="GO803" s="472"/>
      <c r="GP803" s="472"/>
      <c r="GQ803" s="472"/>
      <c r="GR803" s="472"/>
      <c r="GS803" s="472"/>
      <c r="GT803" s="472"/>
      <c r="GU803" s="472"/>
      <c r="GV803" s="472"/>
    </row>
    <row r="804" spans="1:204" s="473" customFormat="1" ht="32" x14ac:dyDescent="0.2">
      <c r="A804" s="476"/>
      <c r="B804" s="504" t="s">
        <v>3079</v>
      </c>
      <c r="C804" s="475" t="s">
        <v>1383</v>
      </c>
      <c r="D804" s="478">
        <v>1.5</v>
      </c>
      <c r="E804" s="478"/>
      <c r="F804" s="478"/>
      <c r="G804" s="478"/>
      <c r="H804" s="478">
        <v>0.2</v>
      </c>
      <c r="I804" s="478"/>
      <c r="J804" s="478"/>
      <c r="K804" s="478"/>
      <c r="L804" s="478"/>
      <c r="M804" s="478"/>
      <c r="N804" s="478"/>
      <c r="O804" s="478"/>
      <c r="P804" s="478"/>
      <c r="Q804" s="478"/>
      <c r="R804" s="478"/>
      <c r="S804" s="478"/>
      <c r="T804" s="478"/>
      <c r="U804" s="478"/>
      <c r="V804" s="478"/>
      <c r="W804" s="478"/>
      <c r="X804" s="478">
        <v>0</v>
      </c>
      <c r="Y804" s="478"/>
      <c r="Z804" s="478"/>
      <c r="AA804" s="478"/>
      <c r="AB804" s="478"/>
      <c r="AC804" s="478"/>
      <c r="AD804" s="478"/>
      <c r="AE804" s="478"/>
      <c r="AF804" s="478"/>
      <c r="AG804" s="478"/>
      <c r="AH804" s="478"/>
      <c r="AI804" s="478"/>
      <c r="AJ804" s="478"/>
      <c r="AK804" s="478"/>
      <c r="AL804" s="478"/>
      <c r="AM804" s="478"/>
      <c r="AN804" s="478"/>
      <c r="AO804" s="478"/>
      <c r="AP804" s="478"/>
      <c r="AQ804" s="478"/>
      <c r="AR804" s="478"/>
      <c r="AS804" s="478"/>
      <c r="AT804" s="478"/>
      <c r="AU804" s="478"/>
      <c r="AV804" s="478"/>
      <c r="AW804" s="478"/>
      <c r="AX804" s="478"/>
      <c r="AY804" s="478"/>
      <c r="AZ804" s="478"/>
      <c r="BA804" s="478"/>
      <c r="BB804" s="478"/>
      <c r="BC804" s="478"/>
      <c r="BD804" s="475" t="s">
        <v>2971</v>
      </c>
      <c r="BE804" s="480"/>
      <c r="BF804" s="472"/>
      <c r="BG804" s="472">
        <v>0.2</v>
      </c>
      <c r="BH804" s="472">
        <v>1.3</v>
      </c>
      <c r="BI804" s="472"/>
      <c r="BJ804" s="472"/>
      <c r="BK804" s="472"/>
      <c r="BL804" s="472"/>
      <c r="BM804" s="472"/>
      <c r="BN804" s="472"/>
      <c r="BO804" s="472"/>
      <c r="BP804" s="472"/>
      <c r="BQ804" s="472"/>
      <c r="BR804" s="472"/>
      <c r="BS804" s="472"/>
      <c r="BT804" s="472"/>
      <c r="BU804" s="472"/>
      <c r="BV804" s="472"/>
      <c r="BW804" s="472"/>
      <c r="BX804" s="472"/>
      <c r="BY804" s="472"/>
      <c r="BZ804" s="472"/>
      <c r="CA804" s="472"/>
      <c r="CB804" s="472"/>
      <c r="CC804" s="472"/>
      <c r="CD804" s="472"/>
      <c r="CE804" s="472"/>
      <c r="CF804" s="472"/>
      <c r="CG804" s="472"/>
      <c r="CH804" s="472"/>
      <c r="CI804" s="472"/>
      <c r="CJ804" s="472"/>
      <c r="CK804" s="472"/>
      <c r="CL804" s="472"/>
      <c r="CM804" s="472"/>
      <c r="CN804" s="472"/>
      <c r="CO804" s="472"/>
      <c r="CP804" s="472"/>
      <c r="CQ804" s="472"/>
      <c r="CR804" s="472"/>
      <c r="CS804" s="472"/>
      <c r="CT804" s="472"/>
      <c r="CU804" s="472"/>
      <c r="CV804" s="472"/>
      <c r="CW804" s="472"/>
      <c r="CX804" s="472"/>
      <c r="CY804" s="472"/>
      <c r="CZ804" s="472"/>
      <c r="DA804" s="472"/>
      <c r="DB804" s="472"/>
      <c r="DC804" s="472"/>
      <c r="DD804" s="472"/>
      <c r="DE804" s="472"/>
      <c r="DF804" s="472"/>
      <c r="DG804" s="472"/>
      <c r="DH804" s="472"/>
      <c r="DI804" s="472"/>
      <c r="DJ804" s="472"/>
      <c r="DK804" s="472"/>
      <c r="DL804" s="472"/>
      <c r="DM804" s="472"/>
      <c r="DN804" s="472"/>
      <c r="DO804" s="472"/>
      <c r="DP804" s="472"/>
      <c r="DQ804" s="472"/>
      <c r="DR804" s="472"/>
      <c r="DS804" s="472"/>
      <c r="DT804" s="472"/>
      <c r="DU804" s="472"/>
      <c r="DV804" s="472"/>
      <c r="DW804" s="472"/>
      <c r="DX804" s="472"/>
      <c r="DY804" s="472"/>
      <c r="DZ804" s="472"/>
      <c r="EA804" s="472"/>
      <c r="EB804" s="472"/>
      <c r="EC804" s="472"/>
      <c r="ED804" s="472"/>
      <c r="EE804" s="472"/>
      <c r="EF804" s="472"/>
      <c r="EG804" s="472"/>
      <c r="EH804" s="472"/>
      <c r="EI804" s="472"/>
      <c r="EJ804" s="472"/>
      <c r="EK804" s="472"/>
      <c r="EL804" s="472"/>
      <c r="EM804" s="472"/>
      <c r="EN804" s="472"/>
      <c r="EO804" s="472"/>
      <c r="EP804" s="472"/>
      <c r="EQ804" s="472"/>
      <c r="ER804" s="472"/>
      <c r="ES804" s="472"/>
      <c r="ET804" s="472"/>
      <c r="EU804" s="472"/>
      <c r="EV804" s="472"/>
      <c r="EW804" s="472"/>
      <c r="EX804" s="472"/>
      <c r="EY804" s="472"/>
      <c r="EZ804" s="472"/>
      <c r="FA804" s="472"/>
      <c r="FB804" s="472"/>
      <c r="FC804" s="472"/>
      <c r="FD804" s="472"/>
      <c r="FE804" s="472"/>
      <c r="FF804" s="472"/>
      <c r="FG804" s="472"/>
      <c r="FH804" s="472"/>
      <c r="FI804" s="472"/>
      <c r="FJ804" s="472"/>
      <c r="FK804" s="472"/>
      <c r="FL804" s="472"/>
      <c r="FM804" s="472"/>
      <c r="FN804" s="472"/>
      <c r="FO804" s="472"/>
      <c r="FP804" s="472"/>
      <c r="FQ804" s="472"/>
      <c r="FR804" s="472"/>
      <c r="FS804" s="472"/>
      <c r="FT804" s="472"/>
      <c r="FU804" s="472"/>
      <c r="FV804" s="472"/>
      <c r="FW804" s="472"/>
      <c r="FX804" s="472"/>
      <c r="FY804" s="472"/>
      <c r="FZ804" s="472"/>
      <c r="GA804" s="472"/>
      <c r="GB804" s="472"/>
      <c r="GC804" s="472"/>
      <c r="GD804" s="472"/>
      <c r="GE804" s="472"/>
      <c r="GF804" s="472"/>
      <c r="GG804" s="472"/>
      <c r="GH804" s="472"/>
      <c r="GI804" s="472"/>
      <c r="GJ804" s="472"/>
      <c r="GK804" s="472"/>
      <c r="GL804" s="472"/>
      <c r="GM804" s="472"/>
      <c r="GN804" s="472"/>
      <c r="GO804" s="472"/>
      <c r="GP804" s="472"/>
      <c r="GQ804" s="472"/>
      <c r="GR804" s="472"/>
      <c r="GS804" s="472"/>
      <c r="GT804" s="472"/>
      <c r="GU804" s="472"/>
      <c r="GV804" s="472"/>
    </row>
    <row r="805" spans="1:204" s="473" customFormat="1" ht="32" x14ac:dyDescent="0.2">
      <c r="A805" s="476"/>
      <c r="B805" s="485" t="s">
        <v>3080</v>
      </c>
      <c r="C805" s="475" t="s">
        <v>1383</v>
      </c>
      <c r="D805" s="478">
        <v>0.2</v>
      </c>
      <c r="E805" s="478"/>
      <c r="F805" s="478"/>
      <c r="G805" s="478"/>
      <c r="H805" s="478"/>
      <c r="I805" s="478"/>
      <c r="J805" s="478"/>
      <c r="K805" s="478"/>
      <c r="L805" s="478"/>
      <c r="M805" s="478"/>
      <c r="N805" s="478"/>
      <c r="O805" s="478"/>
      <c r="P805" s="478"/>
      <c r="Q805" s="478"/>
      <c r="R805" s="478"/>
      <c r="S805" s="478"/>
      <c r="T805" s="478"/>
      <c r="U805" s="478"/>
      <c r="V805" s="478"/>
      <c r="W805" s="478"/>
      <c r="X805" s="478">
        <v>0</v>
      </c>
      <c r="Y805" s="478"/>
      <c r="Z805" s="478"/>
      <c r="AA805" s="478"/>
      <c r="AB805" s="478"/>
      <c r="AC805" s="478"/>
      <c r="AD805" s="478"/>
      <c r="AE805" s="478"/>
      <c r="AF805" s="478"/>
      <c r="AG805" s="478"/>
      <c r="AH805" s="478"/>
      <c r="AI805" s="478"/>
      <c r="AJ805" s="478"/>
      <c r="AK805" s="478"/>
      <c r="AL805" s="478"/>
      <c r="AM805" s="478"/>
      <c r="AN805" s="478"/>
      <c r="AO805" s="478"/>
      <c r="AP805" s="478"/>
      <c r="AQ805" s="478"/>
      <c r="AR805" s="478"/>
      <c r="AS805" s="478"/>
      <c r="AT805" s="478"/>
      <c r="AU805" s="478"/>
      <c r="AV805" s="478"/>
      <c r="AW805" s="478"/>
      <c r="AX805" s="478"/>
      <c r="AY805" s="478"/>
      <c r="AZ805" s="478"/>
      <c r="BA805" s="478"/>
      <c r="BB805" s="478"/>
      <c r="BC805" s="478"/>
      <c r="BD805" s="475" t="s">
        <v>2971</v>
      </c>
      <c r="BE805" s="480"/>
      <c r="BF805" s="472"/>
      <c r="BG805" s="472">
        <v>0</v>
      </c>
      <c r="BH805" s="472">
        <v>0.2</v>
      </c>
      <c r="BI805" s="472"/>
      <c r="BJ805" s="472"/>
      <c r="BK805" s="472"/>
      <c r="BL805" s="472"/>
      <c r="BM805" s="472"/>
      <c r="BN805" s="472"/>
      <c r="BO805" s="472"/>
      <c r="BP805" s="472"/>
      <c r="BQ805" s="472"/>
      <c r="BR805" s="472"/>
      <c r="BS805" s="472"/>
      <c r="BT805" s="472"/>
      <c r="BU805" s="472"/>
      <c r="BV805" s="472"/>
      <c r="BW805" s="472"/>
      <c r="BX805" s="472"/>
      <c r="BY805" s="472"/>
      <c r="BZ805" s="472"/>
      <c r="CA805" s="472"/>
      <c r="CB805" s="472"/>
      <c r="CC805" s="472"/>
      <c r="CD805" s="472"/>
      <c r="CE805" s="472"/>
      <c r="CF805" s="472"/>
      <c r="CG805" s="472"/>
      <c r="CH805" s="472"/>
      <c r="CI805" s="472"/>
      <c r="CJ805" s="472"/>
      <c r="CK805" s="472"/>
      <c r="CL805" s="472"/>
      <c r="CM805" s="472"/>
      <c r="CN805" s="472"/>
      <c r="CO805" s="472"/>
      <c r="CP805" s="472"/>
      <c r="CQ805" s="472"/>
      <c r="CR805" s="472"/>
      <c r="CS805" s="472"/>
      <c r="CT805" s="472"/>
      <c r="CU805" s="472"/>
      <c r="CV805" s="472"/>
      <c r="CW805" s="472"/>
      <c r="CX805" s="472"/>
      <c r="CY805" s="472"/>
      <c r="CZ805" s="472"/>
      <c r="DA805" s="472"/>
      <c r="DB805" s="472"/>
      <c r="DC805" s="472"/>
      <c r="DD805" s="472"/>
      <c r="DE805" s="472"/>
      <c r="DF805" s="472"/>
      <c r="DG805" s="472"/>
      <c r="DH805" s="472"/>
      <c r="DI805" s="472"/>
      <c r="DJ805" s="472"/>
      <c r="DK805" s="472"/>
      <c r="DL805" s="472"/>
      <c r="DM805" s="472"/>
      <c r="DN805" s="472"/>
      <c r="DO805" s="472"/>
      <c r="DP805" s="472"/>
      <c r="DQ805" s="472"/>
      <c r="DR805" s="472"/>
      <c r="DS805" s="472"/>
      <c r="DT805" s="472"/>
      <c r="DU805" s="472"/>
      <c r="DV805" s="472"/>
      <c r="DW805" s="472"/>
      <c r="DX805" s="472"/>
      <c r="DY805" s="472"/>
      <c r="DZ805" s="472"/>
      <c r="EA805" s="472"/>
      <c r="EB805" s="472"/>
      <c r="EC805" s="472"/>
      <c r="ED805" s="472"/>
      <c r="EE805" s="472"/>
      <c r="EF805" s="472"/>
      <c r="EG805" s="472"/>
      <c r="EH805" s="472"/>
      <c r="EI805" s="472"/>
      <c r="EJ805" s="472"/>
      <c r="EK805" s="472"/>
      <c r="EL805" s="472"/>
      <c r="EM805" s="472"/>
      <c r="EN805" s="472"/>
      <c r="EO805" s="472"/>
      <c r="EP805" s="472"/>
      <c r="EQ805" s="472"/>
      <c r="ER805" s="472"/>
      <c r="ES805" s="472"/>
      <c r="ET805" s="472"/>
      <c r="EU805" s="472"/>
      <c r="EV805" s="472"/>
      <c r="EW805" s="472"/>
      <c r="EX805" s="472"/>
      <c r="EY805" s="472"/>
      <c r="EZ805" s="472"/>
      <c r="FA805" s="472"/>
      <c r="FB805" s="472"/>
      <c r="FC805" s="472"/>
      <c r="FD805" s="472"/>
      <c r="FE805" s="472"/>
      <c r="FF805" s="472"/>
      <c r="FG805" s="472"/>
      <c r="FH805" s="472"/>
      <c r="FI805" s="472"/>
      <c r="FJ805" s="472"/>
      <c r="FK805" s="472"/>
      <c r="FL805" s="472"/>
      <c r="FM805" s="472"/>
      <c r="FN805" s="472"/>
      <c r="FO805" s="472"/>
      <c r="FP805" s="472"/>
      <c r="FQ805" s="472"/>
      <c r="FR805" s="472"/>
      <c r="FS805" s="472"/>
      <c r="FT805" s="472"/>
      <c r="FU805" s="472"/>
      <c r="FV805" s="472"/>
      <c r="FW805" s="472"/>
      <c r="FX805" s="472"/>
      <c r="FY805" s="472"/>
      <c r="FZ805" s="472"/>
      <c r="GA805" s="472"/>
      <c r="GB805" s="472"/>
      <c r="GC805" s="472"/>
      <c r="GD805" s="472"/>
      <c r="GE805" s="472"/>
      <c r="GF805" s="472"/>
      <c r="GG805" s="472"/>
      <c r="GH805" s="472"/>
      <c r="GI805" s="472"/>
      <c r="GJ805" s="472"/>
      <c r="GK805" s="472"/>
      <c r="GL805" s="472"/>
      <c r="GM805" s="472"/>
      <c r="GN805" s="472"/>
      <c r="GO805" s="472"/>
      <c r="GP805" s="472"/>
      <c r="GQ805" s="472"/>
      <c r="GR805" s="472"/>
      <c r="GS805" s="472"/>
      <c r="GT805" s="472"/>
      <c r="GU805" s="472"/>
      <c r="GV805" s="472"/>
    </row>
    <row r="806" spans="1:204" s="473" customFormat="1" ht="32" x14ac:dyDescent="0.2">
      <c r="A806" s="476"/>
      <c r="B806" s="503" t="s">
        <v>3081</v>
      </c>
      <c r="C806" s="475" t="s">
        <v>1383</v>
      </c>
      <c r="D806" s="478">
        <v>1.07</v>
      </c>
      <c r="E806" s="478"/>
      <c r="F806" s="478"/>
      <c r="G806" s="478"/>
      <c r="H806" s="478"/>
      <c r="I806" s="478"/>
      <c r="J806" s="478"/>
      <c r="K806" s="478"/>
      <c r="L806" s="478"/>
      <c r="M806" s="478"/>
      <c r="N806" s="478"/>
      <c r="O806" s="478"/>
      <c r="P806" s="478"/>
      <c r="Q806" s="478"/>
      <c r="R806" s="478"/>
      <c r="S806" s="478"/>
      <c r="T806" s="478"/>
      <c r="U806" s="478"/>
      <c r="V806" s="478"/>
      <c r="W806" s="478"/>
      <c r="X806" s="478">
        <v>0</v>
      </c>
      <c r="Y806" s="478"/>
      <c r="Z806" s="478"/>
      <c r="AA806" s="478"/>
      <c r="AB806" s="478"/>
      <c r="AC806" s="478"/>
      <c r="AD806" s="478"/>
      <c r="AE806" s="478"/>
      <c r="AF806" s="478"/>
      <c r="AG806" s="478"/>
      <c r="AH806" s="478"/>
      <c r="AI806" s="478"/>
      <c r="AJ806" s="478"/>
      <c r="AK806" s="478"/>
      <c r="AL806" s="478"/>
      <c r="AM806" s="478"/>
      <c r="AN806" s="478"/>
      <c r="AO806" s="478"/>
      <c r="AP806" s="478"/>
      <c r="AQ806" s="478"/>
      <c r="AR806" s="478"/>
      <c r="AS806" s="478"/>
      <c r="AT806" s="478"/>
      <c r="AU806" s="478"/>
      <c r="AV806" s="478"/>
      <c r="AW806" s="478"/>
      <c r="AX806" s="478"/>
      <c r="AY806" s="478"/>
      <c r="AZ806" s="478"/>
      <c r="BA806" s="478"/>
      <c r="BB806" s="478"/>
      <c r="BC806" s="478"/>
      <c r="BD806" s="475" t="s">
        <v>2971</v>
      </c>
      <c r="BE806" s="480"/>
      <c r="BF806" s="472"/>
      <c r="BG806" s="472">
        <v>0</v>
      </c>
      <c r="BH806" s="472">
        <v>1.07</v>
      </c>
      <c r="BI806" s="472"/>
      <c r="BJ806" s="472"/>
      <c r="BK806" s="472"/>
      <c r="BL806" s="472"/>
      <c r="BM806" s="472"/>
      <c r="BN806" s="472"/>
      <c r="BO806" s="472"/>
      <c r="BP806" s="472"/>
      <c r="BQ806" s="472"/>
      <c r="BR806" s="472"/>
      <c r="BS806" s="472"/>
      <c r="BT806" s="472"/>
      <c r="BU806" s="472"/>
      <c r="BV806" s="472"/>
      <c r="BW806" s="472"/>
      <c r="BX806" s="472"/>
      <c r="BY806" s="472"/>
      <c r="BZ806" s="472"/>
      <c r="CA806" s="472"/>
      <c r="CB806" s="472"/>
      <c r="CC806" s="472"/>
      <c r="CD806" s="472"/>
      <c r="CE806" s="472"/>
      <c r="CF806" s="472"/>
      <c r="CG806" s="472"/>
      <c r="CH806" s="472"/>
      <c r="CI806" s="472"/>
      <c r="CJ806" s="472"/>
      <c r="CK806" s="472"/>
      <c r="CL806" s="472"/>
      <c r="CM806" s="472"/>
      <c r="CN806" s="472"/>
      <c r="CO806" s="472"/>
      <c r="CP806" s="472"/>
      <c r="CQ806" s="472"/>
      <c r="CR806" s="472"/>
      <c r="CS806" s="472"/>
      <c r="CT806" s="472"/>
      <c r="CU806" s="472"/>
      <c r="CV806" s="472"/>
      <c r="CW806" s="472"/>
      <c r="CX806" s="472"/>
      <c r="CY806" s="472"/>
      <c r="CZ806" s="472"/>
      <c r="DA806" s="472"/>
      <c r="DB806" s="472"/>
      <c r="DC806" s="472"/>
      <c r="DD806" s="472"/>
      <c r="DE806" s="472"/>
      <c r="DF806" s="472"/>
      <c r="DG806" s="472"/>
      <c r="DH806" s="472"/>
      <c r="DI806" s="472"/>
      <c r="DJ806" s="472"/>
      <c r="DK806" s="472"/>
      <c r="DL806" s="472"/>
      <c r="DM806" s="472"/>
      <c r="DN806" s="472"/>
      <c r="DO806" s="472"/>
      <c r="DP806" s="472"/>
      <c r="DQ806" s="472"/>
      <c r="DR806" s="472"/>
      <c r="DS806" s="472"/>
      <c r="DT806" s="472"/>
      <c r="DU806" s="472"/>
      <c r="DV806" s="472"/>
      <c r="DW806" s="472"/>
      <c r="DX806" s="472"/>
      <c r="DY806" s="472"/>
      <c r="DZ806" s="472"/>
      <c r="EA806" s="472"/>
      <c r="EB806" s="472"/>
      <c r="EC806" s="472"/>
      <c r="ED806" s="472"/>
      <c r="EE806" s="472"/>
      <c r="EF806" s="472"/>
      <c r="EG806" s="472"/>
      <c r="EH806" s="472"/>
      <c r="EI806" s="472"/>
      <c r="EJ806" s="472"/>
      <c r="EK806" s="472"/>
      <c r="EL806" s="472"/>
      <c r="EM806" s="472"/>
      <c r="EN806" s="472"/>
      <c r="EO806" s="472"/>
      <c r="EP806" s="472"/>
      <c r="EQ806" s="472"/>
      <c r="ER806" s="472"/>
      <c r="ES806" s="472"/>
      <c r="ET806" s="472"/>
      <c r="EU806" s="472"/>
      <c r="EV806" s="472"/>
      <c r="EW806" s="472"/>
      <c r="EX806" s="472"/>
      <c r="EY806" s="472"/>
      <c r="EZ806" s="472"/>
      <c r="FA806" s="472"/>
      <c r="FB806" s="472"/>
      <c r="FC806" s="472"/>
      <c r="FD806" s="472"/>
      <c r="FE806" s="472"/>
      <c r="FF806" s="472"/>
      <c r="FG806" s="472"/>
      <c r="FH806" s="472"/>
      <c r="FI806" s="472"/>
      <c r="FJ806" s="472"/>
      <c r="FK806" s="472"/>
      <c r="FL806" s="472"/>
      <c r="FM806" s="472"/>
      <c r="FN806" s="472"/>
      <c r="FO806" s="472"/>
      <c r="FP806" s="472"/>
      <c r="FQ806" s="472"/>
      <c r="FR806" s="472"/>
      <c r="FS806" s="472"/>
      <c r="FT806" s="472"/>
      <c r="FU806" s="472"/>
      <c r="FV806" s="472"/>
      <c r="FW806" s="472"/>
      <c r="FX806" s="472"/>
      <c r="FY806" s="472"/>
      <c r="FZ806" s="472"/>
      <c r="GA806" s="472"/>
      <c r="GB806" s="472"/>
      <c r="GC806" s="472"/>
      <c r="GD806" s="472"/>
      <c r="GE806" s="472"/>
      <c r="GF806" s="472"/>
      <c r="GG806" s="472"/>
      <c r="GH806" s="472"/>
      <c r="GI806" s="472"/>
      <c r="GJ806" s="472"/>
      <c r="GK806" s="472"/>
      <c r="GL806" s="472"/>
      <c r="GM806" s="472"/>
      <c r="GN806" s="472"/>
      <c r="GO806" s="472"/>
      <c r="GP806" s="472"/>
      <c r="GQ806" s="472"/>
      <c r="GR806" s="472"/>
      <c r="GS806" s="472"/>
      <c r="GT806" s="472"/>
      <c r="GU806" s="472"/>
      <c r="GV806" s="472"/>
    </row>
    <row r="807" spans="1:204" s="473" customFormat="1" x14ac:dyDescent="0.2">
      <c r="A807" s="476"/>
      <c r="B807" s="485" t="s">
        <v>3082</v>
      </c>
      <c r="C807" s="475" t="s">
        <v>1383</v>
      </c>
      <c r="D807" s="478">
        <v>0.3</v>
      </c>
      <c r="E807" s="478"/>
      <c r="F807" s="478"/>
      <c r="G807" s="478"/>
      <c r="H807" s="478"/>
      <c r="I807" s="478"/>
      <c r="J807" s="478"/>
      <c r="K807" s="478"/>
      <c r="L807" s="478"/>
      <c r="M807" s="478"/>
      <c r="N807" s="478"/>
      <c r="O807" s="478"/>
      <c r="P807" s="478"/>
      <c r="Q807" s="478"/>
      <c r="R807" s="478"/>
      <c r="S807" s="478"/>
      <c r="T807" s="478"/>
      <c r="U807" s="478"/>
      <c r="V807" s="478"/>
      <c r="W807" s="478"/>
      <c r="X807" s="478">
        <v>0</v>
      </c>
      <c r="Y807" s="478"/>
      <c r="Z807" s="478"/>
      <c r="AA807" s="478"/>
      <c r="AB807" s="478"/>
      <c r="AC807" s="478"/>
      <c r="AD807" s="478"/>
      <c r="AE807" s="478"/>
      <c r="AF807" s="478"/>
      <c r="AG807" s="478"/>
      <c r="AH807" s="478"/>
      <c r="AI807" s="478"/>
      <c r="AJ807" s="478"/>
      <c r="AK807" s="478"/>
      <c r="AL807" s="478"/>
      <c r="AM807" s="478"/>
      <c r="AN807" s="478"/>
      <c r="AO807" s="478"/>
      <c r="AP807" s="478"/>
      <c r="AQ807" s="478"/>
      <c r="AR807" s="478"/>
      <c r="AS807" s="478"/>
      <c r="AT807" s="478"/>
      <c r="AU807" s="478"/>
      <c r="AV807" s="478"/>
      <c r="AW807" s="478"/>
      <c r="AX807" s="478"/>
      <c r="AY807" s="478"/>
      <c r="AZ807" s="478"/>
      <c r="BA807" s="478"/>
      <c r="BB807" s="478"/>
      <c r="BC807" s="478"/>
      <c r="BD807" s="475" t="s">
        <v>2971</v>
      </c>
      <c r="BE807" s="480"/>
      <c r="BF807" s="472"/>
      <c r="BG807" s="472">
        <v>0</v>
      </c>
      <c r="BH807" s="472">
        <v>0.3</v>
      </c>
      <c r="BI807" s="472"/>
      <c r="BJ807" s="472"/>
      <c r="BK807" s="472"/>
      <c r="BL807" s="472"/>
      <c r="BM807" s="472"/>
      <c r="BN807" s="472"/>
      <c r="BO807" s="472"/>
      <c r="BP807" s="472"/>
      <c r="BQ807" s="472"/>
      <c r="BR807" s="472"/>
      <c r="BS807" s="472"/>
      <c r="BT807" s="472"/>
      <c r="BU807" s="472"/>
      <c r="BV807" s="472"/>
      <c r="BW807" s="472"/>
      <c r="BX807" s="472"/>
      <c r="BY807" s="472"/>
      <c r="BZ807" s="472"/>
      <c r="CA807" s="472"/>
      <c r="CB807" s="472"/>
      <c r="CC807" s="472"/>
      <c r="CD807" s="472"/>
      <c r="CE807" s="472"/>
      <c r="CF807" s="472"/>
      <c r="CG807" s="472"/>
      <c r="CH807" s="472"/>
      <c r="CI807" s="472"/>
      <c r="CJ807" s="472"/>
      <c r="CK807" s="472"/>
      <c r="CL807" s="472"/>
      <c r="CM807" s="472"/>
      <c r="CN807" s="472"/>
      <c r="CO807" s="472"/>
      <c r="CP807" s="472"/>
      <c r="CQ807" s="472"/>
      <c r="CR807" s="472"/>
      <c r="CS807" s="472"/>
      <c r="CT807" s="472"/>
      <c r="CU807" s="472"/>
      <c r="CV807" s="472"/>
      <c r="CW807" s="472"/>
      <c r="CX807" s="472"/>
      <c r="CY807" s="472"/>
      <c r="CZ807" s="472"/>
      <c r="DA807" s="472"/>
      <c r="DB807" s="472"/>
      <c r="DC807" s="472"/>
      <c r="DD807" s="472"/>
      <c r="DE807" s="472"/>
      <c r="DF807" s="472"/>
      <c r="DG807" s="472"/>
      <c r="DH807" s="472"/>
      <c r="DI807" s="472"/>
      <c r="DJ807" s="472"/>
      <c r="DK807" s="472"/>
      <c r="DL807" s="472"/>
      <c r="DM807" s="472"/>
      <c r="DN807" s="472"/>
      <c r="DO807" s="472"/>
      <c r="DP807" s="472"/>
      <c r="DQ807" s="472"/>
      <c r="DR807" s="472"/>
      <c r="DS807" s="472"/>
      <c r="DT807" s="472"/>
      <c r="DU807" s="472"/>
      <c r="DV807" s="472"/>
      <c r="DW807" s="472"/>
      <c r="DX807" s="472"/>
      <c r="DY807" s="472"/>
      <c r="DZ807" s="472"/>
      <c r="EA807" s="472"/>
      <c r="EB807" s="472"/>
      <c r="EC807" s="472"/>
      <c r="ED807" s="472"/>
      <c r="EE807" s="472"/>
      <c r="EF807" s="472"/>
      <c r="EG807" s="472"/>
      <c r="EH807" s="472"/>
      <c r="EI807" s="472"/>
      <c r="EJ807" s="472"/>
      <c r="EK807" s="472"/>
      <c r="EL807" s="472"/>
      <c r="EM807" s="472"/>
      <c r="EN807" s="472"/>
      <c r="EO807" s="472"/>
      <c r="EP807" s="472"/>
      <c r="EQ807" s="472"/>
      <c r="ER807" s="472"/>
      <c r="ES807" s="472"/>
      <c r="ET807" s="472"/>
      <c r="EU807" s="472"/>
      <c r="EV807" s="472"/>
      <c r="EW807" s="472"/>
      <c r="EX807" s="472"/>
      <c r="EY807" s="472"/>
      <c r="EZ807" s="472"/>
      <c r="FA807" s="472"/>
      <c r="FB807" s="472"/>
      <c r="FC807" s="472"/>
      <c r="FD807" s="472"/>
      <c r="FE807" s="472"/>
      <c r="FF807" s="472"/>
      <c r="FG807" s="472"/>
      <c r="FH807" s="472"/>
      <c r="FI807" s="472"/>
      <c r="FJ807" s="472"/>
      <c r="FK807" s="472"/>
      <c r="FL807" s="472"/>
      <c r="FM807" s="472"/>
      <c r="FN807" s="472"/>
      <c r="FO807" s="472"/>
      <c r="FP807" s="472"/>
      <c r="FQ807" s="472"/>
      <c r="FR807" s="472"/>
      <c r="FS807" s="472"/>
      <c r="FT807" s="472"/>
      <c r="FU807" s="472"/>
      <c r="FV807" s="472"/>
      <c r="FW807" s="472"/>
      <c r="FX807" s="472"/>
      <c r="FY807" s="472"/>
      <c r="FZ807" s="472"/>
      <c r="GA807" s="472"/>
      <c r="GB807" s="472"/>
      <c r="GC807" s="472"/>
      <c r="GD807" s="472"/>
      <c r="GE807" s="472"/>
      <c r="GF807" s="472"/>
      <c r="GG807" s="472"/>
      <c r="GH807" s="472"/>
      <c r="GI807" s="472"/>
      <c r="GJ807" s="472"/>
      <c r="GK807" s="472"/>
      <c r="GL807" s="472"/>
      <c r="GM807" s="472"/>
      <c r="GN807" s="472"/>
      <c r="GO807" s="472"/>
      <c r="GP807" s="472"/>
      <c r="GQ807" s="472"/>
      <c r="GR807" s="472"/>
      <c r="GS807" s="472"/>
      <c r="GT807" s="472"/>
      <c r="GU807" s="472"/>
      <c r="GV807" s="472"/>
    </row>
    <row r="808" spans="1:204" s="473" customFormat="1" x14ac:dyDescent="0.2">
      <c r="A808" s="476"/>
      <c r="B808" s="485" t="s">
        <v>3083</v>
      </c>
      <c r="C808" s="475" t="s">
        <v>1383</v>
      </c>
      <c r="D808" s="478">
        <v>0.7</v>
      </c>
      <c r="E808" s="478"/>
      <c r="F808" s="478"/>
      <c r="G808" s="478"/>
      <c r="H808" s="478"/>
      <c r="I808" s="478"/>
      <c r="J808" s="478"/>
      <c r="K808" s="478"/>
      <c r="L808" s="478"/>
      <c r="M808" s="478"/>
      <c r="N808" s="478"/>
      <c r="O808" s="478"/>
      <c r="P808" s="478"/>
      <c r="Q808" s="478"/>
      <c r="R808" s="478"/>
      <c r="S808" s="478"/>
      <c r="T808" s="478"/>
      <c r="U808" s="478"/>
      <c r="V808" s="478"/>
      <c r="W808" s="478"/>
      <c r="X808" s="478">
        <v>0</v>
      </c>
      <c r="Y808" s="478"/>
      <c r="Z808" s="478"/>
      <c r="AA808" s="478"/>
      <c r="AB808" s="478"/>
      <c r="AC808" s="478"/>
      <c r="AD808" s="478"/>
      <c r="AE808" s="478"/>
      <c r="AF808" s="478"/>
      <c r="AG808" s="478"/>
      <c r="AH808" s="478"/>
      <c r="AI808" s="478"/>
      <c r="AJ808" s="478"/>
      <c r="AK808" s="478"/>
      <c r="AL808" s="478"/>
      <c r="AM808" s="478"/>
      <c r="AN808" s="478"/>
      <c r="AO808" s="478"/>
      <c r="AP808" s="478"/>
      <c r="AQ808" s="478"/>
      <c r="AR808" s="478"/>
      <c r="AS808" s="478"/>
      <c r="AT808" s="478"/>
      <c r="AU808" s="478"/>
      <c r="AV808" s="478"/>
      <c r="AW808" s="478"/>
      <c r="AX808" s="478"/>
      <c r="AY808" s="478"/>
      <c r="AZ808" s="478"/>
      <c r="BA808" s="478">
        <v>0.7</v>
      </c>
      <c r="BB808" s="478"/>
      <c r="BC808" s="478"/>
      <c r="BD808" s="475" t="s">
        <v>3084</v>
      </c>
      <c r="BE808" s="475" t="s">
        <v>3085</v>
      </c>
      <c r="BF808" s="472">
        <v>2017</v>
      </c>
      <c r="BG808" s="472">
        <v>0.7</v>
      </c>
      <c r="BH808" s="472">
        <v>0</v>
      </c>
      <c r="BI808" s="472"/>
      <c r="BJ808" s="472"/>
      <c r="BK808" s="472"/>
      <c r="BL808" s="472"/>
      <c r="BM808" s="472"/>
      <c r="BN808" s="472"/>
      <c r="BO808" s="472"/>
      <c r="BP808" s="472"/>
      <c r="BQ808" s="472"/>
      <c r="BR808" s="472"/>
      <c r="BS808" s="472"/>
      <c r="BT808" s="472"/>
      <c r="BU808" s="472"/>
      <c r="BV808" s="472"/>
      <c r="BW808" s="472"/>
      <c r="BX808" s="472"/>
      <c r="BY808" s="472"/>
      <c r="BZ808" s="472"/>
      <c r="CA808" s="472"/>
      <c r="CB808" s="472"/>
      <c r="CC808" s="472"/>
      <c r="CD808" s="472"/>
      <c r="CE808" s="472"/>
      <c r="CF808" s="472"/>
      <c r="CG808" s="472"/>
      <c r="CH808" s="472"/>
      <c r="CI808" s="472"/>
      <c r="CJ808" s="472"/>
      <c r="CK808" s="472"/>
      <c r="CL808" s="472"/>
      <c r="CM808" s="472"/>
      <c r="CN808" s="472"/>
      <c r="CO808" s="472"/>
      <c r="CP808" s="472"/>
      <c r="CQ808" s="472"/>
      <c r="CR808" s="472"/>
      <c r="CS808" s="472"/>
      <c r="CT808" s="472"/>
      <c r="CU808" s="472"/>
      <c r="CV808" s="472"/>
      <c r="CW808" s="472"/>
      <c r="CX808" s="472"/>
      <c r="CY808" s="472"/>
      <c r="CZ808" s="472"/>
      <c r="DA808" s="472"/>
      <c r="DB808" s="472"/>
      <c r="DC808" s="472"/>
      <c r="DD808" s="472"/>
      <c r="DE808" s="472"/>
      <c r="DF808" s="472"/>
      <c r="DG808" s="472"/>
      <c r="DH808" s="472"/>
      <c r="DI808" s="472"/>
      <c r="DJ808" s="472"/>
      <c r="DK808" s="472"/>
      <c r="DL808" s="472"/>
      <c r="DM808" s="472"/>
      <c r="DN808" s="472"/>
      <c r="DO808" s="472"/>
      <c r="DP808" s="472"/>
      <c r="DQ808" s="472"/>
      <c r="DR808" s="472"/>
      <c r="DS808" s="472"/>
      <c r="DT808" s="472"/>
      <c r="DU808" s="472"/>
      <c r="DV808" s="472"/>
      <c r="DW808" s="472"/>
      <c r="DX808" s="472"/>
      <c r="DY808" s="472"/>
      <c r="DZ808" s="472"/>
      <c r="EA808" s="472"/>
      <c r="EB808" s="472"/>
      <c r="EC808" s="472"/>
      <c r="ED808" s="472"/>
      <c r="EE808" s="472"/>
      <c r="EF808" s="472"/>
      <c r="EG808" s="472"/>
      <c r="EH808" s="472"/>
      <c r="EI808" s="472"/>
      <c r="EJ808" s="472"/>
      <c r="EK808" s="472"/>
      <c r="EL808" s="472"/>
      <c r="EM808" s="472"/>
      <c r="EN808" s="472"/>
      <c r="EO808" s="472"/>
      <c r="EP808" s="472"/>
      <c r="EQ808" s="472"/>
      <c r="ER808" s="472"/>
      <c r="ES808" s="472"/>
      <c r="ET808" s="472"/>
      <c r="EU808" s="472"/>
      <c r="EV808" s="472"/>
      <c r="EW808" s="472"/>
      <c r="EX808" s="472"/>
      <c r="EY808" s="472"/>
      <c r="EZ808" s="472"/>
      <c r="FA808" s="472"/>
      <c r="FB808" s="472"/>
      <c r="FC808" s="472"/>
      <c r="FD808" s="472"/>
      <c r="FE808" s="472"/>
      <c r="FF808" s="472"/>
      <c r="FG808" s="472"/>
      <c r="FH808" s="472"/>
      <c r="FI808" s="472"/>
      <c r="FJ808" s="472"/>
      <c r="FK808" s="472"/>
      <c r="FL808" s="472"/>
      <c r="FM808" s="472"/>
      <c r="FN808" s="472"/>
      <c r="FO808" s="472"/>
      <c r="FP808" s="472"/>
      <c r="FQ808" s="472"/>
      <c r="FR808" s="472"/>
      <c r="FS808" s="472"/>
      <c r="FT808" s="472"/>
      <c r="FU808" s="472"/>
      <c r="FV808" s="472"/>
      <c r="FW808" s="472"/>
      <c r="FX808" s="472"/>
      <c r="FY808" s="472"/>
      <c r="FZ808" s="472"/>
      <c r="GA808" s="472"/>
      <c r="GB808" s="472"/>
      <c r="GC808" s="472"/>
      <c r="GD808" s="472"/>
      <c r="GE808" s="472"/>
      <c r="GF808" s="472"/>
      <c r="GG808" s="472"/>
      <c r="GH808" s="472"/>
      <c r="GI808" s="472"/>
      <c r="GJ808" s="472"/>
      <c r="GK808" s="472"/>
      <c r="GL808" s="472"/>
      <c r="GM808" s="472"/>
      <c r="GN808" s="472"/>
      <c r="GO808" s="472"/>
      <c r="GP808" s="472"/>
      <c r="GQ808" s="472"/>
      <c r="GR808" s="472"/>
      <c r="GS808" s="472"/>
      <c r="GT808" s="472"/>
      <c r="GU808" s="472"/>
      <c r="GV808" s="472"/>
    </row>
    <row r="809" spans="1:204" s="473" customFormat="1" x14ac:dyDescent="0.2">
      <c r="A809" s="476"/>
      <c r="B809" s="503" t="s">
        <v>3086</v>
      </c>
      <c r="C809" s="475" t="s">
        <v>1383</v>
      </c>
      <c r="D809" s="478">
        <v>1</v>
      </c>
      <c r="E809" s="478"/>
      <c r="F809" s="478"/>
      <c r="G809" s="478"/>
      <c r="H809" s="478"/>
      <c r="I809" s="478"/>
      <c r="J809" s="478"/>
      <c r="K809" s="478"/>
      <c r="L809" s="478"/>
      <c r="M809" s="478"/>
      <c r="N809" s="478"/>
      <c r="O809" s="478"/>
      <c r="P809" s="478"/>
      <c r="Q809" s="478"/>
      <c r="R809" s="478"/>
      <c r="S809" s="478"/>
      <c r="T809" s="478"/>
      <c r="U809" s="478"/>
      <c r="V809" s="478"/>
      <c r="W809" s="478"/>
      <c r="X809" s="478">
        <v>0</v>
      </c>
      <c r="Y809" s="478"/>
      <c r="Z809" s="478"/>
      <c r="AA809" s="478"/>
      <c r="AB809" s="478"/>
      <c r="AC809" s="478"/>
      <c r="AD809" s="478"/>
      <c r="AE809" s="478"/>
      <c r="AF809" s="478"/>
      <c r="AG809" s="478"/>
      <c r="AH809" s="478"/>
      <c r="AI809" s="478"/>
      <c r="AJ809" s="478"/>
      <c r="AK809" s="478"/>
      <c r="AL809" s="478"/>
      <c r="AM809" s="478"/>
      <c r="AN809" s="478"/>
      <c r="AO809" s="478"/>
      <c r="AP809" s="478"/>
      <c r="AQ809" s="478"/>
      <c r="AR809" s="478"/>
      <c r="AS809" s="478"/>
      <c r="AT809" s="478"/>
      <c r="AU809" s="478"/>
      <c r="AV809" s="478"/>
      <c r="AW809" s="478"/>
      <c r="AX809" s="478"/>
      <c r="AY809" s="478"/>
      <c r="AZ809" s="478"/>
      <c r="BA809" s="478"/>
      <c r="BB809" s="478"/>
      <c r="BC809" s="478"/>
      <c r="BD809" s="475" t="s">
        <v>3084</v>
      </c>
      <c r="BE809" s="475"/>
      <c r="BF809" s="472"/>
      <c r="BG809" s="472">
        <v>0</v>
      </c>
      <c r="BH809" s="472">
        <v>1</v>
      </c>
      <c r="BI809" s="472"/>
      <c r="BJ809" s="472"/>
      <c r="BK809" s="472"/>
      <c r="BL809" s="472"/>
      <c r="BM809" s="472"/>
      <c r="BN809" s="472"/>
      <c r="BO809" s="472"/>
      <c r="BP809" s="472"/>
      <c r="BQ809" s="472"/>
      <c r="BR809" s="472"/>
      <c r="BS809" s="472"/>
      <c r="BT809" s="472"/>
      <c r="BU809" s="472"/>
      <c r="BV809" s="472"/>
      <c r="BW809" s="472"/>
      <c r="BX809" s="472"/>
      <c r="BY809" s="472"/>
      <c r="BZ809" s="472"/>
      <c r="CA809" s="472"/>
      <c r="CB809" s="472"/>
      <c r="CC809" s="472"/>
      <c r="CD809" s="472"/>
      <c r="CE809" s="472"/>
      <c r="CF809" s="472"/>
      <c r="CG809" s="472"/>
      <c r="CH809" s="472"/>
      <c r="CI809" s="472"/>
      <c r="CJ809" s="472"/>
      <c r="CK809" s="472"/>
      <c r="CL809" s="472"/>
      <c r="CM809" s="472"/>
      <c r="CN809" s="472"/>
      <c r="CO809" s="472"/>
      <c r="CP809" s="472"/>
      <c r="CQ809" s="472"/>
      <c r="CR809" s="472"/>
      <c r="CS809" s="472"/>
      <c r="CT809" s="472"/>
      <c r="CU809" s="472"/>
      <c r="CV809" s="472"/>
      <c r="CW809" s="472"/>
      <c r="CX809" s="472"/>
      <c r="CY809" s="472"/>
      <c r="CZ809" s="472"/>
      <c r="DA809" s="472"/>
      <c r="DB809" s="472"/>
      <c r="DC809" s="472"/>
      <c r="DD809" s="472"/>
      <c r="DE809" s="472"/>
      <c r="DF809" s="472"/>
      <c r="DG809" s="472"/>
      <c r="DH809" s="472"/>
      <c r="DI809" s="472"/>
      <c r="DJ809" s="472"/>
      <c r="DK809" s="472"/>
      <c r="DL809" s="472"/>
      <c r="DM809" s="472"/>
      <c r="DN809" s="472"/>
      <c r="DO809" s="472"/>
      <c r="DP809" s="472"/>
      <c r="DQ809" s="472"/>
      <c r="DR809" s="472"/>
      <c r="DS809" s="472"/>
      <c r="DT809" s="472"/>
      <c r="DU809" s="472"/>
      <c r="DV809" s="472"/>
      <c r="DW809" s="472"/>
      <c r="DX809" s="472"/>
      <c r="DY809" s="472"/>
      <c r="DZ809" s="472"/>
      <c r="EA809" s="472"/>
      <c r="EB809" s="472"/>
      <c r="EC809" s="472"/>
      <c r="ED809" s="472"/>
      <c r="EE809" s="472"/>
      <c r="EF809" s="472"/>
      <c r="EG809" s="472"/>
      <c r="EH809" s="472"/>
      <c r="EI809" s="472"/>
      <c r="EJ809" s="472"/>
      <c r="EK809" s="472"/>
      <c r="EL809" s="472"/>
      <c r="EM809" s="472"/>
      <c r="EN809" s="472"/>
      <c r="EO809" s="472"/>
      <c r="EP809" s="472"/>
      <c r="EQ809" s="472"/>
      <c r="ER809" s="472"/>
      <c r="ES809" s="472"/>
      <c r="ET809" s="472"/>
      <c r="EU809" s="472"/>
      <c r="EV809" s="472"/>
      <c r="EW809" s="472"/>
      <c r="EX809" s="472"/>
      <c r="EY809" s="472"/>
      <c r="EZ809" s="472"/>
      <c r="FA809" s="472"/>
      <c r="FB809" s="472"/>
      <c r="FC809" s="472"/>
      <c r="FD809" s="472"/>
      <c r="FE809" s="472"/>
      <c r="FF809" s="472"/>
      <c r="FG809" s="472"/>
      <c r="FH809" s="472"/>
      <c r="FI809" s="472"/>
      <c r="FJ809" s="472"/>
      <c r="FK809" s="472"/>
      <c r="FL809" s="472"/>
      <c r="FM809" s="472"/>
      <c r="FN809" s="472"/>
      <c r="FO809" s="472"/>
      <c r="FP809" s="472"/>
      <c r="FQ809" s="472"/>
      <c r="FR809" s="472"/>
      <c r="FS809" s="472"/>
      <c r="FT809" s="472"/>
      <c r="FU809" s="472"/>
      <c r="FV809" s="472"/>
      <c r="FW809" s="472"/>
      <c r="FX809" s="472"/>
      <c r="FY809" s="472"/>
      <c r="FZ809" s="472"/>
      <c r="GA809" s="472"/>
      <c r="GB809" s="472"/>
      <c r="GC809" s="472"/>
      <c r="GD809" s="472"/>
      <c r="GE809" s="472"/>
      <c r="GF809" s="472"/>
      <c r="GG809" s="472"/>
      <c r="GH809" s="472"/>
      <c r="GI809" s="472"/>
      <c r="GJ809" s="472"/>
      <c r="GK809" s="472"/>
      <c r="GL809" s="472"/>
      <c r="GM809" s="472"/>
      <c r="GN809" s="472"/>
      <c r="GO809" s="472"/>
      <c r="GP809" s="472"/>
      <c r="GQ809" s="472"/>
      <c r="GR809" s="472"/>
      <c r="GS809" s="472"/>
      <c r="GT809" s="472"/>
      <c r="GU809" s="472"/>
      <c r="GV809" s="472"/>
    </row>
    <row r="810" spans="1:204" s="473" customFormat="1" x14ac:dyDescent="0.2">
      <c r="A810" s="476"/>
      <c r="B810" s="503" t="s">
        <v>3087</v>
      </c>
      <c r="C810" s="475" t="s">
        <v>1383</v>
      </c>
      <c r="D810" s="478">
        <v>1.5</v>
      </c>
      <c r="E810" s="478"/>
      <c r="F810" s="478"/>
      <c r="G810" s="478"/>
      <c r="H810" s="478"/>
      <c r="I810" s="478"/>
      <c r="J810" s="478"/>
      <c r="K810" s="478"/>
      <c r="L810" s="478"/>
      <c r="M810" s="478">
        <v>0.3</v>
      </c>
      <c r="N810" s="478"/>
      <c r="O810" s="478"/>
      <c r="P810" s="478"/>
      <c r="Q810" s="478"/>
      <c r="R810" s="478"/>
      <c r="S810" s="478"/>
      <c r="T810" s="478"/>
      <c r="U810" s="478"/>
      <c r="V810" s="478"/>
      <c r="W810" s="478"/>
      <c r="X810" s="478">
        <v>0</v>
      </c>
      <c r="Y810" s="478"/>
      <c r="Z810" s="478"/>
      <c r="AA810" s="478"/>
      <c r="AB810" s="478"/>
      <c r="AC810" s="478"/>
      <c r="AD810" s="478"/>
      <c r="AE810" s="478"/>
      <c r="AF810" s="478"/>
      <c r="AG810" s="478"/>
      <c r="AH810" s="478"/>
      <c r="AI810" s="478"/>
      <c r="AJ810" s="478"/>
      <c r="AK810" s="478"/>
      <c r="AL810" s="478"/>
      <c r="AM810" s="478"/>
      <c r="AN810" s="478"/>
      <c r="AO810" s="478"/>
      <c r="AP810" s="478"/>
      <c r="AQ810" s="478"/>
      <c r="AR810" s="478"/>
      <c r="AS810" s="478"/>
      <c r="AT810" s="478"/>
      <c r="AU810" s="478"/>
      <c r="AV810" s="478"/>
      <c r="AW810" s="478"/>
      <c r="AX810" s="478"/>
      <c r="AY810" s="478"/>
      <c r="AZ810" s="478"/>
      <c r="BA810" s="478"/>
      <c r="BB810" s="478"/>
      <c r="BC810" s="478"/>
      <c r="BD810" s="475" t="s">
        <v>3084</v>
      </c>
      <c r="BE810" s="475"/>
      <c r="BF810" s="472"/>
      <c r="BG810" s="472">
        <v>0.3</v>
      </c>
      <c r="BH810" s="472">
        <v>1.2</v>
      </c>
      <c r="BI810" s="472"/>
      <c r="BJ810" s="472"/>
      <c r="BK810" s="472"/>
      <c r="BL810" s="472"/>
      <c r="BM810" s="472"/>
      <c r="BN810" s="472"/>
      <c r="BO810" s="472"/>
      <c r="BP810" s="472"/>
      <c r="BQ810" s="472"/>
      <c r="BR810" s="472"/>
      <c r="BS810" s="472"/>
      <c r="BT810" s="472"/>
      <c r="BU810" s="472"/>
      <c r="BV810" s="472"/>
      <c r="BW810" s="472"/>
      <c r="BX810" s="472"/>
      <c r="BY810" s="472"/>
      <c r="BZ810" s="472"/>
      <c r="CA810" s="472"/>
      <c r="CB810" s="472"/>
      <c r="CC810" s="472"/>
      <c r="CD810" s="472"/>
      <c r="CE810" s="472"/>
      <c r="CF810" s="472"/>
      <c r="CG810" s="472"/>
      <c r="CH810" s="472"/>
      <c r="CI810" s="472"/>
      <c r="CJ810" s="472"/>
      <c r="CK810" s="472"/>
      <c r="CL810" s="472"/>
      <c r="CM810" s="472"/>
      <c r="CN810" s="472"/>
      <c r="CO810" s="472"/>
      <c r="CP810" s="472"/>
      <c r="CQ810" s="472"/>
      <c r="CR810" s="472"/>
      <c r="CS810" s="472"/>
      <c r="CT810" s="472"/>
      <c r="CU810" s="472"/>
      <c r="CV810" s="472"/>
      <c r="CW810" s="472"/>
      <c r="CX810" s="472"/>
      <c r="CY810" s="472"/>
      <c r="CZ810" s="472"/>
      <c r="DA810" s="472"/>
      <c r="DB810" s="472"/>
      <c r="DC810" s="472"/>
      <c r="DD810" s="472"/>
      <c r="DE810" s="472"/>
      <c r="DF810" s="472"/>
      <c r="DG810" s="472"/>
      <c r="DH810" s="472"/>
      <c r="DI810" s="472"/>
      <c r="DJ810" s="472"/>
      <c r="DK810" s="472"/>
      <c r="DL810" s="472"/>
      <c r="DM810" s="472"/>
      <c r="DN810" s="472"/>
      <c r="DO810" s="472"/>
      <c r="DP810" s="472"/>
      <c r="DQ810" s="472"/>
      <c r="DR810" s="472"/>
      <c r="DS810" s="472"/>
      <c r="DT810" s="472"/>
      <c r="DU810" s="472"/>
      <c r="DV810" s="472"/>
      <c r="DW810" s="472"/>
      <c r="DX810" s="472"/>
      <c r="DY810" s="472"/>
      <c r="DZ810" s="472"/>
      <c r="EA810" s="472"/>
      <c r="EB810" s="472"/>
      <c r="EC810" s="472"/>
      <c r="ED810" s="472"/>
      <c r="EE810" s="472"/>
      <c r="EF810" s="472"/>
      <c r="EG810" s="472"/>
      <c r="EH810" s="472"/>
      <c r="EI810" s="472"/>
      <c r="EJ810" s="472"/>
      <c r="EK810" s="472"/>
      <c r="EL810" s="472"/>
      <c r="EM810" s="472"/>
      <c r="EN810" s="472"/>
      <c r="EO810" s="472"/>
      <c r="EP810" s="472"/>
      <c r="EQ810" s="472"/>
      <c r="ER810" s="472"/>
      <c r="ES810" s="472"/>
      <c r="ET810" s="472"/>
      <c r="EU810" s="472"/>
      <c r="EV810" s="472"/>
      <c r="EW810" s="472"/>
      <c r="EX810" s="472"/>
      <c r="EY810" s="472"/>
      <c r="EZ810" s="472"/>
      <c r="FA810" s="472"/>
      <c r="FB810" s="472"/>
      <c r="FC810" s="472"/>
      <c r="FD810" s="472"/>
      <c r="FE810" s="472"/>
      <c r="FF810" s="472"/>
      <c r="FG810" s="472"/>
      <c r="FH810" s="472"/>
      <c r="FI810" s="472"/>
      <c r="FJ810" s="472"/>
      <c r="FK810" s="472"/>
      <c r="FL810" s="472"/>
      <c r="FM810" s="472"/>
      <c r="FN810" s="472"/>
      <c r="FO810" s="472"/>
      <c r="FP810" s="472"/>
      <c r="FQ810" s="472"/>
      <c r="FR810" s="472"/>
      <c r="FS810" s="472"/>
      <c r="FT810" s="472"/>
      <c r="FU810" s="472"/>
      <c r="FV810" s="472"/>
      <c r="FW810" s="472"/>
      <c r="FX810" s="472"/>
      <c r="FY810" s="472"/>
      <c r="FZ810" s="472"/>
      <c r="GA810" s="472"/>
      <c r="GB810" s="472"/>
      <c r="GC810" s="472"/>
      <c r="GD810" s="472"/>
      <c r="GE810" s="472"/>
      <c r="GF810" s="472"/>
      <c r="GG810" s="472"/>
      <c r="GH810" s="472"/>
      <c r="GI810" s="472"/>
      <c r="GJ810" s="472"/>
      <c r="GK810" s="472"/>
      <c r="GL810" s="472"/>
      <c r="GM810" s="472"/>
      <c r="GN810" s="472"/>
      <c r="GO810" s="472"/>
      <c r="GP810" s="472"/>
      <c r="GQ810" s="472"/>
      <c r="GR810" s="472"/>
      <c r="GS810" s="472"/>
      <c r="GT810" s="472"/>
      <c r="GU810" s="472"/>
      <c r="GV810" s="472"/>
    </row>
    <row r="811" spans="1:204" s="473" customFormat="1" x14ac:dyDescent="0.2">
      <c r="A811" s="476"/>
      <c r="B811" s="504" t="s">
        <v>3088</v>
      </c>
      <c r="C811" s="475" t="s">
        <v>1383</v>
      </c>
      <c r="D811" s="478">
        <v>0.2</v>
      </c>
      <c r="E811" s="478"/>
      <c r="F811" s="478"/>
      <c r="G811" s="478"/>
      <c r="H811" s="478"/>
      <c r="I811" s="478"/>
      <c r="J811" s="478"/>
      <c r="K811" s="478"/>
      <c r="L811" s="478"/>
      <c r="M811" s="478"/>
      <c r="N811" s="478"/>
      <c r="O811" s="478"/>
      <c r="P811" s="478"/>
      <c r="Q811" s="478"/>
      <c r="R811" s="478"/>
      <c r="S811" s="478"/>
      <c r="T811" s="478"/>
      <c r="U811" s="478"/>
      <c r="V811" s="478"/>
      <c r="W811" s="478"/>
      <c r="X811" s="478">
        <v>0</v>
      </c>
      <c r="Y811" s="478"/>
      <c r="Z811" s="478"/>
      <c r="AA811" s="478"/>
      <c r="AB811" s="478"/>
      <c r="AC811" s="478"/>
      <c r="AD811" s="478"/>
      <c r="AE811" s="478"/>
      <c r="AF811" s="478"/>
      <c r="AG811" s="478"/>
      <c r="AH811" s="478"/>
      <c r="AI811" s="478"/>
      <c r="AJ811" s="478"/>
      <c r="AK811" s="478"/>
      <c r="AL811" s="478"/>
      <c r="AM811" s="478"/>
      <c r="AN811" s="478"/>
      <c r="AO811" s="478"/>
      <c r="AP811" s="478"/>
      <c r="AQ811" s="478"/>
      <c r="AR811" s="478"/>
      <c r="AS811" s="478"/>
      <c r="AT811" s="478"/>
      <c r="AU811" s="478"/>
      <c r="AV811" s="478"/>
      <c r="AW811" s="478"/>
      <c r="AX811" s="478"/>
      <c r="AY811" s="478"/>
      <c r="AZ811" s="478"/>
      <c r="BA811" s="478"/>
      <c r="BB811" s="478"/>
      <c r="BC811" s="478"/>
      <c r="BD811" s="475" t="s">
        <v>3084</v>
      </c>
      <c r="BE811" s="475"/>
      <c r="BF811" s="472"/>
      <c r="BG811" s="472">
        <v>0</v>
      </c>
      <c r="BH811" s="472">
        <v>0.2</v>
      </c>
      <c r="BI811" s="472"/>
      <c r="BJ811" s="472"/>
      <c r="BK811" s="472"/>
      <c r="BL811" s="472"/>
      <c r="BM811" s="472"/>
      <c r="BN811" s="472"/>
      <c r="BO811" s="472"/>
      <c r="BP811" s="472"/>
      <c r="BQ811" s="472"/>
      <c r="BR811" s="472"/>
      <c r="BS811" s="472"/>
      <c r="BT811" s="472"/>
      <c r="BU811" s="472"/>
      <c r="BV811" s="472"/>
      <c r="BW811" s="472"/>
      <c r="BX811" s="472"/>
      <c r="BY811" s="472"/>
      <c r="BZ811" s="472"/>
      <c r="CA811" s="472"/>
      <c r="CB811" s="472"/>
      <c r="CC811" s="472"/>
      <c r="CD811" s="472"/>
      <c r="CE811" s="472"/>
      <c r="CF811" s="472"/>
      <c r="CG811" s="472"/>
      <c r="CH811" s="472"/>
      <c r="CI811" s="472"/>
      <c r="CJ811" s="472"/>
      <c r="CK811" s="472"/>
      <c r="CL811" s="472"/>
      <c r="CM811" s="472"/>
      <c r="CN811" s="472"/>
      <c r="CO811" s="472"/>
      <c r="CP811" s="472"/>
      <c r="CQ811" s="472"/>
      <c r="CR811" s="472"/>
      <c r="CS811" s="472"/>
      <c r="CT811" s="472"/>
      <c r="CU811" s="472"/>
      <c r="CV811" s="472"/>
      <c r="CW811" s="472"/>
      <c r="CX811" s="472"/>
      <c r="CY811" s="472"/>
      <c r="CZ811" s="472"/>
      <c r="DA811" s="472"/>
      <c r="DB811" s="472"/>
      <c r="DC811" s="472"/>
      <c r="DD811" s="472"/>
      <c r="DE811" s="472"/>
      <c r="DF811" s="472"/>
      <c r="DG811" s="472"/>
      <c r="DH811" s="472"/>
      <c r="DI811" s="472"/>
      <c r="DJ811" s="472"/>
      <c r="DK811" s="472"/>
      <c r="DL811" s="472"/>
      <c r="DM811" s="472"/>
      <c r="DN811" s="472"/>
      <c r="DO811" s="472"/>
      <c r="DP811" s="472"/>
      <c r="DQ811" s="472"/>
      <c r="DR811" s="472"/>
      <c r="DS811" s="472"/>
      <c r="DT811" s="472"/>
      <c r="DU811" s="472"/>
      <c r="DV811" s="472"/>
      <c r="DW811" s="472"/>
      <c r="DX811" s="472"/>
      <c r="DY811" s="472"/>
      <c r="DZ811" s="472"/>
      <c r="EA811" s="472"/>
      <c r="EB811" s="472"/>
      <c r="EC811" s="472"/>
      <c r="ED811" s="472"/>
      <c r="EE811" s="472"/>
      <c r="EF811" s="472"/>
      <c r="EG811" s="472"/>
      <c r="EH811" s="472"/>
      <c r="EI811" s="472"/>
      <c r="EJ811" s="472"/>
      <c r="EK811" s="472"/>
      <c r="EL811" s="472"/>
      <c r="EM811" s="472"/>
      <c r="EN811" s="472"/>
      <c r="EO811" s="472"/>
      <c r="EP811" s="472"/>
      <c r="EQ811" s="472"/>
      <c r="ER811" s="472"/>
      <c r="ES811" s="472"/>
      <c r="ET811" s="472"/>
      <c r="EU811" s="472"/>
      <c r="EV811" s="472"/>
      <c r="EW811" s="472"/>
      <c r="EX811" s="472"/>
      <c r="EY811" s="472"/>
      <c r="EZ811" s="472"/>
      <c r="FA811" s="472"/>
      <c r="FB811" s="472"/>
      <c r="FC811" s="472"/>
      <c r="FD811" s="472"/>
      <c r="FE811" s="472"/>
      <c r="FF811" s="472"/>
      <c r="FG811" s="472"/>
      <c r="FH811" s="472"/>
      <c r="FI811" s="472"/>
      <c r="FJ811" s="472"/>
      <c r="FK811" s="472"/>
      <c r="FL811" s="472"/>
      <c r="FM811" s="472"/>
      <c r="FN811" s="472"/>
      <c r="FO811" s="472"/>
      <c r="FP811" s="472"/>
      <c r="FQ811" s="472"/>
      <c r="FR811" s="472"/>
      <c r="FS811" s="472"/>
      <c r="FT811" s="472"/>
      <c r="FU811" s="472"/>
      <c r="FV811" s="472"/>
      <c r="FW811" s="472"/>
      <c r="FX811" s="472"/>
      <c r="FY811" s="472"/>
      <c r="FZ811" s="472"/>
      <c r="GA811" s="472"/>
      <c r="GB811" s="472"/>
      <c r="GC811" s="472"/>
      <c r="GD811" s="472"/>
      <c r="GE811" s="472"/>
      <c r="GF811" s="472"/>
      <c r="GG811" s="472"/>
      <c r="GH811" s="472"/>
      <c r="GI811" s="472"/>
      <c r="GJ811" s="472"/>
      <c r="GK811" s="472"/>
      <c r="GL811" s="472"/>
      <c r="GM811" s="472"/>
      <c r="GN811" s="472"/>
      <c r="GO811" s="472"/>
      <c r="GP811" s="472"/>
      <c r="GQ811" s="472"/>
      <c r="GR811" s="472"/>
      <c r="GS811" s="472"/>
      <c r="GT811" s="472"/>
      <c r="GU811" s="472"/>
      <c r="GV811" s="472"/>
    </row>
    <row r="812" spans="1:204" s="473" customFormat="1" x14ac:dyDescent="0.2">
      <c r="A812" s="476"/>
      <c r="B812" s="485" t="s">
        <v>3089</v>
      </c>
      <c r="C812" s="475" t="s">
        <v>1383</v>
      </c>
      <c r="D812" s="478">
        <v>12.5</v>
      </c>
      <c r="E812" s="478">
        <v>9.6999999999999993</v>
      </c>
      <c r="F812" s="478"/>
      <c r="G812" s="478"/>
      <c r="H812" s="478">
        <v>2.8</v>
      </c>
      <c r="I812" s="478"/>
      <c r="J812" s="478"/>
      <c r="K812" s="478"/>
      <c r="L812" s="478"/>
      <c r="M812" s="478"/>
      <c r="N812" s="478"/>
      <c r="O812" s="478"/>
      <c r="P812" s="478"/>
      <c r="Q812" s="478"/>
      <c r="R812" s="478"/>
      <c r="S812" s="478"/>
      <c r="T812" s="478"/>
      <c r="U812" s="478"/>
      <c r="V812" s="478"/>
      <c r="W812" s="478"/>
      <c r="X812" s="478">
        <v>0</v>
      </c>
      <c r="Y812" s="478"/>
      <c r="Z812" s="478"/>
      <c r="AA812" s="478"/>
      <c r="AB812" s="478"/>
      <c r="AC812" s="478"/>
      <c r="AD812" s="478"/>
      <c r="AE812" s="478"/>
      <c r="AF812" s="478"/>
      <c r="AG812" s="478"/>
      <c r="AH812" s="478"/>
      <c r="AI812" s="478"/>
      <c r="AJ812" s="478"/>
      <c r="AK812" s="478"/>
      <c r="AL812" s="478"/>
      <c r="AM812" s="478"/>
      <c r="AN812" s="478"/>
      <c r="AO812" s="478"/>
      <c r="AP812" s="478"/>
      <c r="AQ812" s="478"/>
      <c r="AR812" s="478"/>
      <c r="AS812" s="478"/>
      <c r="AT812" s="478"/>
      <c r="AU812" s="478"/>
      <c r="AV812" s="478"/>
      <c r="AW812" s="478"/>
      <c r="AX812" s="478"/>
      <c r="AY812" s="478"/>
      <c r="AZ812" s="478"/>
      <c r="BA812" s="478"/>
      <c r="BB812" s="478"/>
      <c r="BC812" s="478"/>
      <c r="BD812" s="475" t="s">
        <v>2974</v>
      </c>
      <c r="BE812" s="475" t="s">
        <v>2974</v>
      </c>
      <c r="BF812" s="472">
        <v>2017</v>
      </c>
      <c r="BG812" s="472">
        <v>12.5</v>
      </c>
      <c r="BH812" s="472">
        <v>0</v>
      </c>
      <c r="BI812" s="472"/>
      <c r="BJ812" s="472"/>
      <c r="BK812" s="472"/>
      <c r="BL812" s="472"/>
      <c r="BM812" s="472"/>
      <c r="BN812" s="472"/>
      <c r="BO812" s="472"/>
      <c r="BP812" s="472"/>
      <c r="BQ812" s="472"/>
      <c r="BR812" s="472"/>
      <c r="BS812" s="472"/>
      <c r="BT812" s="472"/>
      <c r="BU812" s="472"/>
      <c r="BV812" s="472"/>
      <c r="BW812" s="472"/>
      <c r="BX812" s="472"/>
      <c r="BY812" s="472"/>
      <c r="BZ812" s="472"/>
      <c r="CA812" s="472"/>
      <c r="CB812" s="472"/>
      <c r="CC812" s="472"/>
      <c r="CD812" s="472"/>
      <c r="CE812" s="472"/>
      <c r="CF812" s="472"/>
      <c r="CG812" s="472"/>
      <c r="CH812" s="472"/>
      <c r="CI812" s="472"/>
      <c r="CJ812" s="472"/>
      <c r="CK812" s="472"/>
      <c r="CL812" s="472"/>
      <c r="CM812" s="472"/>
      <c r="CN812" s="472"/>
      <c r="CO812" s="472"/>
      <c r="CP812" s="472"/>
      <c r="CQ812" s="472"/>
      <c r="CR812" s="472"/>
      <c r="CS812" s="472"/>
      <c r="CT812" s="472"/>
      <c r="CU812" s="472"/>
      <c r="CV812" s="472"/>
      <c r="CW812" s="472"/>
      <c r="CX812" s="472"/>
      <c r="CY812" s="472"/>
      <c r="CZ812" s="472"/>
      <c r="DA812" s="472"/>
      <c r="DB812" s="472"/>
      <c r="DC812" s="472"/>
      <c r="DD812" s="472"/>
      <c r="DE812" s="472"/>
      <c r="DF812" s="472"/>
      <c r="DG812" s="472"/>
      <c r="DH812" s="472"/>
      <c r="DI812" s="472"/>
      <c r="DJ812" s="472"/>
      <c r="DK812" s="472"/>
      <c r="DL812" s="472"/>
      <c r="DM812" s="472"/>
      <c r="DN812" s="472"/>
      <c r="DO812" s="472"/>
      <c r="DP812" s="472"/>
      <c r="DQ812" s="472"/>
      <c r="DR812" s="472"/>
      <c r="DS812" s="472"/>
      <c r="DT812" s="472"/>
      <c r="DU812" s="472"/>
      <c r="DV812" s="472"/>
      <c r="DW812" s="472"/>
      <c r="DX812" s="472"/>
      <c r="DY812" s="472"/>
      <c r="DZ812" s="472"/>
      <c r="EA812" s="472"/>
      <c r="EB812" s="472"/>
      <c r="EC812" s="472"/>
      <c r="ED812" s="472"/>
      <c r="EE812" s="472"/>
      <c r="EF812" s="472"/>
      <c r="EG812" s="472"/>
      <c r="EH812" s="472"/>
      <c r="EI812" s="472"/>
      <c r="EJ812" s="472"/>
      <c r="EK812" s="472"/>
      <c r="EL812" s="472"/>
      <c r="EM812" s="472"/>
      <c r="EN812" s="472"/>
      <c r="EO812" s="472"/>
      <c r="EP812" s="472"/>
      <c r="EQ812" s="472"/>
      <c r="ER812" s="472"/>
      <c r="ES812" s="472"/>
      <c r="ET812" s="472"/>
      <c r="EU812" s="472"/>
      <c r="EV812" s="472"/>
      <c r="EW812" s="472"/>
      <c r="EX812" s="472"/>
      <c r="EY812" s="472"/>
      <c r="EZ812" s="472"/>
      <c r="FA812" s="472"/>
      <c r="FB812" s="472"/>
      <c r="FC812" s="472"/>
      <c r="FD812" s="472"/>
      <c r="FE812" s="472"/>
      <c r="FF812" s="472"/>
      <c r="FG812" s="472"/>
      <c r="FH812" s="472"/>
      <c r="FI812" s="472"/>
      <c r="FJ812" s="472"/>
      <c r="FK812" s="472"/>
      <c r="FL812" s="472"/>
      <c r="FM812" s="472"/>
      <c r="FN812" s="472"/>
      <c r="FO812" s="472"/>
      <c r="FP812" s="472"/>
      <c r="FQ812" s="472"/>
      <c r="FR812" s="472"/>
      <c r="FS812" s="472"/>
      <c r="FT812" s="472"/>
      <c r="FU812" s="472"/>
      <c r="FV812" s="472"/>
      <c r="FW812" s="472"/>
      <c r="FX812" s="472"/>
      <c r="FY812" s="472"/>
      <c r="FZ812" s="472"/>
      <c r="GA812" s="472"/>
      <c r="GB812" s="472"/>
      <c r="GC812" s="472"/>
      <c r="GD812" s="472"/>
      <c r="GE812" s="472"/>
      <c r="GF812" s="472"/>
      <c r="GG812" s="472"/>
      <c r="GH812" s="472"/>
      <c r="GI812" s="472"/>
      <c r="GJ812" s="472"/>
      <c r="GK812" s="472"/>
      <c r="GL812" s="472"/>
      <c r="GM812" s="472"/>
      <c r="GN812" s="472"/>
      <c r="GO812" s="472"/>
      <c r="GP812" s="472"/>
      <c r="GQ812" s="472"/>
      <c r="GR812" s="472"/>
      <c r="GS812" s="472"/>
      <c r="GT812" s="472"/>
      <c r="GU812" s="472"/>
      <c r="GV812" s="472"/>
    </row>
    <row r="813" spans="1:204" s="473" customFormat="1" x14ac:dyDescent="0.2">
      <c r="A813" s="476"/>
      <c r="B813" s="485" t="s">
        <v>3090</v>
      </c>
      <c r="C813" s="475" t="s">
        <v>1383</v>
      </c>
      <c r="D813" s="478">
        <v>1</v>
      </c>
      <c r="E813" s="478"/>
      <c r="F813" s="478"/>
      <c r="G813" s="478">
        <v>0.5</v>
      </c>
      <c r="H813" s="478">
        <v>0.5</v>
      </c>
      <c r="I813" s="478"/>
      <c r="J813" s="478"/>
      <c r="K813" s="478"/>
      <c r="L813" s="478"/>
      <c r="M813" s="478"/>
      <c r="N813" s="478"/>
      <c r="O813" s="478"/>
      <c r="P813" s="478"/>
      <c r="Q813" s="478"/>
      <c r="R813" s="478"/>
      <c r="S813" s="478"/>
      <c r="T813" s="478"/>
      <c r="U813" s="478"/>
      <c r="V813" s="478"/>
      <c r="W813" s="478"/>
      <c r="X813" s="478">
        <v>0</v>
      </c>
      <c r="Y813" s="478"/>
      <c r="Z813" s="478"/>
      <c r="AA813" s="478"/>
      <c r="AB813" s="478"/>
      <c r="AC813" s="478"/>
      <c r="AD813" s="478"/>
      <c r="AE813" s="478"/>
      <c r="AF813" s="478"/>
      <c r="AG813" s="478"/>
      <c r="AH813" s="478"/>
      <c r="AI813" s="478"/>
      <c r="AJ813" s="478"/>
      <c r="AK813" s="478"/>
      <c r="AL813" s="478"/>
      <c r="AM813" s="478"/>
      <c r="AN813" s="478"/>
      <c r="AO813" s="478"/>
      <c r="AP813" s="478"/>
      <c r="AQ813" s="478"/>
      <c r="AR813" s="478"/>
      <c r="AS813" s="478"/>
      <c r="AT813" s="478"/>
      <c r="AU813" s="478"/>
      <c r="AV813" s="478"/>
      <c r="AW813" s="478"/>
      <c r="AX813" s="478"/>
      <c r="AY813" s="478"/>
      <c r="AZ813" s="478"/>
      <c r="BA813" s="478"/>
      <c r="BB813" s="478"/>
      <c r="BC813" s="478"/>
      <c r="BD813" s="475" t="s">
        <v>2974</v>
      </c>
      <c r="BE813" s="475" t="s">
        <v>3091</v>
      </c>
      <c r="BF813" s="472">
        <v>2017</v>
      </c>
      <c r="BG813" s="472"/>
      <c r="BH813" s="472"/>
      <c r="BI813" s="472"/>
      <c r="BJ813" s="472"/>
      <c r="BK813" s="472"/>
      <c r="BL813" s="472"/>
      <c r="BM813" s="472"/>
      <c r="BN813" s="472"/>
      <c r="BO813" s="472"/>
      <c r="BP813" s="472"/>
      <c r="BQ813" s="472"/>
      <c r="BR813" s="472"/>
      <c r="BS813" s="472"/>
      <c r="BT813" s="472"/>
      <c r="BU813" s="472"/>
      <c r="BV813" s="472"/>
      <c r="BW813" s="472"/>
      <c r="BX813" s="472"/>
      <c r="BY813" s="472"/>
      <c r="BZ813" s="472"/>
      <c r="CA813" s="472"/>
      <c r="CB813" s="472"/>
      <c r="CC813" s="472"/>
      <c r="CD813" s="472"/>
      <c r="CE813" s="472"/>
      <c r="CF813" s="472"/>
      <c r="CG813" s="472"/>
      <c r="CH813" s="472"/>
      <c r="CI813" s="472"/>
      <c r="CJ813" s="472"/>
      <c r="CK813" s="472"/>
      <c r="CL813" s="472"/>
      <c r="CM813" s="472"/>
      <c r="CN813" s="472"/>
      <c r="CO813" s="472"/>
      <c r="CP813" s="472"/>
      <c r="CQ813" s="472"/>
      <c r="CR813" s="472"/>
      <c r="CS813" s="472"/>
      <c r="CT813" s="472"/>
      <c r="CU813" s="472"/>
      <c r="CV813" s="472"/>
      <c r="CW813" s="472"/>
      <c r="CX813" s="472"/>
      <c r="CY813" s="472"/>
      <c r="CZ813" s="472"/>
      <c r="DA813" s="472"/>
      <c r="DB813" s="472"/>
      <c r="DC813" s="472"/>
      <c r="DD813" s="472"/>
      <c r="DE813" s="472"/>
      <c r="DF813" s="472"/>
      <c r="DG813" s="472"/>
      <c r="DH813" s="472"/>
      <c r="DI813" s="472"/>
      <c r="DJ813" s="472"/>
      <c r="DK813" s="472"/>
      <c r="DL813" s="472"/>
      <c r="DM813" s="472"/>
      <c r="DN813" s="472"/>
      <c r="DO813" s="472"/>
      <c r="DP813" s="472"/>
      <c r="DQ813" s="472"/>
      <c r="DR813" s="472"/>
      <c r="DS813" s="472"/>
      <c r="DT813" s="472"/>
      <c r="DU813" s="472"/>
      <c r="DV813" s="472"/>
      <c r="DW813" s="472"/>
      <c r="DX813" s="472"/>
      <c r="DY813" s="472"/>
      <c r="DZ813" s="472"/>
      <c r="EA813" s="472"/>
      <c r="EB813" s="472"/>
      <c r="EC813" s="472"/>
      <c r="ED813" s="472"/>
      <c r="EE813" s="472"/>
      <c r="EF813" s="472"/>
      <c r="EG813" s="472"/>
      <c r="EH813" s="472"/>
      <c r="EI813" s="472"/>
      <c r="EJ813" s="472"/>
      <c r="EK813" s="472"/>
      <c r="EL813" s="472"/>
      <c r="EM813" s="472"/>
      <c r="EN813" s="472"/>
      <c r="EO813" s="472"/>
      <c r="EP813" s="472"/>
      <c r="EQ813" s="472"/>
      <c r="ER813" s="472"/>
      <c r="ES813" s="472"/>
      <c r="ET813" s="472"/>
      <c r="EU813" s="472"/>
      <c r="EV813" s="472"/>
      <c r="EW813" s="472"/>
      <c r="EX813" s="472"/>
      <c r="EY813" s="472"/>
      <c r="EZ813" s="472"/>
      <c r="FA813" s="472"/>
      <c r="FB813" s="472"/>
      <c r="FC813" s="472"/>
      <c r="FD813" s="472"/>
      <c r="FE813" s="472"/>
      <c r="FF813" s="472"/>
      <c r="FG813" s="472"/>
      <c r="FH813" s="472"/>
      <c r="FI813" s="472"/>
      <c r="FJ813" s="472"/>
      <c r="FK813" s="472"/>
      <c r="FL813" s="472"/>
      <c r="FM813" s="472"/>
      <c r="FN813" s="472"/>
      <c r="FO813" s="472"/>
      <c r="FP813" s="472"/>
      <c r="FQ813" s="472"/>
      <c r="FR813" s="472"/>
      <c r="FS813" s="472"/>
      <c r="FT813" s="472"/>
      <c r="FU813" s="472"/>
      <c r="FV813" s="472"/>
      <c r="FW813" s="472"/>
      <c r="FX813" s="472"/>
      <c r="FY813" s="472"/>
      <c r="FZ813" s="472"/>
      <c r="GA813" s="472"/>
      <c r="GB813" s="472"/>
      <c r="GC813" s="472"/>
      <c r="GD813" s="472"/>
      <c r="GE813" s="472"/>
      <c r="GF813" s="472"/>
      <c r="GG813" s="472"/>
      <c r="GH813" s="472"/>
      <c r="GI813" s="472"/>
      <c r="GJ813" s="472"/>
      <c r="GK813" s="472"/>
      <c r="GL813" s="472"/>
      <c r="GM813" s="472"/>
      <c r="GN813" s="472"/>
      <c r="GO813" s="472"/>
      <c r="GP813" s="472"/>
      <c r="GQ813" s="472"/>
      <c r="GR813" s="472"/>
      <c r="GS813" s="472"/>
      <c r="GT813" s="472"/>
      <c r="GU813" s="472"/>
      <c r="GV813" s="472"/>
    </row>
    <row r="814" spans="1:204" s="473" customFormat="1" ht="32" x14ac:dyDescent="0.2">
      <c r="A814" s="476"/>
      <c r="B814" s="479" t="s">
        <v>3092</v>
      </c>
      <c r="C814" s="475" t="s">
        <v>1383</v>
      </c>
      <c r="D814" s="478">
        <v>7.9999999999999991</v>
      </c>
      <c r="E814" s="478"/>
      <c r="F814" s="478"/>
      <c r="G814" s="478"/>
      <c r="H814" s="478"/>
      <c r="I814" s="478"/>
      <c r="J814" s="478"/>
      <c r="K814" s="478"/>
      <c r="L814" s="478"/>
      <c r="M814" s="478"/>
      <c r="N814" s="478"/>
      <c r="O814" s="478"/>
      <c r="P814" s="478"/>
      <c r="Q814" s="478"/>
      <c r="R814" s="478"/>
      <c r="S814" s="478"/>
      <c r="T814" s="478"/>
      <c r="U814" s="478"/>
      <c r="V814" s="478"/>
      <c r="W814" s="478"/>
      <c r="X814" s="478">
        <v>0</v>
      </c>
      <c r="Y814" s="478"/>
      <c r="Z814" s="478"/>
      <c r="AA814" s="478"/>
      <c r="AB814" s="478"/>
      <c r="AC814" s="478"/>
      <c r="AD814" s="478"/>
      <c r="AE814" s="478"/>
      <c r="AF814" s="478"/>
      <c r="AG814" s="478"/>
      <c r="AH814" s="478"/>
      <c r="AI814" s="478"/>
      <c r="AJ814" s="478"/>
      <c r="AK814" s="478"/>
      <c r="AL814" s="478"/>
      <c r="AM814" s="478"/>
      <c r="AN814" s="478"/>
      <c r="AO814" s="478"/>
      <c r="AP814" s="478"/>
      <c r="AQ814" s="478"/>
      <c r="AR814" s="478"/>
      <c r="AS814" s="478"/>
      <c r="AT814" s="478"/>
      <c r="AU814" s="478"/>
      <c r="AV814" s="478"/>
      <c r="AW814" s="478"/>
      <c r="AX814" s="478"/>
      <c r="AY814" s="478"/>
      <c r="AZ814" s="478"/>
      <c r="BA814" s="478"/>
      <c r="BB814" s="478"/>
      <c r="BC814" s="478"/>
      <c r="BD814" s="475" t="s">
        <v>2974</v>
      </c>
      <c r="BE814" s="475"/>
      <c r="BF814" s="472"/>
      <c r="BG814" s="472">
        <v>0</v>
      </c>
      <c r="BH814" s="472">
        <v>8</v>
      </c>
      <c r="BI814" s="472"/>
      <c r="BJ814" s="472"/>
      <c r="BK814" s="472"/>
      <c r="BL814" s="472"/>
      <c r="BM814" s="472"/>
      <c r="BN814" s="472"/>
      <c r="BO814" s="472"/>
      <c r="BP814" s="472"/>
      <c r="BQ814" s="472"/>
      <c r="BR814" s="472"/>
      <c r="BS814" s="472"/>
      <c r="BT814" s="472"/>
      <c r="BU814" s="472"/>
      <c r="BV814" s="472"/>
      <c r="BW814" s="472"/>
      <c r="BX814" s="472"/>
      <c r="BY814" s="472"/>
      <c r="BZ814" s="472"/>
      <c r="CA814" s="472"/>
      <c r="CB814" s="472"/>
      <c r="CC814" s="472"/>
      <c r="CD814" s="472"/>
      <c r="CE814" s="472"/>
      <c r="CF814" s="472"/>
      <c r="CG814" s="472"/>
      <c r="CH814" s="472"/>
      <c r="CI814" s="472"/>
      <c r="CJ814" s="472"/>
      <c r="CK814" s="472"/>
      <c r="CL814" s="472"/>
      <c r="CM814" s="472"/>
      <c r="CN814" s="472"/>
      <c r="CO814" s="472"/>
      <c r="CP814" s="472"/>
      <c r="CQ814" s="472"/>
      <c r="CR814" s="472"/>
      <c r="CS814" s="472"/>
      <c r="CT814" s="472"/>
      <c r="CU814" s="472"/>
      <c r="CV814" s="472"/>
      <c r="CW814" s="472"/>
      <c r="CX814" s="472"/>
      <c r="CY814" s="472"/>
      <c r="CZ814" s="472"/>
      <c r="DA814" s="472"/>
      <c r="DB814" s="472"/>
      <c r="DC814" s="472"/>
      <c r="DD814" s="472"/>
      <c r="DE814" s="472"/>
      <c r="DF814" s="472"/>
      <c r="DG814" s="472"/>
      <c r="DH814" s="472"/>
      <c r="DI814" s="472"/>
      <c r="DJ814" s="472"/>
      <c r="DK814" s="472"/>
      <c r="DL814" s="472"/>
      <c r="DM814" s="472"/>
      <c r="DN814" s="472"/>
      <c r="DO814" s="472"/>
      <c r="DP814" s="472"/>
      <c r="DQ814" s="472"/>
      <c r="DR814" s="472"/>
      <c r="DS814" s="472"/>
      <c r="DT814" s="472"/>
      <c r="DU814" s="472"/>
      <c r="DV814" s="472"/>
      <c r="DW814" s="472"/>
      <c r="DX814" s="472"/>
      <c r="DY814" s="472"/>
      <c r="DZ814" s="472"/>
      <c r="EA814" s="472"/>
      <c r="EB814" s="472"/>
      <c r="EC814" s="472"/>
      <c r="ED814" s="472"/>
      <c r="EE814" s="472"/>
      <c r="EF814" s="472"/>
      <c r="EG814" s="472"/>
      <c r="EH814" s="472"/>
      <c r="EI814" s="472"/>
      <c r="EJ814" s="472"/>
      <c r="EK814" s="472"/>
      <c r="EL814" s="472"/>
      <c r="EM814" s="472"/>
      <c r="EN814" s="472"/>
      <c r="EO814" s="472"/>
      <c r="EP814" s="472"/>
      <c r="EQ814" s="472"/>
      <c r="ER814" s="472"/>
      <c r="ES814" s="472"/>
      <c r="ET814" s="472"/>
      <c r="EU814" s="472"/>
      <c r="EV814" s="472"/>
      <c r="EW814" s="472"/>
      <c r="EX814" s="472"/>
      <c r="EY814" s="472"/>
      <c r="EZ814" s="472"/>
      <c r="FA814" s="472"/>
      <c r="FB814" s="472"/>
      <c r="FC814" s="472"/>
      <c r="FD814" s="472"/>
      <c r="FE814" s="472"/>
      <c r="FF814" s="472"/>
      <c r="FG814" s="472"/>
      <c r="FH814" s="472"/>
      <c r="FI814" s="472"/>
      <c r="FJ814" s="472"/>
      <c r="FK814" s="472"/>
      <c r="FL814" s="472"/>
      <c r="FM814" s="472"/>
      <c r="FN814" s="472"/>
      <c r="FO814" s="472"/>
      <c r="FP814" s="472"/>
      <c r="FQ814" s="472"/>
      <c r="FR814" s="472"/>
      <c r="FS814" s="472"/>
      <c r="FT814" s="472"/>
      <c r="FU814" s="472"/>
      <c r="FV814" s="472"/>
      <c r="FW814" s="472"/>
      <c r="FX814" s="472"/>
      <c r="FY814" s="472"/>
      <c r="FZ814" s="472"/>
      <c r="GA814" s="472"/>
      <c r="GB814" s="472"/>
      <c r="GC814" s="472"/>
      <c r="GD814" s="472"/>
      <c r="GE814" s="472"/>
      <c r="GF814" s="472"/>
      <c r="GG814" s="472"/>
      <c r="GH814" s="472"/>
      <c r="GI814" s="472"/>
      <c r="GJ814" s="472"/>
      <c r="GK814" s="472"/>
      <c r="GL814" s="472"/>
      <c r="GM814" s="472"/>
      <c r="GN814" s="472"/>
      <c r="GO814" s="472"/>
      <c r="GP814" s="472"/>
      <c r="GQ814" s="472"/>
      <c r="GR814" s="472"/>
      <c r="GS814" s="472"/>
      <c r="GT814" s="472"/>
      <c r="GU814" s="472"/>
      <c r="GV814" s="472"/>
    </row>
    <row r="815" spans="1:204" s="473" customFormat="1" x14ac:dyDescent="0.2">
      <c r="A815" s="476"/>
      <c r="B815" s="485" t="s">
        <v>3093</v>
      </c>
      <c r="C815" s="475" t="s">
        <v>1383</v>
      </c>
      <c r="D815" s="478">
        <v>0.8</v>
      </c>
      <c r="E815" s="478"/>
      <c r="F815" s="478"/>
      <c r="G815" s="478"/>
      <c r="H815" s="478"/>
      <c r="I815" s="478"/>
      <c r="J815" s="478"/>
      <c r="K815" s="478"/>
      <c r="L815" s="478"/>
      <c r="M815" s="478"/>
      <c r="N815" s="478"/>
      <c r="O815" s="478"/>
      <c r="P815" s="478"/>
      <c r="Q815" s="478"/>
      <c r="R815" s="478"/>
      <c r="S815" s="478"/>
      <c r="T815" s="478"/>
      <c r="U815" s="478"/>
      <c r="V815" s="478"/>
      <c r="W815" s="478"/>
      <c r="X815" s="478">
        <v>0</v>
      </c>
      <c r="Y815" s="478"/>
      <c r="Z815" s="478"/>
      <c r="AA815" s="478"/>
      <c r="AB815" s="478"/>
      <c r="AC815" s="478"/>
      <c r="AD815" s="478"/>
      <c r="AE815" s="478"/>
      <c r="AF815" s="478"/>
      <c r="AG815" s="478"/>
      <c r="AH815" s="478"/>
      <c r="AI815" s="478"/>
      <c r="AJ815" s="478"/>
      <c r="AK815" s="478"/>
      <c r="AL815" s="478"/>
      <c r="AM815" s="478"/>
      <c r="AN815" s="478"/>
      <c r="AO815" s="478"/>
      <c r="AP815" s="478"/>
      <c r="AQ815" s="478"/>
      <c r="AR815" s="478"/>
      <c r="AS815" s="478"/>
      <c r="AT815" s="478"/>
      <c r="AU815" s="478"/>
      <c r="AV815" s="478"/>
      <c r="AW815" s="478"/>
      <c r="AX815" s="478"/>
      <c r="AY815" s="478"/>
      <c r="AZ815" s="478"/>
      <c r="BA815" s="478"/>
      <c r="BB815" s="478"/>
      <c r="BC815" s="478"/>
      <c r="BD815" s="475" t="s">
        <v>2974</v>
      </c>
      <c r="BE815" s="475"/>
      <c r="BF815" s="472"/>
      <c r="BG815" s="472">
        <v>0</v>
      </c>
      <c r="BH815" s="472">
        <v>0.8</v>
      </c>
      <c r="BI815" s="472"/>
      <c r="BJ815" s="472"/>
      <c r="BK815" s="472"/>
      <c r="BL815" s="472"/>
      <c r="BM815" s="472"/>
      <c r="BN815" s="472"/>
      <c r="BO815" s="472"/>
      <c r="BP815" s="472"/>
      <c r="BQ815" s="472"/>
      <c r="BR815" s="472"/>
      <c r="BS815" s="472"/>
      <c r="BT815" s="472"/>
      <c r="BU815" s="472"/>
      <c r="BV815" s="472"/>
      <c r="BW815" s="472"/>
      <c r="BX815" s="472"/>
      <c r="BY815" s="472"/>
      <c r="BZ815" s="472"/>
      <c r="CA815" s="472"/>
      <c r="CB815" s="472"/>
      <c r="CC815" s="472"/>
      <c r="CD815" s="472"/>
      <c r="CE815" s="472"/>
      <c r="CF815" s="472"/>
      <c r="CG815" s="472"/>
      <c r="CH815" s="472"/>
      <c r="CI815" s="472"/>
      <c r="CJ815" s="472"/>
      <c r="CK815" s="472"/>
      <c r="CL815" s="472"/>
      <c r="CM815" s="472"/>
      <c r="CN815" s="472"/>
      <c r="CO815" s="472"/>
      <c r="CP815" s="472"/>
      <c r="CQ815" s="472"/>
      <c r="CR815" s="472"/>
      <c r="CS815" s="472"/>
      <c r="CT815" s="472"/>
      <c r="CU815" s="472"/>
      <c r="CV815" s="472"/>
      <c r="CW815" s="472"/>
      <c r="CX815" s="472"/>
      <c r="CY815" s="472"/>
      <c r="CZ815" s="472"/>
      <c r="DA815" s="472"/>
      <c r="DB815" s="472"/>
      <c r="DC815" s="472"/>
      <c r="DD815" s="472"/>
      <c r="DE815" s="472"/>
      <c r="DF815" s="472"/>
      <c r="DG815" s="472"/>
      <c r="DH815" s="472"/>
      <c r="DI815" s="472"/>
      <c r="DJ815" s="472"/>
      <c r="DK815" s="472"/>
      <c r="DL815" s="472"/>
      <c r="DM815" s="472"/>
      <c r="DN815" s="472"/>
      <c r="DO815" s="472"/>
      <c r="DP815" s="472"/>
      <c r="DQ815" s="472"/>
      <c r="DR815" s="472"/>
      <c r="DS815" s="472"/>
      <c r="DT815" s="472"/>
      <c r="DU815" s="472"/>
      <c r="DV815" s="472"/>
      <c r="DW815" s="472"/>
      <c r="DX815" s="472"/>
      <c r="DY815" s="472"/>
      <c r="DZ815" s="472"/>
      <c r="EA815" s="472"/>
      <c r="EB815" s="472"/>
      <c r="EC815" s="472"/>
      <c r="ED815" s="472"/>
      <c r="EE815" s="472"/>
      <c r="EF815" s="472"/>
      <c r="EG815" s="472"/>
      <c r="EH815" s="472"/>
      <c r="EI815" s="472"/>
      <c r="EJ815" s="472"/>
      <c r="EK815" s="472"/>
      <c r="EL815" s="472"/>
      <c r="EM815" s="472"/>
      <c r="EN815" s="472"/>
      <c r="EO815" s="472"/>
      <c r="EP815" s="472"/>
      <c r="EQ815" s="472"/>
      <c r="ER815" s="472"/>
      <c r="ES815" s="472"/>
      <c r="ET815" s="472"/>
      <c r="EU815" s="472"/>
      <c r="EV815" s="472"/>
      <c r="EW815" s="472"/>
      <c r="EX815" s="472"/>
      <c r="EY815" s="472"/>
      <c r="EZ815" s="472"/>
      <c r="FA815" s="472"/>
      <c r="FB815" s="472"/>
      <c r="FC815" s="472"/>
      <c r="FD815" s="472"/>
      <c r="FE815" s="472"/>
      <c r="FF815" s="472"/>
      <c r="FG815" s="472"/>
      <c r="FH815" s="472"/>
      <c r="FI815" s="472"/>
      <c r="FJ815" s="472"/>
      <c r="FK815" s="472"/>
      <c r="FL815" s="472"/>
      <c r="FM815" s="472"/>
      <c r="FN815" s="472"/>
      <c r="FO815" s="472"/>
      <c r="FP815" s="472"/>
      <c r="FQ815" s="472"/>
      <c r="FR815" s="472"/>
      <c r="FS815" s="472"/>
      <c r="FT815" s="472"/>
      <c r="FU815" s="472"/>
      <c r="FV815" s="472"/>
      <c r="FW815" s="472"/>
      <c r="FX815" s="472"/>
      <c r="FY815" s="472"/>
      <c r="FZ815" s="472"/>
      <c r="GA815" s="472"/>
      <c r="GB815" s="472"/>
      <c r="GC815" s="472"/>
      <c r="GD815" s="472"/>
      <c r="GE815" s="472"/>
      <c r="GF815" s="472"/>
      <c r="GG815" s="472"/>
      <c r="GH815" s="472"/>
      <c r="GI815" s="472"/>
      <c r="GJ815" s="472"/>
      <c r="GK815" s="472"/>
      <c r="GL815" s="472"/>
      <c r="GM815" s="472"/>
      <c r="GN815" s="472"/>
      <c r="GO815" s="472"/>
      <c r="GP815" s="472"/>
      <c r="GQ815" s="472"/>
      <c r="GR815" s="472"/>
      <c r="GS815" s="472"/>
      <c r="GT815" s="472"/>
      <c r="GU815" s="472"/>
      <c r="GV815" s="472"/>
    </row>
    <row r="816" spans="1:204" s="473" customFormat="1" ht="32" x14ac:dyDescent="0.2">
      <c r="A816" s="476"/>
      <c r="B816" s="485" t="s">
        <v>3094</v>
      </c>
      <c r="C816" s="475" t="s">
        <v>1383</v>
      </c>
      <c r="D816" s="478">
        <v>0.7</v>
      </c>
      <c r="E816" s="478"/>
      <c r="F816" s="478"/>
      <c r="G816" s="478"/>
      <c r="H816" s="478"/>
      <c r="I816" s="478"/>
      <c r="J816" s="478"/>
      <c r="K816" s="478"/>
      <c r="L816" s="478"/>
      <c r="M816" s="478"/>
      <c r="N816" s="478"/>
      <c r="O816" s="478"/>
      <c r="P816" s="478"/>
      <c r="Q816" s="478"/>
      <c r="R816" s="478"/>
      <c r="S816" s="478"/>
      <c r="T816" s="478"/>
      <c r="U816" s="478"/>
      <c r="V816" s="478"/>
      <c r="W816" s="478"/>
      <c r="X816" s="478">
        <v>0</v>
      </c>
      <c r="Y816" s="478"/>
      <c r="Z816" s="478"/>
      <c r="AA816" s="478"/>
      <c r="AB816" s="478"/>
      <c r="AC816" s="478"/>
      <c r="AD816" s="478"/>
      <c r="AE816" s="478"/>
      <c r="AF816" s="478"/>
      <c r="AG816" s="478"/>
      <c r="AH816" s="478"/>
      <c r="AI816" s="478"/>
      <c r="AJ816" s="478"/>
      <c r="AK816" s="478"/>
      <c r="AL816" s="478"/>
      <c r="AM816" s="478"/>
      <c r="AN816" s="478"/>
      <c r="AO816" s="478"/>
      <c r="AP816" s="478"/>
      <c r="AQ816" s="478"/>
      <c r="AR816" s="478"/>
      <c r="AS816" s="478"/>
      <c r="AT816" s="478"/>
      <c r="AU816" s="478"/>
      <c r="AV816" s="478"/>
      <c r="AW816" s="478"/>
      <c r="AX816" s="478"/>
      <c r="AY816" s="478"/>
      <c r="AZ816" s="478"/>
      <c r="BA816" s="478"/>
      <c r="BB816" s="478"/>
      <c r="BC816" s="478"/>
      <c r="BD816" s="475" t="s">
        <v>2974</v>
      </c>
      <c r="BE816" s="475"/>
      <c r="BF816" s="472"/>
      <c r="BG816" s="472">
        <v>0</v>
      </c>
      <c r="BH816" s="472">
        <v>0.7</v>
      </c>
      <c r="BI816" s="472"/>
      <c r="BJ816" s="472"/>
      <c r="BK816" s="472"/>
      <c r="BL816" s="472"/>
      <c r="BM816" s="472"/>
      <c r="BN816" s="472"/>
      <c r="BO816" s="472"/>
      <c r="BP816" s="472"/>
      <c r="BQ816" s="472"/>
      <c r="BR816" s="472"/>
      <c r="BS816" s="472"/>
      <c r="BT816" s="472"/>
      <c r="BU816" s="472"/>
      <c r="BV816" s="472"/>
      <c r="BW816" s="472"/>
      <c r="BX816" s="472"/>
      <c r="BY816" s="472"/>
      <c r="BZ816" s="472"/>
      <c r="CA816" s="472"/>
      <c r="CB816" s="472"/>
      <c r="CC816" s="472"/>
      <c r="CD816" s="472"/>
      <c r="CE816" s="472"/>
      <c r="CF816" s="472"/>
      <c r="CG816" s="472"/>
      <c r="CH816" s="472"/>
      <c r="CI816" s="472"/>
      <c r="CJ816" s="472"/>
      <c r="CK816" s="472"/>
      <c r="CL816" s="472"/>
      <c r="CM816" s="472"/>
      <c r="CN816" s="472"/>
      <c r="CO816" s="472"/>
      <c r="CP816" s="472"/>
      <c r="CQ816" s="472"/>
      <c r="CR816" s="472"/>
      <c r="CS816" s="472"/>
      <c r="CT816" s="472"/>
      <c r="CU816" s="472"/>
      <c r="CV816" s="472"/>
      <c r="CW816" s="472"/>
      <c r="CX816" s="472"/>
      <c r="CY816" s="472"/>
      <c r="CZ816" s="472"/>
      <c r="DA816" s="472"/>
      <c r="DB816" s="472"/>
      <c r="DC816" s="472"/>
      <c r="DD816" s="472"/>
      <c r="DE816" s="472"/>
      <c r="DF816" s="472"/>
      <c r="DG816" s="472"/>
      <c r="DH816" s="472"/>
      <c r="DI816" s="472"/>
      <c r="DJ816" s="472"/>
      <c r="DK816" s="472"/>
      <c r="DL816" s="472"/>
      <c r="DM816" s="472"/>
      <c r="DN816" s="472"/>
      <c r="DO816" s="472"/>
      <c r="DP816" s="472"/>
      <c r="DQ816" s="472"/>
      <c r="DR816" s="472"/>
      <c r="DS816" s="472"/>
      <c r="DT816" s="472"/>
      <c r="DU816" s="472"/>
      <c r="DV816" s="472"/>
      <c r="DW816" s="472"/>
      <c r="DX816" s="472"/>
      <c r="DY816" s="472"/>
      <c r="DZ816" s="472"/>
      <c r="EA816" s="472"/>
      <c r="EB816" s="472"/>
      <c r="EC816" s="472"/>
      <c r="ED816" s="472"/>
      <c r="EE816" s="472"/>
      <c r="EF816" s="472"/>
      <c r="EG816" s="472"/>
      <c r="EH816" s="472"/>
      <c r="EI816" s="472"/>
      <c r="EJ816" s="472"/>
      <c r="EK816" s="472"/>
      <c r="EL816" s="472"/>
      <c r="EM816" s="472"/>
      <c r="EN816" s="472"/>
      <c r="EO816" s="472"/>
      <c r="EP816" s="472"/>
      <c r="EQ816" s="472"/>
      <c r="ER816" s="472"/>
      <c r="ES816" s="472"/>
      <c r="ET816" s="472"/>
      <c r="EU816" s="472"/>
      <c r="EV816" s="472"/>
      <c r="EW816" s="472"/>
      <c r="EX816" s="472"/>
      <c r="EY816" s="472"/>
      <c r="EZ816" s="472"/>
      <c r="FA816" s="472"/>
      <c r="FB816" s="472"/>
      <c r="FC816" s="472"/>
      <c r="FD816" s="472"/>
      <c r="FE816" s="472"/>
      <c r="FF816" s="472"/>
      <c r="FG816" s="472"/>
      <c r="FH816" s="472"/>
      <c r="FI816" s="472"/>
      <c r="FJ816" s="472"/>
      <c r="FK816" s="472"/>
      <c r="FL816" s="472"/>
      <c r="FM816" s="472"/>
      <c r="FN816" s="472"/>
      <c r="FO816" s="472"/>
      <c r="FP816" s="472"/>
      <c r="FQ816" s="472"/>
      <c r="FR816" s="472"/>
      <c r="FS816" s="472"/>
      <c r="FT816" s="472"/>
      <c r="FU816" s="472"/>
      <c r="FV816" s="472"/>
      <c r="FW816" s="472"/>
      <c r="FX816" s="472"/>
      <c r="FY816" s="472"/>
      <c r="FZ816" s="472"/>
      <c r="GA816" s="472"/>
      <c r="GB816" s="472"/>
      <c r="GC816" s="472"/>
      <c r="GD816" s="472"/>
      <c r="GE816" s="472"/>
      <c r="GF816" s="472"/>
      <c r="GG816" s="472"/>
      <c r="GH816" s="472"/>
      <c r="GI816" s="472"/>
      <c r="GJ816" s="472"/>
      <c r="GK816" s="472"/>
      <c r="GL816" s="472"/>
      <c r="GM816" s="472"/>
      <c r="GN816" s="472"/>
      <c r="GO816" s="472"/>
      <c r="GP816" s="472"/>
      <c r="GQ816" s="472"/>
      <c r="GR816" s="472"/>
      <c r="GS816" s="472"/>
      <c r="GT816" s="472"/>
      <c r="GU816" s="472"/>
      <c r="GV816" s="472"/>
    </row>
    <row r="817" spans="1:204" s="473" customFormat="1" ht="32" x14ac:dyDescent="0.2">
      <c r="A817" s="476"/>
      <c r="B817" s="479" t="s">
        <v>3095</v>
      </c>
      <c r="C817" s="475" t="s">
        <v>1383</v>
      </c>
      <c r="D817" s="478">
        <v>0.11</v>
      </c>
      <c r="E817" s="478"/>
      <c r="F817" s="478"/>
      <c r="G817" s="478"/>
      <c r="H817" s="478"/>
      <c r="I817" s="478"/>
      <c r="J817" s="478"/>
      <c r="K817" s="478"/>
      <c r="L817" s="478"/>
      <c r="M817" s="478"/>
      <c r="N817" s="478"/>
      <c r="O817" s="478"/>
      <c r="P817" s="478"/>
      <c r="Q817" s="478"/>
      <c r="R817" s="478"/>
      <c r="S817" s="478"/>
      <c r="T817" s="478"/>
      <c r="U817" s="478"/>
      <c r="V817" s="478"/>
      <c r="W817" s="478"/>
      <c r="X817" s="478">
        <v>0</v>
      </c>
      <c r="Y817" s="478"/>
      <c r="Z817" s="478"/>
      <c r="AA817" s="478"/>
      <c r="AB817" s="478"/>
      <c r="AC817" s="478"/>
      <c r="AD817" s="478"/>
      <c r="AE817" s="478"/>
      <c r="AF817" s="478"/>
      <c r="AG817" s="478"/>
      <c r="AH817" s="478"/>
      <c r="AI817" s="478"/>
      <c r="AJ817" s="478"/>
      <c r="AK817" s="478"/>
      <c r="AL817" s="478"/>
      <c r="AM817" s="478"/>
      <c r="AN817" s="478"/>
      <c r="AO817" s="478"/>
      <c r="AP817" s="478"/>
      <c r="AQ817" s="478"/>
      <c r="AR817" s="478"/>
      <c r="AS817" s="478"/>
      <c r="AT817" s="478"/>
      <c r="AU817" s="478"/>
      <c r="AV817" s="478"/>
      <c r="AW817" s="478"/>
      <c r="AX817" s="478"/>
      <c r="AY817" s="478"/>
      <c r="AZ817" s="478"/>
      <c r="BA817" s="478"/>
      <c r="BB817" s="478"/>
      <c r="BC817" s="478"/>
      <c r="BD817" s="475" t="s">
        <v>2974</v>
      </c>
      <c r="BE817" s="475"/>
      <c r="BF817" s="472"/>
      <c r="BG817" s="472">
        <v>0</v>
      </c>
      <c r="BH817" s="472">
        <v>0.11</v>
      </c>
      <c r="BI817" s="472"/>
      <c r="BJ817" s="472"/>
      <c r="BK817" s="472"/>
      <c r="BL817" s="472"/>
      <c r="BM817" s="472"/>
      <c r="BN817" s="472"/>
      <c r="BO817" s="472"/>
      <c r="BP817" s="472"/>
      <c r="BQ817" s="472"/>
      <c r="BR817" s="472"/>
      <c r="BS817" s="472"/>
      <c r="BT817" s="472"/>
      <c r="BU817" s="472"/>
      <c r="BV817" s="472"/>
      <c r="BW817" s="472"/>
      <c r="BX817" s="472"/>
      <c r="BY817" s="472"/>
      <c r="BZ817" s="472"/>
      <c r="CA817" s="472"/>
      <c r="CB817" s="472"/>
      <c r="CC817" s="472"/>
      <c r="CD817" s="472"/>
      <c r="CE817" s="472"/>
      <c r="CF817" s="472"/>
      <c r="CG817" s="472"/>
      <c r="CH817" s="472"/>
      <c r="CI817" s="472"/>
      <c r="CJ817" s="472"/>
      <c r="CK817" s="472"/>
      <c r="CL817" s="472"/>
      <c r="CM817" s="472"/>
      <c r="CN817" s="472"/>
      <c r="CO817" s="472"/>
      <c r="CP817" s="472"/>
      <c r="CQ817" s="472"/>
      <c r="CR817" s="472"/>
      <c r="CS817" s="472"/>
      <c r="CT817" s="472"/>
      <c r="CU817" s="472"/>
      <c r="CV817" s="472"/>
      <c r="CW817" s="472"/>
      <c r="CX817" s="472"/>
      <c r="CY817" s="472"/>
      <c r="CZ817" s="472"/>
      <c r="DA817" s="472"/>
      <c r="DB817" s="472"/>
      <c r="DC817" s="472"/>
      <c r="DD817" s="472"/>
      <c r="DE817" s="472"/>
      <c r="DF817" s="472"/>
      <c r="DG817" s="472"/>
      <c r="DH817" s="472"/>
      <c r="DI817" s="472"/>
      <c r="DJ817" s="472"/>
      <c r="DK817" s="472"/>
      <c r="DL817" s="472"/>
      <c r="DM817" s="472"/>
      <c r="DN817" s="472"/>
      <c r="DO817" s="472"/>
      <c r="DP817" s="472"/>
      <c r="DQ817" s="472"/>
      <c r="DR817" s="472"/>
      <c r="DS817" s="472"/>
      <c r="DT817" s="472"/>
      <c r="DU817" s="472"/>
      <c r="DV817" s="472"/>
      <c r="DW817" s="472"/>
      <c r="DX817" s="472"/>
      <c r="DY817" s="472"/>
      <c r="DZ817" s="472"/>
      <c r="EA817" s="472"/>
      <c r="EB817" s="472"/>
      <c r="EC817" s="472"/>
      <c r="ED817" s="472"/>
      <c r="EE817" s="472"/>
      <c r="EF817" s="472"/>
      <c r="EG817" s="472"/>
      <c r="EH817" s="472"/>
      <c r="EI817" s="472"/>
      <c r="EJ817" s="472"/>
      <c r="EK817" s="472"/>
      <c r="EL817" s="472"/>
      <c r="EM817" s="472"/>
      <c r="EN817" s="472"/>
      <c r="EO817" s="472"/>
      <c r="EP817" s="472"/>
      <c r="EQ817" s="472"/>
      <c r="ER817" s="472"/>
      <c r="ES817" s="472"/>
      <c r="ET817" s="472"/>
      <c r="EU817" s="472"/>
      <c r="EV817" s="472"/>
      <c r="EW817" s="472"/>
      <c r="EX817" s="472"/>
      <c r="EY817" s="472"/>
      <c r="EZ817" s="472"/>
      <c r="FA817" s="472"/>
      <c r="FB817" s="472"/>
      <c r="FC817" s="472"/>
      <c r="FD817" s="472"/>
      <c r="FE817" s="472"/>
      <c r="FF817" s="472"/>
      <c r="FG817" s="472"/>
      <c r="FH817" s="472"/>
      <c r="FI817" s="472"/>
      <c r="FJ817" s="472"/>
      <c r="FK817" s="472"/>
      <c r="FL817" s="472"/>
      <c r="FM817" s="472"/>
      <c r="FN817" s="472"/>
      <c r="FO817" s="472"/>
      <c r="FP817" s="472"/>
      <c r="FQ817" s="472"/>
      <c r="FR817" s="472"/>
      <c r="FS817" s="472"/>
      <c r="FT817" s="472"/>
      <c r="FU817" s="472"/>
      <c r="FV817" s="472"/>
      <c r="FW817" s="472"/>
      <c r="FX817" s="472"/>
      <c r="FY817" s="472"/>
      <c r="FZ817" s="472"/>
      <c r="GA817" s="472"/>
      <c r="GB817" s="472"/>
      <c r="GC817" s="472"/>
      <c r="GD817" s="472"/>
      <c r="GE817" s="472"/>
      <c r="GF817" s="472"/>
      <c r="GG817" s="472"/>
      <c r="GH817" s="472"/>
      <c r="GI817" s="472"/>
      <c r="GJ817" s="472"/>
      <c r="GK817" s="472"/>
      <c r="GL817" s="472"/>
      <c r="GM817" s="472"/>
      <c r="GN817" s="472"/>
      <c r="GO817" s="472"/>
      <c r="GP817" s="472"/>
      <c r="GQ817" s="472"/>
      <c r="GR817" s="472"/>
      <c r="GS817" s="472"/>
      <c r="GT817" s="472"/>
      <c r="GU817" s="472"/>
      <c r="GV817" s="472"/>
    </row>
    <row r="818" spans="1:204" s="473" customFormat="1" x14ac:dyDescent="0.2">
      <c r="A818" s="476"/>
      <c r="B818" s="504" t="s">
        <v>3096</v>
      </c>
      <c r="C818" s="475" t="s">
        <v>1383</v>
      </c>
      <c r="D818" s="478">
        <v>0.93</v>
      </c>
      <c r="E818" s="478"/>
      <c r="F818" s="478"/>
      <c r="G818" s="478"/>
      <c r="H818" s="478"/>
      <c r="I818" s="478"/>
      <c r="J818" s="478"/>
      <c r="K818" s="478"/>
      <c r="L818" s="478"/>
      <c r="M818" s="478"/>
      <c r="N818" s="478"/>
      <c r="O818" s="478"/>
      <c r="P818" s="478"/>
      <c r="Q818" s="478"/>
      <c r="R818" s="478"/>
      <c r="S818" s="478"/>
      <c r="T818" s="478"/>
      <c r="U818" s="478"/>
      <c r="V818" s="478"/>
      <c r="W818" s="478"/>
      <c r="X818" s="478">
        <v>0</v>
      </c>
      <c r="Y818" s="478"/>
      <c r="Z818" s="478"/>
      <c r="AA818" s="478"/>
      <c r="AB818" s="478"/>
      <c r="AC818" s="478"/>
      <c r="AD818" s="478"/>
      <c r="AE818" s="478"/>
      <c r="AF818" s="478"/>
      <c r="AG818" s="478"/>
      <c r="AH818" s="478"/>
      <c r="AI818" s="478"/>
      <c r="AJ818" s="478"/>
      <c r="AK818" s="478"/>
      <c r="AL818" s="478"/>
      <c r="AM818" s="478"/>
      <c r="AN818" s="478"/>
      <c r="AO818" s="478"/>
      <c r="AP818" s="478"/>
      <c r="AQ818" s="478"/>
      <c r="AR818" s="478"/>
      <c r="AS818" s="478"/>
      <c r="AT818" s="478"/>
      <c r="AU818" s="478"/>
      <c r="AV818" s="478"/>
      <c r="AW818" s="478"/>
      <c r="AX818" s="478"/>
      <c r="AY818" s="478"/>
      <c r="AZ818" s="478"/>
      <c r="BA818" s="478"/>
      <c r="BB818" s="478"/>
      <c r="BC818" s="478"/>
      <c r="BD818" s="475" t="s">
        <v>2974</v>
      </c>
      <c r="BE818" s="475"/>
      <c r="BF818" s="472"/>
      <c r="BG818" s="472">
        <v>0</v>
      </c>
      <c r="BH818" s="472">
        <v>0.93</v>
      </c>
      <c r="BI818" s="472"/>
      <c r="BJ818" s="472"/>
      <c r="BK818" s="472"/>
      <c r="BL818" s="472"/>
      <c r="BM818" s="472"/>
      <c r="BN818" s="472"/>
      <c r="BO818" s="472"/>
      <c r="BP818" s="472"/>
      <c r="BQ818" s="472"/>
      <c r="BR818" s="472"/>
      <c r="BS818" s="472"/>
      <c r="BT818" s="472"/>
      <c r="BU818" s="472"/>
      <c r="BV818" s="472"/>
      <c r="BW818" s="472"/>
      <c r="BX818" s="472"/>
      <c r="BY818" s="472"/>
      <c r="BZ818" s="472"/>
      <c r="CA818" s="472"/>
      <c r="CB818" s="472"/>
      <c r="CC818" s="472"/>
      <c r="CD818" s="472"/>
      <c r="CE818" s="472"/>
      <c r="CF818" s="472"/>
      <c r="CG818" s="472"/>
      <c r="CH818" s="472"/>
      <c r="CI818" s="472"/>
      <c r="CJ818" s="472"/>
      <c r="CK818" s="472"/>
      <c r="CL818" s="472"/>
      <c r="CM818" s="472"/>
      <c r="CN818" s="472"/>
      <c r="CO818" s="472"/>
      <c r="CP818" s="472"/>
      <c r="CQ818" s="472"/>
      <c r="CR818" s="472"/>
      <c r="CS818" s="472"/>
      <c r="CT818" s="472"/>
      <c r="CU818" s="472"/>
      <c r="CV818" s="472"/>
      <c r="CW818" s="472"/>
      <c r="CX818" s="472"/>
      <c r="CY818" s="472"/>
      <c r="CZ818" s="472"/>
      <c r="DA818" s="472"/>
      <c r="DB818" s="472"/>
      <c r="DC818" s="472"/>
      <c r="DD818" s="472"/>
      <c r="DE818" s="472"/>
      <c r="DF818" s="472"/>
      <c r="DG818" s="472"/>
      <c r="DH818" s="472"/>
      <c r="DI818" s="472"/>
      <c r="DJ818" s="472"/>
      <c r="DK818" s="472"/>
      <c r="DL818" s="472"/>
      <c r="DM818" s="472"/>
      <c r="DN818" s="472"/>
      <c r="DO818" s="472"/>
      <c r="DP818" s="472"/>
      <c r="DQ818" s="472"/>
      <c r="DR818" s="472"/>
      <c r="DS818" s="472"/>
      <c r="DT818" s="472"/>
      <c r="DU818" s="472"/>
      <c r="DV818" s="472"/>
      <c r="DW818" s="472"/>
      <c r="DX818" s="472"/>
      <c r="DY818" s="472"/>
      <c r="DZ818" s="472"/>
      <c r="EA818" s="472"/>
      <c r="EB818" s="472"/>
      <c r="EC818" s="472"/>
      <c r="ED818" s="472"/>
      <c r="EE818" s="472"/>
      <c r="EF818" s="472"/>
      <c r="EG818" s="472"/>
      <c r="EH818" s="472"/>
      <c r="EI818" s="472"/>
      <c r="EJ818" s="472"/>
      <c r="EK818" s="472"/>
      <c r="EL818" s="472"/>
      <c r="EM818" s="472"/>
      <c r="EN818" s="472"/>
      <c r="EO818" s="472"/>
      <c r="EP818" s="472"/>
      <c r="EQ818" s="472"/>
      <c r="ER818" s="472"/>
      <c r="ES818" s="472"/>
      <c r="ET818" s="472"/>
      <c r="EU818" s="472"/>
      <c r="EV818" s="472"/>
      <c r="EW818" s="472"/>
      <c r="EX818" s="472"/>
      <c r="EY818" s="472"/>
      <c r="EZ818" s="472"/>
      <c r="FA818" s="472"/>
      <c r="FB818" s="472"/>
      <c r="FC818" s="472"/>
      <c r="FD818" s="472"/>
      <c r="FE818" s="472"/>
      <c r="FF818" s="472"/>
      <c r="FG818" s="472"/>
      <c r="FH818" s="472"/>
      <c r="FI818" s="472"/>
      <c r="FJ818" s="472"/>
      <c r="FK818" s="472"/>
      <c r="FL818" s="472"/>
      <c r="FM818" s="472"/>
      <c r="FN818" s="472"/>
      <c r="FO818" s="472"/>
      <c r="FP818" s="472"/>
      <c r="FQ818" s="472"/>
      <c r="FR818" s="472"/>
      <c r="FS818" s="472"/>
      <c r="FT818" s="472"/>
      <c r="FU818" s="472"/>
      <c r="FV818" s="472"/>
      <c r="FW818" s="472"/>
      <c r="FX818" s="472"/>
      <c r="FY818" s="472"/>
      <c r="FZ818" s="472"/>
      <c r="GA818" s="472"/>
      <c r="GB818" s="472"/>
      <c r="GC818" s="472"/>
      <c r="GD818" s="472"/>
      <c r="GE818" s="472"/>
      <c r="GF818" s="472"/>
      <c r="GG818" s="472"/>
      <c r="GH818" s="472"/>
      <c r="GI818" s="472"/>
      <c r="GJ818" s="472"/>
      <c r="GK818" s="472"/>
      <c r="GL818" s="472"/>
      <c r="GM818" s="472"/>
      <c r="GN818" s="472"/>
      <c r="GO818" s="472"/>
      <c r="GP818" s="472"/>
      <c r="GQ818" s="472"/>
      <c r="GR818" s="472"/>
      <c r="GS818" s="472"/>
      <c r="GT818" s="472"/>
      <c r="GU818" s="472"/>
      <c r="GV818" s="472"/>
    </row>
    <row r="819" spans="1:204" s="473" customFormat="1" ht="32" x14ac:dyDescent="0.2">
      <c r="A819" s="476"/>
      <c r="B819" s="505" t="s">
        <v>3097</v>
      </c>
      <c r="C819" s="475" t="s">
        <v>1383</v>
      </c>
      <c r="D819" s="478">
        <v>0.4</v>
      </c>
      <c r="E819" s="478"/>
      <c r="F819" s="478"/>
      <c r="G819" s="478"/>
      <c r="H819" s="478"/>
      <c r="I819" s="478"/>
      <c r="J819" s="478"/>
      <c r="K819" s="478"/>
      <c r="L819" s="478"/>
      <c r="M819" s="478"/>
      <c r="N819" s="478"/>
      <c r="O819" s="478"/>
      <c r="P819" s="478"/>
      <c r="Q819" s="478"/>
      <c r="R819" s="478"/>
      <c r="S819" s="478"/>
      <c r="T819" s="478"/>
      <c r="U819" s="478"/>
      <c r="V819" s="478"/>
      <c r="W819" s="478"/>
      <c r="X819" s="478">
        <v>0</v>
      </c>
      <c r="Y819" s="478"/>
      <c r="Z819" s="478"/>
      <c r="AA819" s="478"/>
      <c r="AB819" s="478"/>
      <c r="AC819" s="478"/>
      <c r="AD819" s="478"/>
      <c r="AE819" s="478"/>
      <c r="AF819" s="478"/>
      <c r="AG819" s="478"/>
      <c r="AH819" s="478"/>
      <c r="AI819" s="478"/>
      <c r="AJ819" s="478"/>
      <c r="AK819" s="478"/>
      <c r="AL819" s="478"/>
      <c r="AM819" s="478"/>
      <c r="AN819" s="478"/>
      <c r="AO819" s="478"/>
      <c r="AP819" s="478"/>
      <c r="AQ819" s="478"/>
      <c r="AR819" s="478"/>
      <c r="AS819" s="478"/>
      <c r="AT819" s="478"/>
      <c r="AU819" s="478"/>
      <c r="AV819" s="478"/>
      <c r="AW819" s="478"/>
      <c r="AX819" s="478"/>
      <c r="AY819" s="478"/>
      <c r="AZ819" s="478"/>
      <c r="BA819" s="478">
        <v>0.4</v>
      </c>
      <c r="BB819" s="478"/>
      <c r="BC819" s="478"/>
      <c r="BD819" s="475" t="s">
        <v>3000</v>
      </c>
      <c r="BE819" s="506" t="s">
        <v>1472</v>
      </c>
      <c r="BF819" s="472">
        <v>2017</v>
      </c>
      <c r="BG819" s="472">
        <v>0.4</v>
      </c>
      <c r="BH819" s="472">
        <v>0</v>
      </c>
      <c r="BI819" s="472"/>
      <c r="BJ819" s="472"/>
      <c r="BK819" s="472"/>
      <c r="BL819" s="472"/>
      <c r="BM819" s="472"/>
      <c r="BN819" s="472"/>
      <c r="BO819" s="472"/>
      <c r="BP819" s="472"/>
      <c r="BQ819" s="472"/>
      <c r="BR819" s="472"/>
      <c r="BS819" s="472"/>
      <c r="BT819" s="472"/>
      <c r="BU819" s="472"/>
      <c r="BV819" s="472"/>
      <c r="BW819" s="472"/>
      <c r="BX819" s="472"/>
      <c r="BY819" s="472"/>
      <c r="BZ819" s="472"/>
      <c r="CA819" s="472"/>
      <c r="CB819" s="472"/>
      <c r="CC819" s="472"/>
      <c r="CD819" s="472"/>
      <c r="CE819" s="472"/>
      <c r="CF819" s="472"/>
      <c r="CG819" s="472"/>
      <c r="CH819" s="472"/>
      <c r="CI819" s="472"/>
      <c r="CJ819" s="472"/>
      <c r="CK819" s="472"/>
      <c r="CL819" s="472"/>
      <c r="CM819" s="472"/>
      <c r="CN819" s="472"/>
      <c r="CO819" s="472"/>
      <c r="CP819" s="472"/>
      <c r="CQ819" s="472"/>
      <c r="CR819" s="472"/>
      <c r="CS819" s="472"/>
      <c r="CT819" s="472"/>
      <c r="CU819" s="472"/>
      <c r="CV819" s="472"/>
      <c r="CW819" s="472"/>
      <c r="CX819" s="472"/>
      <c r="CY819" s="472"/>
      <c r="CZ819" s="472"/>
      <c r="DA819" s="472"/>
      <c r="DB819" s="472"/>
      <c r="DC819" s="472"/>
      <c r="DD819" s="472"/>
      <c r="DE819" s="472"/>
      <c r="DF819" s="472"/>
      <c r="DG819" s="472"/>
      <c r="DH819" s="472"/>
      <c r="DI819" s="472"/>
      <c r="DJ819" s="472"/>
      <c r="DK819" s="472"/>
      <c r="DL819" s="472"/>
      <c r="DM819" s="472"/>
      <c r="DN819" s="472"/>
      <c r="DO819" s="472"/>
      <c r="DP819" s="472"/>
      <c r="DQ819" s="472"/>
      <c r="DR819" s="472"/>
      <c r="DS819" s="472"/>
      <c r="DT819" s="472"/>
      <c r="DU819" s="472"/>
      <c r="DV819" s="472"/>
      <c r="DW819" s="472"/>
      <c r="DX819" s="472"/>
      <c r="DY819" s="472"/>
      <c r="DZ819" s="472"/>
      <c r="EA819" s="472"/>
      <c r="EB819" s="472"/>
      <c r="EC819" s="472"/>
      <c r="ED819" s="472"/>
      <c r="EE819" s="472"/>
      <c r="EF819" s="472"/>
      <c r="EG819" s="472"/>
      <c r="EH819" s="472"/>
      <c r="EI819" s="472"/>
      <c r="EJ819" s="472"/>
      <c r="EK819" s="472"/>
      <c r="EL819" s="472"/>
      <c r="EM819" s="472"/>
      <c r="EN819" s="472"/>
      <c r="EO819" s="472"/>
      <c r="EP819" s="472"/>
      <c r="EQ819" s="472"/>
      <c r="ER819" s="472"/>
      <c r="ES819" s="472"/>
      <c r="ET819" s="472"/>
      <c r="EU819" s="472"/>
      <c r="EV819" s="472"/>
      <c r="EW819" s="472"/>
      <c r="EX819" s="472"/>
      <c r="EY819" s="472"/>
      <c r="EZ819" s="472"/>
      <c r="FA819" s="472"/>
      <c r="FB819" s="472"/>
      <c r="FC819" s="472"/>
      <c r="FD819" s="472"/>
      <c r="FE819" s="472"/>
      <c r="FF819" s="472"/>
      <c r="FG819" s="472"/>
      <c r="FH819" s="472"/>
      <c r="FI819" s="472"/>
      <c r="FJ819" s="472"/>
      <c r="FK819" s="472"/>
      <c r="FL819" s="472"/>
      <c r="FM819" s="472"/>
      <c r="FN819" s="472"/>
      <c r="FO819" s="472"/>
      <c r="FP819" s="472"/>
      <c r="FQ819" s="472"/>
      <c r="FR819" s="472"/>
      <c r="FS819" s="472"/>
      <c r="FT819" s="472"/>
      <c r="FU819" s="472"/>
      <c r="FV819" s="472"/>
      <c r="FW819" s="472"/>
      <c r="FX819" s="472"/>
      <c r="FY819" s="472"/>
      <c r="FZ819" s="472"/>
      <c r="GA819" s="472"/>
      <c r="GB819" s="472"/>
      <c r="GC819" s="472"/>
      <c r="GD819" s="472"/>
      <c r="GE819" s="472"/>
      <c r="GF819" s="472"/>
      <c r="GG819" s="472"/>
      <c r="GH819" s="472"/>
      <c r="GI819" s="472"/>
      <c r="GJ819" s="472"/>
      <c r="GK819" s="472"/>
      <c r="GL819" s="472"/>
      <c r="GM819" s="472"/>
      <c r="GN819" s="472"/>
      <c r="GO819" s="472"/>
      <c r="GP819" s="472"/>
      <c r="GQ819" s="472"/>
      <c r="GR819" s="472"/>
      <c r="GS819" s="472"/>
      <c r="GT819" s="472"/>
      <c r="GU819" s="472"/>
      <c r="GV819" s="472"/>
    </row>
    <row r="820" spans="1:204" s="473" customFormat="1" x14ac:dyDescent="0.2">
      <c r="A820" s="476"/>
      <c r="B820" s="507" t="s">
        <v>1473</v>
      </c>
      <c r="C820" s="475" t="s">
        <v>1383</v>
      </c>
      <c r="D820" s="478">
        <v>0.5</v>
      </c>
      <c r="E820" s="478"/>
      <c r="F820" s="478"/>
      <c r="G820" s="478"/>
      <c r="H820" s="478"/>
      <c r="I820" s="478"/>
      <c r="J820" s="478"/>
      <c r="K820" s="478"/>
      <c r="L820" s="478"/>
      <c r="M820" s="478"/>
      <c r="N820" s="478"/>
      <c r="O820" s="478"/>
      <c r="P820" s="478"/>
      <c r="Q820" s="478"/>
      <c r="R820" s="478"/>
      <c r="S820" s="478"/>
      <c r="T820" s="478"/>
      <c r="U820" s="478"/>
      <c r="V820" s="478"/>
      <c r="W820" s="478"/>
      <c r="X820" s="478">
        <v>0</v>
      </c>
      <c r="Y820" s="478"/>
      <c r="Z820" s="478"/>
      <c r="AA820" s="478"/>
      <c r="AB820" s="478"/>
      <c r="AC820" s="478"/>
      <c r="AD820" s="478"/>
      <c r="AE820" s="478"/>
      <c r="AF820" s="478"/>
      <c r="AG820" s="478"/>
      <c r="AH820" s="478"/>
      <c r="AI820" s="478"/>
      <c r="AJ820" s="478"/>
      <c r="AK820" s="478"/>
      <c r="AL820" s="478"/>
      <c r="AM820" s="478"/>
      <c r="AN820" s="478"/>
      <c r="AO820" s="478"/>
      <c r="AP820" s="478"/>
      <c r="AQ820" s="478"/>
      <c r="AR820" s="478"/>
      <c r="AS820" s="478"/>
      <c r="AT820" s="478"/>
      <c r="AU820" s="478"/>
      <c r="AV820" s="478"/>
      <c r="AW820" s="478"/>
      <c r="AX820" s="478"/>
      <c r="AY820" s="478"/>
      <c r="AZ820" s="478"/>
      <c r="BA820" s="478"/>
      <c r="BB820" s="478"/>
      <c r="BC820" s="478"/>
      <c r="BD820" s="475" t="s">
        <v>3000</v>
      </c>
      <c r="BE820" s="475"/>
      <c r="BF820" s="472"/>
      <c r="BG820" s="472">
        <v>0</v>
      </c>
      <c r="BH820" s="472">
        <v>0.5</v>
      </c>
      <c r="BI820" s="472"/>
      <c r="BJ820" s="472"/>
      <c r="BK820" s="472"/>
      <c r="BL820" s="472"/>
      <c r="BM820" s="472"/>
      <c r="BN820" s="472"/>
      <c r="BO820" s="472"/>
      <c r="BP820" s="472"/>
      <c r="BQ820" s="472"/>
      <c r="BR820" s="472"/>
      <c r="BS820" s="472"/>
      <c r="BT820" s="472"/>
      <c r="BU820" s="472"/>
      <c r="BV820" s="472"/>
      <c r="BW820" s="472"/>
      <c r="BX820" s="472"/>
      <c r="BY820" s="472"/>
      <c r="BZ820" s="472"/>
      <c r="CA820" s="472"/>
      <c r="CB820" s="472"/>
      <c r="CC820" s="472"/>
      <c r="CD820" s="472"/>
      <c r="CE820" s="472"/>
      <c r="CF820" s="472"/>
      <c r="CG820" s="472"/>
      <c r="CH820" s="472"/>
      <c r="CI820" s="472"/>
      <c r="CJ820" s="472"/>
      <c r="CK820" s="472"/>
      <c r="CL820" s="472"/>
      <c r="CM820" s="472"/>
      <c r="CN820" s="472"/>
      <c r="CO820" s="472"/>
      <c r="CP820" s="472"/>
      <c r="CQ820" s="472"/>
      <c r="CR820" s="472"/>
      <c r="CS820" s="472"/>
      <c r="CT820" s="472"/>
      <c r="CU820" s="472"/>
      <c r="CV820" s="472"/>
      <c r="CW820" s="472"/>
      <c r="CX820" s="472"/>
      <c r="CY820" s="472"/>
      <c r="CZ820" s="472"/>
      <c r="DA820" s="472"/>
      <c r="DB820" s="472"/>
      <c r="DC820" s="472"/>
      <c r="DD820" s="472"/>
      <c r="DE820" s="472"/>
      <c r="DF820" s="472"/>
      <c r="DG820" s="472"/>
      <c r="DH820" s="472"/>
      <c r="DI820" s="472"/>
      <c r="DJ820" s="472"/>
      <c r="DK820" s="472"/>
      <c r="DL820" s="472"/>
      <c r="DM820" s="472"/>
      <c r="DN820" s="472"/>
      <c r="DO820" s="472"/>
      <c r="DP820" s="472"/>
      <c r="DQ820" s="472"/>
      <c r="DR820" s="472"/>
      <c r="DS820" s="472"/>
      <c r="DT820" s="472"/>
      <c r="DU820" s="472"/>
      <c r="DV820" s="472"/>
      <c r="DW820" s="472"/>
      <c r="DX820" s="472"/>
      <c r="DY820" s="472"/>
      <c r="DZ820" s="472"/>
      <c r="EA820" s="472"/>
      <c r="EB820" s="472"/>
      <c r="EC820" s="472"/>
      <c r="ED820" s="472"/>
      <c r="EE820" s="472"/>
      <c r="EF820" s="472"/>
      <c r="EG820" s="472"/>
      <c r="EH820" s="472"/>
      <c r="EI820" s="472"/>
      <c r="EJ820" s="472"/>
      <c r="EK820" s="472"/>
      <c r="EL820" s="472"/>
      <c r="EM820" s="472"/>
      <c r="EN820" s="472"/>
      <c r="EO820" s="472"/>
      <c r="EP820" s="472"/>
      <c r="EQ820" s="472"/>
      <c r="ER820" s="472"/>
      <c r="ES820" s="472"/>
      <c r="ET820" s="472"/>
      <c r="EU820" s="472"/>
      <c r="EV820" s="472"/>
      <c r="EW820" s="472"/>
      <c r="EX820" s="472"/>
      <c r="EY820" s="472"/>
      <c r="EZ820" s="472"/>
      <c r="FA820" s="472"/>
      <c r="FB820" s="472"/>
      <c r="FC820" s="472"/>
      <c r="FD820" s="472"/>
      <c r="FE820" s="472"/>
      <c r="FF820" s="472"/>
      <c r="FG820" s="472"/>
      <c r="FH820" s="472"/>
      <c r="FI820" s="472"/>
      <c r="FJ820" s="472"/>
      <c r="FK820" s="472"/>
      <c r="FL820" s="472"/>
      <c r="FM820" s="472"/>
      <c r="FN820" s="472"/>
      <c r="FO820" s="472"/>
      <c r="FP820" s="472"/>
      <c r="FQ820" s="472"/>
      <c r="FR820" s="472"/>
      <c r="FS820" s="472"/>
      <c r="FT820" s="472"/>
      <c r="FU820" s="472"/>
      <c r="FV820" s="472"/>
      <c r="FW820" s="472"/>
      <c r="FX820" s="472"/>
      <c r="FY820" s="472"/>
      <c r="FZ820" s="472"/>
      <c r="GA820" s="472"/>
      <c r="GB820" s="472"/>
      <c r="GC820" s="472"/>
      <c r="GD820" s="472"/>
      <c r="GE820" s="472"/>
      <c r="GF820" s="472"/>
      <c r="GG820" s="472"/>
      <c r="GH820" s="472"/>
      <c r="GI820" s="472"/>
      <c r="GJ820" s="472"/>
      <c r="GK820" s="472"/>
      <c r="GL820" s="472"/>
      <c r="GM820" s="472"/>
      <c r="GN820" s="472"/>
      <c r="GO820" s="472"/>
      <c r="GP820" s="472"/>
      <c r="GQ820" s="472"/>
      <c r="GR820" s="472"/>
      <c r="GS820" s="472"/>
      <c r="GT820" s="472"/>
      <c r="GU820" s="472"/>
      <c r="GV820" s="472"/>
    </row>
    <row r="821" spans="1:204" s="473" customFormat="1" x14ac:dyDescent="0.2">
      <c r="A821" s="476"/>
      <c r="B821" s="505" t="s">
        <v>1474</v>
      </c>
      <c r="C821" s="475" t="s">
        <v>1383</v>
      </c>
      <c r="D821" s="478">
        <v>1</v>
      </c>
      <c r="E821" s="478"/>
      <c r="F821" s="478"/>
      <c r="G821" s="478"/>
      <c r="H821" s="478"/>
      <c r="I821" s="478"/>
      <c r="J821" s="478"/>
      <c r="K821" s="478"/>
      <c r="L821" s="478"/>
      <c r="M821" s="478"/>
      <c r="N821" s="478"/>
      <c r="O821" s="478"/>
      <c r="P821" s="478"/>
      <c r="Q821" s="478"/>
      <c r="R821" s="478"/>
      <c r="S821" s="478"/>
      <c r="T821" s="478"/>
      <c r="U821" s="478"/>
      <c r="V821" s="478"/>
      <c r="W821" s="478"/>
      <c r="X821" s="478">
        <v>0</v>
      </c>
      <c r="Y821" s="478"/>
      <c r="Z821" s="478"/>
      <c r="AA821" s="478"/>
      <c r="AB821" s="478"/>
      <c r="AC821" s="478"/>
      <c r="AD821" s="478"/>
      <c r="AE821" s="478"/>
      <c r="AF821" s="478"/>
      <c r="AG821" s="478"/>
      <c r="AH821" s="478"/>
      <c r="AI821" s="478"/>
      <c r="AJ821" s="478"/>
      <c r="AK821" s="478"/>
      <c r="AL821" s="478"/>
      <c r="AM821" s="478"/>
      <c r="AN821" s="478"/>
      <c r="AO821" s="478"/>
      <c r="AP821" s="478"/>
      <c r="AQ821" s="478"/>
      <c r="AR821" s="478"/>
      <c r="AS821" s="478"/>
      <c r="AT821" s="478"/>
      <c r="AU821" s="478"/>
      <c r="AV821" s="478"/>
      <c r="AW821" s="478"/>
      <c r="AX821" s="478"/>
      <c r="AY821" s="478"/>
      <c r="AZ821" s="478"/>
      <c r="BA821" s="478"/>
      <c r="BB821" s="478"/>
      <c r="BC821" s="478"/>
      <c r="BD821" s="475" t="s">
        <v>3000</v>
      </c>
      <c r="BE821" s="475"/>
      <c r="BF821" s="472"/>
      <c r="BG821" s="472">
        <v>0</v>
      </c>
      <c r="BH821" s="472">
        <v>1</v>
      </c>
      <c r="BI821" s="472"/>
      <c r="BJ821" s="472"/>
      <c r="BK821" s="472"/>
      <c r="BL821" s="472"/>
      <c r="BM821" s="472"/>
      <c r="BN821" s="472"/>
      <c r="BO821" s="472"/>
      <c r="BP821" s="472"/>
      <c r="BQ821" s="472"/>
      <c r="BR821" s="472"/>
      <c r="BS821" s="472"/>
      <c r="BT821" s="472"/>
      <c r="BU821" s="472"/>
      <c r="BV821" s="472"/>
      <c r="BW821" s="472"/>
      <c r="BX821" s="472"/>
      <c r="BY821" s="472"/>
      <c r="BZ821" s="472"/>
      <c r="CA821" s="472"/>
      <c r="CB821" s="472"/>
      <c r="CC821" s="472"/>
      <c r="CD821" s="472"/>
      <c r="CE821" s="472"/>
      <c r="CF821" s="472"/>
      <c r="CG821" s="472"/>
      <c r="CH821" s="472"/>
      <c r="CI821" s="472"/>
      <c r="CJ821" s="472"/>
      <c r="CK821" s="472"/>
      <c r="CL821" s="472"/>
      <c r="CM821" s="472"/>
      <c r="CN821" s="472"/>
      <c r="CO821" s="472"/>
      <c r="CP821" s="472"/>
      <c r="CQ821" s="472"/>
      <c r="CR821" s="472"/>
      <c r="CS821" s="472"/>
      <c r="CT821" s="472"/>
      <c r="CU821" s="472"/>
      <c r="CV821" s="472"/>
      <c r="CW821" s="472"/>
      <c r="CX821" s="472"/>
      <c r="CY821" s="472"/>
      <c r="CZ821" s="472"/>
      <c r="DA821" s="472"/>
      <c r="DB821" s="472"/>
      <c r="DC821" s="472"/>
      <c r="DD821" s="472"/>
      <c r="DE821" s="472"/>
      <c r="DF821" s="472"/>
      <c r="DG821" s="472"/>
      <c r="DH821" s="472"/>
      <c r="DI821" s="472"/>
      <c r="DJ821" s="472"/>
      <c r="DK821" s="472"/>
      <c r="DL821" s="472"/>
      <c r="DM821" s="472"/>
      <c r="DN821" s="472"/>
      <c r="DO821" s="472"/>
      <c r="DP821" s="472"/>
      <c r="DQ821" s="472"/>
      <c r="DR821" s="472"/>
      <c r="DS821" s="472"/>
      <c r="DT821" s="472"/>
      <c r="DU821" s="472"/>
      <c r="DV821" s="472"/>
      <c r="DW821" s="472"/>
      <c r="DX821" s="472"/>
      <c r="DY821" s="472"/>
      <c r="DZ821" s="472"/>
      <c r="EA821" s="472"/>
      <c r="EB821" s="472"/>
      <c r="EC821" s="472"/>
      <c r="ED821" s="472"/>
      <c r="EE821" s="472"/>
      <c r="EF821" s="472"/>
      <c r="EG821" s="472"/>
      <c r="EH821" s="472"/>
      <c r="EI821" s="472"/>
      <c r="EJ821" s="472"/>
      <c r="EK821" s="472"/>
      <c r="EL821" s="472"/>
      <c r="EM821" s="472"/>
      <c r="EN821" s="472"/>
      <c r="EO821" s="472"/>
      <c r="EP821" s="472"/>
      <c r="EQ821" s="472"/>
      <c r="ER821" s="472"/>
      <c r="ES821" s="472"/>
      <c r="ET821" s="472"/>
      <c r="EU821" s="472"/>
      <c r="EV821" s="472"/>
      <c r="EW821" s="472"/>
      <c r="EX821" s="472"/>
      <c r="EY821" s="472"/>
      <c r="EZ821" s="472"/>
      <c r="FA821" s="472"/>
      <c r="FB821" s="472"/>
      <c r="FC821" s="472"/>
      <c r="FD821" s="472"/>
      <c r="FE821" s="472"/>
      <c r="FF821" s="472"/>
      <c r="FG821" s="472"/>
      <c r="FH821" s="472"/>
      <c r="FI821" s="472"/>
      <c r="FJ821" s="472"/>
      <c r="FK821" s="472"/>
      <c r="FL821" s="472"/>
      <c r="FM821" s="472"/>
      <c r="FN821" s="472"/>
      <c r="FO821" s="472"/>
      <c r="FP821" s="472"/>
      <c r="FQ821" s="472"/>
      <c r="FR821" s="472"/>
      <c r="FS821" s="472"/>
      <c r="FT821" s="472"/>
      <c r="FU821" s="472"/>
      <c r="FV821" s="472"/>
      <c r="FW821" s="472"/>
      <c r="FX821" s="472"/>
      <c r="FY821" s="472"/>
      <c r="FZ821" s="472"/>
      <c r="GA821" s="472"/>
      <c r="GB821" s="472"/>
      <c r="GC821" s="472"/>
      <c r="GD821" s="472"/>
      <c r="GE821" s="472"/>
      <c r="GF821" s="472"/>
      <c r="GG821" s="472"/>
      <c r="GH821" s="472"/>
      <c r="GI821" s="472"/>
      <c r="GJ821" s="472"/>
      <c r="GK821" s="472"/>
      <c r="GL821" s="472"/>
      <c r="GM821" s="472"/>
      <c r="GN821" s="472"/>
      <c r="GO821" s="472"/>
      <c r="GP821" s="472"/>
      <c r="GQ821" s="472"/>
      <c r="GR821" s="472"/>
      <c r="GS821" s="472"/>
      <c r="GT821" s="472"/>
      <c r="GU821" s="472"/>
      <c r="GV821" s="472"/>
    </row>
    <row r="822" spans="1:204" s="473" customFormat="1" x14ac:dyDescent="0.2">
      <c r="A822" s="476"/>
      <c r="B822" s="505" t="s">
        <v>1475</v>
      </c>
      <c r="C822" s="475" t="s">
        <v>1383</v>
      </c>
      <c r="D822" s="478">
        <v>1</v>
      </c>
      <c r="E822" s="478"/>
      <c r="F822" s="478"/>
      <c r="G822" s="478"/>
      <c r="H822" s="478"/>
      <c r="I822" s="478"/>
      <c r="J822" s="478"/>
      <c r="K822" s="478"/>
      <c r="L822" s="478">
        <v>0.2</v>
      </c>
      <c r="M822" s="478"/>
      <c r="N822" s="478"/>
      <c r="O822" s="478"/>
      <c r="P822" s="478"/>
      <c r="Q822" s="478"/>
      <c r="R822" s="478"/>
      <c r="S822" s="478"/>
      <c r="T822" s="478"/>
      <c r="U822" s="478"/>
      <c r="V822" s="478"/>
      <c r="W822" s="478"/>
      <c r="X822" s="478">
        <v>0</v>
      </c>
      <c r="Y822" s="478"/>
      <c r="Z822" s="478"/>
      <c r="AA822" s="478"/>
      <c r="AB822" s="478"/>
      <c r="AC822" s="478"/>
      <c r="AD822" s="478"/>
      <c r="AE822" s="478"/>
      <c r="AF822" s="478"/>
      <c r="AG822" s="478"/>
      <c r="AH822" s="478"/>
      <c r="AI822" s="478"/>
      <c r="AJ822" s="478"/>
      <c r="AK822" s="478"/>
      <c r="AL822" s="478"/>
      <c r="AM822" s="478"/>
      <c r="AN822" s="478"/>
      <c r="AO822" s="478"/>
      <c r="AP822" s="478"/>
      <c r="AQ822" s="478"/>
      <c r="AR822" s="478"/>
      <c r="AS822" s="478"/>
      <c r="AT822" s="478"/>
      <c r="AU822" s="478"/>
      <c r="AV822" s="478"/>
      <c r="AW822" s="478"/>
      <c r="AX822" s="478"/>
      <c r="AY822" s="478"/>
      <c r="AZ822" s="478"/>
      <c r="BA822" s="478"/>
      <c r="BB822" s="478"/>
      <c r="BC822" s="478"/>
      <c r="BD822" s="475" t="s">
        <v>3000</v>
      </c>
      <c r="BE822" s="475"/>
      <c r="BF822" s="472"/>
      <c r="BG822" s="472">
        <v>0.2</v>
      </c>
      <c r="BH822" s="472">
        <v>0.8</v>
      </c>
      <c r="BI822" s="472"/>
      <c r="BJ822" s="472"/>
      <c r="BK822" s="472"/>
      <c r="BL822" s="472"/>
      <c r="BM822" s="472"/>
      <c r="BN822" s="472"/>
      <c r="BO822" s="472"/>
      <c r="BP822" s="472"/>
      <c r="BQ822" s="472"/>
      <c r="BR822" s="472"/>
      <c r="BS822" s="472"/>
      <c r="BT822" s="472"/>
      <c r="BU822" s="472"/>
      <c r="BV822" s="472"/>
      <c r="BW822" s="472"/>
      <c r="BX822" s="472"/>
      <c r="BY822" s="472"/>
      <c r="BZ822" s="472"/>
      <c r="CA822" s="472"/>
      <c r="CB822" s="472"/>
      <c r="CC822" s="472"/>
      <c r="CD822" s="472"/>
      <c r="CE822" s="472"/>
      <c r="CF822" s="472"/>
      <c r="CG822" s="472"/>
      <c r="CH822" s="472"/>
      <c r="CI822" s="472"/>
      <c r="CJ822" s="472"/>
      <c r="CK822" s="472"/>
      <c r="CL822" s="472"/>
      <c r="CM822" s="472"/>
      <c r="CN822" s="472"/>
      <c r="CO822" s="472"/>
      <c r="CP822" s="472"/>
      <c r="CQ822" s="472"/>
      <c r="CR822" s="472"/>
      <c r="CS822" s="472"/>
      <c r="CT822" s="472"/>
      <c r="CU822" s="472"/>
      <c r="CV822" s="472"/>
      <c r="CW822" s="472"/>
      <c r="CX822" s="472"/>
      <c r="CY822" s="472"/>
      <c r="CZ822" s="472"/>
      <c r="DA822" s="472"/>
      <c r="DB822" s="472"/>
      <c r="DC822" s="472"/>
      <c r="DD822" s="472"/>
      <c r="DE822" s="472"/>
      <c r="DF822" s="472"/>
      <c r="DG822" s="472"/>
      <c r="DH822" s="472"/>
      <c r="DI822" s="472"/>
      <c r="DJ822" s="472"/>
      <c r="DK822" s="472"/>
      <c r="DL822" s="472"/>
      <c r="DM822" s="472"/>
      <c r="DN822" s="472"/>
      <c r="DO822" s="472"/>
      <c r="DP822" s="472"/>
      <c r="DQ822" s="472"/>
      <c r="DR822" s="472"/>
      <c r="DS822" s="472"/>
      <c r="DT822" s="472"/>
      <c r="DU822" s="472"/>
      <c r="DV822" s="472"/>
      <c r="DW822" s="472"/>
      <c r="DX822" s="472"/>
      <c r="DY822" s="472"/>
      <c r="DZ822" s="472"/>
      <c r="EA822" s="472"/>
      <c r="EB822" s="472"/>
      <c r="EC822" s="472"/>
      <c r="ED822" s="472"/>
      <c r="EE822" s="472"/>
      <c r="EF822" s="472"/>
      <c r="EG822" s="472"/>
      <c r="EH822" s="472"/>
      <c r="EI822" s="472"/>
      <c r="EJ822" s="472"/>
      <c r="EK822" s="472"/>
      <c r="EL822" s="472"/>
      <c r="EM822" s="472"/>
      <c r="EN822" s="472"/>
      <c r="EO822" s="472"/>
      <c r="EP822" s="472"/>
      <c r="EQ822" s="472"/>
      <c r="ER822" s="472"/>
      <c r="ES822" s="472"/>
      <c r="ET822" s="472"/>
      <c r="EU822" s="472"/>
      <c r="EV822" s="472"/>
      <c r="EW822" s="472"/>
      <c r="EX822" s="472"/>
      <c r="EY822" s="472"/>
      <c r="EZ822" s="472"/>
      <c r="FA822" s="472"/>
      <c r="FB822" s="472"/>
      <c r="FC822" s="472"/>
      <c r="FD822" s="472"/>
      <c r="FE822" s="472"/>
      <c r="FF822" s="472"/>
      <c r="FG822" s="472"/>
      <c r="FH822" s="472"/>
      <c r="FI822" s="472"/>
      <c r="FJ822" s="472"/>
      <c r="FK822" s="472"/>
      <c r="FL822" s="472"/>
      <c r="FM822" s="472"/>
      <c r="FN822" s="472"/>
      <c r="FO822" s="472"/>
      <c r="FP822" s="472"/>
      <c r="FQ822" s="472"/>
      <c r="FR822" s="472"/>
      <c r="FS822" s="472"/>
      <c r="FT822" s="472"/>
      <c r="FU822" s="472"/>
      <c r="FV822" s="472"/>
      <c r="FW822" s="472"/>
      <c r="FX822" s="472"/>
      <c r="FY822" s="472"/>
      <c r="FZ822" s="472"/>
      <c r="GA822" s="472"/>
      <c r="GB822" s="472"/>
      <c r="GC822" s="472"/>
      <c r="GD822" s="472"/>
      <c r="GE822" s="472"/>
      <c r="GF822" s="472"/>
      <c r="GG822" s="472"/>
      <c r="GH822" s="472"/>
      <c r="GI822" s="472"/>
      <c r="GJ822" s="472"/>
      <c r="GK822" s="472"/>
      <c r="GL822" s="472"/>
      <c r="GM822" s="472"/>
      <c r="GN822" s="472"/>
      <c r="GO822" s="472"/>
      <c r="GP822" s="472"/>
      <c r="GQ822" s="472"/>
      <c r="GR822" s="472"/>
      <c r="GS822" s="472"/>
      <c r="GT822" s="472"/>
      <c r="GU822" s="472"/>
      <c r="GV822" s="472"/>
    </row>
    <row r="823" spans="1:204" s="473" customFormat="1" ht="32" x14ac:dyDescent="0.2">
      <c r="A823" s="476"/>
      <c r="B823" s="492" t="s">
        <v>1476</v>
      </c>
      <c r="C823" s="475" t="s">
        <v>1383</v>
      </c>
      <c r="D823" s="478">
        <v>0.70000000000000007</v>
      </c>
      <c r="E823" s="478"/>
      <c r="F823" s="478"/>
      <c r="G823" s="478"/>
      <c r="H823" s="478">
        <v>0.65</v>
      </c>
      <c r="I823" s="478"/>
      <c r="J823" s="478"/>
      <c r="K823" s="478"/>
      <c r="L823" s="478"/>
      <c r="M823" s="478"/>
      <c r="N823" s="478"/>
      <c r="O823" s="478"/>
      <c r="P823" s="478"/>
      <c r="Q823" s="478"/>
      <c r="R823" s="478"/>
      <c r="S823" s="478"/>
      <c r="T823" s="478"/>
      <c r="U823" s="478"/>
      <c r="V823" s="478"/>
      <c r="W823" s="478"/>
      <c r="X823" s="478">
        <v>0</v>
      </c>
      <c r="Y823" s="478"/>
      <c r="Z823" s="478"/>
      <c r="AA823" s="478"/>
      <c r="AB823" s="478"/>
      <c r="AC823" s="478"/>
      <c r="AD823" s="478"/>
      <c r="AE823" s="478"/>
      <c r="AF823" s="478"/>
      <c r="AG823" s="478"/>
      <c r="AH823" s="478"/>
      <c r="AI823" s="478"/>
      <c r="AJ823" s="478"/>
      <c r="AK823" s="478"/>
      <c r="AL823" s="478"/>
      <c r="AM823" s="478"/>
      <c r="AN823" s="478"/>
      <c r="AO823" s="478"/>
      <c r="AP823" s="478"/>
      <c r="AQ823" s="478"/>
      <c r="AR823" s="478"/>
      <c r="AS823" s="478"/>
      <c r="AT823" s="478"/>
      <c r="AU823" s="478"/>
      <c r="AV823" s="478"/>
      <c r="AW823" s="478"/>
      <c r="AX823" s="478"/>
      <c r="AY823" s="478"/>
      <c r="AZ823" s="478"/>
      <c r="BA823" s="478">
        <v>0.05</v>
      </c>
      <c r="BB823" s="478"/>
      <c r="BC823" s="478"/>
      <c r="BD823" s="475" t="s">
        <v>1477</v>
      </c>
      <c r="BE823" s="493" t="s">
        <v>1478</v>
      </c>
      <c r="BF823" s="472">
        <v>2017</v>
      </c>
      <c r="BG823" s="472">
        <v>0.70000000000000007</v>
      </c>
      <c r="BH823" s="472">
        <v>0</v>
      </c>
      <c r="BI823" s="472"/>
      <c r="BJ823" s="472"/>
      <c r="BK823" s="472"/>
      <c r="BL823" s="472"/>
      <c r="BM823" s="472"/>
      <c r="BN823" s="472"/>
      <c r="BO823" s="472"/>
      <c r="BP823" s="472"/>
      <c r="BQ823" s="472"/>
      <c r="BR823" s="472"/>
      <c r="BS823" s="472"/>
      <c r="BT823" s="472"/>
      <c r="BU823" s="472"/>
      <c r="BV823" s="472"/>
      <c r="BW823" s="472"/>
      <c r="BX823" s="472"/>
      <c r="BY823" s="472"/>
      <c r="BZ823" s="472"/>
      <c r="CA823" s="472"/>
      <c r="CB823" s="472"/>
      <c r="CC823" s="472"/>
      <c r="CD823" s="472"/>
      <c r="CE823" s="472"/>
      <c r="CF823" s="472"/>
      <c r="CG823" s="472"/>
      <c r="CH823" s="472"/>
      <c r="CI823" s="472"/>
      <c r="CJ823" s="472"/>
      <c r="CK823" s="472"/>
      <c r="CL823" s="472"/>
      <c r="CM823" s="472"/>
      <c r="CN823" s="472"/>
      <c r="CO823" s="472"/>
      <c r="CP823" s="472"/>
      <c r="CQ823" s="472"/>
      <c r="CR823" s="472"/>
      <c r="CS823" s="472"/>
      <c r="CT823" s="472"/>
      <c r="CU823" s="472"/>
      <c r="CV823" s="472"/>
      <c r="CW823" s="472"/>
      <c r="CX823" s="472"/>
      <c r="CY823" s="472"/>
      <c r="CZ823" s="472"/>
      <c r="DA823" s="472"/>
      <c r="DB823" s="472"/>
      <c r="DC823" s="472"/>
      <c r="DD823" s="472"/>
      <c r="DE823" s="472"/>
      <c r="DF823" s="472"/>
      <c r="DG823" s="472"/>
      <c r="DH823" s="472"/>
      <c r="DI823" s="472"/>
      <c r="DJ823" s="472"/>
      <c r="DK823" s="472"/>
      <c r="DL823" s="472"/>
      <c r="DM823" s="472"/>
      <c r="DN823" s="472"/>
      <c r="DO823" s="472"/>
      <c r="DP823" s="472"/>
      <c r="DQ823" s="472"/>
      <c r="DR823" s="472"/>
      <c r="DS823" s="472"/>
      <c r="DT823" s="472"/>
      <c r="DU823" s="472"/>
      <c r="DV823" s="472"/>
      <c r="DW823" s="472"/>
      <c r="DX823" s="472"/>
      <c r="DY823" s="472"/>
      <c r="DZ823" s="472"/>
      <c r="EA823" s="472"/>
      <c r="EB823" s="472"/>
      <c r="EC823" s="472"/>
      <c r="ED823" s="472"/>
      <c r="EE823" s="472"/>
      <c r="EF823" s="472"/>
      <c r="EG823" s="472"/>
      <c r="EH823" s="472"/>
      <c r="EI823" s="472"/>
      <c r="EJ823" s="472"/>
      <c r="EK823" s="472"/>
      <c r="EL823" s="472"/>
      <c r="EM823" s="472"/>
      <c r="EN823" s="472"/>
      <c r="EO823" s="472"/>
      <c r="EP823" s="472"/>
      <c r="EQ823" s="472"/>
      <c r="ER823" s="472"/>
      <c r="ES823" s="472"/>
      <c r="ET823" s="472"/>
      <c r="EU823" s="472"/>
      <c r="EV823" s="472"/>
      <c r="EW823" s="472"/>
      <c r="EX823" s="472"/>
      <c r="EY823" s="472"/>
      <c r="EZ823" s="472"/>
      <c r="FA823" s="472"/>
      <c r="FB823" s="472"/>
      <c r="FC823" s="472"/>
      <c r="FD823" s="472"/>
      <c r="FE823" s="472"/>
      <c r="FF823" s="472"/>
      <c r="FG823" s="472"/>
      <c r="FH823" s="472"/>
      <c r="FI823" s="472"/>
      <c r="FJ823" s="472"/>
      <c r="FK823" s="472"/>
      <c r="FL823" s="472"/>
      <c r="FM823" s="472"/>
      <c r="FN823" s="472"/>
      <c r="FO823" s="472"/>
      <c r="FP823" s="472"/>
      <c r="FQ823" s="472"/>
      <c r="FR823" s="472"/>
      <c r="FS823" s="472"/>
      <c r="FT823" s="472"/>
      <c r="FU823" s="472"/>
      <c r="FV823" s="472"/>
      <c r="FW823" s="472"/>
      <c r="FX823" s="472"/>
      <c r="FY823" s="472"/>
      <c r="FZ823" s="472"/>
      <c r="GA823" s="472"/>
      <c r="GB823" s="472"/>
      <c r="GC823" s="472"/>
      <c r="GD823" s="472"/>
      <c r="GE823" s="472"/>
      <c r="GF823" s="472"/>
      <c r="GG823" s="472"/>
      <c r="GH823" s="472"/>
      <c r="GI823" s="472"/>
      <c r="GJ823" s="472"/>
      <c r="GK823" s="472"/>
      <c r="GL823" s="472"/>
      <c r="GM823" s="472"/>
      <c r="GN823" s="472"/>
      <c r="GO823" s="472"/>
      <c r="GP823" s="472"/>
      <c r="GQ823" s="472"/>
      <c r="GR823" s="472"/>
      <c r="GS823" s="472"/>
      <c r="GT823" s="472"/>
      <c r="GU823" s="472"/>
      <c r="GV823" s="472"/>
    </row>
    <row r="824" spans="1:204" s="473" customFormat="1" ht="64" x14ac:dyDescent="0.2">
      <c r="A824" s="476"/>
      <c r="B824" s="492" t="s">
        <v>1479</v>
      </c>
      <c r="C824" s="475" t="s">
        <v>1383</v>
      </c>
      <c r="D824" s="478">
        <v>4.82</v>
      </c>
      <c r="E824" s="478">
        <v>0.5</v>
      </c>
      <c r="F824" s="478"/>
      <c r="G824" s="478">
        <v>0.5</v>
      </c>
      <c r="H824" s="478"/>
      <c r="I824" s="478"/>
      <c r="J824" s="478"/>
      <c r="K824" s="478"/>
      <c r="L824" s="478"/>
      <c r="M824" s="478"/>
      <c r="N824" s="478"/>
      <c r="O824" s="478"/>
      <c r="P824" s="478"/>
      <c r="Q824" s="478"/>
      <c r="R824" s="478"/>
      <c r="S824" s="478"/>
      <c r="T824" s="478"/>
      <c r="U824" s="478"/>
      <c r="V824" s="478"/>
      <c r="W824" s="478"/>
      <c r="X824" s="478">
        <v>0</v>
      </c>
      <c r="Y824" s="478"/>
      <c r="Z824" s="478"/>
      <c r="AA824" s="478"/>
      <c r="AB824" s="478"/>
      <c r="AC824" s="478"/>
      <c r="AD824" s="478"/>
      <c r="AE824" s="478"/>
      <c r="AF824" s="478"/>
      <c r="AG824" s="478"/>
      <c r="AH824" s="478"/>
      <c r="AI824" s="478"/>
      <c r="AJ824" s="478"/>
      <c r="AK824" s="478"/>
      <c r="AL824" s="478"/>
      <c r="AM824" s="478"/>
      <c r="AN824" s="478"/>
      <c r="AO824" s="478"/>
      <c r="AP824" s="478"/>
      <c r="AQ824" s="478"/>
      <c r="AR824" s="478"/>
      <c r="AS824" s="478"/>
      <c r="AT824" s="478"/>
      <c r="AU824" s="478"/>
      <c r="AV824" s="478"/>
      <c r="AW824" s="478"/>
      <c r="AX824" s="478"/>
      <c r="AY824" s="478"/>
      <c r="AZ824" s="478"/>
      <c r="BA824" s="478"/>
      <c r="BB824" s="478"/>
      <c r="BC824" s="478"/>
      <c r="BD824" s="475" t="s">
        <v>1477</v>
      </c>
      <c r="BE824" s="493"/>
      <c r="BF824" s="472"/>
      <c r="BG824" s="472">
        <v>1</v>
      </c>
      <c r="BH824" s="472">
        <v>3.8200000000000007</v>
      </c>
      <c r="BI824" s="472"/>
      <c r="BJ824" s="472"/>
      <c r="BK824" s="472"/>
      <c r="BL824" s="472"/>
      <c r="BM824" s="472"/>
      <c r="BN824" s="472"/>
      <c r="BO824" s="472"/>
      <c r="BP824" s="472"/>
      <c r="BQ824" s="472"/>
      <c r="BR824" s="472"/>
      <c r="BS824" s="472"/>
      <c r="BT824" s="472"/>
      <c r="BU824" s="472"/>
      <c r="BV824" s="472"/>
      <c r="BW824" s="472"/>
      <c r="BX824" s="472"/>
      <c r="BY824" s="472"/>
      <c r="BZ824" s="472"/>
      <c r="CA824" s="472"/>
      <c r="CB824" s="472"/>
      <c r="CC824" s="472"/>
      <c r="CD824" s="472"/>
      <c r="CE824" s="472"/>
      <c r="CF824" s="472"/>
      <c r="CG824" s="472"/>
      <c r="CH824" s="472"/>
      <c r="CI824" s="472"/>
      <c r="CJ824" s="472"/>
      <c r="CK824" s="472"/>
      <c r="CL824" s="472"/>
      <c r="CM824" s="472"/>
      <c r="CN824" s="472"/>
      <c r="CO824" s="472"/>
      <c r="CP824" s="472"/>
      <c r="CQ824" s="472"/>
      <c r="CR824" s="472"/>
      <c r="CS824" s="472"/>
      <c r="CT824" s="472"/>
      <c r="CU824" s="472"/>
      <c r="CV824" s="472"/>
      <c r="CW824" s="472"/>
      <c r="CX824" s="472"/>
      <c r="CY824" s="472"/>
      <c r="CZ824" s="472"/>
      <c r="DA824" s="472"/>
      <c r="DB824" s="472"/>
      <c r="DC824" s="472"/>
      <c r="DD824" s="472"/>
      <c r="DE824" s="472"/>
      <c r="DF824" s="472"/>
      <c r="DG824" s="472"/>
      <c r="DH824" s="472"/>
      <c r="DI824" s="472"/>
      <c r="DJ824" s="472"/>
      <c r="DK824" s="472"/>
      <c r="DL824" s="472"/>
      <c r="DM824" s="472"/>
      <c r="DN824" s="472"/>
      <c r="DO824" s="472"/>
      <c r="DP824" s="472"/>
      <c r="DQ824" s="472"/>
      <c r="DR824" s="472"/>
      <c r="DS824" s="472"/>
      <c r="DT824" s="472"/>
      <c r="DU824" s="472"/>
      <c r="DV824" s="472"/>
      <c r="DW824" s="472"/>
      <c r="DX824" s="472"/>
      <c r="DY824" s="472"/>
      <c r="DZ824" s="472"/>
      <c r="EA824" s="472"/>
      <c r="EB824" s="472"/>
      <c r="EC824" s="472"/>
      <c r="ED824" s="472"/>
      <c r="EE824" s="472"/>
      <c r="EF824" s="472"/>
      <c r="EG824" s="472"/>
      <c r="EH824" s="472"/>
      <c r="EI824" s="472"/>
      <c r="EJ824" s="472"/>
      <c r="EK824" s="472"/>
      <c r="EL824" s="472"/>
      <c r="EM824" s="472"/>
      <c r="EN824" s="472"/>
      <c r="EO824" s="472"/>
      <c r="EP824" s="472"/>
      <c r="EQ824" s="472"/>
      <c r="ER824" s="472"/>
      <c r="ES824" s="472"/>
      <c r="ET824" s="472"/>
      <c r="EU824" s="472"/>
      <c r="EV824" s="472"/>
      <c r="EW824" s="472"/>
      <c r="EX824" s="472"/>
      <c r="EY824" s="472"/>
      <c r="EZ824" s="472"/>
      <c r="FA824" s="472"/>
      <c r="FB824" s="472"/>
      <c r="FC824" s="472"/>
      <c r="FD824" s="472"/>
      <c r="FE824" s="472"/>
      <c r="FF824" s="472"/>
      <c r="FG824" s="472"/>
      <c r="FH824" s="472"/>
      <c r="FI824" s="472"/>
      <c r="FJ824" s="472"/>
      <c r="FK824" s="472"/>
      <c r="FL824" s="472"/>
      <c r="FM824" s="472"/>
      <c r="FN824" s="472"/>
      <c r="FO824" s="472"/>
      <c r="FP824" s="472"/>
      <c r="FQ824" s="472"/>
      <c r="FR824" s="472"/>
      <c r="FS824" s="472"/>
      <c r="FT824" s="472"/>
      <c r="FU824" s="472"/>
      <c r="FV824" s="472"/>
      <c r="FW824" s="472"/>
      <c r="FX824" s="472"/>
      <c r="FY824" s="472"/>
      <c r="FZ824" s="472"/>
      <c r="GA824" s="472"/>
      <c r="GB824" s="472"/>
      <c r="GC824" s="472"/>
      <c r="GD824" s="472"/>
      <c r="GE824" s="472"/>
      <c r="GF824" s="472"/>
      <c r="GG824" s="472"/>
      <c r="GH824" s="472"/>
      <c r="GI824" s="472"/>
      <c r="GJ824" s="472"/>
      <c r="GK824" s="472"/>
      <c r="GL824" s="472"/>
      <c r="GM824" s="472"/>
      <c r="GN824" s="472"/>
      <c r="GO824" s="472"/>
      <c r="GP824" s="472"/>
      <c r="GQ824" s="472"/>
      <c r="GR824" s="472"/>
      <c r="GS824" s="472"/>
      <c r="GT824" s="472"/>
      <c r="GU824" s="472"/>
      <c r="GV824" s="472"/>
    </row>
    <row r="825" spans="1:204" s="473" customFormat="1" x14ac:dyDescent="0.2">
      <c r="A825" s="476"/>
      <c r="B825" s="481" t="s">
        <v>1480</v>
      </c>
      <c r="C825" s="475" t="s">
        <v>1383</v>
      </c>
      <c r="D825" s="478">
        <v>0.6</v>
      </c>
      <c r="E825" s="478"/>
      <c r="F825" s="478"/>
      <c r="G825" s="478"/>
      <c r="H825" s="478">
        <v>0.6</v>
      </c>
      <c r="I825" s="478"/>
      <c r="J825" s="478"/>
      <c r="K825" s="478"/>
      <c r="L825" s="478"/>
      <c r="M825" s="478"/>
      <c r="N825" s="478"/>
      <c r="O825" s="478"/>
      <c r="P825" s="478"/>
      <c r="Q825" s="478"/>
      <c r="R825" s="478"/>
      <c r="S825" s="478"/>
      <c r="T825" s="478"/>
      <c r="U825" s="478"/>
      <c r="V825" s="478"/>
      <c r="W825" s="478"/>
      <c r="X825" s="478">
        <v>0</v>
      </c>
      <c r="Y825" s="478"/>
      <c r="Z825" s="478"/>
      <c r="AA825" s="478"/>
      <c r="AB825" s="478"/>
      <c r="AC825" s="478"/>
      <c r="AD825" s="478"/>
      <c r="AE825" s="478"/>
      <c r="AF825" s="478"/>
      <c r="AG825" s="478"/>
      <c r="AH825" s="478"/>
      <c r="AI825" s="478"/>
      <c r="AJ825" s="478"/>
      <c r="AK825" s="478"/>
      <c r="AL825" s="478"/>
      <c r="AM825" s="478"/>
      <c r="AN825" s="478"/>
      <c r="AO825" s="478"/>
      <c r="AP825" s="478"/>
      <c r="AQ825" s="478"/>
      <c r="AR825" s="478"/>
      <c r="AS825" s="478"/>
      <c r="AT825" s="478"/>
      <c r="AU825" s="478"/>
      <c r="AV825" s="478"/>
      <c r="AW825" s="478"/>
      <c r="AX825" s="478"/>
      <c r="AY825" s="478"/>
      <c r="AZ825" s="478"/>
      <c r="BA825" s="478"/>
      <c r="BB825" s="478"/>
      <c r="BC825" s="478"/>
      <c r="BD825" s="475" t="s">
        <v>1481</v>
      </c>
      <c r="BE825" s="493" t="s">
        <v>1482</v>
      </c>
      <c r="BF825" s="472">
        <v>2017</v>
      </c>
      <c r="BG825" s="472">
        <v>0.6</v>
      </c>
      <c r="BH825" s="472">
        <v>0</v>
      </c>
      <c r="BI825" s="472"/>
      <c r="BJ825" s="472"/>
      <c r="BK825" s="472"/>
      <c r="BL825" s="472"/>
      <c r="BM825" s="472"/>
      <c r="BN825" s="472"/>
      <c r="BO825" s="472"/>
      <c r="BP825" s="472"/>
      <c r="BQ825" s="472"/>
      <c r="BR825" s="472"/>
      <c r="BS825" s="472"/>
      <c r="BT825" s="472"/>
      <c r="BU825" s="472"/>
      <c r="BV825" s="472"/>
      <c r="BW825" s="472"/>
      <c r="BX825" s="472"/>
      <c r="BY825" s="472"/>
      <c r="BZ825" s="472"/>
      <c r="CA825" s="472"/>
      <c r="CB825" s="472"/>
      <c r="CC825" s="472"/>
      <c r="CD825" s="472"/>
      <c r="CE825" s="472"/>
      <c r="CF825" s="472"/>
      <c r="CG825" s="472"/>
      <c r="CH825" s="472"/>
      <c r="CI825" s="472"/>
      <c r="CJ825" s="472"/>
      <c r="CK825" s="472"/>
      <c r="CL825" s="472"/>
      <c r="CM825" s="472"/>
      <c r="CN825" s="472"/>
      <c r="CO825" s="472"/>
      <c r="CP825" s="472"/>
      <c r="CQ825" s="472"/>
      <c r="CR825" s="472"/>
      <c r="CS825" s="472"/>
      <c r="CT825" s="472"/>
      <c r="CU825" s="472"/>
      <c r="CV825" s="472"/>
      <c r="CW825" s="472"/>
      <c r="CX825" s="472"/>
      <c r="CY825" s="472"/>
      <c r="CZ825" s="472"/>
      <c r="DA825" s="472"/>
      <c r="DB825" s="472"/>
      <c r="DC825" s="472"/>
      <c r="DD825" s="472"/>
      <c r="DE825" s="472"/>
      <c r="DF825" s="472"/>
      <c r="DG825" s="472"/>
      <c r="DH825" s="472"/>
      <c r="DI825" s="472"/>
      <c r="DJ825" s="472"/>
      <c r="DK825" s="472"/>
      <c r="DL825" s="472"/>
      <c r="DM825" s="472"/>
      <c r="DN825" s="472"/>
      <c r="DO825" s="472"/>
      <c r="DP825" s="472"/>
      <c r="DQ825" s="472"/>
      <c r="DR825" s="472"/>
      <c r="DS825" s="472"/>
      <c r="DT825" s="472"/>
      <c r="DU825" s="472"/>
      <c r="DV825" s="472"/>
      <c r="DW825" s="472"/>
      <c r="DX825" s="472"/>
      <c r="DY825" s="472"/>
      <c r="DZ825" s="472"/>
      <c r="EA825" s="472"/>
      <c r="EB825" s="472"/>
      <c r="EC825" s="472"/>
      <c r="ED825" s="472"/>
      <c r="EE825" s="472"/>
      <c r="EF825" s="472"/>
      <c r="EG825" s="472"/>
      <c r="EH825" s="472"/>
      <c r="EI825" s="472"/>
      <c r="EJ825" s="472"/>
      <c r="EK825" s="472"/>
      <c r="EL825" s="472"/>
      <c r="EM825" s="472"/>
      <c r="EN825" s="472"/>
      <c r="EO825" s="472"/>
      <c r="EP825" s="472"/>
      <c r="EQ825" s="472"/>
      <c r="ER825" s="472"/>
      <c r="ES825" s="472"/>
      <c r="ET825" s="472"/>
      <c r="EU825" s="472"/>
      <c r="EV825" s="472"/>
      <c r="EW825" s="472"/>
      <c r="EX825" s="472"/>
      <c r="EY825" s="472"/>
      <c r="EZ825" s="472"/>
      <c r="FA825" s="472"/>
      <c r="FB825" s="472"/>
      <c r="FC825" s="472"/>
      <c r="FD825" s="472"/>
      <c r="FE825" s="472"/>
      <c r="FF825" s="472"/>
      <c r="FG825" s="472"/>
      <c r="FH825" s="472"/>
      <c r="FI825" s="472"/>
      <c r="FJ825" s="472"/>
      <c r="FK825" s="472"/>
      <c r="FL825" s="472"/>
      <c r="FM825" s="472"/>
      <c r="FN825" s="472"/>
      <c r="FO825" s="472"/>
      <c r="FP825" s="472"/>
      <c r="FQ825" s="472"/>
      <c r="FR825" s="472"/>
      <c r="FS825" s="472"/>
      <c r="FT825" s="472"/>
      <c r="FU825" s="472"/>
      <c r="FV825" s="472"/>
      <c r="FW825" s="472"/>
      <c r="FX825" s="472"/>
      <c r="FY825" s="472"/>
      <c r="FZ825" s="472"/>
      <c r="GA825" s="472"/>
      <c r="GB825" s="472"/>
      <c r="GC825" s="472"/>
      <c r="GD825" s="472"/>
      <c r="GE825" s="472"/>
      <c r="GF825" s="472"/>
      <c r="GG825" s="472"/>
      <c r="GH825" s="472"/>
      <c r="GI825" s="472"/>
      <c r="GJ825" s="472"/>
      <c r="GK825" s="472"/>
      <c r="GL825" s="472"/>
      <c r="GM825" s="472"/>
      <c r="GN825" s="472"/>
      <c r="GO825" s="472"/>
      <c r="GP825" s="472"/>
      <c r="GQ825" s="472"/>
      <c r="GR825" s="472"/>
      <c r="GS825" s="472"/>
      <c r="GT825" s="472"/>
      <c r="GU825" s="472"/>
      <c r="GV825" s="472"/>
    </row>
    <row r="826" spans="1:204" s="473" customFormat="1" x14ac:dyDescent="0.2">
      <c r="A826" s="476"/>
      <c r="B826" s="481" t="s">
        <v>1483</v>
      </c>
      <c r="C826" s="475" t="s">
        <v>1383</v>
      </c>
      <c r="D826" s="478">
        <v>0.3</v>
      </c>
      <c r="E826" s="478"/>
      <c r="F826" s="478"/>
      <c r="G826" s="478"/>
      <c r="H826" s="478">
        <v>0.3</v>
      </c>
      <c r="I826" s="478"/>
      <c r="J826" s="478"/>
      <c r="K826" s="478"/>
      <c r="L826" s="478"/>
      <c r="M826" s="478"/>
      <c r="N826" s="478"/>
      <c r="O826" s="478"/>
      <c r="P826" s="478"/>
      <c r="Q826" s="478"/>
      <c r="R826" s="478"/>
      <c r="S826" s="478"/>
      <c r="T826" s="478"/>
      <c r="U826" s="478"/>
      <c r="V826" s="478"/>
      <c r="W826" s="478"/>
      <c r="X826" s="478">
        <v>0</v>
      </c>
      <c r="Y826" s="478"/>
      <c r="Z826" s="478"/>
      <c r="AA826" s="478"/>
      <c r="AB826" s="478"/>
      <c r="AC826" s="478"/>
      <c r="AD826" s="478"/>
      <c r="AE826" s="478"/>
      <c r="AF826" s="478"/>
      <c r="AG826" s="478"/>
      <c r="AH826" s="478"/>
      <c r="AI826" s="478"/>
      <c r="AJ826" s="478"/>
      <c r="AK826" s="478"/>
      <c r="AL826" s="478"/>
      <c r="AM826" s="478"/>
      <c r="AN826" s="478"/>
      <c r="AO826" s="478"/>
      <c r="AP826" s="478"/>
      <c r="AQ826" s="478"/>
      <c r="AR826" s="478"/>
      <c r="AS826" s="478"/>
      <c r="AT826" s="478"/>
      <c r="AU826" s="478"/>
      <c r="AV826" s="478"/>
      <c r="AW826" s="478"/>
      <c r="AX826" s="478"/>
      <c r="AY826" s="478"/>
      <c r="AZ826" s="478"/>
      <c r="BA826" s="478"/>
      <c r="BB826" s="478"/>
      <c r="BC826" s="478"/>
      <c r="BD826" s="475" t="s">
        <v>1481</v>
      </c>
      <c r="BE826" s="493" t="s">
        <v>1484</v>
      </c>
      <c r="BF826" s="472">
        <v>2017</v>
      </c>
      <c r="BG826" s="472">
        <v>0.3</v>
      </c>
      <c r="BH826" s="472">
        <v>0</v>
      </c>
      <c r="BI826" s="472"/>
      <c r="BJ826" s="472"/>
      <c r="BK826" s="472"/>
      <c r="BL826" s="472"/>
      <c r="BM826" s="472"/>
      <c r="BN826" s="472"/>
      <c r="BO826" s="472"/>
      <c r="BP826" s="472"/>
      <c r="BQ826" s="472"/>
      <c r="BR826" s="472"/>
      <c r="BS826" s="472"/>
      <c r="BT826" s="472"/>
      <c r="BU826" s="472"/>
      <c r="BV826" s="472"/>
      <c r="BW826" s="472"/>
      <c r="BX826" s="472"/>
      <c r="BY826" s="472"/>
      <c r="BZ826" s="472"/>
      <c r="CA826" s="472"/>
      <c r="CB826" s="472"/>
      <c r="CC826" s="472"/>
      <c r="CD826" s="472"/>
      <c r="CE826" s="472"/>
      <c r="CF826" s="472"/>
      <c r="CG826" s="472"/>
      <c r="CH826" s="472"/>
      <c r="CI826" s="472"/>
      <c r="CJ826" s="472"/>
      <c r="CK826" s="472"/>
      <c r="CL826" s="472"/>
      <c r="CM826" s="472"/>
      <c r="CN826" s="472"/>
      <c r="CO826" s="472"/>
      <c r="CP826" s="472"/>
      <c r="CQ826" s="472"/>
      <c r="CR826" s="472"/>
      <c r="CS826" s="472"/>
      <c r="CT826" s="472"/>
      <c r="CU826" s="472"/>
      <c r="CV826" s="472"/>
      <c r="CW826" s="472"/>
      <c r="CX826" s="472"/>
      <c r="CY826" s="472"/>
      <c r="CZ826" s="472"/>
      <c r="DA826" s="472"/>
      <c r="DB826" s="472"/>
      <c r="DC826" s="472"/>
      <c r="DD826" s="472"/>
      <c r="DE826" s="472"/>
      <c r="DF826" s="472"/>
      <c r="DG826" s="472"/>
      <c r="DH826" s="472"/>
      <c r="DI826" s="472"/>
      <c r="DJ826" s="472"/>
      <c r="DK826" s="472"/>
      <c r="DL826" s="472"/>
      <c r="DM826" s="472"/>
      <c r="DN826" s="472"/>
      <c r="DO826" s="472"/>
      <c r="DP826" s="472"/>
      <c r="DQ826" s="472"/>
      <c r="DR826" s="472"/>
      <c r="DS826" s="472"/>
      <c r="DT826" s="472"/>
      <c r="DU826" s="472"/>
      <c r="DV826" s="472"/>
      <c r="DW826" s="472"/>
      <c r="DX826" s="472"/>
      <c r="DY826" s="472"/>
      <c r="DZ826" s="472"/>
      <c r="EA826" s="472"/>
      <c r="EB826" s="472"/>
      <c r="EC826" s="472"/>
      <c r="ED826" s="472"/>
      <c r="EE826" s="472"/>
      <c r="EF826" s="472"/>
      <c r="EG826" s="472"/>
      <c r="EH826" s="472"/>
      <c r="EI826" s="472"/>
      <c r="EJ826" s="472"/>
      <c r="EK826" s="472"/>
      <c r="EL826" s="472"/>
      <c r="EM826" s="472"/>
      <c r="EN826" s="472"/>
      <c r="EO826" s="472"/>
      <c r="EP826" s="472"/>
      <c r="EQ826" s="472"/>
      <c r="ER826" s="472"/>
      <c r="ES826" s="472"/>
      <c r="ET826" s="472"/>
      <c r="EU826" s="472"/>
      <c r="EV826" s="472"/>
      <c r="EW826" s="472"/>
      <c r="EX826" s="472"/>
      <c r="EY826" s="472"/>
      <c r="EZ826" s="472"/>
      <c r="FA826" s="472"/>
      <c r="FB826" s="472"/>
      <c r="FC826" s="472"/>
      <c r="FD826" s="472"/>
      <c r="FE826" s="472"/>
      <c r="FF826" s="472"/>
      <c r="FG826" s="472"/>
      <c r="FH826" s="472"/>
      <c r="FI826" s="472"/>
      <c r="FJ826" s="472"/>
      <c r="FK826" s="472"/>
      <c r="FL826" s="472"/>
      <c r="FM826" s="472"/>
      <c r="FN826" s="472"/>
      <c r="FO826" s="472"/>
      <c r="FP826" s="472"/>
      <c r="FQ826" s="472"/>
      <c r="FR826" s="472"/>
      <c r="FS826" s="472"/>
      <c r="FT826" s="472"/>
      <c r="FU826" s="472"/>
      <c r="FV826" s="472"/>
      <c r="FW826" s="472"/>
      <c r="FX826" s="472"/>
      <c r="FY826" s="472"/>
      <c r="FZ826" s="472"/>
      <c r="GA826" s="472"/>
      <c r="GB826" s="472"/>
      <c r="GC826" s="472"/>
      <c r="GD826" s="472"/>
      <c r="GE826" s="472"/>
      <c r="GF826" s="472"/>
      <c r="GG826" s="472"/>
      <c r="GH826" s="472"/>
      <c r="GI826" s="472"/>
      <c r="GJ826" s="472"/>
      <c r="GK826" s="472"/>
      <c r="GL826" s="472"/>
      <c r="GM826" s="472"/>
      <c r="GN826" s="472"/>
      <c r="GO826" s="472"/>
      <c r="GP826" s="472"/>
      <c r="GQ826" s="472"/>
      <c r="GR826" s="472"/>
      <c r="GS826" s="472"/>
      <c r="GT826" s="472"/>
      <c r="GU826" s="472"/>
      <c r="GV826" s="472"/>
    </row>
    <row r="827" spans="1:204" s="473" customFormat="1" x14ac:dyDescent="0.2">
      <c r="A827" s="476"/>
      <c r="B827" s="481" t="s">
        <v>1485</v>
      </c>
      <c r="C827" s="475" t="s">
        <v>1383</v>
      </c>
      <c r="D827" s="478">
        <v>2</v>
      </c>
      <c r="E827" s="478"/>
      <c r="F827" s="478"/>
      <c r="G827" s="478"/>
      <c r="H827" s="478">
        <v>0.6</v>
      </c>
      <c r="I827" s="478"/>
      <c r="J827" s="478"/>
      <c r="K827" s="478"/>
      <c r="L827" s="478"/>
      <c r="M827" s="478"/>
      <c r="N827" s="478"/>
      <c r="O827" s="478"/>
      <c r="P827" s="478"/>
      <c r="Q827" s="478"/>
      <c r="R827" s="478"/>
      <c r="S827" s="478"/>
      <c r="T827" s="478"/>
      <c r="U827" s="478"/>
      <c r="V827" s="478"/>
      <c r="W827" s="478"/>
      <c r="X827" s="478">
        <v>0</v>
      </c>
      <c r="Y827" s="478"/>
      <c r="Z827" s="478"/>
      <c r="AA827" s="478"/>
      <c r="AB827" s="478"/>
      <c r="AC827" s="478"/>
      <c r="AD827" s="478"/>
      <c r="AE827" s="478"/>
      <c r="AF827" s="478"/>
      <c r="AG827" s="478"/>
      <c r="AH827" s="478"/>
      <c r="AI827" s="478"/>
      <c r="AJ827" s="478"/>
      <c r="AK827" s="478"/>
      <c r="AL827" s="478"/>
      <c r="AM827" s="478"/>
      <c r="AN827" s="478"/>
      <c r="AO827" s="478"/>
      <c r="AP827" s="478"/>
      <c r="AQ827" s="478"/>
      <c r="AR827" s="478"/>
      <c r="AS827" s="478"/>
      <c r="AT827" s="478"/>
      <c r="AU827" s="478"/>
      <c r="AV827" s="478"/>
      <c r="AW827" s="478"/>
      <c r="AX827" s="478"/>
      <c r="AY827" s="478"/>
      <c r="AZ827" s="478"/>
      <c r="BA827" s="478"/>
      <c r="BB827" s="478"/>
      <c r="BC827" s="478"/>
      <c r="BD827" s="475" t="s">
        <v>1481</v>
      </c>
      <c r="BE827" s="493"/>
      <c r="BF827" s="472"/>
      <c r="BG827" s="472">
        <v>0.6</v>
      </c>
      <c r="BH827" s="472">
        <v>1.4</v>
      </c>
      <c r="BI827" s="472"/>
      <c r="BJ827" s="472"/>
      <c r="BK827" s="472"/>
      <c r="BL827" s="472"/>
      <c r="BM827" s="472"/>
      <c r="BN827" s="472"/>
      <c r="BO827" s="472"/>
      <c r="BP827" s="472"/>
      <c r="BQ827" s="472"/>
      <c r="BR827" s="472"/>
      <c r="BS827" s="472"/>
      <c r="BT827" s="472"/>
      <c r="BU827" s="472"/>
      <c r="BV827" s="472"/>
      <c r="BW827" s="472"/>
      <c r="BX827" s="472"/>
      <c r="BY827" s="472"/>
      <c r="BZ827" s="472"/>
      <c r="CA827" s="472"/>
      <c r="CB827" s="472"/>
      <c r="CC827" s="472"/>
      <c r="CD827" s="472"/>
      <c r="CE827" s="472"/>
      <c r="CF827" s="472"/>
      <c r="CG827" s="472"/>
      <c r="CH827" s="472"/>
      <c r="CI827" s="472"/>
      <c r="CJ827" s="472"/>
      <c r="CK827" s="472"/>
      <c r="CL827" s="472"/>
      <c r="CM827" s="472"/>
      <c r="CN827" s="472"/>
      <c r="CO827" s="472"/>
      <c r="CP827" s="472"/>
      <c r="CQ827" s="472"/>
      <c r="CR827" s="472"/>
      <c r="CS827" s="472"/>
      <c r="CT827" s="472"/>
      <c r="CU827" s="472"/>
      <c r="CV827" s="472"/>
      <c r="CW827" s="472"/>
      <c r="CX827" s="472"/>
      <c r="CY827" s="472"/>
      <c r="CZ827" s="472"/>
      <c r="DA827" s="472"/>
      <c r="DB827" s="472"/>
      <c r="DC827" s="472"/>
      <c r="DD827" s="472"/>
      <c r="DE827" s="472"/>
      <c r="DF827" s="472"/>
      <c r="DG827" s="472"/>
      <c r="DH827" s="472"/>
      <c r="DI827" s="472"/>
      <c r="DJ827" s="472"/>
      <c r="DK827" s="472"/>
      <c r="DL827" s="472"/>
      <c r="DM827" s="472"/>
      <c r="DN827" s="472"/>
      <c r="DO827" s="472"/>
      <c r="DP827" s="472"/>
      <c r="DQ827" s="472"/>
      <c r="DR827" s="472"/>
      <c r="DS827" s="472"/>
      <c r="DT827" s="472"/>
      <c r="DU827" s="472"/>
      <c r="DV827" s="472"/>
      <c r="DW827" s="472"/>
      <c r="DX827" s="472"/>
      <c r="DY827" s="472"/>
      <c r="DZ827" s="472"/>
      <c r="EA827" s="472"/>
      <c r="EB827" s="472"/>
      <c r="EC827" s="472"/>
      <c r="ED827" s="472"/>
      <c r="EE827" s="472"/>
      <c r="EF827" s="472"/>
      <c r="EG827" s="472"/>
      <c r="EH827" s="472"/>
      <c r="EI827" s="472"/>
      <c r="EJ827" s="472"/>
      <c r="EK827" s="472"/>
      <c r="EL827" s="472"/>
      <c r="EM827" s="472"/>
      <c r="EN827" s="472"/>
      <c r="EO827" s="472"/>
      <c r="EP827" s="472"/>
      <c r="EQ827" s="472"/>
      <c r="ER827" s="472"/>
      <c r="ES827" s="472"/>
      <c r="ET827" s="472"/>
      <c r="EU827" s="472"/>
      <c r="EV827" s="472"/>
      <c r="EW827" s="472"/>
      <c r="EX827" s="472"/>
      <c r="EY827" s="472"/>
      <c r="EZ827" s="472"/>
      <c r="FA827" s="472"/>
      <c r="FB827" s="472"/>
      <c r="FC827" s="472"/>
      <c r="FD827" s="472"/>
      <c r="FE827" s="472"/>
      <c r="FF827" s="472"/>
      <c r="FG827" s="472"/>
      <c r="FH827" s="472"/>
      <c r="FI827" s="472"/>
      <c r="FJ827" s="472"/>
      <c r="FK827" s="472"/>
      <c r="FL827" s="472"/>
      <c r="FM827" s="472"/>
      <c r="FN827" s="472"/>
      <c r="FO827" s="472"/>
      <c r="FP827" s="472"/>
      <c r="FQ827" s="472"/>
      <c r="FR827" s="472"/>
      <c r="FS827" s="472"/>
      <c r="FT827" s="472"/>
      <c r="FU827" s="472"/>
      <c r="FV827" s="472"/>
      <c r="FW827" s="472"/>
      <c r="FX827" s="472"/>
      <c r="FY827" s="472"/>
      <c r="FZ827" s="472"/>
      <c r="GA827" s="472"/>
      <c r="GB827" s="472"/>
      <c r="GC827" s="472"/>
      <c r="GD827" s="472"/>
      <c r="GE827" s="472"/>
      <c r="GF827" s="472"/>
      <c r="GG827" s="472"/>
      <c r="GH827" s="472"/>
      <c r="GI827" s="472"/>
      <c r="GJ827" s="472"/>
      <c r="GK827" s="472"/>
      <c r="GL827" s="472"/>
      <c r="GM827" s="472"/>
      <c r="GN827" s="472"/>
      <c r="GO827" s="472"/>
      <c r="GP827" s="472"/>
      <c r="GQ827" s="472"/>
      <c r="GR827" s="472"/>
      <c r="GS827" s="472"/>
      <c r="GT827" s="472"/>
      <c r="GU827" s="472"/>
      <c r="GV827" s="472"/>
    </row>
    <row r="828" spans="1:204" s="473" customFormat="1" ht="32" x14ac:dyDescent="0.2">
      <c r="A828" s="476"/>
      <c r="B828" s="508" t="s">
        <v>1486</v>
      </c>
      <c r="C828" s="475" t="s">
        <v>1383</v>
      </c>
      <c r="D828" s="478">
        <v>0.5</v>
      </c>
      <c r="E828" s="478"/>
      <c r="F828" s="478"/>
      <c r="G828" s="478"/>
      <c r="H828" s="478"/>
      <c r="I828" s="478"/>
      <c r="J828" s="478"/>
      <c r="K828" s="478"/>
      <c r="L828" s="478"/>
      <c r="M828" s="478"/>
      <c r="N828" s="478"/>
      <c r="O828" s="478"/>
      <c r="P828" s="478"/>
      <c r="Q828" s="478"/>
      <c r="R828" s="478"/>
      <c r="S828" s="478"/>
      <c r="T828" s="478"/>
      <c r="U828" s="478"/>
      <c r="V828" s="478"/>
      <c r="W828" s="478"/>
      <c r="X828" s="478">
        <v>0</v>
      </c>
      <c r="Y828" s="478"/>
      <c r="Z828" s="478"/>
      <c r="AA828" s="478"/>
      <c r="AB828" s="478"/>
      <c r="AC828" s="478"/>
      <c r="AD828" s="478"/>
      <c r="AE828" s="478"/>
      <c r="AF828" s="478"/>
      <c r="AG828" s="478"/>
      <c r="AH828" s="478"/>
      <c r="AI828" s="478"/>
      <c r="AJ828" s="478"/>
      <c r="AK828" s="478"/>
      <c r="AL828" s="478"/>
      <c r="AM828" s="478"/>
      <c r="AN828" s="478"/>
      <c r="AO828" s="478"/>
      <c r="AP828" s="478"/>
      <c r="AQ828" s="478"/>
      <c r="AR828" s="478"/>
      <c r="AS828" s="478"/>
      <c r="AT828" s="478"/>
      <c r="AU828" s="478"/>
      <c r="AV828" s="478"/>
      <c r="AW828" s="478"/>
      <c r="AX828" s="478"/>
      <c r="AY828" s="478"/>
      <c r="AZ828" s="478"/>
      <c r="BA828" s="478"/>
      <c r="BB828" s="478"/>
      <c r="BC828" s="478"/>
      <c r="BD828" s="475" t="s">
        <v>1481</v>
      </c>
      <c r="BE828" s="493"/>
      <c r="BF828" s="472"/>
      <c r="BG828" s="472">
        <v>0</v>
      </c>
      <c r="BH828" s="472">
        <v>0.5</v>
      </c>
      <c r="BI828" s="472"/>
      <c r="BJ828" s="472"/>
      <c r="BK828" s="472"/>
      <c r="BL828" s="472"/>
      <c r="BM828" s="472"/>
      <c r="BN828" s="472"/>
      <c r="BO828" s="472"/>
      <c r="BP828" s="472"/>
      <c r="BQ828" s="472"/>
      <c r="BR828" s="472"/>
      <c r="BS828" s="472"/>
      <c r="BT828" s="472"/>
      <c r="BU828" s="472"/>
      <c r="BV828" s="472"/>
      <c r="BW828" s="472"/>
      <c r="BX828" s="472"/>
      <c r="BY828" s="472"/>
      <c r="BZ828" s="472"/>
      <c r="CA828" s="472"/>
      <c r="CB828" s="472"/>
      <c r="CC828" s="472"/>
      <c r="CD828" s="472"/>
      <c r="CE828" s="472"/>
      <c r="CF828" s="472"/>
      <c r="CG828" s="472"/>
      <c r="CH828" s="472"/>
      <c r="CI828" s="472"/>
      <c r="CJ828" s="472"/>
      <c r="CK828" s="472"/>
      <c r="CL828" s="472"/>
      <c r="CM828" s="472"/>
      <c r="CN828" s="472"/>
      <c r="CO828" s="472"/>
      <c r="CP828" s="472"/>
      <c r="CQ828" s="472"/>
      <c r="CR828" s="472"/>
      <c r="CS828" s="472"/>
      <c r="CT828" s="472"/>
      <c r="CU828" s="472"/>
      <c r="CV828" s="472"/>
      <c r="CW828" s="472"/>
      <c r="CX828" s="472"/>
      <c r="CY828" s="472"/>
      <c r="CZ828" s="472"/>
      <c r="DA828" s="472"/>
      <c r="DB828" s="472"/>
      <c r="DC828" s="472"/>
      <c r="DD828" s="472"/>
      <c r="DE828" s="472"/>
      <c r="DF828" s="472"/>
      <c r="DG828" s="472"/>
      <c r="DH828" s="472"/>
      <c r="DI828" s="472"/>
      <c r="DJ828" s="472"/>
      <c r="DK828" s="472"/>
      <c r="DL828" s="472"/>
      <c r="DM828" s="472"/>
      <c r="DN828" s="472"/>
      <c r="DO828" s="472"/>
      <c r="DP828" s="472"/>
      <c r="DQ828" s="472"/>
      <c r="DR828" s="472"/>
      <c r="DS828" s="472"/>
      <c r="DT828" s="472"/>
      <c r="DU828" s="472"/>
      <c r="DV828" s="472"/>
      <c r="DW828" s="472"/>
      <c r="DX828" s="472"/>
      <c r="DY828" s="472"/>
      <c r="DZ828" s="472"/>
      <c r="EA828" s="472"/>
      <c r="EB828" s="472"/>
      <c r="EC828" s="472"/>
      <c r="ED828" s="472"/>
      <c r="EE828" s="472"/>
      <c r="EF828" s="472"/>
      <c r="EG828" s="472"/>
      <c r="EH828" s="472"/>
      <c r="EI828" s="472"/>
      <c r="EJ828" s="472"/>
      <c r="EK828" s="472"/>
      <c r="EL828" s="472"/>
      <c r="EM828" s="472"/>
      <c r="EN828" s="472"/>
      <c r="EO828" s="472"/>
      <c r="EP828" s="472"/>
      <c r="EQ828" s="472"/>
      <c r="ER828" s="472"/>
      <c r="ES828" s="472"/>
      <c r="ET828" s="472"/>
      <c r="EU828" s="472"/>
      <c r="EV828" s="472"/>
      <c r="EW828" s="472"/>
      <c r="EX828" s="472"/>
      <c r="EY828" s="472"/>
      <c r="EZ828" s="472"/>
      <c r="FA828" s="472"/>
      <c r="FB828" s="472"/>
      <c r="FC828" s="472"/>
      <c r="FD828" s="472"/>
      <c r="FE828" s="472"/>
      <c r="FF828" s="472"/>
      <c r="FG828" s="472"/>
      <c r="FH828" s="472"/>
      <c r="FI828" s="472"/>
      <c r="FJ828" s="472"/>
      <c r="FK828" s="472"/>
      <c r="FL828" s="472"/>
      <c r="FM828" s="472"/>
      <c r="FN828" s="472"/>
      <c r="FO828" s="472"/>
      <c r="FP828" s="472"/>
      <c r="FQ828" s="472"/>
      <c r="FR828" s="472"/>
      <c r="FS828" s="472"/>
      <c r="FT828" s="472"/>
      <c r="FU828" s="472"/>
      <c r="FV828" s="472"/>
      <c r="FW828" s="472"/>
      <c r="FX828" s="472"/>
      <c r="FY828" s="472"/>
      <c r="FZ828" s="472"/>
      <c r="GA828" s="472"/>
      <c r="GB828" s="472"/>
      <c r="GC828" s="472"/>
      <c r="GD828" s="472"/>
      <c r="GE828" s="472"/>
      <c r="GF828" s="472"/>
      <c r="GG828" s="472"/>
      <c r="GH828" s="472"/>
      <c r="GI828" s="472"/>
      <c r="GJ828" s="472"/>
      <c r="GK828" s="472"/>
      <c r="GL828" s="472"/>
      <c r="GM828" s="472"/>
      <c r="GN828" s="472"/>
      <c r="GO828" s="472"/>
      <c r="GP828" s="472"/>
      <c r="GQ828" s="472"/>
      <c r="GR828" s="472"/>
      <c r="GS828" s="472"/>
      <c r="GT828" s="472"/>
      <c r="GU828" s="472"/>
      <c r="GV828" s="472"/>
    </row>
    <row r="829" spans="1:204" s="473" customFormat="1" ht="48" x14ac:dyDescent="0.2">
      <c r="A829" s="476"/>
      <c r="B829" s="508" t="s">
        <v>1487</v>
      </c>
      <c r="C829" s="475" t="s">
        <v>1383</v>
      </c>
      <c r="D829" s="478">
        <v>1.55</v>
      </c>
      <c r="E829" s="478"/>
      <c r="F829" s="478"/>
      <c r="G829" s="478"/>
      <c r="H829" s="478"/>
      <c r="I829" s="478"/>
      <c r="J829" s="478"/>
      <c r="K829" s="478"/>
      <c r="L829" s="478"/>
      <c r="M829" s="478"/>
      <c r="N829" s="478"/>
      <c r="O829" s="478"/>
      <c r="P829" s="478"/>
      <c r="Q829" s="478"/>
      <c r="R829" s="478"/>
      <c r="S829" s="478"/>
      <c r="T829" s="478"/>
      <c r="U829" s="478"/>
      <c r="V829" s="478"/>
      <c r="W829" s="478"/>
      <c r="X829" s="478">
        <v>0</v>
      </c>
      <c r="Y829" s="478"/>
      <c r="Z829" s="478"/>
      <c r="AA829" s="478"/>
      <c r="AB829" s="478"/>
      <c r="AC829" s="478"/>
      <c r="AD829" s="478"/>
      <c r="AE829" s="478"/>
      <c r="AF829" s="478"/>
      <c r="AG829" s="478"/>
      <c r="AH829" s="478"/>
      <c r="AI829" s="478"/>
      <c r="AJ829" s="478"/>
      <c r="AK829" s="478"/>
      <c r="AL829" s="478"/>
      <c r="AM829" s="478"/>
      <c r="AN829" s="478"/>
      <c r="AO829" s="478"/>
      <c r="AP829" s="478"/>
      <c r="AQ829" s="478"/>
      <c r="AR829" s="478"/>
      <c r="AS829" s="478"/>
      <c r="AT829" s="478"/>
      <c r="AU829" s="478"/>
      <c r="AV829" s="478"/>
      <c r="AW829" s="478"/>
      <c r="AX829" s="478"/>
      <c r="AY829" s="478"/>
      <c r="AZ829" s="478"/>
      <c r="BA829" s="478"/>
      <c r="BB829" s="478"/>
      <c r="BC829" s="478"/>
      <c r="BD829" s="475" t="s">
        <v>1481</v>
      </c>
      <c r="BE829" s="493"/>
      <c r="BF829" s="472"/>
      <c r="BG829" s="472">
        <v>0</v>
      </c>
      <c r="BH829" s="472">
        <v>1.55</v>
      </c>
      <c r="BI829" s="472"/>
      <c r="BJ829" s="472"/>
      <c r="BK829" s="472"/>
      <c r="BL829" s="472"/>
      <c r="BM829" s="472"/>
      <c r="BN829" s="472"/>
      <c r="BO829" s="472"/>
      <c r="BP829" s="472"/>
      <c r="BQ829" s="472"/>
      <c r="BR829" s="472"/>
      <c r="BS829" s="472"/>
      <c r="BT829" s="472"/>
      <c r="BU829" s="472"/>
      <c r="BV829" s="472"/>
      <c r="BW829" s="472"/>
      <c r="BX829" s="472"/>
      <c r="BY829" s="472"/>
      <c r="BZ829" s="472"/>
      <c r="CA829" s="472"/>
      <c r="CB829" s="472"/>
      <c r="CC829" s="472"/>
      <c r="CD829" s="472"/>
      <c r="CE829" s="472"/>
      <c r="CF829" s="472"/>
      <c r="CG829" s="472"/>
      <c r="CH829" s="472"/>
      <c r="CI829" s="472"/>
      <c r="CJ829" s="472"/>
      <c r="CK829" s="472"/>
      <c r="CL829" s="472"/>
      <c r="CM829" s="472"/>
      <c r="CN829" s="472"/>
      <c r="CO829" s="472"/>
      <c r="CP829" s="472"/>
      <c r="CQ829" s="472"/>
      <c r="CR829" s="472"/>
      <c r="CS829" s="472"/>
      <c r="CT829" s="472"/>
      <c r="CU829" s="472"/>
      <c r="CV829" s="472"/>
      <c r="CW829" s="472"/>
      <c r="CX829" s="472"/>
      <c r="CY829" s="472"/>
      <c r="CZ829" s="472"/>
      <c r="DA829" s="472"/>
      <c r="DB829" s="472"/>
      <c r="DC829" s="472"/>
      <c r="DD829" s="472"/>
      <c r="DE829" s="472"/>
      <c r="DF829" s="472"/>
      <c r="DG829" s="472"/>
      <c r="DH829" s="472"/>
      <c r="DI829" s="472"/>
      <c r="DJ829" s="472"/>
      <c r="DK829" s="472"/>
      <c r="DL829" s="472"/>
      <c r="DM829" s="472"/>
      <c r="DN829" s="472"/>
      <c r="DO829" s="472"/>
      <c r="DP829" s="472"/>
      <c r="DQ829" s="472"/>
      <c r="DR829" s="472"/>
      <c r="DS829" s="472"/>
      <c r="DT829" s="472"/>
      <c r="DU829" s="472"/>
      <c r="DV829" s="472"/>
      <c r="DW829" s="472"/>
      <c r="DX829" s="472"/>
      <c r="DY829" s="472"/>
      <c r="DZ829" s="472"/>
      <c r="EA829" s="472"/>
      <c r="EB829" s="472"/>
      <c r="EC829" s="472"/>
      <c r="ED829" s="472"/>
      <c r="EE829" s="472"/>
      <c r="EF829" s="472"/>
      <c r="EG829" s="472"/>
      <c r="EH829" s="472"/>
      <c r="EI829" s="472"/>
      <c r="EJ829" s="472"/>
      <c r="EK829" s="472"/>
      <c r="EL829" s="472"/>
      <c r="EM829" s="472"/>
      <c r="EN829" s="472"/>
      <c r="EO829" s="472"/>
      <c r="EP829" s="472"/>
      <c r="EQ829" s="472"/>
      <c r="ER829" s="472"/>
      <c r="ES829" s="472"/>
      <c r="ET829" s="472"/>
      <c r="EU829" s="472"/>
      <c r="EV829" s="472"/>
      <c r="EW829" s="472"/>
      <c r="EX829" s="472"/>
      <c r="EY829" s="472"/>
      <c r="EZ829" s="472"/>
      <c r="FA829" s="472"/>
      <c r="FB829" s="472"/>
      <c r="FC829" s="472"/>
      <c r="FD829" s="472"/>
      <c r="FE829" s="472"/>
      <c r="FF829" s="472"/>
      <c r="FG829" s="472"/>
      <c r="FH829" s="472"/>
      <c r="FI829" s="472"/>
      <c r="FJ829" s="472"/>
      <c r="FK829" s="472"/>
      <c r="FL829" s="472"/>
      <c r="FM829" s="472"/>
      <c r="FN829" s="472"/>
      <c r="FO829" s="472"/>
      <c r="FP829" s="472"/>
      <c r="FQ829" s="472"/>
      <c r="FR829" s="472"/>
      <c r="FS829" s="472"/>
      <c r="FT829" s="472"/>
      <c r="FU829" s="472"/>
      <c r="FV829" s="472"/>
      <c r="FW829" s="472"/>
      <c r="FX829" s="472"/>
      <c r="FY829" s="472"/>
      <c r="FZ829" s="472"/>
      <c r="GA829" s="472"/>
      <c r="GB829" s="472"/>
      <c r="GC829" s="472"/>
      <c r="GD829" s="472"/>
      <c r="GE829" s="472"/>
      <c r="GF829" s="472"/>
      <c r="GG829" s="472"/>
      <c r="GH829" s="472"/>
      <c r="GI829" s="472"/>
      <c r="GJ829" s="472"/>
      <c r="GK829" s="472"/>
      <c r="GL829" s="472"/>
      <c r="GM829" s="472"/>
      <c r="GN829" s="472"/>
      <c r="GO829" s="472"/>
      <c r="GP829" s="472"/>
      <c r="GQ829" s="472"/>
      <c r="GR829" s="472"/>
      <c r="GS829" s="472"/>
      <c r="GT829" s="472"/>
      <c r="GU829" s="472"/>
      <c r="GV829" s="472"/>
    </row>
    <row r="830" spans="1:204" s="473" customFormat="1" ht="32" x14ac:dyDescent="0.2">
      <c r="A830" s="476"/>
      <c r="B830" s="508" t="s">
        <v>1488</v>
      </c>
      <c r="C830" s="475" t="s">
        <v>1383</v>
      </c>
      <c r="D830" s="478">
        <v>0.4</v>
      </c>
      <c r="E830" s="478"/>
      <c r="F830" s="478"/>
      <c r="G830" s="478"/>
      <c r="H830" s="478">
        <v>0.1</v>
      </c>
      <c r="I830" s="478"/>
      <c r="J830" s="478"/>
      <c r="K830" s="478"/>
      <c r="L830" s="478"/>
      <c r="M830" s="478"/>
      <c r="N830" s="478"/>
      <c r="O830" s="478"/>
      <c r="P830" s="478"/>
      <c r="Q830" s="478"/>
      <c r="R830" s="478"/>
      <c r="S830" s="478"/>
      <c r="T830" s="478"/>
      <c r="U830" s="478"/>
      <c r="V830" s="478"/>
      <c r="W830" s="478"/>
      <c r="X830" s="478">
        <v>0</v>
      </c>
      <c r="Y830" s="478"/>
      <c r="Z830" s="478"/>
      <c r="AA830" s="478"/>
      <c r="AB830" s="478"/>
      <c r="AC830" s="478"/>
      <c r="AD830" s="478"/>
      <c r="AE830" s="478"/>
      <c r="AF830" s="478"/>
      <c r="AG830" s="478"/>
      <c r="AH830" s="478"/>
      <c r="AI830" s="478"/>
      <c r="AJ830" s="478"/>
      <c r="AK830" s="478"/>
      <c r="AL830" s="478"/>
      <c r="AM830" s="478"/>
      <c r="AN830" s="478"/>
      <c r="AO830" s="478"/>
      <c r="AP830" s="478"/>
      <c r="AQ830" s="478"/>
      <c r="AR830" s="478"/>
      <c r="AS830" s="478"/>
      <c r="AT830" s="478"/>
      <c r="AU830" s="478"/>
      <c r="AV830" s="478"/>
      <c r="AW830" s="478"/>
      <c r="AX830" s="478"/>
      <c r="AY830" s="478"/>
      <c r="AZ830" s="478"/>
      <c r="BA830" s="478">
        <v>0.3</v>
      </c>
      <c r="BB830" s="478"/>
      <c r="BC830" s="478"/>
      <c r="BD830" s="475" t="s">
        <v>3025</v>
      </c>
      <c r="BE830" s="493" t="s">
        <v>1489</v>
      </c>
      <c r="BF830" s="472">
        <v>2017</v>
      </c>
      <c r="BG830" s="472">
        <v>0.4</v>
      </c>
      <c r="BH830" s="472">
        <v>0</v>
      </c>
      <c r="BI830" s="472"/>
      <c r="BJ830" s="472"/>
      <c r="BK830" s="472"/>
      <c r="BL830" s="472"/>
      <c r="BM830" s="472"/>
      <c r="BN830" s="472"/>
      <c r="BO830" s="472"/>
      <c r="BP830" s="472"/>
      <c r="BQ830" s="472"/>
      <c r="BR830" s="472"/>
      <c r="BS830" s="472"/>
      <c r="BT830" s="472"/>
      <c r="BU830" s="472"/>
      <c r="BV830" s="472"/>
      <c r="BW830" s="472"/>
      <c r="BX830" s="472"/>
      <c r="BY830" s="472"/>
      <c r="BZ830" s="472"/>
      <c r="CA830" s="472"/>
      <c r="CB830" s="472"/>
      <c r="CC830" s="472"/>
      <c r="CD830" s="472"/>
      <c r="CE830" s="472"/>
      <c r="CF830" s="472"/>
      <c r="CG830" s="472"/>
      <c r="CH830" s="472"/>
      <c r="CI830" s="472"/>
      <c r="CJ830" s="472"/>
      <c r="CK830" s="472"/>
      <c r="CL830" s="472"/>
      <c r="CM830" s="472"/>
      <c r="CN830" s="472"/>
      <c r="CO830" s="472"/>
      <c r="CP830" s="472"/>
      <c r="CQ830" s="472"/>
      <c r="CR830" s="472"/>
      <c r="CS830" s="472"/>
      <c r="CT830" s="472"/>
      <c r="CU830" s="472"/>
      <c r="CV830" s="472"/>
      <c r="CW830" s="472"/>
      <c r="CX830" s="472"/>
      <c r="CY830" s="472"/>
      <c r="CZ830" s="472"/>
      <c r="DA830" s="472"/>
      <c r="DB830" s="472"/>
      <c r="DC830" s="472"/>
      <c r="DD830" s="472"/>
      <c r="DE830" s="472"/>
      <c r="DF830" s="472"/>
      <c r="DG830" s="472"/>
      <c r="DH830" s="472"/>
      <c r="DI830" s="472"/>
      <c r="DJ830" s="472"/>
      <c r="DK830" s="472"/>
      <c r="DL830" s="472"/>
      <c r="DM830" s="472"/>
      <c r="DN830" s="472"/>
      <c r="DO830" s="472"/>
      <c r="DP830" s="472"/>
      <c r="DQ830" s="472"/>
      <c r="DR830" s="472"/>
      <c r="DS830" s="472"/>
      <c r="DT830" s="472"/>
      <c r="DU830" s="472"/>
      <c r="DV830" s="472"/>
      <c r="DW830" s="472"/>
      <c r="DX830" s="472"/>
      <c r="DY830" s="472"/>
      <c r="DZ830" s="472"/>
      <c r="EA830" s="472"/>
      <c r="EB830" s="472"/>
      <c r="EC830" s="472"/>
      <c r="ED830" s="472"/>
      <c r="EE830" s="472"/>
      <c r="EF830" s="472"/>
      <c r="EG830" s="472"/>
      <c r="EH830" s="472"/>
      <c r="EI830" s="472"/>
      <c r="EJ830" s="472"/>
      <c r="EK830" s="472"/>
      <c r="EL830" s="472"/>
      <c r="EM830" s="472"/>
      <c r="EN830" s="472"/>
      <c r="EO830" s="472"/>
      <c r="EP830" s="472"/>
      <c r="EQ830" s="472"/>
      <c r="ER830" s="472"/>
      <c r="ES830" s="472"/>
      <c r="ET830" s="472"/>
      <c r="EU830" s="472"/>
      <c r="EV830" s="472"/>
      <c r="EW830" s="472"/>
      <c r="EX830" s="472"/>
      <c r="EY830" s="472"/>
      <c r="EZ830" s="472"/>
      <c r="FA830" s="472"/>
      <c r="FB830" s="472"/>
      <c r="FC830" s="472"/>
      <c r="FD830" s="472"/>
      <c r="FE830" s="472"/>
      <c r="FF830" s="472"/>
      <c r="FG830" s="472"/>
      <c r="FH830" s="472"/>
      <c r="FI830" s="472"/>
      <c r="FJ830" s="472"/>
      <c r="FK830" s="472"/>
      <c r="FL830" s="472"/>
      <c r="FM830" s="472"/>
      <c r="FN830" s="472"/>
      <c r="FO830" s="472"/>
      <c r="FP830" s="472"/>
      <c r="FQ830" s="472"/>
      <c r="FR830" s="472"/>
      <c r="FS830" s="472"/>
      <c r="FT830" s="472"/>
      <c r="FU830" s="472"/>
      <c r="FV830" s="472"/>
      <c r="FW830" s="472"/>
      <c r="FX830" s="472"/>
      <c r="FY830" s="472"/>
      <c r="FZ830" s="472"/>
      <c r="GA830" s="472"/>
      <c r="GB830" s="472"/>
      <c r="GC830" s="472"/>
      <c r="GD830" s="472"/>
      <c r="GE830" s="472"/>
      <c r="GF830" s="472"/>
      <c r="GG830" s="472"/>
      <c r="GH830" s="472"/>
      <c r="GI830" s="472"/>
      <c r="GJ830" s="472"/>
      <c r="GK830" s="472"/>
      <c r="GL830" s="472"/>
      <c r="GM830" s="472"/>
      <c r="GN830" s="472"/>
      <c r="GO830" s="472"/>
      <c r="GP830" s="472"/>
      <c r="GQ830" s="472"/>
      <c r="GR830" s="472"/>
      <c r="GS830" s="472"/>
      <c r="GT830" s="472"/>
      <c r="GU830" s="472"/>
      <c r="GV830" s="472"/>
    </row>
    <row r="831" spans="1:204" s="473" customFormat="1" x14ac:dyDescent="0.2">
      <c r="A831" s="476"/>
      <c r="B831" s="508" t="s">
        <v>1490</v>
      </c>
      <c r="C831" s="475" t="s">
        <v>1383</v>
      </c>
      <c r="D831" s="478">
        <v>0.1</v>
      </c>
      <c r="E831" s="478"/>
      <c r="F831" s="478"/>
      <c r="G831" s="478"/>
      <c r="H831" s="478">
        <v>0.1</v>
      </c>
      <c r="I831" s="478"/>
      <c r="J831" s="478"/>
      <c r="K831" s="478"/>
      <c r="L831" s="478"/>
      <c r="M831" s="478"/>
      <c r="N831" s="478"/>
      <c r="O831" s="478"/>
      <c r="P831" s="478"/>
      <c r="Q831" s="478"/>
      <c r="R831" s="478"/>
      <c r="S831" s="478"/>
      <c r="T831" s="478"/>
      <c r="U831" s="478"/>
      <c r="V831" s="478"/>
      <c r="W831" s="478"/>
      <c r="X831" s="478">
        <v>0</v>
      </c>
      <c r="Y831" s="478"/>
      <c r="Z831" s="478"/>
      <c r="AA831" s="478"/>
      <c r="AB831" s="478"/>
      <c r="AC831" s="478"/>
      <c r="AD831" s="478"/>
      <c r="AE831" s="478"/>
      <c r="AF831" s="478"/>
      <c r="AG831" s="478"/>
      <c r="AH831" s="478"/>
      <c r="AI831" s="478"/>
      <c r="AJ831" s="478"/>
      <c r="AK831" s="478"/>
      <c r="AL831" s="478"/>
      <c r="AM831" s="478"/>
      <c r="AN831" s="478"/>
      <c r="AO831" s="478"/>
      <c r="AP831" s="478"/>
      <c r="AQ831" s="478"/>
      <c r="AR831" s="478"/>
      <c r="AS831" s="478"/>
      <c r="AT831" s="478"/>
      <c r="AU831" s="478"/>
      <c r="AV831" s="478"/>
      <c r="AW831" s="478"/>
      <c r="AX831" s="478"/>
      <c r="AY831" s="478"/>
      <c r="AZ831" s="478"/>
      <c r="BA831" s="478"/>
      <c r="BB831" s="478"/>
      <c r="BC831" s="478"/>
      <c r="BD831" s="475" t="s">
        <v>3025</v>
      </c>
      <c r="BE831" s="493" t="s">
        <v>1491</v>
      </c>
      <c r="BF831" s="472">
        <v>2017</v>
      </c>
      <c r="BG831" s="472">
        <v>0.1</v>
      </c>
      <c r="BH831" s="472">
        <v>0</v>
      </c>
      <c r="BI831" s="472"/>
      <c r="BJ831" s="472"/>
      <c r="BK831" s="472"/>
      <c r="BL831" s="472"/>
      <c r="BM831" s="472"/>
      <c r="BN831" s="472"/>
      <c r="BO831" s="472"/>
      <c r="BP831" s="472"/>
      <c r="BQ831" s="472"/>
      <c r="BR831" s="472"/>
      <c r="BS831" s="472"/>
      <c r="BT831" s="472"/>
      <c r="BU831" s="472"/>
      <c r="BV831" s="472"/>
      <c r="BW831" s="472"/>
      <c r="BX831" s="472"/>
      <c r="BY831" s="472"/>
      <c r="BZ831" s="472"/>
      <c r="CA831" s="472"/>
      <c r="CB831" s="472"/>
      <c r="CC831" s="472"/>
      <c r="CD831" s="472"/>
      <c r="CE831" s="472"/>
      <c r="CF831" s="472"/>
      <c r="CG831" s="472"/>
      <c r="CH831" s="472"/>
      <c r="CI831" s="472"/>
      <c r="CJ831" s="472"/>
      <c r="CK831" s="472"/>
      <c r="CL831" s="472"/>
      <c r="CM831" s="472"/>
      <c r="CN831" s="472"/>
      <c r="CO831" s="472"/>
      <c r="CP831" s="472"/>
      <c r="CQ831" s="472"/>
      <c r="CR831" s="472"/>
      <c r="CS831" s="472"/>
      <c r="CT831" s="472"/>
      <c r="CU831" s="472"/>
      <c r="CV831" s="472"/>
      <c r="CW831" s="472"/>
      <c r="CX831" s="472"/>
      <c r="CY831" s="472"/>
      <c r="CZ831" s="472"/>
      <c r="DA831" s="472"/>
      <c r="DB831" s="472"/>
      <c r="DC831" s="472"/>
      <c r="DD831" s="472"/>
      <c r="DE831" s="472"/>
      <c r="DF831" s="472"/>
      <c r="DG831" s="472"/>
      <c r="DH831" s="472"/>
      <c r="DI831" s="472"/>
      <c r="DJ831" s="472"/>
      <c r="DK831" s="472"/>
      <c r="DL831" s="472"/>
      <c r="DM831" s="472"/>
      <c r="DN831" s="472"/>
      <c r="DO831" s="472"/>
      <c r="DP831" s="472"/>
      <c r="DQ831" s="472"/>
      <c r="DR831" s="472"/>
      <c r="DS831" s="472"/>
      <c r="DT831" s="472"/>
      <c r="DU831" s="472"/>
      <c r="DV831" s="472"/>
      <c r="DW831" s="472"/>
      <c r="DX831" s="472"/>
      <c r="DY831" s="472"/>
      <c r="DZ831" s="472"/>
      <c r="EA831" s="472"/>
      <c r="EB831" s="472"/>
      <c r="EC831" s="472"/>
      <c r="ED831" s="472"/>
      <c r="EE831" s="472"/>
      <c r="EF831" s="472"/>
      <c r="EG831" s="472"/>
      <c r="EH831" s="472"/>
      <c r="EI831" s="472"/>
      <c r="EJ831" s="472"/>
      <c r="EK831" s="472"/>
      <c r="EL831" s="472"/>
      <c r="EM831" s="472"/>
      <c r="EN831" s="472"/>
      <c r="EO831" s="472"/>
      <c r="EP831" s="472"/>
      <c r="EQ831" s="472"/>
      <c r="ER831" s="472"/>
      <c r="ES831" s="472"/>
      <c r="ET831" s="472"/>
      <c r="EU831" s="472"/>
      <c r="EV831" s="472"/>
      <c r="EW831" s="472"/>
      <c r="EX831" s="472"/>
      <c r="EY831" s="472"/>
      <c r="EZ831" s="472"/>
      <c r="FA831" s="472"/>
      <c r="FB831" s="472"/>
      <c r="FC831" s="472"/>
      <c r="FD831" s="472"/>
      <c r="FE831" s="472"/>
      <c r="FF831" s="472"/>
      <c r="FG831" s="472"/>
      <c r="FH831" s="472"/>
      <c r="FI831" s="472"/>
      <c r="FJ831" s="472"/>
      <c r="FK831" s="472"/>
      <c r="FL831" s="472"/>
      <c r="FM831" s="472"/>
      <c r="FN831" s="472"/>
      <c r="FO831" s="472"/>
      <c r="FP831" s="472"/>
      <c r="FQ831" s="472"/>
      <c r="FR831" s="472"/>
      <c r="FS831" s="472"/>
      <c r="FT831" s="472"/>
      <c r="FU831" s="472"/>
      <c r="FV831" s="472"/>
      <c r="FW831" s="472"/>
      <c r="FX831" s="472"/>
      <c r="FY831" s="472"/>
      <c r="FZ831" s="472"/>
      <c r="GA831" s="472"/>
      <c r="GB831" s="472"/>
      <c r="GC831" s="472"/>
      <c r="GD831" s="472"/>
      <c r="GE831" s="472"/>
      <c r="GF831" s="472"/>
      <c r="GG831" s="472"/>
      <c r="GH831" s="472"/>
      <c r="GI831" s="472"/>
      <c r="GJ831" s="472"/>
      <c r="GK831" s="472"/>
      <c r="GL831" s="472"/>
      <c r="GM831" s="472"/>
      <c r="GN831" s="472"/>
      <c r="GO831" s="472"/>
      <c r="GP831" s="472"/>
      <c r="GQ831" s="472"/>
      <c r="GR831" s="472"/>
      <c r="GS831" s="472"/>
      <c r="GT831" s="472"/>
      <c r="GU831" s="472"/>
      <c r="GV831" s="472"/>
    </row>
    <row r="832" spans="1:204" s="473" customFormat="1" ht="48" x14ac:dyDescent="0.2">
      <c r="A832" s="476"/>
      <c r="B832" s="508" t="s">
        <v>1492</v>
      </c>
      <c r="C832" s="475" t="s">
        <v>1383</v>
      </c>
      <c r="D832" s="478">
        <v>4.5</v>
      </c>
      <c r="E832" s="478"/>
      <c r="F832" s="478"/>
      <c r="G832" s="478"/>
      <c r="H832" s="478"/>
      <c r="I832" s="478"/>
      <c r="J832" s="478"/>
      <c r="K832" s="478"/>
      <c r="L832" s="478"/>
      <c r="M832" s="478"/>
      <c r="N832" s="478"/>
      <c r="O832" s="478"/>
      <c r="P832" s="478"/>
      <c r="Q832" s="478"/>
      <c r="R832" s="478"/>
      <c r="S832" s="478"/>
      <c r="T832" s="478"/>
      <c r="U832" s="478"/>
      <c r="V832" s="478"/>
      <c r="W832" s="478"/>
      <c r="X832" s="478">
        <v>0</v>
      </c>
      <c r="Y832" s="478"/>
      <c r="Z832" s="478"/>
      <c r="AA832" s="478"/>
      <c r="AB832" s="478"/>
      <c r="AC832" s="478"/>
      <c r="AD832" s="478"/>
      <c r="AE832" s="478"/>
      <c r="AF832" s="478"/>
      <c r="AG832" s="478"/>
      <c r="AH832" s="478"/>
      <c r="AI832" s="478"/>
      <c r="AJ832" s="478"/>
      <c r="AK832" s="478"/>
      <c r="AL832" s="478"/>
      <c r="AM832" s="478"/>
      <c r="AN832" s="478"/>
      <c r="AO832" s="478"/>
      <c r="AP832" s="478"/>
      <c r="AQ832" s="478"/>
      <c r="AR832" s="478"/>
      <c r="AS832" s="478"/>
      <c r="AT832" s="478"/>
      <c r="AU832" s="478"/>
      <c r="AV832" s="478"/>
      <c r="AW832" s="478"/>
      <c r="AX832" s="478"/>
      <c r="AY832" s="478"/>
      <c r="AZ832" s="478"/>
      <c r="BA832" s="478"/>
      <c r="BB832" s="478"/>
      <c r="BC832" s="478"/>
      <c r="BD832" s="475" t="s">
        <v>3025</v>
      </c>
      <c r="BE832" s="493"/>
      <c r="BF832" s="472"/>
      <c r="BG832" s="472">
        <v>0</v>
      </c>
      <c r="BH832" s="472">
        <v>4.5</v>
      </c>
      <c r="BI832" s="472"/>
      <c r="BJ832" s="472"/>
      <c r="BK832" s="472"/>
      <c r="BL832" s="472"/>
      <c r="BM832" s="472"/>
      <c r="BN832" s="472"/>
      <c r="BO832" s="472"/>
      <c r="BP832" s="472"/>
      <c r="BQ832" s="472"/>
      <c r="BR832" s="472"/>
      <c r="BS832" s="472"/>
      <c r="BT832" s="472"/>
      <c r="BU832" s="472"/>
      <c r="BV832" s="472"/>
      <c r="BW832" s="472"/>
      <c r="BX832" s="472"/>
      <c r="BY832" s="472"/>
      <c r="BZ832" s="472"/>
      <c r="CA832" s="472"/>
      <c r="CB832" s="472"/>
      <c r="CC832" s="472"/>
      <c r="CD832" s="472"/>
      <c r="CE832" s="472"/>
      <c r="CF832" s="472"/>
      <c r="CG832" s="472"/>
      <c r="CH832" s="472"/>
      <c r="CI832" s="472"/>
      <c r="CJ832" s="472"/>
      <c r="CK832" s="472"/>
      <c r="CL832" s="472"/>
      <c r="CM832" s="472"/>
      <c r="CN832" s="472"/>
      <c r="CO832" s="472"/>
      <c r="CP832" s="472"/>
      <c r="CQ832" s="472"/>
      <c r="CR832" s="472"/>
      <c r="CS832" s="472"/>
      <c r="CT832" s="472"/>
      <c r="CU832" s="472"/>
      <c r="CV832" s="472"/>
      <c r="CW832" s="472"/>
      <c r="CX832" s="472"/>
      <c r="CY832" s="472"/>
      <c r="CZ832" s="472"/>
      <c r="DA832" s="472"/>
      <c r="DB832" s="472"/>
      <c r="DC832" s="472"/>
      <c r="DD832" s="472"/>
      <c r="DE832" s="472"/>
      <c r="DF832" s="472"/>
      <c r="DG832" s="472"/>
      <c r="DH832" s="472"/>
      <c r="DI832" s="472"/>
      <c r="DJ832" s="472"/>
      <c r="DK832" s="472"/>
      <c r="DL832" s="472"/>
      <c r="DM832" s="472"/>
      <c r="DN832" s="472"/>
      <c r="DO832" s="472"/>
      <c r="DP832" s="472"/>
      <c r="DQ832" s="472"/>
      <c r="DR832" s="472"/>
      <c r="DS832" s="472"/>
      <c r="DT832" s="472"/>
      <c r="DU832" s="472"/>
      <c r="DV832" s="472"/>
      <c r="DW832" s="472"/>
      <c r="DX832" s="472"/>
      <c r="DY832" s="472"/>
      <c r="DZ832" s="472"/>
      <c r="EA832" s="472"/>
      <c r="EB832" s="472"/>
      <c r="EC832" s="472"/>
      <c r="ED832" s="472"/>
      <c r="EE832" s="472"/>
      <c r="EF832" s="472"/>
      <c r="EG832" s="472"/>
      <c r="EH832" s="472"/>
      <c r="EI832" s="472"/>
      <c r="EJ832" s="472"/>
      <c r="EK832" s="472"/>
      <c r="EL832" s="472"/>
      <c r="EM832" s="472"/>
      <c r="EN832" s="472"/>
      <c r="EO832" s="472"/>
      <c r="EP832" s="472"/>
      <c r="EQ832" s="472"/>
      <c r="ER832" s="472"/>
      <c r="ES832" s="472"/>
      <c r="ET832" s="472"/>
      <c r="EU832" s="472"/>
      <c r="EV832" s="472"/>
      <c r="EW832" s="472"/>
      <c r="EX832" s="472"/>
      <c r="EY832" s="472"/>
      <c r="EZ832" s="472"/>
      <c r="FA832" s="472"/>
      <c r="FB832" s="472"/>
      <c r="FC832" s="472"/>
      <c r="FD832" s="472"/>
      <c r="FE832" s="472"/>
      <c r="FF832" s="472"/>
      <c r="FG832" s="472"/>
      <c r="FH832" s="472"/>
      <c r="FI832" s="472"/>
      <c r="FJ832" s="472"/>
      <c r="FK832" s="472"/>
      <c r="FL832" s="472"/>
      <c r="FM832" s="472"/>
      <c r="FN832" s="472"/>
      <c r="FO832" s="472"/>
      <c r="FP832" s="472"/>
      <c r="FQ832" s="472"/>
      <c r="FR832" s="472"/>
      <c r="FS832" s="472"/>
      <c r="FT832" s="472"/>
      <c r="FU832" s="472"/>
      <c r="FV832" s="472"/>
      <c r="FW832" s="472"/>
      <c r="FX832" s="472"/>
      <c r="FY832" s="472"/>
      <c r="FZ832" s="472"/>
      <c r="GA832" s="472"/>
      <c r="GB832" s="472"/>
      <c r="GC832" s="472"/>
      <c r="GD832" s="472"/>
      <c r="GE832" s="472"/>
      <c r="GF832" s="472"/>
      <c r="GG832" s="472"/>
      <c r="GH832" s="472"/>
      <c r="GI832" s="472"/>
      <c r="GJ832" s="472"/>
      <c r="GK832" s="472"/>
      <c r="GL832" s="472"/>
      <c r="GM832" s="472"/>
      <c r="GN832" s="472"/>
      <c r="GO832" s="472"/>
      <c r="GP832" s="472"/>
      <c r="GQ832" s="472"/>
      <c r="GR832" s="472"/>
      <c r="GS832" s="472"/>
      <c r="GT832" s="472"/>
      <c r="GU832" s="472"/>
      <c r="GV832" s="472"/>
    </row>
    <row r="833" spans="1:204" s="473" customFormat="1" x14ac:dyDescent="0.2">
      <c r="A833" s="476"/>
      <c r="B833" s="484" t="s">
        <v>1493</v>
      </c>
      <c r="C833" s="475" t="s">
        <v>1383</v>
      </c>
      <c r="D833" s="478">
        <v>1</v>
      </c>
      <c r="E833" s="478">
        <v>0.34</v>
      </c>
      <c r="F833" s="478"/>
      <c r="G833" s="478"/>
      <c r="H833" s="478">
        <v>0.33</v>
      </c>
      <c r="I833" s="478"/>
      <c r="J833" s="478"/>
      <c r="K833" s="478"/>
      <c r="L833" s="478"/>
      <c r="M833" s="478"/>
      <c r="N833" s="478"/>
      <c r="O833" s="478"/>
      <c r="P833" s="478"/>
      <c r="Q833" s="478"/>
      <c r="R833" s="478"/>
      <c r="S833" s="478"/>
      <c r="T833" s="478"/>
      <c r="U833" s="478"/>
      <c r="V833" s="478"/>
      <c r="W833" s="478"/>
      <c r="X833" s="478">
        <v>0</v>
      </c>
      <c r="Y833" s="478"/>
      <c r="Z833" s="478"/>
      <c r="AA833" s="478"/>
      <c r="AB833" s="478"/>
      <c r="AC833" s="478"/>
      <c r="AD833" s="478"/>
      <c r="AE833" s="478"/>
      <c r="AF833" s="478"/>
      <c r="AG833" s="478"/>
      <c r="AH833" s="478"/>
      <c r="AI833" s="478"/>
      <c r="AJ833" s="478"/>
      <c r="AK833" s="478"/>
      <c r="AL833" s="478"/>
      <c r="AM833" s="478"/>
      <c r="AN833" s="478"/>
      <c r="AO833" s="478"/>
      <c r="AP833" s="478"/>
      <c r="AQ833" s="478"/>
      <c r="AR833" s="478"/>
      <c r="AS833" s="478"/>
      <c r="AT833" s="478"/>
      <c r="AU833" s="478"/>
      <c r="AV833" s="478"/>
      <c r="AW833" s="478"/>
      <c r="AX833" s="478"/>
      <c r="AY833" s="478"/>
      <c r="AZ833" s="478"/>
      <c r="BA833" s="478">
        <v>0.33</v>
      </c>
      <c r="BB833" s="478"/>
      <c r="BC833" s="478"/>
      <c r="BD833" s="475" t="s">
        <v>3025</v>
      </c>
      <c r="BE833" s="495" t="s">
        <v>1494</v>
      </c>
      <c r="BF833" s="472">
        <v>2017</v>
      </c>
      <c r="BG833" s="472">
        <v>1</v>
      </c>
      <c r="BH833" s="472">
        <v>0</v>
      </c>
      <c r="BI833" s="472"/>
      <c r="BJ833" s="472"/>
      <c r="BK833" s="472"/>
      <c r="BL833" s="472"/>
      <c r="BM833" s="472"/>
      <c r="BN833" s="472"/>
      <c r="BO833" s="472"/>
      <c r="BP833" s="472"/>
      <c r="BQ833" s="472"/>
      <c r="BR833" s="472"/>
      <c r="BS833" s="472"/>
      <c r="BT833" s="472"/>
      <c r="BU833" s="472"/>
      <c r="BV833" s="472"/>
      <c r="BW833" s="472"/>
      <c r="BX833" s="472"/>
      <c r="BY833" s="472"/>
      <c r="BZ833" s="472"/>
      <c r="CA833" s="472"/>
      <c r="CB833" s="472"/>
      <c r="CC833" s="472"/>
      <c r="CD833" s="472"/>
      <c r="CE833" s="472"/>
      <c r="CF833" s="472"/>
      <c r="CG833" s="472"/>
      <c r="CH833" s="472"/>
      <c r="CI833" s="472"/>
      <c r="CJ833" s="472"/>
      <c r="CK833" s="472"/>
      <c r="CL833" s="472"/>
      <c r="CM833" s="472"/>
      <c r="CN833" s="472"/>
      <c r="CO833" s="472"/>
      <c r="CP833" s="472"/>
      <c r="CQ833" s="472"/>
      <c r="CR833" s="472"/>
      <c r="CS833" s="472"/>
      <c r="CT833" s="472"/>
      <c r="CU833" s="472"/>
      <c r="CV833" s="472"/>
      <c r="CW833" s="472"/>
      <c r="CX833" s="472"/>
      <c r="CY833" s="472"/>
      <c r="CZ833" s="472"/>
      <c r="DA833" s="472"/>
      <c r="DB833" s="472"/>
      <c r="DC833" s="472"/>
      <c r="DD833" s="472"/>
      <c r="DE833" s="472"/>
      <c r="DF833" s="472"/>
      <c r="DG833" s="472"/>
      <c r="DH833" s="472"/>
      <c r="DI833" s="472"/>
      <c r="DJ833" s="472"/>
      <c r="DK833" s="472"/>
      <c r="DL833" s="472"/>
      <c r="DM833" s="472"/>
      <c r="DN833" s="472"/>
      <c r="DO833" s="472"/>
      <c r="DP833" s="472"/>
      <c r="DQ833" s="472"/>
      <c r="DR833" s="472"/>
      <c r="DS833" s="472"/>
      <c r="DT833" s="472"/>
      <c r="DU833" s="472"/>
      <c r="DV833" s="472"/>
      <c r="DW833" s="472"/>
      <c r="DX833" s="472"/>
      <c r="DY833" s="472"/>
      <c r="DZ833" s="472"/>
      <c r="EA833" s="472"/>
      <c r="EB833" s="472"/>
      <c r="EC833" s="472"/>
      <c r="ED833" s="472"/>
      <c r="EE833" s="472"/>
      <c r="EF833" s="472"/>
      <c r="EG833" s="472"/>
      <c r="EH833" s="472"/>
      <c r="EI833" s="472"/>
      <c r="EJ833" s="472"/>
      <c r="EK833" s="472"/>
      <c r="EL833" s="472"/>
      <c r="EM833" s="472"/>
      <c r="EN833" s="472"/>
      <c r="EO833" s="472"/>
      <c r="EP833" s="472"/>
      <c r="EQ833" s="472"/>
      <c r="ER833" s="472"/>
      <c r="ES833" s="472"/>
      <c r="ET833" s="472"/>
      <c r="EU833" s="472"/>
      <c r="EV833" s="472"/>
      <c r="EW833" s="472"/>
      <c r="EX833" s="472"/>
      <c r="EY833" s="472"/>
      <c r="EZ833" s="472"/>
      <c r="FA833" s="472"/>
      <c r="FB833" s="472"/>
      <c r="FC833" s="472"/>
      <c r="FD833" s="472"/>
      <c r="FE833" s="472"/>
      <c r="FF833" s="472"/>
      <c r="FG833" s="472"/>
      <c r="FH833" s="472"/>
      <c r="FI833" s="472"/>
      <c r="FJ833" s="472"/>
      <c r="FK833" s="472"/>
      <c r="FL833" s="472"/>
      <c r="FM833" s="472"/>
      <c r="FN833" s="472"/>
      <c r="FO833" s="472"/>
      <c r="FP833" s="472"/>
      <c r="FQ833" s="472"/>
      <c r="FR833" s="472"/>
      <c r="FS833" s="472"/>
      <c r="FT833" s="472"/>
      <c r="FU833" s="472"/>
      <c r="FV833" s="472"/>
      <c r="FW833" s="472"/>
      <c r="FX833" s="472"/>
      <c r="FY833" s="472"/>
      <c r="FZ833" s="472"/>
      <c r="GA833" s="472"/>
      <c r="GB833" s="472"/>
      <c r="GC833" s="472"/>
      <c r="GD833" s="472"/>
      <c r="GE833" s="472"/>
      <c r="GF833" s="472"/>
      <c r="GG833" s="472"/>
      <c r="GH833" s="472"/>
      <c r="GI833" s="472"/>
      <c r="GJ833" s="472"/>
      <c r="GK833" s="472"/>
      <c r="GL833" s="472"/>
      <c r="GM833" s="472"/>
      <c r="GN833" s="472"/>
      <c r="GO833" s="472"/>
      <c r="GP833" s="472"/>
      <c r="GQ833" s="472"/>
      <c r="GR833" s="472"/>
      <c r="GS833" s="472"/>
      <c r="GT833" s="472"/>
      <c r="GU833" s="472"/>
      <c r="GV833" s="472"/>
    </row>
    <row r="834" spans="1:204" s="473" customFormat="1" x14ac:dyDescent="0.2">
      <c r="A834" s="476"/>
      <c r="B834" s="484" t="s">
        <v>3056</v>
      </c>
      <c r="C834" s="475" t="s">
        <v>1383</v>
      </c>
      <c r="D834" s="478">
        <v>0.15</v>
      </c>
      <c r="E834" s="478"/>
      <c r="F834" s="478"/>
      <c r="G834" s="478"/>
      <c r="H834" s="478">
        <v>0.12</v>
      </c>
      <c r="I834" s="478">
        <v>0.03</v>
      </c>
      <c r="J834" s="478"/>
      <c r="K834" s="478"/>
      <c r="L834" s="478"/>
      <c r="M834" s="478"/>
      <c r="N834" s="478"/>
      <c r="O834" s="478"/>
      <c r="P834" s="478"/>
      <c r="Q834" s="478"/>
      <c r="R834" s="478"/>
      <c r="S834" s="478"/>
      <c r="T834" s="478"/>
      <c r="U834" s="478"/>
      <c r="V834" s="478"/>
      <c r="W834" s="478"/>
      <c r="X834" s="478">
        <v>0</v>
      </c>
      <c r="Y834" s="478"/>
      <c r="Z834" s="478"/>
      <c r="AA834" s="478"/>
      <c r="AB834" s="478"/>
      <c r="AC834" s="478"/>
      <c r="AD834" s="478"/>
      <c r="AE834" s="478"/>
      <c r="AF834" s="478"/>
      <c r="AG834" s="478"/>
      <c r="AH834" s="478"/>
      <c r="AI834" s="478"/>
      <c r="AJ834" s="478"/>
      <c r="AK834" s="478"/>
      <c r="AL834" s="478"/>
      <c r="AM834" s="478"/>
      <c r="AN834" s="478"/>
      <c r="AO834" s="478"/>
      <c r="AP834" s="478"/>
      <c r="AQ834" s="478"/>
      <c r="AR834" s="478"/>
      <c r="AS834" s="478"/>
      <c r="AT834" s="478"/>
      <c r="AU834" s="478"/>
      <c r="AV834" s="478"/>
      <c r="AW834" s="478"/>
      <c r="AX834" s="478"/>
      <c r="AY834" s="478"/>
      <c r="AZ834" s="478"/>
      <c r="BA834" s="478"/>
      <c r="BB834" s="478"/>
      <c r="BC834" s="478"/>
      <c r="BD834" s="475" t="s">
        <v>3025</v>
      </c>
      <c r="BE834" s="495" t="s">
        <v>1495</v>
      </c>
      <c r="BF834" s="472">
        <v>2017</v>
      </c>
      <c r="BG834" s="472">
        <v>0.15</v>
      </c>
      <c r="BH834" s="472">
        <v>0</v>
      </c>
      <c r="BI834" s="472"/>
      <c r="BJ834" s="472"/>
      <c r="BK834" s="472"/>
      <c r="BL834" s="472"/>
      <c r="BM834" s="472"/>
      <c r="BN834" s="472"/>
      <c r="BO834" s="472"/>
      <c r="BP834" s="472"/>
      <c r="BQ834" s="472"/>
      <c r="BR834" s="472"/>
      <c r="BS834" s="472"/>
      <c r="BT834" s="472"/>
      <c r="BU834" s="472"/>
      <c r="BV834" s="472"/>
      <c r="BW834" s="472"/>
      <c r="BX834" s="472"/>
      <c r="BY834" s="472"/>
      <c r="BZ834" s="472"/>
      <c r="CA834" s="472"/>
      <c r="CB834" s="472"/>
      <c r="CC834" s="472"/>
      <c r="CD834" s="472"/>
      <c r="CE834" s="472"/>
      <c r="CF834" s="472"/>
      <c r="CG834" s="472"/>
      <c r="CH834" s="472"/>
      <c r="CI834" s="472"/>
      <c r="CJ834" s="472"/>
      <c r="CK834" s="472"/>
      <c r="CL834" s="472"/>
      <c r="CM834" s="472"/>
      <c r="CN834" s="472"/>
      <c r="CO834" s="472"/>
      <c r="CP834" s="472"/>
      <c r="CQ834" s="472"/>
      <c r="CR834" s="472"/>
      <c r="CS834" s="472"/>
      <c r="CT834" s="472"/>
      <c r="CU834" s="472"/>
      <c r="CV834" s="472"/>
      <c r="CW834" s="472"/>
      <c r="CX834" s="472"/>
      <c r="CY834" s="472"/>
      <c r="CZ834" s="472"/>
      <c r="DA834" s="472"/>
      <c r="DB834" s="472"/>
      <c r="DC834" s="472"/>
      <c r="DD834" s="472"/>
      <c r="DE834" s="472"/>
      <c r="DF834" s="472"/>
      <c r="DG834" s="472"/>
      <c r="DH834" s="472"/>
      <c r="DI834" s="472"/>
      <c r="DJ834" s="472"/>
      <c r="DK834" s="472"/>
      <c r="DL834" s="472"/>
      <c r="DM834" s="472"/>
      <c r="DN834" s="472"/>
      <c r="DO834" s="472"/>
      <c r="DP834" s="472"/>
      <c r="DQ834" s="472"/>
      <c r="DR834" s="472"/>
      <c r="DS834" s="472"/>
      <c r="DT834" s="472"/>
      <c r="DU834" s="472"/>
      <c r="DV834" s="472"/>
      <c r="DW834" s="472"/>
      <c r="DX834" s="472"/>
      <c r="DY834" s="472"/>
      <c r="DZ834" s="472"/>
      <c r="EA834" s="472"/>
      <c r="EB834" s="472"/>
      <c r="EC834" s="472"/>
      <c r="ED834" s="472"/>
      <c r="EE834" s="472"/>
      <c r="EF834" s="472"/>
      <c r="EG834" s="472"/>
      <c r="EH834" s="472"/>
      <c r="EI834" s="472"/>
      <c r="EJ834" s="472"/>
      <c r="EK834" s="472"/>
      <c r="EL834" s="472"/>
      <c r="EM834" s="472"/>
      <c r="EN834" s="472"/>
      <c r="EO834" s="472"/>
      <c r="EP834" s="472"/>
      <c r="EQ834" s="472"/>
      <c r="ER834" s="472"/>
      <c r="ES834" s="472"/>
      <c r="ET834" s="472"/>
      <c r="EU834" s="472"/>
      <c r="EV834" s="472"/>
      <c r="EW834" s="472"/>
      <c r="EX834" s="472"/>
      <c r="EY834" s="472"/>
      <c r="EZ834" s="472"/>
      <c r="FA834" s="472"/>
      <c r="FB834" s="472"/>
      <c r="FC834" s="472"/>
      <c r="FD834" s="472"/>
      <c r="FE834" s="472"/>
      <c r="FF834" s="472"/>
      <c r="FG834" s="472"/>
      <c r="FH834" s="472"/>
      <c r="FI834" s="472"/>
      <c r="FJ834" s="472"/>
      <c r="FK834" s="472"/>
      <c r="FL834" s="472"/>
      <c r="FM834" s="472"/>
      <c r="FN834" s="472"/>
      <c r="FO834" s="472"/>
      <c r="FP834" s="472"/>
      <c r="FQ834" s="472"/>
      <c r="FR834" s="472"/>
      <c r="FS834" s="472"/>
      <c r="FT834" s="472"/>
      <c r="FU834" s="472"/>
      <c r="FV834" s="472"/>
      <c r="FW834" s="472"/>
      <c r="FX834" s="472"/>
      <c r="FY834" s="472"/>
      <c r="FZ834" s="472"/>
      <c r="GA834" s="472"/>
      <c r="GB834" s="472"/>
      <c r="GC834" s="472"/>
      <c r="GD834" s="472"/>
      <c r="GE834" s="472"/>
      <c r="GF834" s="472"/>
      <c r="GG834" s="472"/>
      <c r="GH834" s="472"/>
      <c r="GI834" s="472"/>
      <c r="GJ834" s="472"/>
      <c r="GK834" s="472"/>
      <c r="GL834" s="472"/>
      <c r="GM834" s="472"/>
      <c r="GN834" s="472"/>
      <c r="GO834" s="472"/>
      <c r="GP834" s="472"/>
      <c r="GQ834" s="472"/>
      <c r="GR834" s="472"/>
      <c r="GS834" s="472"/>
      <c r="GT834" s="472"/>
      <c r="GU834" s="472"/>
      <c r="GV834" s="472"/>
    </row>
    <row r="835" spans="1:204" s="473" customFormat="1" x14ac:dyDescent="0.2">
      <c r="A835" s="476"/>
      <c r="B835" s="484" t="s">
        <v>1496</v>
      </c>
      <c r="C835" s="475" t="s">
        <v>1383</v>
      </c>
      <c r="D835" s="478">
        <v>1</v>
      </c>
      <c r="E835" s="478"/>
      <c r="F835" s="478"/>
      <c r="G835" s="478"/>
      <c r="H835" s="478">
        <v>1</v>
      </c>
      <c r="I835" s="478"/>
      <c r="J835" s="478"/>
      <c r="K835" s="478"/>
      <c r="L835" s="478"/>
      <c r="M835" s="478"/>
      <c r="N835" s="478"/>
      <c r="O835" s="478"/>
      <c r="P835" s="478"/>
      <c r="Q835" s="478"/>
      <c r="R835" s="478"/>
      <c r="S835" s="478"/>
      <c r="T835" s="478"/>
      <c r="U835" s="478"/>
      <c r="V835" s="478"/>
      <c r="W835" s="478"/>
      <c r="X835" s="478">
        <v>0</v>
      </c>
      <c r="Y835" s="478"/>
      <c r="Z835" s="478"/>
      <c r="AA835" s="478"/>
      <c r="AB835" s="478"/>
      <c r="AC835" s="478"/>
      <c r="AD835" s="478"/>
      <c r="AE835" s="478"/>
      <c r="AF835" s="478"/>
      <c r="AG835" s="478"/>
      <c r="AH835" s="478"/>
      <c r="AI835" s="478"/>
      <c r="AJ835" s="478"/>
      <c r="AK835" s="478"/>
      <c r="AL835" s="478"/>
      <c r="AM835" s="478"/>
      <c r="AN835" s="478"/>
      <c r="AO835" s="478"/>
      <c r="AP835" s="478"/>
      <c r="AQ835" s="478"/>
      <c r="AR835" s="478"/>
      <c r="AS835" s="478"/>
      <c r="AT835" s="478"/>
      <c r="AU835" s="478"/>
      <c r="AV835" s="478"/>
      <c r="AW835" s="478"/>
      <c r="AX835" s="478"/>
      <c r="AY835" s="478"/>
      <c r="AZ835" s="478"/>
      <c r="BA835" s="478"/>
      <c r="BB835" s="478"/>
      <c r="BC835" s="478"/>
      <c r="BD835" s="475" t="s">
        <v>1497</v>
      </c>
      <c r="BE835" s="495" t="s">
        <v>1497</v>
      </c>
      <c r="BF835" s="472">
        <v>2017</v>
      </c>
      <c r="BG835" s="472">
        <v>1</v>
      </c>
      <c r="BH835" s="472"/>
      <c r="BI835" s="472"/>
      <c r="BJ835" s="472"/>
      <c r="BK835" s="472"/>
      <c r="BL835" s="472"/>
      <c r="BM835" s="472"/>
      <c r="BN835" s="472"/>
      <c r="BO835" s="472"/>
      <c r="BP835" s="472"/>
      <c r="BQ835" s="472"/>
      <c r="BR835" s="472"/>
      <c r="BS835" s="472"/>
      <c r="BT835" s="472"/>
      <c r="BU835" s="472"/>
      <c r="BV835" s="472"/>
      <c r="BW835" s="472"/>
      <c r="BX835" s="472"/>
      <c r="BY835" s="472"/>
      <c r="BZ835" s="472"/>
      <c r="CA835" s="472"/>
      <c r="CB835" s="472"/>
      <c r="CC835" s="472"/>
      <c r="CD835" s="472"/>
      <c r="CE835" s="472"/>
      <c r="CF835" s="472"/>
      <c r="CG835" s="472"/>
      <c r="CH835" s="472"/>
      <c r="CI835" s="472"/>
      <c r="CJ835" s="472"/>
      <c r="CK835" s="472"/>
      <c r="CL835" s="472"/>
      <c r="CM835" s="472"/>
      <c r="CN835" s="472"/>
      <c r="CO835" s="472"/>
      <c r="CP835" s="472"/>
      <c r="CQ835" s="472"/>
      <c r="CR835" s="472"/>
      <c r="CS835" s="472"/>
      <c r="CT835" s="472"/>
      <c r="CU835" s="472"/>
      <c r="CV835" s="472"/>
      <c r="CW835" s="472"/>
      <c r="CX835" s="472"/>
      <c r="CY835" s="472"/>
      <c r="CZ835" s="472"/>
      <c r="DA835" s="472"/>
      <c r="DB835" s="472"/>
      <c r="DC835" s="472"/>
      <c r="DD835" s="472"/>
      <c r="DE835" s="472"/>
      <c r="DF835" s="472"/>
      <c r="DG835" s="472"/>
      <c r="DH835" s="472"/>
      <c r="DI835" s="472"/>
      <c r="DJ835" s="472"/>
      <c r="DK835" s="472"/>
      <c r="DL835" s="472"/>
      <c r="DM835" s="472"/>
      <c r="DN835" s="472"/>
      <c r="DO835" s="472"/>
      <c r="DP835" s="472"/>
      <c r="DQ835" s="472"/>
      <c r="DR835" s="472"/>
      <c r="DS835" s="472"/>
      <c r="DT835" s="472"/>
      <c r="DU835" s="472"/>
      <c r="DV835" s="472"/>
      <c r="DW835" s="472"/>
      <c r="DX835" s="472"/>
      <c r="DY835" s="472"/>
      <c r="DZ835" s="472"/>
      <c r="EA835" s="472"/>
      <c r="EB835" s="472"/>
      <c r="EC835" s="472"/>
      <c r="ED835" s="472"/>
      <c r="EE835" s="472"/>
      <c r="EF835" s="472"/>
      <c r="EG835" s="472"/>
      <c r="EH835" s="472"/>
      <c r="EI835" s="472"/>
      <c r="EJ835" s="472"/>
      <c r="EK835" s="472"/>
      <c r="EL835" s="472"/>
      <c r="EM835" s="472"/>
      <c r="EN835" s="472"/>
      <c r="EO835" s="472"/>
      <c r="EP835" s="472"/>
      <c r="EQ835" s="472"/>
      <c r="ER835" s="472"/>
      <c r="ES835" s="472"/>
      <c r="ET835" s="472"/>
      <c r="EU835" s="472"/>
      <c r="EV835" s="472"/>
      <c r="EW835" s="472"/>
      <c r="EX835" s="472"/>
      <c r="EY835" s="472"/>
      <c r="EZ835" s="472"/>
      <c r="FA835" s="472"/>
      <c r="FB835" s="472"/>
      <c r="FC835" s="472"/>
      <c r="FD835" s="472"/>
      <c r="FE835" s="472"/>
      <c r="FF835" s="472"/>
      <c r="FG835" s="472"/>
      <c r="FH835" s="472"/>
      <c r="FI835" s="472"/>
      <c r="FJ835" s="472"/>
      <c r="FK835" s="472"/>
      <c r="FL835" s="472"/>
      <c r="FM835" s="472"/>
      <c r="FN835" s="472"/>
      <c r="FO835" s="472"/>
      <c r="FP835" s="472"/>
      <c r="FQ835" s="472"/>
      <c r="FR835" s="472"/>
      <c r="FS835" s="472"/>
      <c r="FT835" s="472"/>
      <c r="FU835" s="472"/>
      <c r="FV835" s="472"/>
      <c r="FW835" s="472"/>
      <c r="FX835" s="472"/>
      <c r="FY835" s="472"/>
      <c r="FZ835" s="472"/>
      <c r="GA835" s="472"/>
      <c r="GB835" s="472"/>
      <c r="GC835" s="472"/>
      <c r="GD835" s="472"/>
      <c r="GE835" s="472"/>
      <c r="GF835" s="472"/>
      <c r="GG835" s="472"/>
      <c r="GH835" s="472"/>
      <c r="GI835" s="472"/>
      <c r="GJ835" s="472"/>
      <c r="GK835" s="472"/>
      <c r="GL835" s="472"/>
      <c r="GM835" s="472"/>
      <c r="GN835" s="472"/>
      <c r="GO835" s="472"/>
      <c r="GP835" s="472"/>
      <c r="GQ835" s="472"/>
      <c r="GR835" s="472"/>
      <c r="GS835" s="472"/>
      <c r="GT835" s="472"/>
      <c r="GU835" s="472"/>
      <c r="GV835" s="472"/>
    </row>
    <row r="836" spans="1:204" s="473" customFormat="1" x14ac:dyDescent="0.2">
      <c r="A836" s="476"/>
      <c r="B836" s="508" t="s">
        <v>1498</v>
      </c>
      <c r="C836" s="475" t="s">
        <v>1383</v>
      </c>
      <c r="D836" s="478">
        <v>0.5</v>
      </c>
      <c r="E836" s="478"/>
      <c r="F836" s="478"/>
      <c r="G836" s="478"/>
      <c r="H836" s="478"/>
      <c r="I836" s="478"/>
      <c r="J836" s="478"/>
      <c r="K836" s="478"/>
      <c r="L836" s="478"/>
      <c r="M836" s="478"/>
      <c r="N836" s="478"/>
      <c r="O836" s="478"/>
      <c r="P836" s="478"/>
      <c r="Q836" s="478"/>
      <c r="R836" s="478"/>
      <c r="S836" s="478"/>
      <c r="T836" s="478"/>
      <c r="U836" s="478"/>
      <c r="V836" s="478"/>
      <c r="W836" s="478"/>
      <c r="X836" s="478">
        <v>0</v>
      </c>
      <c r="Y836" s="478"/>
      <c r="Z836" s="478"/>
      <c r="AA836" s="478"/>
      <c r="AB836" s="478"/>
      <c r="AC836" s="478"/>
      <c r="AD836" s="478"/>
      <c r="AE836" s="478"/>
      <c r="AF836" s="478"/>
      <c r="AG836" s="478"/>
      <c r="AH836" s="478"/>
      <c r="AI836" s="478"/>
      <c r="AJ836" s="478"/>
      <c r="AK836" s="478"/>
      <c r="AL836" s="478"/>
      <c r="AM836" s="478"/>
      <c r="AN836" s="478"/>
      <c r="AO836" s="478"/>
      <c r="AP836" s="478"/>
      <c r="AQ836" s="478"/>
      <c r="AR836" s="478"/>
      <c r="AS836" s="478"/>
      <c r="AT836" s="478"/>
      <c r="AU836" s="478"/>
      <c r="AV836" s="478"/>
      <c r="AW836" s="478"/>
      <c r="AX836" s="478"/>
      <c r="AY836" s="478"/>
      <c r="AZ836" s="478"/>
      <c r="BA836" s="478"/>
      <c r="BB836" s="478"/>
      <c r="BC836" s="478"/>
      <c r="BD836" s="475" t="s">
        <v>1497</v>
      </c>
      <c r="BE836" s="493"/>
      <c r="BF836" s="472"/>
      <c r="BG836" s="472">
        <v>0</v>
      </c>
      <c r="BH836" s="472">
        <v>0.5</v>
      </c>
      <c r="BI836" s="472"/>
      <c r="BJ836" s="472"/>
      <c r="BK836" s="472"/>
      <c r="BL836" s="472"/>
      <c r="BM836" s="472"/>
      <c r="BN836" s="472"/>
      <c r="BO836" s="472"/>
      <c r="BP836" s="472"/>
      <c r="BQ836" s="472"/>
      <c r="BR836" s="472"/>
      <c r="BS836" s="472"/>
      <c r="BT836" s="472"/>
      <c r="BU836" s="472"/>
      <c r="BV836" s="472"/>
      <c r="BW836" s="472"/>
      <c r="BX836" s="472"/>
      <c r="BY836" s="472"/>
      <c r="BZ836" s="472"/>
      <c r="CA836" s="472"/>
      <c r="CB836" s="472"/>
      <c r="CC836" s="472"/>
      <c r="CD836" s="472"/>
      <c r="CE836" s="472"/>
      <c r="CF836" s="472"/>
      <c r="CG836" s="472"/>
      <c r="CH836" s="472"/>
      <c r="CI836" s="472"/>
      <c r="CJ836" s="472"/>
      <c r="CK836" s="472"/>
      <c r="CL836" s="472"/>
      <c r="CM836" s="472"/>
      <c r="CN836" s="472"/>
      <c r="CO836" s="472"/>
      <c r="CP836" s="472"/>
      <c r="CQ836" s="472"/>
      <c r="CR836" s="472"/>
      <c r="CS836" s="472"/>
      <c r="CT836" s="472"/>
      <c r="CU836" s="472"/>
      <c r="CV836" s="472"/>
      <c r="CW836" s="472"/>
      <c r="CX836" s="472"/>
      <c r="CY836" s="472"/>
      <c r="CZ836" s="472"/>
      <c r="DA836" s="472"/>
      <c r="DB836" s="472"/>
      <c r="DC836" s="472"/>
      <c r="DD836" s="472"/>
      <c r="DE836" s="472"/>
      <c r="DF836" s="472"/>
      <c r="DG836" s="472"/>
      <c r="DH836" s="472"/>
      <c r="DI836" s="472"/>
      <c r="DJ836" s="472"/>
      <c r="DK836" s="472"/>
      <c r="DL836" s="472"/>
      <c r="DM836" s="472"/>
      <c r="DN836" s="472"/>
      <c r="DO836" s="472"/>
      <c r="DP836" s="472"/>
      <c r="DQ836" s="472"/>
      <c r="DR836" s="472"/>
      <c r="DS836" s="472"/>
      <c r="DT836" s="472"/>
      <c r="DU836" s="472"/>
      <c r="DV836" s="472"/>
      <c r="DW836" s="472"/>
      <c r="DX836" s="472"/>
      <c r="DY836" s="472"/>
      <c r="DZ836" s="472"/>
      <c r="EA836" s="472"/>
      <c r="EB836" s="472"/>
      <c r="EC836" s="472"/>
      <c r="ED836" s="472"/>
      <c r="EE836" s="472"/>
      <c r="EF836" s="472"/>
      <c r="EG836" s="472"/>
      <c r="EH836" s="472"/>
      <c r="EI836" s="472"/>
      <c r="EJ836" s="472"/>
      <c r="EK836" s="472"/>
      <c r="EL836" s="472"/>
      <c r="EM836" s="472"/>
      <c r="EN836" s="472"/>
      <c r="EO836" s="472"/>
      <c r="EP836" s="472"/>
      <c r="EQ836" s="472"/>
      <c r="ER836" s="472"/>
      <c r="ES836" s="472"/>
      <c r="ET836" s="472"/>
      <c r="EU836" s="472"/>
      <c r="EV836" s="472"/>
      <c r="EW836" s="472"/>
      <c r="EX836" s="472"/>
      <c r="EY836" s="472"/>
      <c r="EZ836" s="472"/>
      <c r="FA836" s="472"/>
      <c r="FB836" s="472"/>
      <c r="FC836" s="472"/>
      <c r="FD836" s="472"/>
      <c r="FE836" s="472"/>
      <c r="FF836" s="472"/>
      <c r="FG836" s="472"/>
      <c r="FH836" s="472"/>
      <c r="FI836" s="472"/>
      <c r="FJ836" s="472"/>
      <c r="FK836" s="472"/>
      <c r="FL836" s="472"/>
      <c r="FM836" s="472"/>
      <c r="FN836" s="472"/>
      <c r="FO836" s="472"/>
      <c r="FP836" s="472"/>
      <c r="FQ836" s="472"/>
      <c r="FR836" s="472"/>
      <c r="FS836" s="472"/>
      <c r="FT836" s="472"/>
      <c r="FU836" s="472"/>
      <c r="FV836" s="472"/>
      <c r="FW836" s="472"/>
      <c r="FX836" s="472"/>
      <c r="FY836" s="472"/>
      <c r="FZ836" s="472"/>
      <c r="GA836" s="472"/>
      <c r="GB836" s="472"/>
      <c r="GC836" s="472"/>
      <c r="GD836" s="472"/>
      <c r="GE836" s="472"/>
      <c r="GF836" s="472"/>
      <c r="GG836" s="472"/>
      <c r="GH836" s="472"/>
      <c r="GI836" s="472"/>
      <c r="GJ836" s="472"/>
      <c r="GK836" s="472"/>
      <c r="GL836" s="472"/>
      <c r="GM836" s="472"/>
      <c r="GN836" s="472"/>
      <c r="GO836" s="472"/>
      <c r="GP836" s="472"/>
      <c r="GQ836" s="472"/>
      <c r="GR836" s="472"/>
      <c r="GS836" s="472"/>
      <c r="GT836" s="472"/>
      <c r="GU836" s="472"/>
      <c r="GV836" s="472"/>
    </row>
    <row r="837" spans="1:204" s="473" customFormat="1" x14ac:dyDescent="0.2">
      <c r="A837" s="476"/>
      <c r="B837" s="508" t="s">
        <v>1499</v>
      </c>
      <c r="C837" s="475" t="s">
        <v>1383</v>
      </c>
      <c r="D837" s="478">
        <v>2</v>
      </c>
      <c r="E837" s="478"/>
      <c r="F837" s="478"/>
      <c r="G837" s="478"/>
      <c r="H837" s="478"/>
      <c r="I837" s="478"/>
      <c r="J837" s="478"/>
      <c r="K837" s="478"/>
      <c r="L837" s="478"/>
      <c r="M837" s="478"/>
      <c r="N837" s="478"/>
      <c r="O837" s="478"/>
      <c r="P837" s="478"/>
      <c r="Q837" s="478"/>
      <c r="R837" s="478"/>
      <c r="S837" s="478"/>
      <c r="T837" s="478"/>
      <c r="U837" s="478"/>
      <c r="V837" s="478"/>
      <c r="W837" s="478"/>
      <c r="X837" s="478">
        <v>0</v>
      </c>
      <c r="Y837" s="478"/>
      <c r="Z837" s="478"/>
      <c r="AA837" s="478"/>
      <c r="AB837" s="478"/>
      <c r="AC837" s="478"/>
      <c r="AD837" s="478"/>
      <c r="AE837" s="478"/>
      <c r="AF837" s="478"/>
      <c r="AG837" s="478"/>
      <c r="AH837" s="478"/>
      <c r="AI837" s="478"/>
      <c r="AJ837" s="478"/>
      <c r="AK837" s="478"/>
      <c r="AL837" s="478"/>
      <c r="AM837" s="478"/>
      <c r="AN837" s="478"/>
      <c r="AO837" s="478"/>
      <c r="AP837" s="478"/>
      <c r="AQ837" s="478"/>
      <c r="AR837" s="478"/>
      <c r="AS837" s="478"/>
      <c r="AT837" s="478"/>
      <c r="AU837" s="478"/>
      <c r="AV837" s="478"/>
      <c r="AW837" s="478"/>
      <c r="AX837" s="478"/>
      <c r="AY837" s="478"/>
      <c r="AZ837" s="478"/>
      <c r="BA837" s="478"/>
      <c r="BB837" s="478"/>
      <c r="BC837" s="478"/>
      <c r="BD837" s="475" t="s">
        <v>1497</v>
      </c>
      <c r="BE837" s="493"/>
      <c r="BF837" s="472"/>
      <c r="BG837" s="472">
        <v>0</v>
      </c>
      <c r="BH837" s="472">
        <v>2</v>
      </c>
      <c r="BI837" s="472"/>
      <c r="BJ837" s="472"/>
      <c r="BK837" s="472"/>
      <c r="BL837" s="472"/>
      <c r="BM837" s="472"/>
      <c r="BN837" s="472"/>
      <c r="BO837" s="472"/>
      <c r="BP837" s="472"/>
      <c r="BQ837" s="472"/>
      <c r="BR837" s="472"/>
      <c r="BS837" s="472"/>
      <c r="BT837" s="472"/>
      <c r="BU837" s="472"/>
      <c r="BV837" s="472"/>
      <c r="BW837" s="472"/>
      <c r="BX837" s="472"/>
      <c r="BY837" s="472"/>
      <c r="BZ837" s="472"/>
      <c r="CA837" s="472"/>
      <c r="CB837" s="472"/>
      <c r="CC837" s="472"/>
      <c r="CD837" s="472"/>
      <c r="CE837" s="472"/>
      <c r="CF837" s="472"/>
      <c r="CG837" s="472"/>
      <c r="CH837" s="472"/>
      <c r="CI837" s="472"/>
      <c r="CJ837" s="472"/>
      <c r="CK837" s="472"/>
      <c r="CL837" s="472"/>
      <c r="CM837" s="472"/>
      <c r="CN837" s="472"/>
      <c r="CO837" s="472"/>
      <c r="CP837" s="472"/>
      <c r="CQ837" s="472"/>
      <c r="CR837" s="472"/>
      <c r="CS837" s="472"/>
      <c r="CT837" s="472"/>
      <c r="CU837" s="472"/>
      <c r="CV837" s="472"/>
      <c r="CW837" s="472"/>
      <c r="CX837" s="472"/>
      <c r="CY837" s="472"/>
      <c r="CZ837" s="472"/>
      <c r="DA837" s="472"/>
      <c r="DB837" s="472"/>
      <c r="DC837" s="472"/>
      <c r="DD837" s="472"/>
      <c r="DE837" s="472"/>
      <c r="DF837" s="472"/>
      <c r="DG837" s="472"/>
      <c r="DH837" s="472"/>
      <c r="DI837" s="472"/>
      <c r="DJ837" s="472"/>
      <c r="DK837" s="472"/>
      <c r="DL837" s="472"/>
      <c r="DM837" s="472"/>
      <c r="DN837" s="472"/>
      <c r="DO837" s="472"/>
      <c r="DP837" s="472"/>
      <c r="DQ837" s="472"/>
      <c r="DR837" s="472"/>
      <c r="DS837" s="472"/>
      <c r="DT837" s="472"/>
      <c r="DU837" s="472"/>
      <c r="DV837" s="472"/>
      <c r="DW837" s="472"/>
      <c r="DX837" s="472"/>
      <c r="DY837" s="472"/>
      <c r="DZ837" s="472"/>
      <c r="EA837" s="472"/>
      <c r="EB837" s="472"/>
      <c r="EC837" s="472"/>
      <c r="ED837" s="472"/>
      <c r="EE837" s="472"/>
      <c r="EF837" s="472"/>
      <c r="EG837" s="472"/>
      <c r="EH837" s="472"/>
      <c r="EI837" s="472"/>
      <c r="EJ837" s="472"/>
      <c r="EK837" s="472"/>
      <c r="EL837" s="472"/>
      <c r="EM837" s="472"/>
      <c r="EN837" s="472"/>
      <c r="EO837" s="472"/>
      <c r="EP837" s="472"/>
      <c r="EQ837" s="472"/>
      <c r="ER837" s="472"/>
      <c r="ES837" s="472"/>
      <c r="ET837" s="472"/>
      <c r="EU837" s="472"/>
      <c r="EV837" s="472"/>
      <c r="EW837" s="472"/>
      <c r="EX837" s="472"/>
      <c r="EY837" s="472"/>
      <c r="EZ837" s="472"/>
      <c r="FA837" s="472"/>
      <c r="FB837" s="472"/>
      <c r="FC837" s="472"/>
      <c r="FD837" s="472"/>
      <c r="FE837" s="472"/>
      <c r="FF837" s="472"/>
      <c r="FG837" s="472"/>
      <c r="FH837" s="472"/>
      <c r="FI837" s="472"/>
      <c r="FJ837" s="472"/>
      <c r="FK837" s="472"/>
      <c r="FL837" s="472"/>
      <c r="FM837" s="472"/>
      <c r="FN837" s="472"/>
      <c r="FO837" s="472"/>
      <c r="FP837" s="472"/>
      <c r="FQ837" s="472"/>
      <c r="FR837" s="472"/>
      <c r="FS837" s="472"/>
      <c r="FT837" s="472"/>
      <c r="FU837" s="472"/>
      <c r="FV837" s="472"/>
      <c r="FW837" s="472"/>
      <c r="FX837" s="472"/>
      <c r="FY837" s="472"/>
      <c r="FZ837" s="472"/>
      <c r="GA837" s="472"/>
      <c r="GB837" s="472"/>
      <c r="GC837" s="472"/>
      <c r="GD837" s="472"/>
      <c r="GE837" s="472"/>
      <c r="GF837" s="472"/>
      <c r="GG837" s="472"/>
      <c r="GH837" s="472"/>
      <c r="GI837" s="472"/>
      <c r="GJ837" s="472"/>
      <c r="GK837" s="472"/>
      <c r="GL837" s="472"/>
      <c r="GM837" s="472"/>
      <c r="GN837" s="472"/>
      <c r="GO837" s="472"/>
      <c r="GP837" s="472"/>
      <c r="GQ837" s="472"/>
      <c r="GR837" s="472"/>
      <c r="GS837" s="472"/>
      <c r="GT837" s="472"/>
      <c r="GU837" s="472"/>
      <c r="GV837" s="472"/>
    </row>
    <row r="838" spans="1:204" s="473" customFormat="1" x14ac:dyDescent="0.2">
      <c r="A838" s="476"/>
      <c r="B838" s="508" t="s">
        <v>1500</v>
      </c>
      <c r="C838" s="475" t="s">
        <v>1383</v>
      </c>
      <c r="D838" s="478">
        <v>0.2</v>
      </c>
      <c r="E838" s="478"/>
      <c r="F838" s="478"/>
      <c r="G838" s="478"/>
      <c r="H838" s="478"/>
      <c r="I838" s="478"/>
      <c r="J838" s="478"/>
      <c r="K838" s="478"/>
      <c r="L838" s="478"/>
      <c r="M838" s="478"/>
      <c r="N838" s="478"/>
      <c r="O838" s="478"/>
      <c r="P838" s="478"/>
      <c r="Q838" s="478"/>
      <c r="R838" s="478"/>
      <c r="S838" s="478"/>
      <c r="T838" s="478"/>
      <c r="U838" s="478"/>
      <c r="V838" s="478"/>
      <c r="W838" s="478"/>
      <c r="X838" s="478">
        <v>0</v>
      </c>
      <c r="Y838" s="478"/>
      <c r="Z838" s="478"/>
      <c r="AA838" s="478"/>
      <c r="AB838" s="478"/>
      <c r="AC838" s="478"/>
      <c r="AD838" s="478"/>
      <c r="AE838" s="478"/>
      <c r="AF838" s="478"/>
      <c r="AG838" s="478"/>
      <c r="AH838" s="478"/>
      <c r="AI838" s="478"/>
      <c r="AJ838" s="478"/>
      <c r="AK838" s="478"/>
      <c r="AL838" s="478"/>
      <c r="AM838" s="478"/>
      <c r="AN838" s="478"/>
      <c r="AO838" s="478"/>
      <c r="AP838" s="478"/>
      <c r="AQ838" s="478"/>
      <c r="AR838" s="478"/>
      <c r="AS838" s="478"/>
      <c r="AT838" s="478"/>
      <c r="AU838" s="478"/>
      <c r="AV838" s="478"/>
      <c r="AW838" s="478"/>
      <c r="AX838" s="478"/>
      <c r="AY838" s="478"/>
      <c r="AZ838" s="478"/>
      <c r="BA838" s="478"/>
      <c r="BB838" s="478"/>
      <c r="BC838" s="478"/>
      <c r="BD838" s="475" t="s">
        <v>1497</v>
      </c>
      <c r="BE838" s="493"/>
      <c r="BF838" s="472"/>
      <c r="BG838" s="472">
        <v>0</v>
      </c>
      <c r="BH838" s="472">
        <v>0.2</v>
      </c>
      <c r="BI838" s="472"/>
      <c r="BJ838" s="472"/>
      <c r="BK838" s="472"/>
      <c r="BL838" s="472"/>
      <c r="BM838" s="472"/>
      <c r="BN838" s="472"/>
      <c r="BO838" s="472"/>
      <c r="BP838" s="472"/>
      <c r="BQ838" s="472"/>
      <c r="BR838" s="472"/>
      <c r="BS838" s="472"/>
      <c r="BT838" s="472"/>
      <c r="BU838" s="472"/>
      <c r="BV838" s="472"/>
      <c r="BW838" s="472"/>
      <c r="BX838" s="472"/>
      <c r="BY838" s="472"/>
      <c r="BZ838" s="472"/>
      <c r="CA838" s="472"/>
      <c r="CB838" s="472"/>
      <c r="CC838" s="472"/>
      <c r="CD838" s="472"/>
      <c r="CE838" s="472"/>
      <c r="CF838" s="472"/>
      <c r="CG838" s="472"/>
      <c r="CH838" s="472"/>
      <c r="CI838" s="472"/>
      <c r="CJ838" s="472"/>
      <c r="CK838" s="472"/>
      <c r="CL838" s="472"/>
      <c r="CM838" s="472"/>
      <c r="CN838" s="472"/>
      <c r="CO838" s="472"/>
      <c r="CP838" s="472"/>
      <c r="CQ838" s="472"/>
      <c r="CR838" s="472"/>
      <c r="CS838" s="472"/>
      <c r="CT838" s="472"/>
      <c r="CU838" s="472"/>
      <c r="CV838" s="472"/>
      <c r="CW838" s="472"/>
      <c r="CX838" s="472"/>
      <c r="CY838" s="472"/>
      <c r="CZ838" s="472"/>
      <c r="DA838" s="472"/>
      <c r="DB838" s="472"/>
      <c r="DC838" s="472"/>
      <c r="DD838" s="472"/>
      <c r="DE838" s="472"/>
      <c r="DF838" s="472"/>
      <c r="DG838" s="472"/>
      <c r="DH838" s="472"/>
      <c r="DI838" s="472"/>
      <c r="DJ838" s="472"/>
      <c r="DK838" s="472"/>
      <c r="DL838" s="472"/>
      <c r="DM838" s="472"/>
      <c r="DN838" s="472"/>
      <c r="DO838" s="472"/>
      <c r="DP838" s="472"/>
      <c r="DQ838" s="472"/>
      <c r="DR838" s="472"/>
      <c r="DS838" s="472"/>
      <c r="DT838" s="472"/>
      <c r="DU838" s="472"/>
      <c r="DV838" s="472"/>
      <c r="DW838" s="472"/>
      <c r="DX838" s="472"/>
      <c r="DY838" s="472"/>
      <c r="DZ838" s="472"/>
      <c r="EA838" s="472"/>
      <c r="EB838" s="472"/>
      <c r="EC838" s="472"/>
      <c r="ED838" s="472"/>
      <c r="EE838" s="472"/>
      <c r="EF838" s="472"/>
      <c r="EG838" s="472"/>
      <c r="EH838" s="472"/>
      <c r="EI838" s="472"/>
      <c r="EJ838" s="472"/>
      <c r="EK838" s="472"/>
      <c r="EL838" s="472"/>
      <c r="EM838" s="472"/>
      <c r="EN838" s="472"/>
      <c r="EO838" s="472"/>
      <c r="EP838" s="472"/>
      <c r="EQ838" s="472"/>
      <c r="ER838" s="472"/>
      <c r="ES838" s="472"/>
      <c r="ET838" s="472"/>
      <c r="EU838" s="472"/>
      <c r="EV838" s="472"/>
      <c r="EW838" s="472"/>
      <c r="EX838" s="472"/>
      <c r="EY838" s="472"/>
      <c r="EZ838" s="472"/>
      <c r="FA838" s="472"/>
      <c r="FB838" s="472"/>
      <c r="FC838" s="472"/>
      <c r="FD838" s="472"/>
      <c r="FE838" s="472"/>
      <c r="FF838" s="472"/>
      <c r="FG838" s="472"/>
      <c r="FH838" s="472"/>
      <c r="FI838" s="472"/>
      <c r="FJ838" s="472"/>
      <c r="FK838" s="472"/>
      <c r="FL838" s="472"/>
      <c r="FM838" s="472"/>
      <c r="FN838" s="472"/>
      <c r="FO838" s="472"/>
      <c r="FP838" s="472"/>
      <c r="FQ838" s="472"/>
      <c r="FR838" s="472"/>
      <c r="FS838" s="472"/>
      <c r="FT838" s="472"/>
      <c r="FU838" s="472"/>
      <c r="FV838" s="472"/>
      <c r="FW838" s="472"/>
      <c r="FX838" s="472"/>
      <c r="FY838" s="472"/>
      <c r="FZ838" s="472"/>
      <c r="GA838" s="472"/>
      <c r="GB838" s="472"/>
      <c r="GC838" s="472"/>
      <c r="GD838" s="472"/>
      <c r="GE838" s="472"/>
      <c r="GF838" s="472"/>
      <c r="GG838" s="472"/>
      <c r="GH838" s="472"/>
      <c r="GI838" s="472"/>
      <c r="GJ838" s="472"/>
      <c r="GK838" s="472"/>
      <c r="GL838" s="472"/>
      <c r="GM838" s="472"/>
      <c r="GN838" s="472"/>
      <c r="GO838" s="472"/>
      <c r="GP838" s="472"/>
      <c r="GQ838" s="472"/>
      <c r="GR838" s="472"/>
      <c r="GS838" s="472"/>
      <c r="GT838" s="472"/>
      <c r="GU838" s="472"/>
      <c r="GV838" s="472"/>
    </row>
    <row r="839" spans="1:204" s="473" customFormat="1" x14ac:dyDescent="0.2">
      <c r="A839" s="476"/>
      <c r="B839" s="484" t="s">
        <v>1501</v>
      </c>
      <c r="C839" s="475" t="s">
        <v>1383</v>
      </c>
      <c r="D839" s="478">
        <v>0.12</v>
      </c>
      <c r="E839" s="478"/>
      <c r="F839" s="478"/>
      <c r="G839" s="478"/>
      <c r="H839" s="478"/>
      <c r="I839" s="478"/>
      <c r="J839" s="478"/>
      <c r="K839" s="478"/>
      <c r="L839" s="478">
        <v>0.08</v>
      </c>
      <c r="M839" s="478"/>
      <c r="N839" s="478"/>
      <c r="O839" s="478"/>
      <c r="P839" s="478"/>
      <c r="Q839" s="478"/>
      <c r="R839" s="478"/>
      <c r="S839" s="478"/>
      <c r="T839" s="478"/>
      <c r="U839" s="478"/>
      <c r="V839" s="478"/>
      <c r="W839" s="478"/>
      <c r="X839" s="478">
        <v>0</v>
      </c>
      <c r="Y839" s="478"/>
      <c r="Z839" s="478"/>
      <c r="AA839" s="478"/>
      <c r="AB839" s="478"/>
      <c r="AC839" s="478"/>
      <c r="AD839" s="478"/>
      <c r="AE839" s="478"/>
      <c r="AF839" s="478"/>
      <c r="AG839" s="478"/>
      <c r="AH839" s="478"/>
      <c r="AI839" s="478"/>
      <c r="AJ839" s="478"/>
      <c r="AK839" s="478"/>
      <c r="AL839" s="478"/>
      <c r="AM839" s="478">
        <v>0.04</v>
      </c>
      <c r="AN839" s="478"/>
      <c r="AO839" s="478"/>
      <c r="AP839" s="478"/>
      <c r="AQ839" s="478"/>
      <c r="AR839" s="478"/>
      <c r="AS839" s="478"/>
      <c r="AT839" s="478"/>
      <c r="AU839" s="478"/>
      <c r="AV839" s="478"/>
      <c r="AW839" s="478"/>
      <c r="AX839" s="478"/>
      <c r="AY839" s="478"/>
      <c r="AZ839" s="478"/>
      <c r="BA839" s="478"/>
      <c r="BB839" s="478"/>
      <c r="BC839" s="478"/>
      <c r="BD839" s="475" t="s">
        <v>2985</v>
      </c>
      <c r="BE839" s="495" t="s">
        <v>1502</v>
      </c>
      <c r="BF839" s="472">
        <v>2017</v>
      </c>
      <c r="BG839" s="472">
        <v>0.12</v>
      </c>
      <c r="BH839" s="472">
        <v>0</v>
      </c>
      <c r="BI839" s="472"/>
      <c r="BJ839" s="472"/>
      <c r="BK839" s="472"/>
      <c r="BL839" s="472"/>
      <c r="BM839" s="472"/>
      <c r="BN839" s="472"/>
      <c r="BO839" s="472"/>
      <c r="BP839" s="472"/>
      <c r="BQ839" s="472"/>
      <c r="BR839" s="472"/>
      <c r="BS839" s="472"/>
      <c r="BT839" s="472"/>
      <c r="BU839" s="472"/>
      <c r="BV839" s="472"/>
      <c r="BW839" s="472"/>
      <c r="BX839" s="472"/>
      <c r="BY839" s="472"/>
      <c r="BZ839" s="472"/>
      <c r="CA839" s="472"/>
      <c r="CB839" s="472"/>
      <c r="CC839" s="472"/>
      <c r="CD839" s="472"/>
      <c r="CE839" s="472"/>
      <c r="CF839" s="472"/>
      <c r="CG839" s="472"/>
      <c r="CH839" s="472"/>
      <c r="CI839" s="472"/>
      <c r="CJ839" s="472"/>
      <c r="CK839" s="472"/>
      <c r="CL839" s="472"/>
      <c r="CM839" s="472"/>
      <c r="CN839" s="472"/>
      <c r="CO839" s="472"/>
      <c r="CP839" s="472"/>
      <c r="CQ839" s="472"/>
      <c r="CR839" s="472"/>
      <c r="CS839" s="472"/>
      <c r="CT839" s="472"/>
      <c r="CU839" s="472"/>
      <c r="CV839" s="472"/>
      <c r="CW839" s="472"/>
      <c r="CX839" s="472"/>
      <c r="CY839" s="472"/>
      <c r="CZ839" s="472"/>
      <c r="DA839" s="472"/>
      <c r="DB839" s="472"/>
      <c r="DC839" s="472"/>
      <c r="DD839" s="472"/>
      <c r="DE839" s="472"/>
      <c r="DF839" s="472"/>
      <c r="DG839" s="472"/>
      <c r="DH839" s="472"/>
      <c r="DI839" s="472"/>
      <c r="DJ839" s="472"/>
      <c r="DK839" s="472"/>
      <c r="DL839" s="472"/>
      <c r="DM839" s="472"/>
      <c r="DN839" s="472"/>
      <c r="DO839" s="472"/>
      <c r="DP839" s="472"/>
      <c r="DQ839" s="472"/>
      <c r="DR839" s="472"/>
      <c r="DS839" s="472"/>
      <c r="DT839" s="472"/>
      <c r="DU839" s="472"/>
      <c r="DV839" s="472"/>
      <c r="DW839" s="472"/>
      <c r="DX839" s="472"/>
      <c r="DY839" s="472"/>
      <c r="DZ839" s="472"/>
      <c r="EA839" s="472"/>
      <c r="EB839" s="472"/>
      <c r="EC839" s="472"/>
      <c r="ED839" s="472"/>
      <c r="EE839" s="472"/>
      <c r="EF839" s="472"/>
      <c r="EG839" s="472"/>
      <c r="EH839" s="472"/>
      <c r="EI839" s="472"/>
      <c r="EJ839" s="472"/>
      <c r="EK839" s="472"/>
      <c r="EL839" s="472"/>
      <c r="EM839" s="472"/>
      <c r="EN839" s="472"/>
      <c r="EO839" s="472"/>
      <c r="EP839" s="472"/>
      <c r="EQ839" s="472"/>
      <c r="ER839" s="472"/>
      <c r="ES839" s="472"/>
      <c r="ET839" s="472"/>
      <c r="EU839" s="472"/>
      <c r="EV839" s="472"/>
      <c r="EW839" s="472"/>
      <c r="EX839" s="472"/>
      <c r="EY839" s="472"/>
      <c r="EZ839" s="472"/>
      <c r="FA839" s="472"/>
      <c r="FB839" s="472"/>
      <c r="FC839" s="472"/>
      <c r="FD839" s="472"/>
      <c r="FE839" s="472"/>
      <c r="FF839" s="472"/>
      <c r="FG839" s="472"/>
      <c r="FH839" s="472"/>
      <c r="FI839" s="472"/>
      <c r="FJ839" s="472"/>
      <c r="FK839" s="472"/>
      <c r="FL839" s="472"/>
      <c r="FM839" s="472"/>
      <c r="FN839" s="472"/>
      <c r="FO839" s="472"/>
      <c r="FP839" s="472"/>
      <c r="FQ839" s="472"/>
      <c r="FR839" s="472"/>
      <c r="FS839" s="472"/>
      <c r="FT839" s="472"/>
      <c r="FU839" s="472"/>
      <c r="FV839" s="472"/>
      <c r="FW839" s="472"/>
      <c r="FX839" s="472"/>
      <c r="FY839" s="472"/>
      <c r="FZ839" s="472"/>
      <c r="GA839" s="472"/>
      <c r="GB839" s="472"/>
      <c r="GC839" s="472"/>
      <c r="GD839" s="472"/>
      <c r="GE839" s="472"/>
      <c r="GF839" s="472"/>
      <c r="GG839" s="472"/>
      <c r="GH839" s="472"/>
      <c r="GI839" s="472"/>
      <c r="GJ839" s="472"/>
      <c r="GK839" s="472"/>
      <c r="GL839" s="472"/>
      <c r="GM839" s="472"/>
      <c r="GN839" s="472"/>
      <c r="GO839" s="472"/>
      <c r="GP839" s="472"/>
      <c r="GQ839" s="472"/>
      <c r="GR839" s="472"/>
      <c r="GS839" s="472"/>
      <c r="GT839" s="472"/>
      <c r="GU839" s="472"/>
      <c r="GV839" s="472"/>
    </row>
    <row r="840" spans="1:204" s="473" customFormat="1" x14ac:dyDescent="0.2">
      <c r="A840" s="476"/>
      <c r="B840" s="484" t="s">
        <v>1503</v>
      </c>
      <c r="C840" s="475" t="s">
        <v>1383</v>
      </c>
      <c r="D840" s="478">
        <v>0.6</v>
      </c>
      <c r="E840" s="478"/>
      <c r="F840" s="478"/>
      <c r="G840" s="478"/>
      <c r="H840" s="478"/>
      <c r="I840" s="478">
        <v>0.6</v>
      </c>
      <c r="J840" s="478"/>
      <c r="K840" s="478"/>
      <c r="L840" s="478"/>
      <c r="M840" s="478"/>
      <c r="N840" s="478"/>
      <c r="O840" s="478"/>
      <c r="P840" s="478"/>
      <c r="Q840" s="478"/>
      <c r="R840" s="478"/>
      <c r="S840" s="478"/>
      <c r="T840" s="478"/>
      <c r="U840" s="478"/>
      <c r="V840" s="478"/>
      <c r="W840" s="478"/>
      <c r="X840" s="478">
        <v>0</v>
      </c>
      <c r="Y840" s="478"/>
      <c r="Z840" s="478"/>
      <c r="AA840" s="478"/>
      <c r="AB840" s="478"/>
      <c r="AC840" s="478"/>
      <c r="AD840" s="478"/>
      <c r="AE840" s="478"/>
      <c r="AF840" s="478"/>
      <c r="AG840" s="478"/>
      <c r="AH840" s="478"/>
      <c r="AI840" s="478"/>
      <c r="AJ840" s="478"/>
      <c r="AK840" s="478"/>
      <c r="AL840" s="478"/>
      <c r="AM840" s="478"/>
      <c r="AN840" s="478"/>
      <c r="AO840" s="478"/>
      <c r="AP840" s="478"/>
      <c r="AQ840" s="478"/>
      <c r="AR840" s="478"/>
      <c r="AS840" s="478"/>
      <c r="AT840" s="478"/>
      <c r="AU840" s="478"/>
      <c r="AV840" s="478"/>
      <c r="AW840" s="478"/>
      <c r="AX840" s="478"/>
      <c r="AY840" s="478"/>
      <c r="AZ840" s="478"/>
      <c r="BA840" s="478"/>
      <c r="BB840" s="478"/>
      <c r="BC840" s="478"/>
      <c r="BD840" s="475" t="s">
        <v>2985</v>
      </c>
      <c r="BE840" s="495" t="s">
        <v>1504</v>
      </c>
      <c r="BF840" s="472">
        <v>2017</v>
      </c>
      <c r="BG840" s="472">
        <v>0.6</v>
      </c>
      <c r="BH840" s="472">
        <v>0</v>
      </c>
      <c r="BI840" s="472"/>
      <c r="BJ840" s="472"/>
      <c r="BK840" s="472"/>
      <c r="BL840" s="472"/>
      <c r="BM840" s="472"/>
      <c r="BN840" s="472"/>
      <c r="BO840" s="472"/>
      <c r="BP840" s="472"/>
      <c r="BQ840" s="472"/>
      <c r="BR840" s="472"/>
      <c r="BS840" s="472"/>
      <c r="BT840" s="472"/>
      <c r="BU840" s="472"/>
      <c r="BV840" s="472"/>
      <c r="BW840" s="472"/>
      <c r="BX840" s="472"/>
      <c r="BY840" s="472"/>
      <c r="BZ840" s="472"/>
      <c r="CA840" s="472"/>
      <c r="CB840" s="472"/>
      <c r="CC840" s="472"/>
      <c r="CD840" s="472"/>
      <c r="CE840" s="472"/>
      <c r="CF840" s="472"/>
      <c r="CG840" s="472"/>
      <c r="CH840" s="472"/>
      <c r="CI840" s="472"/>
      <c r="CJ840" s="472"/>
      <c r="CK840" s="472"/>
      <c r="CL840" s="472"/>
      <c r="CM840" s="472"/>
      <c r="CN840" s="472"/>
      <c r="CO840" s="472"/>
      <c r="CP840" s="472"/>
      <c r="CQ840" s="472"/>
      <c r="CR840" s="472"/>
      <c r="CS840" s="472"/>
      <c r="CT840" s="472"/>
      <c r="CU840" s="472"/>
      <c r="CV840" s="472"/>
      <c r="CW840" s="472"/>
      <c r="CX840" s="472"/>
      <c r="CY840" s="472"/>
      <c r="CZ840" s="472"/>
      <c r="DA840" s="472"/>
      <c r="DB840" s="472"/>
      <c r="DC840" s="472"/>
      <c r="DD840" s="472"/>
      <c r="DE840" s="472"/>
      <c r="DF840" s="472"/>
      <c r="DG840" s="472"/>
      <c r="DH840" s="472"/>
      <c r="DI840" s="472"/>
      <c r="DJ840" s="472"/>
      <c r="DK840" s="472"/>
      <c r="DL840" s="472"/>
      <c r="DM840" s="472"/>
      <c r="DN840" s="472"/>
      <c r="DO840" s="472"/>
      <c r="DP840" s="472"/>
      <c r="DQ840" s="472"/>
      <c r="DR840" s="472"/>
      <c r="DS840" s="472"/>
      <c r="DT840" s="472"/>
      <c r="DU840" s="472"/>
      <c r="DV840" s="472"/>
      <c r="DW840" s="472"/>
      <c r="DX840" s="472"/>
      <c r="DY840" s="472"/>
      <c r="DZ840" s="472"/>
      <c r="EA840" s="472"/>
      <c r="EB840" s="472"/>
      <c r="EC840" s="472"/>
      <c r="ED840" s="472"/>
      <c r="EE840" s="472"/>
      <c r="EF840" s="472"/>
      <c r="EG840" s="472"/>
      <c r="EH840" s="472"/>
      <c r="EI840" s="472"/>
      <c r="EJ840" s="472"/>
      <c r="EK840" s="472"/>
      <c r="EL840" s="472"/>
      <c r="EM840" s="472"/>
      <c r="EN840" s="472"/>
      <c r="EO840" s="472"/>
      <c r="EP840" s="472"/>
      <c r="EQ840" s="472"/>
      <c r="ER840" s="472"/>
      <c r="ES840" s="472"/>
      <c r="ET840" s="472"/>
      <c r="EU840" s="472"/>
      <c r="EV840" s="472"/>
      <c r="EW840" s="472"/>
      <c r="EX840" s="472"/>
      <c r="EY840" s="472"/>
      <c r="EZ840" s="472"/>
      <c r="FA840" s="472"/>
      <c r="FB840" s="472"/>
      <c r="FC840" s="472"/>
      <c r="FD840" s="472"/>
      <c r="FE840" s="472"/>
      <c r="FF840" s="472"/>
      <c r="FG840" s="472"/>
      <c r="FH840" s="472"/>
      <c r="FI840" s="472"/>
      <c r="FJ840" s="472"/>
      <c r="FK840" s="472"/>
      <c r="FL840" s="472"/>
      <c r="FM840" s="472"/>
      <c r="FN840" s="472"/>
      <c r="FO840" s="472"/>
      <c r="FP840" s="472"/>
      <c r="FQ840" s="472"/>
      <c r="FR840" s="472"/>
      <c r="FS840" s="472"/>
      <c r="FT840" s="472"/>
      <c r="FU840" s="472"/>
      <c r="FV840" s="472"/>
      <c r="FW840" s="472"/>
      <c r="FX840" s="472"/>
      <c r="FY840" s="472"/>
      <c r="FZ840" s="472"/>
      <c r="GA840" s="472"/>
      <c r="GB840" s="472"/>
      <c r="GC840" s="472"/>
      <c r="GD840" s="472"/>
      <c r="GE840" s="472"/>
      <c r="GF840" s="472"/>
      <c r="GG840" s="472"/>
      <c r="GH840" s="472"/>
      <c r="GI840" s="472"/>
      <c r="GJ840" s="472"/>
      <c r="GK840" s="472"/>
      <c r="GL840" s="472"/>
      <c r="GM840" s="472"/>
      <c r="GN840" s="472"/>
      <c r="GO840" s="472"/>
      <c r="GP840" s="472"/>
      <c r="GQ840" s="472"/>
      <c r="GR840" s="472"/>
      <c r="GS840" s="472"/>
      <c r="GT840" s="472"/>
      <c r="GU840" s="472"/>
      <c r="GV840" s="472"/>
    </row>
    <row r="841" spans="1:204" s="473" customFormat="1" ht="80" x14ac:dyDescent="0.2">
      <c r="A841" s="476"/>
      <c r="B841" s="484" t="s">
        <v>3037</v>
      </c>
      <c r="C841" s="475" t="s">
        <v>1383</v>
      </c>
      <c r="D841" s="478">
        <v>0.3</v>
      </c>
      <c r="E841" s="478"/>
      <c r="F841" s="478"/>
      <c r="G841" s="478"/>
      <c r="H841" s="478">
        <v>0.3</v>
      </c>
      <c r="I841" s="478"/>
      <c r="J841" s="478"/>
      <c r="K841" s="478"/>
      <c r="L841" s="478"/>
      <c r="M841" s="478"/>
      <c r="N841" s="478"/>
      <c r="O841" s="478"/>
      <c r="P841" s="478"/>
      <c r="Q841" s="478"/>
      <c r="R841" s="478"/>
      <c r="S841" s="478"/>
      <c r="T841" s="478"/>
      <c r="U841" s="478"/>
      <c r="V841" s="478"/>
      <c r="W841" s="478"/>
      <c r="X841" s="478">
        <v>0</v>
      </c>
      <c r="Y841" s="478"/>
      <c r="Z841" s="478"/>
      <c r="AA841" s="478"/>
      <c r="AB841" s="478"/>
      <c r="AC841" s="478"/>
      <c r="AD841" s="478"/>
      <c r="AE841" s="478"/>
      <c r="AF841" s="478"/>
      <c r="AG841" s="478"/>
      <c r="AH841" s="478"/>
      <c r="AI841" s="478"/>
      <c r="AJ841" s="478"/>
      <c r="AK841" s="478"/>
      <c r="AL841" s="478"/>
      <c r="AM841" s="478"/>
      <c r="AN841" s="478"/>
      <c r="AO841" s="478"/>
      <c r="AP841" s="478"/>
      <c r="AQ841" s="478"/>
      <c r="AR841" s="478"/>
      <c r="AS841" s="478"/>
      <c r="AT841" s="478"/>
      <c r="AU841" s="478"/>
      <c r="AV841" s="478"/>
      <c r="AW841" s="478"/>
      <c r="AX841" s="478"/>
      <c r="AY841" s="478"/>
      <c r="AZ841" s="478"/>
      <c r="BA841" s="478"/>
      <c r="BB841" s="478"/>
      <c r="BC841" s="478"/>
      <c r="BD841" s="475" t="s">
        <v>2985</v>
      </c>
      <c r="BE841" s="495" t="s">
        <v>1505</v>
      </c>
      <c r="BF841" s="472">
        <v>2017</v>
      </c>
      <c r="BG841" s="472">
        <v>0.3</v>
      </c>
      <c r="BH841" s="472">
        <v>0</v>
      </c>
      <c r="BI841" s="472"/>
      <c r="BJ841" s="472"/>
      <c r="BK841" s="472"/>
      <c r="BL841" s="472"/>
      <c r="BM841" s="472"/>
      <c r="BN841" s="472"/>
      <c r="BO841" s="472"/>
      <c r="BP841" s="472"/>
      <c r="BQ841" s="472"/>
      <c r="BR841" s="472"/>
      <c r="BS841" s="472"/>
      <c r="BT841" s="472"/>
      <c r="BU841" s="472"/>
      <c r="BV841" s="472"/>
      <c r="BW841" s="472"/>
      <c r="BX841" s="472"/>
      <c r="BY841" s="472"/>
      <c r="BZ841" s="472"/>
      <c r="CA841" s="472"/>
      <c r="CB841" s="472"/>
      <c r="CC841" s="472"/>
      <c r="CD841" s="472"/>
      <c r="CE841" s="472"/>
      <c r="CF841" s="472"/>
      <c r="CG841" s="472"/>
      <c r="CH841" s="472"/>
      <c r="CI841" s="472"/>
      <c r="CJ841" s="472"/>
      <c r="CK841" s="472"/>
      <c r="CL841" s="472"/>
      <c r="CM841" s="472"/>
      <c r="CN841" s="472"/>
      <c r="CO841" s="472"/>
      <c r="CP841" s="472"/>
      <c r="CQ841" s="472"/>
      <c r="CR841" s="472"/>
      <c r="CS841" s="472"/>
      <c r="CT841" s="472"/>
      <c r="CU841" s="472"/>
      <c r="CV841" s="472"/>
      <c r="CW841" s="472"/>
      <c r="CX841" s="472"/>
      <c r="CY841" s="472"/>
      <c r="CZ841" s="472"/>
      <c r="DA841" s="472"/>
      <c r="DB841" s="472"/>
      <c r="DC841" s="472"/>
      <c r="DD841" s="472"/>
      <c r="DE841" s="472"/>
      <c r="DF841" s="472"/>
      <c r="DG841" s="472"/>
      <c r="DH841" s="472"/>
      <c r="DI841" s="472"/>
      <c r="DJ841" s="472"/>
      <c r="DK841" s="472"/>
      <c r="DL841" s="472"/>
      <c r="DM841" s="472"/>
      <c r="DN841" s="472"/>
      <c r="DO841" s="472"/>
      <c r="DP841" s="472"/>
      <c r="DQ841" s="472"/>
      <c r="DR841" s="472"/>
      <c r="DS841" s="472"/>
      <c r="DT841" s="472"/>
      <c r="DU841" s="472"/>
      <c r="DV841" s="472"/>
      <c r="DW841" s="472"/>
      <c r="DX841" s="472"/>
      <c r="DY841" s="472"/>
      <c r="DZ841" s="472"/>
      <c r="EA841" s="472"/>
      <c r="EB841" s="472"/>
      <c r="EC841" s="472"/>
      <c r="ED841" s="472"/>
      <c r="EE841" s="472"/>
      <c r="EF841" s="472"/>
      <c r="EG841" s="472"/>
      <c r="EH841" s="472"/>
      <c r="EI841" s="472"/>
      <c r="EJ841" s="472"/>
      <c r="EK841" s="472"/>
      <c r="EL841" s="472"/>
      <c r="EM841" s="472"/>
      <c r="EN841" s="472"/>
      <c r="EO841" s="472"/>
      <c r="EP841" s="472"/>
      <c r="EQ841" s="472"/>
      <c r="ER841" s="472"/>
      <c r="ES841" s="472"/>
      <c r="ET841" s="472"/>
      <c r="EU841" s="472"/>
      <c r="EV841" s="472"/>
      <c r="EW841" s="472"/>
      <c r="EX841" s="472"/>
      <c r="EY841" s="472"/>
      <c r="EZ841" s="472"/>
      <c r="FA841" s="472"/>
      <c r="FB841" s="472"/>
      <c r="FC841" s="472"/>
      <c r="FD841" s="472"/>
      <c r="FE841" s="472"/>
      <c r="FF841" s="472"/>
      <c r="FG841" s="472"/>
      <c r="FH841" s="472"/>
      <c r="FI841" s="472"/>
      <c r="FJ841" s="472"/>
      <c r="FK841" s="472"/>
      <c r="FL841" s="472"/>
      <c r="FM841" s="472"/>
      <c r="FN841" s="472"/>
      <c r="FO841" s="472"/>
      <c r="FP841" s="472"/>
      <c r="FQ841" s="472"/>
      <c r="FR841" s="472"/>
      <c r="FS841" s="472"/>
      <c r="FT841" s="472"/>
      <c r="FU841" s="472"/>
      <c r="FV841" s="472"/>
      <c r="FW841" s="472"/>
      <c r="FX841" s="472"/>
      <c r="FY841" s="472"/>
      <c r="FZ841" s="472"/>
      <c r="GA841" s="472"/>
      <c r="GB841" s="472"/>
      <c r="GC841" s="472"/>
      <c r="GD841" s="472"/>
      <c r="GE841" s="472"/>
      <c r="GF841" s="472"/>
      <c r="GG841" s="472"/>
      <c r="GH841" s="472"/>
      <c r="GI841" s="472"/>
      <c r="GJ841" s="472"/>
      <c r="GK841" s="472"/>
      <c r="GL841" s="472"/>
      <c r="GM841" s="472"/>
      <c r="GN841" s="472"/>
      <c r="GO841" s="472"/>
      <c r="GP841" s="472"/>
      <c r="GQ841" s="472"/>
      <c r="GR841" s="472"/>
      <c r="GS841" s="472"/>
      <c r="GT841" s="472"/>
      <c r="GU841" s="472"/>
      <c r="GV841" s="472"/>
    </row>
    <row r="842" spans="1:204" s="473" customFormat="1" x14ac:dyDescent="0.2">
      <c r="A842" s="476"/>
      <c r="B842" s="508" t="s">
        <v>1506</v>
      </c>
      <c r="C842" s="475" t="s">
        <v>1383</v>
      </c>
      <c r="D842" s="478">
        <v>2.33</v>
      </c>
      <c r="E842" s="478"/>
      <c r="F842" s="478"/>
      <c r="G842" s="478"/>
      <c r="H842" s="478"/>
      <c r="I842" s="478"/>
      <c r="J842" s="478"/>
      <c r="K842" s="478"/>
      <c r="L842" s="478"/>
      <c r="M842" s="478"/>
      <c r="N842" s="478"/>
      <c r="O842" s="478"/>
      <c r="P842" s="478"/>
      <c r="Q842" s="478"/>
      <c r="R842" s="478"/>
      <c r="S842" s="478"/>
      <c r="T842" s="478"/>
      <c r="U842" s="478"/>
      <c r="V842" s="478"/>
      <c r="W842" s="478"/>
      <c r="X842" s="478">
        <v>0</v>
      </c>
      <c r="Y842" s="478"/>
      <c r="Z842" s="478"/>
      <c r="AA842" s="478"/>
      <c r="AB842" s="478"/>
      <c r="AC842" s="478"/>
      <c r="AD842" s="478"/>
      <c r="AE842" s="478"/>
      <c r="AF842" s="478"/>
      <c r="AG842" s="478"/>
      <c r="AH842" s="478"/>
      <c r="AI842" s="478"/>
      <c r="AJ842" s="478"/>
      <c r="AK842" s="478"/>
      <c r="AL842" s="478"/>
      <c r="AM842" s="478"/>
      <c r="AN842" s="478"/>
      <c r="AO842" s="478"/>
      <c r="AP842" s="478"/>
      <c r="AQ842" s="478"/>
      <c r="AR842" s="478"/>
      <c r="AS842" s="478"/>
      <c r="AT842" s="478"/>
      <c r="AU842" s="478"/>
      <c r="AV842" s="478"/>
      <c r="AW842" s="478"/>
      <c r="AX842" s="478"/>
      <c r="AY842" s="478"/>
      <c r="AZ842" s="478"/>
      <c r="BA842" s="478"/>
      <c r="BB842" s="478"/>
      <c r="BC842" s="478"/>
      <c r="BD842" s="475" t="s">
        <v>2985</v>
      </c>
      <c r="BE842" s="495"/>
      <c r="BF842" s="472"/>
      <c r="BG842" s="472">
        <v>0</v>
      </c>
      <c r="BH842" s="472">
        <v>2.33</v>
      </c>
      <c r="BI842" s="472"/>
      <c r="BJ842" s="472"/>
      <c r="BK842" s="472"/>
      <c r="BL842" s="472"/>
      <c r="BM842" s="472"/>
      <c r="BN842" s="472"/>
      <c r="BO842" s="472"/>
      <c r="BP842" s="472"/>
      <c r="BQ842" s="472"/>
      <c r="BR842" s="472"/>
      <c r="BS842" s="472"/>
      <c r="BT842" s="472"/>
      <c r="BU842" s="472"/>
      <c r="BV842" s="472"/>
      <c r="BW842" s="472"/>
      <c r="BX842" s="472"/>
      <c r="BY842" s="472"/>
      <c r="BZ842" s="472"/>
      <c r="CA842" s="472"/>
      <c r="CB842" s="472"/>
      <c r="CC842" s="472"/>
      <c r="CD842" s="472"/>
      <c r="CE842" s="472"/>
      <c r="CF842" s="472"/>
      <c r="CG842" s="472"/>
      <c r="CH842" s="472"/>
      <c r="CI842" s="472"/>
      <c r="CJ842" s="472"/>
      <c r="CK842" s="472"/>
      <c r="CL842" s="472"/>
      <c r="CM842" s="472"/>
      <c r="CN842" s="472"/>
      <c r="CO842" s="472"/>
      <c r="CP842" s="472"/>
      <c r="CQ842" s="472"/>
      <c r="CR842" s="472"/>
      <c r="CS842" s="472"/>
      <c r="CT842" s="472"/>
      <c r="CU842" s="472"/>
      <c r="CV842" s="472"/>
      <c r="CW842" s="472"/>
      <c r="CX842" s="472"/>
      <c r="CY842" s="472"/>
      <c r="CZ842" s="472"/>
      <c r="DA842" s="472"/>
      <c r="DB842" s="472"/>
      <c r="DC842" s="472"/>
      <c r="DD842" s="472"/>
      <c r="DE842" s="472"/>
      <c r="DF842" s="472"/>
      <c r="DG842" s="472"/>
      <c r="DH842" s="472"/>
      <c r="DI842" s="472"/>
      <c r="DJ842" s="472"/>
      <c r="DK842" s="472"/>
      <c r="DL842" s="472"/>
      <c r="DM842" s="472"/>
      <c r="DN842" s="472"/>
      <c r="DO842" s="472"/>
      <c r="DP842" s="472"/>
      <c r="DQ842" s="472"/>
      <c r="DR842" s="472"/>
      <c r="DS842" s="472"/>
      <c r="DT842" s="472"/>
      <c r="DU842" s="472"/>
      <c r="DV842" s="472"/>
      <c r="DW842" s="472"/>
      <c r="DX842" s="472"/>
      <c r="DY842" s="472"/>
      <c r="DZ842" s="472"/>
      <c r="EA842" s="472"/>
      <c r="EB842" s="472"/>
      <c r="EC842" s="472"/>
      <c r="ED842" s="472"/>
      <c r="EE842" s="472"/>
      <c r="EF842" s="472"/>
      <c r="EG842" s="472"/>
      <c r="EH842" s="472"/>
      <c r="EI842" s="472"/>
      <c r="EJ842" s="472"/>
      <c r="EK842" s="472"/>
      <c r="EL842" s="472"/>
      <c r="EM842" s="472"/>
      <c r="EN842" s="472"/>
      <c r="EO842" s="472"/>
      <c r="EP842" s="472"/>
      <c r="EQ842" s="472"/>
      <c r="ER842" s="472"/>
      <c r="ES842" s="472"/>
      <c r="ET842" s="472"/>
      <c r="EU842" s="472"/>
      <c r="EV842" s="472"/>
      <c r="EW842" s="472"/>
      <c r="EX842" s="472"/>
      <c r="EY842" s="472"/>
      <c r="EZ842" s="472"/>
      <c r="FA842" s="472"/>
      <c r="FB842" s="472"/>
      <c r="FC842" s="472"/>
      <c r="FD842" s="472"/>
      <c r="FE842" s="472"/>
      <c r="FF842" s="472"/>
      <c r="FG842" s="472"/>
      <c r="FH842" s="472"/>
      <c r="FI842" s="472"/>
      <c r="FJ842" s="472"/>
      <c r="FK842" s="472"/>
      <c r="FL842" s="472"/>
      <c r="FM842" s="472"/>
      <c r="FN842" s="472"/>
      <c r="FO842" s="472"/>
      <c r="FP842" s="472"/>
      <c r="FQ842" s="472"/>
      <c r="FR842" s="472"/>
      <c r="FS842" s="472"/>
      <c r="FT842" s="472"/>
      <c r="FU842" s="472"/>
      <c r="FV842" s="472"/>
      <c r="FW842" s="472"/>
      <c r="FX842" s="472"/>
      <c r="FY842" s="472"/>
      <c r="FZ842" s="472"/>
      <c r="GA842" s="472"/>
      <c r="GB842" s="472"/>
      <c r="GC842" s="472"/>
      <c r="GD842" s="472"/>
      <c r="GE842" s="472"/>
      <c r="GF842" s="472"/>
      <c r="GG842" s="472"/>
      <c r="GH842" s="472"/>
      <c r="GI842" s="472"/>
      <c r="GJ842" s="472"/>
      <c r="GK842" s="472"/>
      <c r="GL842" s="472"/>
      <c r="GM842" s="472"/>
      <c r="GN842" s="472"/>
      <c r="GO842" s="472"/>
      <c r="GP842" s="472"/>
      <c r="GQ842" s="472"/>
      <c r="GR842" s="472"/>
      <c r="GS842" s="472"/>
      <c r="GT842" s="472"/>
      <c r="GU842" s="472"/>
      <c r="GV842" s="472"/>
    </row>
    <row r="843" spans="1:204" s="473" customFormat="1" x14ac:dyDescent="0.2">
      <c r="A843" s="476"/>
      <c r="B843" s="508" t="s">
        <v>1507</v>
      </c>
      <c r="C843" s="475" t="s">
        <v>1383</v>
      </c>
      <c r="D843" s="478">
        <v>2</v>
      </c>
      <c r="E843" s="478"/>
      <c r="F843" s="478"/>
      <c r="G843" s="478"/>
      <c r="H843" s="478"/>
      <c r="I843" s="478"/>
      <c r="J843" s="478"/>
      <c r="K843" s="478"/>
      <c r="L843" s="478"/>
      <c r="M843" s="478"/>
      <c r="N843" s="478"/>
      <c r="O843" s="478"/>
      <c r="P843" s="478"/>
      <c r="Q843" s="478"/>
      <c r="R843" s="478"/>
      <c r="S843" s="478"/>
      <c r="T843" s="478"/>
      <c r="U843" s="478"/>
      <c r="V843" s="478"/>
      <c r="W843" s="478"/>
      <c r="X843" s="478">
        <v>0</v>
      </c>
      <c r="Y843" s="478"/>
      <c r="Z843" s="478"/>
      <c r="AA843" s="478"/>
      <c r="AB843" s="478"/>
      <c r="AC843" s="478"/>
      <c r="AD843" s="478"/>
      <c r="AE843" s="478"/>
      <c r="AF843" s="478"/>
      <c r="AG843" s="478"/>
      <c r="AH843" s="478"/>
      <c r="AI843" s="478"/>
      <c r="AJ843" s="478"/>
      <c r="AK843" s="478"/>
      <c r="AL843" s="478"/>
      <c r="AM843" s="478"/>
      <c r="AN843" s="478"/>
      <c r="AO843" s="478"/>
      <c r="AP843" s="478"/>
      <c r="AQ843" s="478"/>
      <c r="AR843" s="478"/>
      <c r="AS843" s="478"/>
      <c r="AT843" s="478"/>
      <c r="AU843" s="478"/>
      <c r="AV843" s="478"/>
      <c r="AW843" s="478"/>
      <c r="AX843" s="478"/>
      <c r="AY843" s="478"/>
      <c r="AZ843" s="478"/>
      <c r="BA843" s="478"/>
      <c r="BB843" s="478"/>
      <c r="BC843" s="478"/>
      <c r="BD843" s="475" t="s">
        <v>2985</v>
      </c>
      <c r="BE843" s="495"/>
      <c r="BF843" s="472"/>
      <c r="BG843" s="472">
        <v>0</v>
      </c>
      <c r="BH843" s="472">
        <v>2</v>
      </c>
      <c r="BI843" s="472"/>
      <c r="BJ843" s="472"/>
      <c r="BK843" s="472"/>
      <c r="BL843" s="472"/>
      <c r="BM843" s="472"/>
      <c r="BN843" s="472"/>
      <c r="BO843" s="472"/>
      <c r="BP843" s="472"/>
      <c r="BQ843" s="472"/>
      <c r="BR843" s="472"/>
      <c r="BS843" s="472"/>
      <c r="BT843" s="472"/>
      <c r="BU843" s="472"/>
      <c r="BV843" s="472"/>
      <c r="BW843" s="472"/>
      <c r="BX843" s="472"/>
      <c r="BY843" s="472"/>
      <c r="BZ843" s="472"/>
      <c r="CA843" s="472"/>
      <c r="CB843" s="472"/>
      <c r="CC843" s="472"/>
      <c r="CD843" s="472"/>
      <c r="CE843" s="472"/>
      <c r="CF843" s="472"/>
      <c r="CG843" s="472"/>
      <c r="CH843" s="472"/>
      <c r="CI843" s="472"/>
      <c r="CJ843" s="472"/>
      <c r="CK843" s="472"/>
      <c r="CL843" s="472"/>
      <c r="CM843" s="472"/>
      <c r="CN843" s="472"/>
      <c r="CO843" s="472"/>
      <c r="CP843" s="472"/>
      <c r="CQ843" s="472"/>
      <c r="CR843" s="472"/>
      <c r="CS843" s="472"/>
      <c r="CT843" s="472"/>
      <c r="CU843" s="472"/>
      <c r="CV843" s="472"/>
      <c r="CW843" s="472"/>
      <c r="CX843" s="472"/>
      <c r="CY843" s="472"/>
      <c r="CZ843" s="472"/>
      <c r="DA843" s="472"/>
      <c r="DB843" s="472"/>
      <c r="DC843" s="472"/>
      <c r="DD843" s="472"/>
      <c r="DE843" s="472"/>
      <c r="DF843" s="472"/>
      <c r="DG843" s="472"/>
      <c r="DH843" s="472"/>
      <c r="DI843" s="472"/>
      <c r="DJ843" s="472"/>
      <c r="DK843" s="472"/>
      <c r="DL843" s="472"/>
      <c r="DM843" s="472"/>
      <c r="DN843" s="472"/>
      <c r="DO843" s="472"/>
      <c r="DP843" s="472"/>
      <c r="DQ843" s="472"/>
      <c r="DR843" s="472"/>
      <c r="DS843" s="472"/>
      <c r="DT843" s="472"/>
      <c r="DU843" s="472"/>
      <c r="DV843" s="472"/>
      <c r="DW843" s="472"/>
      <c r="DX843" s="472"/>
      <c r="DY843" s="472"/>
      <c r="DZ843" s="472"/>
      <c r="EA843" s="472"/>
      <c r="EB843" s="472"/>
      <c r="EC843" s="472"/>
      <c r="ED843" s="472"/>
      <c r="EE843" s="472"/>
      <c r="EF843" s="472"/>
      <c r="EG843" s="472"/>
      <c r="EH843" s="472"/>
      <c r="EI843" s="472"/>
      <c r="EJ843" s="472"/>
      <c r="EK843" s="472"/>
      <c r="EL843" s="472"/>
      <c r="EM843" s="472"/>
      <c r="EN843" s="472"/>
      <c r="EO843" s="472"/>
      <c r="EP843" s="472"/>
      <c r="EQ843" s="472"/>
      <c r="ER843" s="472"/>
      <c r="ES843" s="472"/>
      <c r="ET843" s="472"/>
      <c r="EU843" s="472"/>
      <c r="EV843" s="472"/>
      <c r="EW843" s="472"/>
      <c r="EX843" s="472"/>
      <c r="EY843" s="472"/>
      <c r="EZ843" s="472"/>
      <c r="FA843" s="472"/>
      <c r="FB843" s="472"/>
      <c r="FC843" s="472"/>
      <c r="FD843" s="472"/>
      <c r="FE843" s="472"/>
      <c r="FF843" s="472"/>
      <c r="FG843" s="472"/>
      <c r="FH843" s="472"/>
      <c r="FI843" s="472"/>
      <c r="FJ843" s="472"/>
      <c r="FK843" s="472"/>
      <c r="FL843" s="472"/>
      <c r="FM843" s="472"/>
      <c r="FN843" s="472"/>
      <c r="FO843" s="472"/>
      <c r="FP843" s="472"/>
      <c r="FQ843" s="472"/>
      <c r="FR843" s="472"/>
      <c r="FS843" s="472"/>
      <c r="FT843" s="472"/>
      <c r="FU843" s="472"/>
      <c r="FV843" s="472"/>
      <c r="FW843" s="472"/>
      <c r="FX843" s="472"/>
      <c r="FY843" s="472"/>
      <c r="FZ843" s="472"/>
      <c r="GA843" s="472"/>
      <c r="GB843" s="472"/>
      <c r="GC843" s="472"/>
      <c r="GD843" s="472"/>
      <c r="GE843" s="472"/>
      <c r="GF843" s="472"/>
      <c r="GG843" s="472"/>
      <c r="GH843" s="472"/>
      <c r="GI843" s="472"/>
      <c r="GJ843" s="472"/>
      <c r="GK843" s="472"/>
      <c r="GL843" s="472"/>
      <c r="GM843" s="472"/>
      <c r="GN843" s="472"/>
      <c r="GO843" s="472"/>
      <c r="GP843" s="472"/>
      <c r="GQ843" s="472"/>
      <c r="GR843" s="472"/>
      <c r="GS843" s="472"/>
      <c r="GT843" s="472"/>
      <c r="GU843" s="472"/>
      <c r="GV843" s="472"/>
    </row>
    <row r="844" spans="1:204" s="473" customFormat="1" x14ac:dyDescent="0.2">
      <c r="A844" s="476"/>
      <c r="B844" s="508" t="s">
        <v>1508</v>
      </c>
      <c r="C844" s="475" t="s">
        <v>1383</v>
      </c>
      <c r="D844" s="478">
        <v>1.1000000000000001</v>
      </c>
      <c r="E844" s="478"/>
      <c r="F844" s="478"/>
      <c r="G844" s="478"/>
      <c r="H844" s="478"/>
      <c r="I844" s="478"/>
      <c r="J844" s="478"/>
      <c r="K844" s="478"/>
      <c r="L844" s="478"/>
      <c r="M844" s="478"/>
      <c r="N844" s="478"/>
      <c r="O844" s="478"/>
      <c r="P844" s="478"/>
      <c r="Q844" s="478"/>
      <c r="R844" s="478"/>
      <c r="S844" s="478"/>
      <c r="T844" s="478"/>
      <c r="U844" s="478"/>
      <c r="V844" s="478"/>
      <c r="W844" s="478"/>
      <c r="X844" s="478">
        <v>0</v>
      </c>
      <c r="Y844" s="478"/>
      <c r="Z844" s="478"/>
      <c r="AA844" s="478"/>
      <c r="AB844" s="478"/>
      <c r="AC844" s="478"/>
      <c r="AD844" s="478"/>
      <c r="AE844" s="478"/>
      <c r="AF844" s="478"/>
      <c r="AG844" s="478"/>
      <c r="AH844" s="478"/>
      <c r="AI844" s="478"/>
      <c r="AJ844" s="478"/>
      <c r="AK844" s="478"/>
      <c r="AL844" s="478"/>
      <c r="AM844" s="478"/>
      <c r="AN844" s="478"/>
      <c r="AO844" s="478"/>
      <c r="AP844" s="478"/>
      <c r="AQ844" s="478"/>
      <c r="AR844" s="478"/>
      <c r="AS844" s="478"/>
      <c r="AT844" s="478"/>
      <c r="AU844" s="478"/>
      <c r="AV844" s="478"/>
      <c r="AW844" s="478"/>
      <c r="AX844" s="478"/>
      <c r="AY844" s="478"/>
      <c r="AZ844" s="478"/>
      <c r="BA844" s="478"/>
      <c r="BB844" s="478"/>
      <c r="BC844" s="478"/>
      <c r="BD844" s="475" t="s">
        <v>2985</v>
      </c>
      <c r="BE844" s="495"/>
      <c r="BF844" s="472"/>
      <c r="BG844" s="472">
        <v>0</v>
      </c>
      <c r="BH844" s="472">
        <v>1.1000000000000001</v>
      </c>
      <c r="BI844" s="472"/>
      <c r="BJ844" s="472"/>
      <c r="BK844" s="472"/>
      <c r="BL844" s="472"/>
      <c r="BM844" s="472"/>
      <c r="BN844" s="472"/>
      <c r="BO844" s="472"/>
      <c r="BP844" s="472"/>
      <c r="BQ844" s="472"/>
      <c r="BR844" s="472"/>
      <c r="BS844" s="472"/>
      <c r="BT844" s="472"/>
      <c r="BU844" s="472"/>
      <c r="BV844" s="472"/>
      <c r="BW844" s="472"/>
      <c r="BX844" s="472"/>
      <c r="BY844" s="472"/>
      <c r="BZ844" s="472"/>
      <c r="CA844" s="472"/>
      <c r="CB844" s="472"/>
      <c r="CC844" s="472"/>
      <c r="CD844" s="472"/>
      <c r="CE844" s="472"/>
      <c r="CF844" s="472"/>
      <c r="CG844" s="472"/>
      <c r="CH844" s="472"/>
      <c r="CI844" s="472"/>
      <c r="CJ844" s="472"/>
      <c r="CK844" s="472"/>
      <c r="CL844" s="472"/>
      <c r="CM844" s="472"/>
      <c r="CN844" s="472"/>
      <c r="CO844" s="472"/>
      <c r="CP844" s="472"/>
      <c r="CQ844" s="472"/>
      <c r="CR844" s="472"/>
      <c r="CS844" s="472"/>
      <c r="CT844" s="472"/>
      <c r="CU844" s="472"/>
      <c r="CV844" s="472"/>
      <c r="CW844" s="472"/>
      <c r="CX844" s="472"/>
      <c r="CY844" s="472"/>
      <c r="CZ844" s="472"/>
      <c r="DA844" s="472"/>
      <c r="DB844" s="472"/>
      <c r="DC844" s="472"/>
      <c r="DD844" s="472"/>
      <c r="DE844" s="472"/>
      <c r="DF844" s="472"/>
      <c r="DG844" s="472"/>
      <c r="DH844" s="472"/>
      <c r="DI844" s="472"/>
      <c r="DJ844" s="472"/>
      <c r="DK844" s="472"/>
      <c r="DL844" s="472"/>
      <c r="DM844" s="472"/>
      <c r="DN844" s="472"/>
      <c r="DO844" s="472"/>
      <c r="DP844" s="472"/>
      <c r="DQ844" s="472"/>
      <c r="DR844" s="472"/>
      <c r="DS844" s="472"/>
      <c r="DT844" s="472"/>
      <c r="DU844" s="472"/>
      <c r="DV844" s="472"/>
      <c r="DW844" s="472"/>
      <c r="DX844" s="472"/>
      <c r="DY844" s="472"/>
      <c r="DZ844" s="472"/>
      <c r="EA844" s="472"/>
      <c r="EB844" s="472"/>
      <c r="EC844" s="472"/>
      <c r="ED844" s="472"/>
      <c r="EE844" s="472"/>
      <c r="EF844" s="472"/>
      <c r="EG844" s="472"/>
      <c r="EH844" s="472"/>
      <c r="EI844" s="472"/>
      <c r="EJ844" s="472"/>
      <c r="EK844" s="472"/>
      <c r="EL844" s="472"/>
      <c r="EM844" s="472"/>
      <c r="EN844" s="472"/>
      <c r="EO844" s="472"/>
      <c r="EP844" s="472"/>
      <c r="EQ844" s="472"/>
      <c r="ER844" s="472"/>
      <c r="ES844" s="472"/>
      <c r="ET844" s="472"/>
      <c r="EU844" s="472"/>
      <c r="EV844" s="472"/>
      <c r="EW844" s="472"/>
      <c r="EX844" s="472"/>
      <c r="EY844" s="472"/>
      <c r="EZ844" s="472"/>
      <c r="FA844" s="472"/>
      <c r="FB844" s="472"/>
      <c r="FC844" s="472"/>
      <c r="FD844" s="472"/>
      <c r="FE844" s="472"/>
      <c r="FF844" s="472"/>
      <c r="FG844" s="472"/>
      <c r="FH844" s="472"/>
      <c r="FI844" s="472"/>
      <c r="FJ844" s="472"/>
      <c r="FK844" s="472"/>
      <c r="FL844" s="472"/>
      <c r="FM844" s="472"/>
      <c r="FN844" s="472"/>
      <c r="FO844" s="472"/>
      <c r="FP844" s="472"/>
      <c r="FQ844" s="472"/>
      <c r="FR844" s="472"/>
      <c r="FS844" s="472"/>
      <c r="FT844" s="472"/>
      <c r="FU844" s="472"/>
      <c r="FV844" s="472"/>
      <c r="FW844" s="472"/>
      <c r="FX844" s="472"/>
      <c r="FY844" s="472"/>
      <c r="FZ844" s="472"/>
      <c r="GA844" s="472"/>
      <c r="GB844" s="472"/>
      <c r="GC844" s="472"/>
      <c r="GD844" s="472"/>
      <c r="GE844" s="472"/>
      <c r="GF844" s="472"/>
      <c r="GG844" s="472"/>
      <c r="GH844" s="472"/>
      <c r="GI844" s="472"/>
      <c r="GJ844" s="472"/>
      <c r="GK844" s="472"/>
      <c r="GL844" s="472"/>
      <c r="GM844" s="472"/>
      <c r="GN844" s="472"/>
      <c r="GO844" s="472"/>
      <c r="GP844" s="472"/>
      <c r="GQ844" s="472"/>
      <c r="GR844" s="472"/>
      <c r="GS844" s="472"/>
      <c r="GT844" s="472"/>
      <c r="GU844" s="472"/>
      <c r="GV844" s="472"/>
    </row>
    <row r="845" spans="1:204" s="473" customFormat="1" x14ac:dyDescent="0.2">
      <c r="A845" s="476"/>
      <c r="B845" s="508" t="s">
        <v>1509</v>
      </c>
      <c r="C845" s="475" t="s">
        <v>1383</v>
      </c>
      <c r="D845" s="478">
        <v>0.2</v>
      </c>
      <c r="E845" s="478"/>
      <c r="F845" s="478"/>
      <c r="G845" s="478"/>
      <c r="H845" s="478"/>
      <c r="I845" s="478"/>
      <c r="J845" s="478"/>
      <c r="K845" s="478"/>
      <c r="L845" s="478"/>
      <c r="M845" s="478"/>
      <c r="N845" s="478"/>
      <c r="O845" s="478"/>
      <c r="P845" s="478"/>
      <c r="Q845" s="478"/>
      <c r="R845" s="478"/>
      <c r="S845" s="478"/>
      <c r="T845" s="478"/>
      <c r="U845" s="478"/>
      <c r="V845" s="478"/>
      <c r="W845" s="478"/>
      <c r="X845" s="478">
        <v>0</v>
      </c>
      <c r="Y845" s="478"/>
      <c r="Z845" s="478"/>
      <c r="AA845" s="478"/>
      <c r="AB845" s="478"/>
      <c r="AC845" s="478"/>
      <c r="AD845" s="478"/>
      <c r="AE845" s="478"/>
      <c r="AF845" s="478"/>
      <c r="AG845" s="478"/>
      <c r="AH845" s="478"/>
      <c r="AI845" s="478"/>
      <c r="AJ845" s="478"/>
      <c r="AK845" s="478"/>
      <c r="AL845" s="478"/>
      <c r="AM845" s="478"/>
      <c r="AN845" s="478"/>
      <c r="AO845" s="478"/>
      <c r="AP845" s="478"/>
      <c r="AQ845" s="478"/>
      <c r="AR845" s="478"/>
      <c r="AS845" s="478"/>
      <c r="AT845" s="478"/>
      <c r="AU845" s="478"/>
      <c r="AV845" s="478"/>
      <c r="AW845" s="478"/>
      <c r="AX845" s="478"/>
      <c r="AY845" s="478"/>
      <c r="AZ845" s="478"/>
      <c r="BA845" s="478"/>
      <c r="BB845" s="478"/>
      <c r="BC845" s="478"/>
      <c r="BD845" s="475" t="s">
        <v>2985</v>
      </c>
      <c r="BE845" s="495"/>
      <c r="BF845" s="472"/>
      <c r="BG845" s="472">
        <v>0</v>
      </c>
      <c r="BH845" s="472">
        <v>0.2</v>
      </c>
      <c r="BI845" s="472"/>
      <c r="BJ845" s="472"/>
      <c r="BK845" s="472"/>
      <c r="BL845" s="472"/>
      <c r="BM845" s="472"/>
      <c r="BN845" s="472"/>
      <c r="BO845" s="472"/>
      <c r="BP845" s="472"/>
      <c r="BQ845" s="472"/>
      <c r="BR845" s="472"/>
      <c r="BS845" s="472"/>
      <c r="BT845" s="472"/>
      <c r="BU845" s="472"/>
      <c r="BV845" s="472"/>
      <c r="BW845" s="472"/>
      <c r="BX845" s="472"/>
      <c r="BY845" s="472"/>
      <c r="BZ845" s="472"/>
      <c r="CA845" s="472"/>
      <c r="CB845" s="472"/>
      <c r="CC845" s="472"/>
      <c r="CD845" s="472"/>
      <c r="CE845" s="472"/>
      <c r="CF845" s="472"/>
      <c r="CG845" s="472"/>
      <c r="CH845" s="472"/>
      <c r="CI845" s="472"/>
      <c r="CJ845" s="472"/>
      <c r="CK845" s="472"/>
      <c r="CL845" s="472"/>
      <c r="CM845" s="472"/>
      <c r="CN845" s="472"/>
      <c r="CO845" s="472"/>
      <c r="CP845" s="472"/>
      <c r="CQ845" s="472"/>
      <c r="CR845" s="472"/>
      <c r="CS845" s="472"/>
      <c r="CT845" s="472"/>
      <c r="CU845" s="472"/>
      <c r="CV845" s="472"/>
      <c r="CW845" s="472"/>
      <c r="CX845" s="472"/>
      <c r="CY845" s="472"/>
      <c r="CZ845" s="472"/>
      <c r="DA845" s="472"/>
      <c r="DB845" s="472"/>
      <c r="DC845" s="472"/>
      <c r="DD845" s="472"/>
      <c r="DE845" s="472"/>
      <c r="DF845" s="472"/>
      <c r="DG845" s="472"/>
      <c r="DH845" s="472"/>
      <c r="DI845" s="472"/>
      <c r="DJ845" s="472"/>
      <c r="DK845" s="472"/>
      <c r="DL845" s="472"/>
      <c r="DM845" s="472"/>
      <c r="DN845" s="472"/>
      <c r="DO845" s="472"/>
      <c r="DP845" s="472"/>
      <c r="DQ845" s="472"/>
      <c r="DR845" s="472"/>
      <c r="DS845" s="472"/>
      <c r="DT845" s="472"/>
      <c r="DU845" s="472"/>
      <c r="DV845" s="472"/>
      <c r="DW845" s="472"/>
      <c r="DX845" s="472"/>
      <c r="DY845" s="472"/>
      <c r="DZ845" s="472"/>
      <c r="EA845" s="472"/>
      <c r="EB845" s="472"/>
      <c r="EC845" s="472"/>
      <c r="ED845" s="472"/>
      <c r="EE845" s="472"/>
      <c r="EF845" s="472"/>
      <c r="EG845" s="472"/>
      <c r="EH845" s="472"/>
      <c r="EI845" s="472"/>
      <c r="EJ845" s="472"/>
      <c r="EK845" s="472"/>
      <c r="EL845" s="472"/>
      <c r="EM845" s="472"/>
      <c r="EN845" s="472"/>
      <c r="EO845" s="472"/>
      <c r="EP845" s="472"/>
      <c r="EQ845" s="472"/>
      <c r="ER845" s="472"/>
      <c r="ES845" s="472"/>
      <c r="ET845" s="472"/>
      <c r="EU845" s="472"/>
      <c r="EV845" s="472"/>
      <c r="EW845" s="472"/>
      <c r="EX845" s="472"/>
      <c r="EY845" s="472"/>
      <c r="EZ845" s="472"/>
      <c r="FA845" s="472"/>
      <c r="FB845" s="472"/>
      <c r="FC845" s="472"/>
      <c r="FD845" s="472"/>
      <c r="FE845" s="472"/>
      <c r="FF845" s="472"/>
      <c r="FG845" s="472"/>
      <c r="FH845" s="472"/>
      <c r="FI845" s="472"/>
      <c r="FJ845" s="472"/>
      <c r="FK845" s="472"/>
      <c r="FL845" s="472"/>
      <c r="FM845" s="472"/>
      <c r="FN845" s="472"/>
      <c r="FO845" s="472"/>
      <c r="FP845" s="472"/>
      <c r="FQ845" s="472"/>
      <c r="FR845" s="472"/>
      <c r="FS845" s="472"/>
      <c r="FT845" s="472"/>
      <c r="FU845" s="472"/>
      <c r="FV845" s="472"/>
      <c r="FW845" s="472"/>
      <c r="FX845" s="472"/>
      <c r="FY845" s="472"/>
      <c r="FZ845" s="472"/>
      <c r="GA845" s="472"/>
      <c r="GB845" s="472"/>
      <c r="GC845" s="472"/>
      <c r="GD845" s="472"/>
      <c r="GE845" s="472"/>
      <c r="GF845" s="472"/>
      <c r="GG845" s="472"/>
      <c r="GH845" s="472"/>
      <c r="GI845" s="472"/>
      <c r="GJ845" s="472"/>
      <c r="GK845" s="472"/>
      <c r="GL845" s="472"/>
      <c r="GM845" s="472"/>
      <c r="GN845" s="472"/>
      <c r="GO845" s="472"/>
      <c r="GP845" s="472"/>
      <c r="GQ845" s="472"/>
      <c r="GR845" s="472"/>
      <c r="GS845" s="472"/>
      <c r="GT845" s="472"/>
      <c r="GU845" s="472"/>
      <c r="GV845" s="472"/>
    </row>
    <row r="846" spans="1:204" s="473" customFormat="1" ht="32" x14ac:dyDescent="0.2">
      <c r="A846" s="476"/>
      <c r="B846" s="481" t="s">
        <v>1510</v>
      </c>
      <c r="C846" s="475" t="s">
        <v>1383</v>
      </c>
      <c r="D846" s="478">
        <v>0.7</v>
      </c>
      <c r="E846" s="478"/>
      <c r="F846" s="478"/>
      <c r="G846" s="478"/>
      <c r="H846" s="478"/>
      <c r="I846" s="478"/>
      <c r="J846" s="478"/>
      <c r="K846" s="478"/>
      <c r="L846" s="478"/>
      <c r="M846" s="478"/>
      <c r="N846" s="478"/>
      <c r="O846" s="478"/>
      <c r="P846" s="478"/>
      <c r="Q846" s="478"/>
      <c r="R846" s="478"/>
      <c r="S846" s="478"/>
      <c r="T846" s="478"/>
      <c r="U846" s="478"/>
      <c r="V846" s="478"/>
      <c r="W846" s="478"/>
      <c r="X846" s="478">
        <v>0</v>
      </c>
      <c r="Y846" s="478"/>
      <c r="Z846" s="478"/>
      <c r="AA846" s="478"/>
      <c r="AB846" s="478"/>
      <c r="AC846" s="478"/>
      <c r="AD846" s="478"/>
      <c r="AE846" s="478"/>
      <c r="AF846" s="478"/>
      <c r="AG846" s="478"/>
      <c r="AH846" s="478"/>
      <c r="AI846" s="478"/>
      <c r="AJ846" s="478"/>
      <c r="AK846" s="478"/>
      <c r="AL846" s="478"/>
      <c r="AM846" s="478"/>
      <c r="AN846" s="478"/>
      <c r="AO846" s="478"/>
      <c r="AP846" s="478"/>
      <c r="AQ846" s="478"/>
      <c r="AR846" s="478"/>
      <c r="AS846" s="478"/>
      <c r="AT846" s="478"/>
      <c r="AU846" s="478"/>
      <c r="AV846" s="478"/>
      <c r="AW846" s="478"/>
      <c r="AX846" s="478"/>
      <c r="AY846" s="478"/>
      <c r="AZ846" s="478"/>
      <c r="BA846" s="478">
        <v>0.7</v>
      </c>
      <c r="BB846" s="478"/>
      <c r="BC846" s="478"/>
      <c r="BD846" s="475" t="s">
        <v>2976</v>
      </c>
      <c r="BE846" s="495" t="s">
        <v>1511</v>
      </c>
      <c r="BF846" s="472">
        <v>2017</v>
      </c>
      <c r="BG846" s="472">
        <v>0.7</v>
      </c>
      <c r="BH846" s="472">
        <v>0</v>
      </c>
      <c r="BI846" s="472"/>
      <c r="BJ846" s="472"/>
      <c r="BK846" s="472"/>
      <c r="BL846" s="472"/>
      <c r="BM846" s="472"/>
      <c r="BN846" s="472"/>
      <c r="BO846" s="472"/>
      <c r="BP846" s="472"/>
      <c r="BQ846" s="472"/>
      <c r="BR846" s="472"/>
      <c r="BS846" s="472"/>
      <c r="BT846" s="472"/>
      <c r="BU846" s="472"/>
      <c r="BV846" s="472"/>
      <c r="BW846" s="472"/>
      <c r="BX846" s="472"/>
      <c r="BY846" s="472"/>
      <c r="BZ846" s="472"/>
      <c r="CA846" s="472"/>
      <c r="CB846" s="472"/>
      <c r="CC846" s="472"/>
      <c r="CD846" s="472"/>
      <c r="CE846" s="472"/>
      <c r="CF846" s="472"/>
      <c r="CG846" s="472"/>
      <c r="CH846" s="472"/>
      <c r="CI846" s="472"/>
      <c r="CJ846" s="472"/>
      <c r="CK846" s="472"/>
      <c r="CL846" s="472"/>
      <c r="CM846" s="472"/>
      <c r="CN846" s="472"/>
      <c r="CO846" s="472"/>
      <c r="CP846" s="472"/>
      <c r="CQ846" s="472"/>
      <c r="CR846" s="472"/>
      <c r="CS846" s="472"/>
      <c r="CT846" s="472"/>
      <c r="CU846" s="472"/>
      <c r="CV846" s="472"/>
      <c r="CW846" s="472"/>
      <c r="CX846" s="472"/>
      <c r="CY846" s="472"/>
      <c r="CZ846" s="472"/>
      <c r="DA846" s="472"/>
      <c r="DB846" s="472"/>
      <c r="DC846" s="472"/>
      <c r="DD846" s="472"/>
      <c r="DE846" s="472"/>
      <c r="DF846" s="472"/>
      <c r="DG846" s="472"/>
      <c r="DH846" s="472"/>
      <c r="DI846" s="472"/>
      <c r="DJ846" s="472"/>
      <c r="DK846" s="472"/>
      <c r="DL846" s="472"/>
      <c r="DM846" s="472"/>
      <c r="DN846" s="472"/>
      <c r="DO846" s="472"/>
      <c r="DP846" s="472"/>
      <c r="DQ846" s="472"/>
      <c r="DR846" s="472"/>
      <c r="DS846" s="472"/>
      <c r="DT846" s="472"/>
      <c r="DU846" s="472"/>
      <c r="DV846" s="472"/>
      <c r="DW846" s="472"/>
      <c r="DX846" s="472"/>
      <c r="DY846" s="472"/>
      <c r="DZ846" s="472"/>
      <c r="EA846" s="472"/>
      <c r="EB846" s="472"/>
      <c r="EC846" s="472"/>
      <c r="ED846" s="472"/>
      <c r="EE846" s="472"/>
      <c r="EF846" s="472"/>
      <c r="EG846" s="472"/>
      <c r="EH846" s="472"/>
      <c r="EI846" s="472"/>
      <c r="EJ846" s="472"/>
      <c r="EK846" s="472"/>
      <c r="EL846" s="472"/>
      <c r="EM846" s="472"/>
      <c r="EN846" s="472"/>
      <c r="EO846" s="472"/>
      <c r="EP846" s="472"/>
      <c r="EQ846" s="472"/>
      <c r="ER846" s="472"/>
      <c r="ES846" s="472"/>
      <c r="ET846" s="472"/>
      <c r="EU846" s="472"/>
      <c r="EV846" s="472"/>
      <c r="EW846" s="472"/>
      <c r="EX846" s="472"/>
      <c r="EY846" s="472"/>
      <c r="EZ846" s="472"/>
      <c r="FA846" s="472"/>
      <c r="FB846" s="472"/>
      <c r="FC846" s="472"/>
      <c r="FD846" s="472"/>
      <c r="FE846" s="472"/>
      <c r="FF846" s="472"/>
      <c r="FG846" s="472"/>
      <c r="FH846" s="472"/>
      <c r="FI846" s="472"/>
      <c r="FJ846" s="472"/>
      <c r="FK846" s="472"/>
      <c r="FL846" s="472"/>
      <c r="FM846" s="472"/>
      <c r="FN846" s="472"/>
      <c r="FO846" s="472"/>
      <c r="FP846" s="472"/>
      <c r="FQ846" s="472"/>
      <c r="FR846" s="472"/>
      <c r="FS846" s="472"/>
      <c r="FT846" s="472"/>
      <c r="FU846" s="472"/>
      <c r="FV846" s="472"/>
      <c r="FW846" s="472"/>
      <c r="FX846" s="472"/>
      <c r="FY846" s="472"/>
      <c r="FZ846" s="472"/>
      <c r="GA846" s="472"/>
      <c r="GB846" s="472"/>
      <c r="GC846" s="472"/>
      <c r="GD846" s="472"/>
      <c r="GE846" s="472"/>
      <c r="GF846" s="472"/>
      <c r="GG846" s="472"/>
      <c r="GH846" s="472"/>
      <c r="GI846" s="472"/>
      <c r="GJ846" s="472"/>
      <c r="GK846" s="472"/>
      <c r="GL846" s="472"/>
      <c r="GM846" s="472"/>
      <c r="GN846" s="472"/>
      <c r="GO846" s="472"/>
      <c r="GP846" s="472"/>
      <c r="GQ846" s="472"/>
      <c r="GR846" s="472"/>
      <c r="GS846" s="472"/>
      <c r="GT846" s="472"/>
      <c r="GU846" s="472"/>
      <c r="GV846" s="472"/>
    </row>
    <row r="847" spans="1:204" s="473" customFormat="1" ht="48" x14ac:dyDescent="0.2">
      <c r="A847" s="476"/>
      <c r="B847" s="481" t="s">
        <v>1512</v>
      </c>
      <c r="C847" s="475" t="s">
        <v>1383</v>
      </c>
      <c r="D847" s="478">
        <v>0.4</v>
      </c>
      <c r="E847" s="478"/>
      <c r="F847" s="478"/>
      <c r="G847" s="478"/>
      <c r="H847" s="478"/>
      <c r="I847" s="478"/>
      <c r="J847" s="478"/>
      <c r="K847" s="478"/>
      <c r="L847" s="478"/>
      <c r="M847" s="478"/>
      <c r="N847" s="478"/>
      <c r="O847" s="478"/>
      <c r="P847" s="478"/>
      <c r="Q847" s="478"/>
      <c r="R847" s="478"/>
      <c r="S847" s="478"/>
      <c r="T847" s="478"/>
      <c r="U847" s="478"/>
      <c r="V847" s="478"/>
      <c r="W847" s="478"/>
      <c r="X847" s="478">
        <v>0</v>
      </c>
      <c r="Y847" s="478"/>
      <c r="Z847" s="478"/>
      <c r="AA847" s="478"/>
      <c r="AB847" s="478"/>
      <c r="AC847" s="478"/>
      <c r="AD847" s="478"/>
      <c r="AE847" s="478"/>
      <c r="AF847" s="478"/>
      <c r="AG847" s="478"/>
      <c r="AH847" s="478"/>
      <c r="AI847" s="478"/>
      <c r="AJ847" s="478"/>
      <c r="AK847" s="478"/>
      <c r="AL847" s="478"/>
      <c r="AM847" s="478"/>
      <c r="AN847" s="478"/>
      <c r="AO847" s="478"/>
      <c r="AP847" s="478"/>
      <c r="AQ847" s="478"/>
      <c r="AR847" s="478"/>
      <c r="AS847" s="478"/>
      <c r="AT847" s="478"/>
      <c r="AU847" s="478"/>
      <c r="AV847" s="478"/>
      <c r="AW847" s="478"/>
      <c r="AX847" s="478"/>
      <c r="AY847" s="478"/>
      <c r="AZ847" s="478"/>
      <c r="BA847" s="478">
        <v>0.4</v>
      </c>
      <c r="BB847" s="478"/>
      <c r="BC847" s="478"/>
      <c r="BD847" s="475" t="s">
        <v>2976</v>
      </c>
      <c r="BE847" s="495" t="s">
        <v>1513</v>
      </c>
      <c r="BF847" s="472">
        <v>2017</v>
      </c>
      <c r="BG847" s="472">
        <v>0.4</v>
      </c>
      <c r="BH847" s="472">
        <v>0</v>
      </c>
      <c r="BI847" s="472"/>
      <c r="BJ847" s="472"/>
      <c r="BK847" s="472"/>
      <c r="BL847" s="472"/>
      <c r="BM847" s="472"/>
      <c r="BN847" s="472"/>
      <c r="BO847" s="472"/>
      <c r="BP847" s="472"/>
      <c r="BQ847" s="472"/>
      <c r="BR847" s="472"/>
      <c r="BS847" s="472"/>
      <c r="BT847" s="472"/>
      <c r="BU847" s="472"/>
      <c r="BV847" s="472"/>
      <c r="BW847" s="472"/>
      <c r="BX847" s="472"/>
      <c r="BY847" s="472"/>
      <c r="BZ847" s="472"/>
      <c r="CA847" s="472"/>
      <c r="CB847" s="472"/>
      <c r="CC847" s="472"/>
      <c r="CD847" s="472"/>
      <c r="CE847" s="472"/>
      <c r="CF847" s="472"/>
      <c r="CG847" s="472"/>
      <c r="CH847" s="472"/>
      <c r="CI847" s="472"/>
      <c r="CJ847" s="472"/>
      <c r="CK847" s="472"/>
      <c r="CL847" s="472"/>
      <c r="CM847" s="472"/>
      <c r="CN847" s="472"/>
      <c r="CO847" s="472"/>
      <c r="CP847" s="472"/>
      <c r="CQ847" s="472"/>
      <c r="CR847" s="472"/>
      <c r="CS847" s="472"/>
      <c r="CT847" s="472"/>
      <c r="CU847" s="472"/>
      <c r="CV847" s="472"/>
      <c r="CW847" s="472"/>
      <c r="CX847" s="472"/>
      <c r="CY847" s="472"/>
      <c r="CZ847" s="472"/>
      <c r="DA847" s="472"/>
      <c r="DB847" s="472"/>
      <c r="DC847" s="472"/>
      <c r="DD847" s="472"/>
      <c r="DE847" s="472"/>
      <c r="DF847" s="472"/>
      <c r="DG847" s="472"/>
      <c r="DH847" s="472"/>
      <c r="DI847" s="472"/>
      <c r="DJ847" s="472"/>
      <c r="DK847" s="472"/>
      <c r="DL847" s="472"/>
      <c r="DM847" s="472"/>
      <c r="DN847" s="472"/>
      <c r="DO847" s="472"/>
      <c r="DP847" s="472"/>
      <c r="DQ847" s="472"/>
      <c r="DR847" s="472"/>
      <c r="DS847" s="472"/>
      <c r="DT847" s="472"/>
      <c r="DU847" s="472"/>
      <c r="DV847" s="472"/>
      <c r="DW847" s="472"/>
      <c r="DX847" s="472"/>
      <c r="DY847" s="472"/>
      <c r="DZ847" s="472"/>
      <c r="EA847" s="472"/>
      <c r="EB847" s="472"/>
      <c r="EC847" s="472"/>
      <c r="ED847" s="472"/>
      <c r="EE847" s="472"/>
      <c r="EF847" s="472"/>
      <c r="EG847" s="472"/>
      <c r="EH847" s="472"/>
      <c r="EI847" s="472"/>
      <c r="EJ847" s="472"/>
      <c r="EK847" s="472"/>
      <c r="EL847" s="472"/>
      <c r="EM847" s="472"/>
      <c r="EN847" s="472"/>
      <c r="EO847" s="472"/>
      <c r="EP847" s="472"/>
      <c r="EQ847" s="472"/>
      <c r="ER847" s="472"/>
      <c r="ES847" s="472"/>
      <c r="ET847" s="472"/>
      <c r="EU847" s="472"/>
      <c r="EV847" s="472"/>
      <c r="EW847" s="472"/>
      <c r="EX847" s="472"/>
      <c r="EY847" s="472"/>
      <c r="EZ847" s="472"/>
      <c r="FA847" s="472"/>
      <c r="FB847" s="472"/>
      <c r="FC847" s="472"/>
      <c r="FD847" s="472"/>
      <c r="FE847" s="472"/>
      <c r="FF847" s="472"/>
      <c r="FG847" s="472"/>
      <c r="FH847" s="472"/>
      <c r="FI847" s="472"/>
      <c r="FJ847" s="472"/>
      <c r="FK847" s="472"/>
      <c r="FL847" s="472"/>
      <c r="FM847" s="472"/>
      <c r="FN847" s="472"/>
      <c r="FO847" s="472"/>
      <c r="FP847" s="472"/>
      <c r="FQ847" s="472"/>
      <c r="FR847" s="472"/>
      <c r="FS847" s="472"/>
      <c r="FT847" s="472"/>
      <c r="FU847" s="472"/>
      <c r="FV847" s="472"/>
      <c r="FW847" s="472"/>
      <c r="FX847" s="472"/>
      <c r="FY847" s="472"/>
      <c r="FZ847" s="472"/>
      <c r="GA847" s="472"/>
      <c r="GB847" s="472"/>
      <c r="GC847" s="472"/>
      <c r="GD847" s="472"/>
      <c r="GE847" s="472"/>
      <c r="GF847" s="472"/>
      <c r="GG847" s="472"/>
      <c r="GH847" s="472"/>
      <c r="GI847" s="472"/>
      <c r="GJ847" s="472"/>
      <c r="GK847" s="472"/>
      <c r="GL847" s="472"/>
      <c r="GM847" s="472"/>
      <c r="GN847" s="472"/>
      <c r="GO847" s="472"/>
      <c r="GP847" s="472"/>
      <c r="GQ847" s="472"/>
      <c r="GR847" s="472"/>
      <c r="GS847" s="472"/>
      <c r="GT847" s="472"/>
      <c r="GU847" s="472"/>
      <c r="GV847" s="472"/>
    </row>
    <row r="848" spans="1:204" s="473" customFormat="1" ht="32" x14ac:dyDescent="0.2">
      <c r="A848" s="476"/>
      <c r="B848" s="481" t="s">
        <v>1514</v>
      </c>
      <c r="C848" s="475" t="s">
        <v>1383</v>
      </c>
      <c r="D848" s="478">
        <v>0.26</v>
      </c>
      <c r="E848" s="478"/>
      <c r="F848" s="478"/>
      <c r="G848" s="478"/>
      <c r="H848" s="478">
        <v>0.26</v>
      </c>
      <c r="I848" s="478"/>
      <c r="J848" s="478"/>
      <c r="K848" s="478"/>
      <c r="L848" s="478"/>
      <c r="M848" s="478"/>
      <c r="N848" s="478"/>
      <c r="O848" s="478"/>
      <c r="P848" s="478"/>
      <c r="Q848" s="478"/>
      <c r="R848" s="478"/>
      <c r="S848" s="478"/>
      <c r="T848" s="478"/>
      <c r="U848" s="478"/>
      <c r="V848" s="478"/>
      <c r="W848" s="478"/>
      <c r="X848" s="478">
        <v>0</v>
      </c>
      <c r="Y848" s="478"/>
      <c r="Z848" s="478"/>
      <c r="AA848" s="478"/>
      <c r="AB848" s="478"/>
      <c r="AC848" s="478"/>
      <c r="AD848" s="478"/>
      <c r="AE848" s="478"/>
      <c r="AF848" s="478"/>
      <c r="AG848" s="478"/>
      <c r="AH848" s="478"/>
      <c r="AI848" s="478"/>
      <c r="AJ848" s="478"/>
      <c r="AK848" s="478"/>
      <c r="AL848" s="478"/>
      <c r="AM848" s="478"/>
      <c r="AN848" s="478"/>
      <c r="AO848" s="478"/>
      <c r="AP848" s="478"/>
      <c r="AQ848" s="478"/>
      <c r="AR848" s="478"/>
      <c r="AS848" s="478"/>
      <c r="AT848" s="478"/>
      <c r="AU848" s="478"/>
      <c r="AV848" s="478"/>
      <c r="AW848" s="478"/>
      <c r="AX848" s="478"/>
      <c r="AY848" s="478"/>
      <c r="AZ848" s="478"/>
      <c r="BA848" s="478"/>
      <c r="BB848" s="478"/>
      <c r="BC848" s="478"/>
      <c r="BD848" s="475" t="s">
        <v>2976</v>
      </c>
      <c r="BE848" s="495" t="s">
        <v>1515</v>
      </c>
      <c r="BF848" s="472">
        <v>2017</v>
      </c>
      <c r="BG848" s="472">
        <v>0.26</v>
      </c>
      <c r="BH848" s="472">
        <v>0</v>
      </c>
      <c r="BI848" s="472"/>
      <c r="BJ848" s="472"/>
      <c r="BK848" s="472"/>
      <c r="BL848" s="472"/>
      <c r="BM848" s="472"/>
      <c r="BN848" s="472"/>
      <c r="BO848" s="472"/>
      <c r="BP848" s="472"/>
      <c r="BQ848" s="472"/>
      <c r="BR848" s="472"/>
      <c r="BS848" s="472"/>
      <c r="BT848" s="472"/>
      <c r="BU848" s="472"/>
      <c r="BV848" s="472"/>
      <c r="BW848" s="472"/>
      <c r="BX848" s="472"/>
      <c r="BY848" s="472"/>
      <c r="BZ848" s="472"/>
      <c r="CA848" s="472"/>
      <c r="CB848" s="472"/>
      <c r="CC848" s="472"/>
      <c r="CD848" s="472"/>
      <c r="CE848" s="472"/>
      <c r="CF848" s="472"/>
      <c r="CG848" s="472"/>
      <c r="CH848" s="472"/>
      <c r="CI848" s="472"/>
      <c r="CJ848" s="472"/>
      <c r="CK848" s="472"/>
      <c r="CL848" s="472"/>
      <c r="CM848" s="472"/>
      <c r="CN848" s="472"/>
      <c r="CO848" s="472"/>
      <c r="CP848" s="472"/>
      <c r="CQ848" s="472"/>
      <c r="CR848" s="472"/>
      <c r="CS848" s="472"/>
      <c r="CT848" s="472"/>
      <c r="CU848" s="472"/>
      <c r="CV848" s="472"/>
      <c r="CW848" s="472"/>
      <c r="CX848" s="472"/>
      <c r="CY848" s="472"/>
      <c r="CZ848" s="472"/>
      <c r="DA848" s="472"/>
      <c r="DB848" s="472"/>
      <c r="DC848" s="472"/>
      <c r="DD848" s="472"/>
      <c r="DE848" s="472"/>
      <c r="DF848" s="472"/>
      <c r="DG848" s="472"/>
      <c r="DH848" s="472"/>
      <c r="DI848" s="472"/>
      <c r="DJ848" s="472"/>
      <c r="DK848" s="472"/>
      <c r="DL848" s="472"/>
      <c r="DM848" s="472"/>
      <c r="DN848" s="472"/>
      <c r="DO848" s="472"/>
      <c r="DP848" s="472"/>
      <c r="DQ848" s="472"/>
      <c r="DR848" s="472"/>
      <c r="DS848" s="472"/>
      <c r="DT848" s="472"/>
      <c r="DU848" s="472"/>
      <c r="DV848" s="472"/>
      <c r="DW848" s="472"/>
      <c r="DX848" s="472"/>
      <c r="DY848" s="472"/>
      <c r="DZ848" s="472"/>
      <c r="EA848" s="472"/>
      <c r="EB848" s="472"/>
      <c r="EC848" s="472"/>
      <c r="ED848" s="472"/>
      <c r="EE848" s="472"/>
      <c r="EF848" s="472"/>
      <c r="EG848" s="472"/>
      <c r="EH848" s="472"/>
      <c r="EI848" s="472"/>
      <c r="EJ848" s="472"/>
      <c r="EK848" s="472"/>
      <c r="EL848" s="472"/>
      <c r="EM848" s="472"/>
      <c r="EN848" s="472"/>
      <c r="EO848" s="472"/>
      <c r="EP848" s="472"/>
      <c r="EQ848" s="472"/>
      <c r="ER848" s="472"/>
      <c r="ES848" s="472"/>
      <c r="ET848" s="472"/>
      <c r="EU848" s="472"/>
      <c r="EV848" s="472"/>
      <c r="EW848" s="472"/>
      <c r="EX848" s="472"/>
      <c r="EY848" s="472"/>
      <c r="EZ848" s="472"/>
      <c r="FA848" s="472"/>
      <c r="FB848" s="472"/>
      <c r="FC848" s="472"/>
      <c r="FD848" s="472"/>
      <c r="FE848" s="472"/>
      <c r="FF848" s="472"/>
      <c r="FG848" s="472"/>
      <c r="FH848" s="472"/>
      <c r="FI848" s="472"/>
      <c r="FJ848" s="472"/>
      <c r="FK848" s="472"/>
      <c r="FL848" s="472"/>
      <c r="FM848" s="472"/>
      <c r="FN848" s="472"/>
      <c r="FO848" s="472"/>
      <c r="FP848" s="472"/>
      <c r="FQ848" s="472"/>
      <c r="FR848" s="472"/>
      <c r="FS848" s="472"/>
      <c r="FT848" s="472"/>
      <c r="FU848" s="472"/>
      <c r="FV848" s="472"/>
      <c r="FW848" s="472"/>
      <c r="FX848" s="472"/>
      <c r="FY848" s="472"/>
      <c r="FZ848" s="472"/>
      <c r="GA848" s="472"/>
      <c r="GB848" s="472"/>
      <c r="GC848" s="472"/>
      <c r="GD848" s="472"/>
      <c r="GE848" s="472"/>
      <c r="GF848" s="472"/>
      <c r="GG848" s="472"/>
      <c r="GH848" s="472"/>
      <c r="GI848" s="472"/>
      <c r="GJ848" s="472"/>
      <c r="GK848" s="472"/>
      <c r="GL848" s="472"/>
      <c r="GM848" s="472"/>
      <c r="GN848" s="472"/>
      <c r="GO848" s="472"/>
      <c r="GP848" s="472"/>
      <c r="GQ848" s="472"/>
      <c r="GR848" s="472"/>
      <c r="GS848" s="472"/>
      <c r="GT848" s="472"/>
      <c r="GU848" s="472"/>
      <c r="GV848" s="472"/>
    </row>
    <row r="849" spans="1:204" s="473" customFormat="1" x14ac:dyDescent="0.2">
      <c r="A849" s="476"/>
      <c r="B849" s="481" t="s">
        <v>1516</v>
      </c>
      <c r="C849" s="475" t="s">
        <v>1383</v>
      </c>
      <c r="D849" s="478">
        <v>0.2</v>
      </c>
      <c r="E849" s="478"/>
      <c r="F849" s="478"/>
      <c r="G849" s="478"/>
      <c r="H849" s="478">
        <v>0.2</v>
      </c>
      <c r="I849" s="478"/>
      <c r="J849" s="478"/>
      <c r="K849" s="478"/>
      <c r="L849" s="478"/>
      <c r="M849" s="478"/>
      <c r="N849" s="478"/>
      <c r="O849" s="478"/>
      <c r="P849" s="478"/>
      <c r="Q849" s="478"/>
      <c r="R849" s="478"/>
      <c r="S849" s="478"/>
      <c r="T849" s="478"/>
      <c r="U849" s="478"/>
      <c r="V849" s="478"/>
      <c r="W849" s="478"/>
      <c r="X849" s="478">
        <v>0</v>
      </c>
      <c r="Y849" s="478"/>
      <c r="Z849" s="478"/>
      <c r="AA849" s="478"/>
      <c r="AB849" s="478"/>
      <c r="AC849" s="478"/>
      <c r="AD849" s="478"/>
      <c r="AE849" s="478"/>
      <c r="AF849" s="478"/>
      <c r="AG849" s="478"/>
      <c r="AH849" s="478"/>
      <c r="AI849" s="478"/>
      <c r="AJ849" s="478"/>
      <c r="AK849" s="478"/>
      <c r="AL849" s="478"/>
      <c r="AM849" s="478"/>
      <c r="AN849" s="478"/>
      <c r="AO849" s="478"/>
      <c r="AP849" s="478"/>
      <c r="AQ849" s="478"/>
      <c r="AR849" s="478"/>
      <c r="AS849" s="478"/>
      <c r="AT849" s="478"/>
      <c r="AU849" s="478"/>
      <c r="AV849" s="478"/>
      <c r="AW849" s="478"/>
      <c r="AX849" s="478"/>
      <c r="AY849" s="478"/>
      <c r="AZ849" s="478"/>
      <c r="BA849" s="478"/>
      <c r="BB849" s="478"/>
      <c r="BC849" s="478"/>
      <c r="BD849" s="475" t="s">
        <v>2976</v>
      </c>
      <c r="BE849" s="495" t="s">
        <v>1517</v>
      </c>
      <c r="BF849" s="472">
        <v>2017</v>
      </c>
      <c r="BG849" s="472">
        <v>0.2</v>
      </c>
      <c r="BH849" s="472">
        <v>0</v>
      </c>
      <c r="BI849" s="472"/>
      <c r="BJ849" s="472"/>
      <c r="BK849" s="472"/>
      <c r="BL849" s="472"/>
      <c r="BM849" s="472"/>
      <c r="BN849" s="472"/>
      <c r="BO849" s="472"/>
      <c r="BP849" s="472"/>
      <c r="BQ849" s="472"/>
      <c r="BR849" s="472"/>
      <c r="BS849" s="472"/>
      <c r="BT849" s="472"/>
      <c r="BU849" s="472"/>
      <c r="BV849" s="472"/>
      <c r="BW849" s="472"/>
      <c r="BX849" s="472"/>
      <c r="BY849" s="472"/>
      <c r="BZ849" s="472"/>
      <c r="CA849" s="472"/>
      <c r="CB849" s="472"/>
      <c r="CC849" s="472"/>
      <c r="CD849" s="472"/>
      <c r="CE849" s="472"/>
      <c r="CF849" s="472"/>
      <c r="CG849" s="472"/>
      <c r="CH849" s="472"/>
      <c r="CI849" s="472"/>
      <c r="CJ849" s="472"/>
      <c r="CK849" s="472"/>
      <c r="CL849" s="472"/>
      <c r="CM849" s="472"/>
      <c r="CN849" s="472"/>
      <c r="CO849" s="472"/>
      <c r="CP849" s="472"/>
      <c r="CQ849" s="472"/>
      <c r="CR849" s="472"/>
      <c r="CS849" s="472"/>
      <c r="CT849" s="472"/>
      <c r="CU849" s="472"/>
      <c r="CV849" s="472"/>
      <c r="CW849" s="472"/>
      <c r="CX849" s="472"/>
      <c r="CY849" s="472"/>
      <c r="CZ849" s="472"/>
      <c r="DA849" s="472"/>
      <c r="DB849" s="472"/>
      <c r="DC849" s="472"/>
      <c r="DD849" s="472"/>
      <c r="DE849" s="472"/>
      <c r="DF849" s="472"/>
      <c r="DG849" s="472"/>
      <c r="DH849" s="472"/>
      <c r="DI849" s="472"/>
      <c r="DJ849" s="472"/>
      <c r="DK849" s="472"/>
      <c r="DL849" s="472"/>
      <c r="DM849" s="472"/>
      <c r="DN849" s="472"/>
      <c r="DO849" s="472"/>
      <c r="DP849" s="472"/>
      <c r="DQ849" s="472"/>
      <c r="DR849" s="472"/>
      <c r="DS849" s="472"/>
      <c r="DT849" s="472"/>
      <c r="DU849" s="472"/>
      <c r="DV849" s="472"/>
      <c r="DW849" s="472"/>
      <c r="DX849" s="472"/>
      <c r="DY849" s="472"/>
      <c r="DZ849" s="472"/>
      <c r="EA849" s="472"/>
      <c r="EB849" s="472"/>
      <c r="EC849" s="472"/>
      <c r="ED849" s="472"/>
      <c r="EE849" s="472"/>
      <c r="EF849" s="472"/>
      <c r="EG849" s="472"/>
      <c r="EH849" s="472"/>
      <c r="EI849" s="472"/>
      <c r="EJ849" s="472"/>
      <c r="EK849" s="472"/>
      <c r="EL849" s="472"/>
      <c r="EM849" s="472"/>
      <c r="EN849" s="472"/>
      <c r="EO849" s="472"/>
      <c r="EP849" s="472"/>
      <c r="EQ849" s="472"/>
      <c r="ER849" s="472"/>
      <c r="ES849" s="472"/>
      <c r="ET849" s="472"/>
      <c r="EU849" s="472"/>
      <c r="EV849" s="472"/>
      <c r="EW849" s="472"/>
      <c r="EX849" s="472"/>
      <c r="EY849" s="472"/>
      <c r="EZ849" s="472"/>
      <c r="FA849" s="472"/>
      <c r="FB849" s="472"/>
      <c r="FC849" s="472"/>
      <c r="FD849" s="472"/>
      <c r="FE849" s="472"/>
      <c r="FF849" s="472"/>
      <c r="FG849" s="472"/>
      <c r="FH849" s="472"/>
      <c r="FI849" s="472"/>
      <c r="FJ849" s="472"/>
      <c r="FK849" s="472"/>
      <c r="FL849" s="472"/>
      <c r="FM849" s="472"/>
      <c r="FN849" s="472"/>
      <c r="FO849" s="472"/>
      <c r="FP849" s="472"/>
      <c r="FQ849" s="472"/>
      <c r="FR849" s="472"/>
      <c r="FS849" s="472"/>
      <c r="FT849" s="472"/>
      <c r="FU849" s="472"/>
      <c r="FV849" s="472"/>
      <c r="FW849" s="472"/>
      <c r="FX849" s="472"/>
      <c r="FY849" s="472"/>
      <c r="FZ849" s="472"/>
      <c r="GA849" s="472"/>
      <c r="GB849" s="472"/>
      <c r="GC849" s="472"/>
      <c r="GD849" s="472"/>
      <c r="GE849" s="472"/>
      <c r="GF849" s="472"/>
      <c r="GG849" s="472"/>
      <c r="GH849" s="472"/>
      <c r="GI849" s="472"/>
      <c r="GJ849" s="472"/>
      <c r="GK849" s="472"/>
      <c r="GL849" s="472"/>
      <c r="GM849" s="472"/>
      <c r="GN849" s="472"/>
      <c r="GO849" s="472"/>
      <c r="GP849" s="472"/>
      <c r="GQ849" s="472"/>
      <c r="GR849" s="472"/>
      <c r="GS849" s="472"/>
      <c r="GT849" s="472"/>
      <c r="GU849" s="472"/>
      <c r="GV849" s="472"/>
    </row>
    <row r="850" spans="1:204" s="473" customFormat="1" x14ac:dyDescent="0.2">
      <c r="A850" s="476"/>
      <c r="B850" s="481" t="s">
        <v>1518</v>
      </c>
      <c r="C850" s="475" t="s">
        <v>1383</v>
      </c>
      <c r="D850" s="478">
        <v>0.03</v>
      </c>
      <c r="E850" s="478"/>
      <c r="F850" s="478"/>
      <c r="G850" s="478"/>
      <c r="H850" s="478"/>
      <c r="I850" s="478"/>
      <c r="J850" s="478"/>
      <c r="K850" s="478"/>
      <c r="L850" s="478"/>
      <c r="M850" s="478"/>
      <c r="N850" s="478"/>
      <c r="O850" s="478"/>
      <c r="P850" s="478"/>
      <c r="Q850" s="478"/>
      <c r="R850" s="478"/>
      <c r="S850" s="478"/>
      <c r="T850" s="478"/>
      <c r="U850" s="478"/>
      <c r="V850" s="478"/>
      <c r="W850" s="478"/>
      <c r="X850" s="478">
        <v>0</v>
      </c>
      <c r="Y850" s="478"/>
      <c r="Z850" s="478"/>
      <c r="AA850" s="478"/>
      <c r="AB850" s="478"/>
      <c r="AC850" s="478"/>
      <c r="AD850" s="478"/>
      <c r="AE850" s="478"/>
      <c r="AF850" s="478"/>
      <c r="AG850" s="478"/>
      <c r="AH850" s="478"/>
      <c r="AI850" s="478"/>
      <c r="AJ850" s="478"/>
      <c r="AK850" s="478"/>
      <c r="AL850" s="478"/>
      <c r="AM850" s="478"/>
      <c r="AN850" s="478"/>
      <c r="AO850" s="478"/>
      <c r="AP850" s="478"/>
      <c r="AQ850" s="478"/>
      <c r="AR850" s="478"/>
      <c r="AS850" s="478"/>
      <c r="AT850" s="478"/>
      <c r="AU850" s="478">
        <v>0.03</v>
      </c>
      <c r="AV850" s="478"/>
      <c r="AW850" s="478"/>
      <c r="AX850" s="478"/>
      <c r="AY850" s="478"/>
      <c r="AZ850" s="478"/>
      <c r="BA850" s="478"/>
      <c r="BB850" s="478"/>
      <c r="BC850" s="478"/>
      <c r="BD850" s="475" t="s">
        <v>2976</v>
      </c>
      <c r="BE850" s="495" t="s">
        <v>1519</v>
      </c>
      <c r="BF850" s="472">
        <v>2017</v>
      </c>
      <c r="BG850" s="472">
        <v>0.03</v>
      </c>
      <c r="BH850" s="472">
        <v>0</v>
      </c>
      <c r="BI850" s="472"/>
      <c r="BJ850" s="472"/>
      <c r="BK850" s="472"/>
      <c r="BL850" s="472"/>
      <c r="BM850" s="472"/>
      <c r="BN850" s="472"/>
      <c r="BO850" s="472"/>
      <c r="BP850" s="472"/>
      <c r="BQ850" s="472"/>
      <c r="BR850" s="472"/>
      <c r="BS850" s="472"/>
      <c r="BT850" s="472"/>
      <c r="BU850" s="472"/>
      <c r="BV850" s="472"/>
      <c r="BW850" s="472"/>
      <c r="BX850" s="472"/>
      <c r="BY850" s="472"/>
      <c r="BZ850" s="472"/>
      <c r="CA850" s="472"/>
      <c r="CB850" s="472"/>
      <c r="CC850" s="472"/>
      <c r="CD850" s="472"/>
      <c r="CE850" s="472"/>
      <c r="CF850" s="472"/>
      <c r="CG850" s="472"/>
      <c r="CH850" s="472"/>
      <c r="CI850" s="472"/>
      <c r="CJ850" s="472"/>
      <c r="CK850" s="472"/>
      <c r="CL850" s="472"/>
      <c r="CM850" s="472"/>
      <c r="CN850" s="472"/>
      <c r="CO850" s="472"/>
      <c r="CP850" s="472"/>
      <c r="CQ850" s="472"/>
      <c r="CR850" s="472"/>
      <c r="CS850" s="472"/>
      <c r="CT850" s="472"/>
      <c r="CU850" s="472"/>
      <c r="CV850" s="472"/>
      <c r="CW850" s="472"/>
      <c r="CX850" s="472"/>
      <c r="CY850" s="472"/>
      <c r="CZ850" s="472"/>
      <c r="DA850" s="472"/>
      <c r="DB850" s="472"/>
      <c r="DC850" s="472"/>
      <c r="DD850" s="472"/>
      <c r="DE850" s="472"/>
      <c r="DF850" s="472"/>
      <c r="DG850" s="472"/>
      <c r="DH850" s="472"/>
      <c r="DI850" s="472"/>
      <c r="DJ850" s="472"/>
      <c r="DK850" s="472"/>
      <c r="DL850" s="472"/>
      <c r="DM850" s="472"/>
      <c r="DN850" s="472"/>
      <c r="DO850" s="472"/>
      <c r="DP850" s="472"/>
      <c r="DQ850" s="472"/>
      <c r="DR850" s="472"/>
      <c r="DS850" s="472"/>
      <c r="DT850" s="472"/>
      <c r="DU850" s="472"/>
      <c r="DV850" s="472"/>
      <c r="DW850" s="472"/>
      <c r="DX850" s="472"/>
      <c r="DY850" s="472"/>
      <c r="DZ850" s="472"/>
      <c r="EA850" s="472"/>
      <c r="EB850" s="472"/>
      <c r="EC850" s="472"/>
      <c r="ED850" s="472"/>
      <c r="EE850" s="472"/>
      <c r="EF850" s="472"/>
      <c r="EG850" s="472"/>
      <c r="EH850" s="472"/>
      <c r="EI850" s="472"/>
      <c r="EJ850" s="472"/>
      <c r="EK850" s="472"/>
      <c r="EL850" s="472"/>
      <c r="EM850" s="472"/>
      <c r="EN850" s="472"/>
      <c r="EO850" s="472"/>
      <c r="EP850" s="472"/>
      <c r="EQ850" s="472"/>
      <c r="ER850" s="472"/>
      <c r="ES850" s="472"/>
      <c r="ET850" s="472"/>
      <c r="EU850" s="472"/>
      <c r="EV850" s="472"/>
      <c r="EW850" s="472"/>
      <c r="EX850" s="472"/>
      <c r="EY850" s="472"/>
      <c r="EZ850" s="472"/>
      <c r="FA850" s="472"/>
      <c r="FB850" s="472"/>
      <c r="FC850" s="472"/>
      <c r="FD850" s="472"/>
      <c r="FE850" s="472"/>
      <c r="FF850" s="472"/>
      <c r="FG850" s="472"/>
      <c r="FH850" s="472"/>
      <c r="FI850" s="472"/>
      <c r="FJ850" s="472"/>
      <c r="FK850" s="472"/>
      <c r="FL850" s="472"/>
      <c r="FM850" s="472"/>
      <c r="FN850" s="472"/>
      <c r="FO850" s="472"/>
      <c r="FP850" s="472"/>
      <c r="FQ850" s="472"/>
      <c r="FR850" s="472"/>
      <c r="FS850" s="472"/>
      <c r="FT850" s="472"/>
      <c r="FU850" s="472"/>
      <c r="FV850" s="472"/>
      <c r="FW850" s="472"/>
      <c r="FX850" s="472"/>
      <c r="FY850" s="472"/>
      <c r="FZ850" s="472"/>
      <c r="GA850" s="472"/>
      <c r="GB850" s="472"/>
      <c r="GC850" s="472"/>
      <c r="GD850" s="472"/>
      <c r="GE850" s="472"/>
      <c r="GF850" s="472"/>
      <c r="GG850" s="472"/>
      <c r="GH850" s="472"/>
      <c r="GI850" s="472"/>
      <c r="GJ850" s="472"/>
      <c r="GK850" s="472"/>
      <c r="GL850" s="472"/>
      <c r="GM850" s="472"/>
      <c r="GN850" s="472"/>
      <c r="GO850" s="472"/>
      <c r="GP850" s="472"/>
      <c r="GQ850" s="472"/>
      <c r="GR850" s="472"/>
      <c r="GS850" s="472"/>
      <c r="GT850" s="472"/>
      <c r="GU850" s="472"/>
      <c r="GV850" s="472"/>
    </row>
    <row r="851" spans="1:204" s="473" customFormat="1" x14ac:dyDescent="0.2">
      <c r="A851" s="476"/>
      <c r="B851" s="481" t="s">
        <v>1520</v>
      </c>
      <c r="C851" s="475" t="s">
        <v>1383</v>
      </c>
      <c r="D851" s="478">
        <v>0.02</v>
      </c>
      <c r="E851" s="478"/>
      <c r="F851" s="478"/>
      <c r="G851" s="478"/>
      <c r="H851" s="478"/>
      <c r="I851" s="478"/>
      <c r="J851" s="478"/>
      <c r="K851" s="478"/>
      <c r="L851" s="478"/>
      <c r="M851" s="478"/>
      <c r="N851" s="478"/>
      <c r="O851" s="478"/>
      <c r="P851" s="478"/>
      <c r="Q851" s="478"/>
      <c r="R851" s="478"/>
      <c r="S851" s="478"/>
      <c r="T851" s="478"/>
      <c r="U851" s="478"/>
      <c r="V851" s="478"/>
      <c r="W851" s="478"/>
      <c r="X851" s="478">
        <v>0</v>
      </c>
      <c r="Y851" s="478"/>
      <c r="Z851" s="478"/>
      <c r="AA851" s="478"/>
      <c r="AB851" s="478"/>
      <c r="AC851" s="478"/>
      <c r="AD851" s="478"/>
      <c r="AE851" s="478"/>
      <c r="AF851" s="478"/>
      <c r="AG851" s="478"/>
      <c r="AH851" s="478"/>
      <c r="AI851" s="478"/>
      <c r="AJ851" s="478"/>
      <c r="AK851" s="478"/>
      <c r="AL851" s="478"/>
      <c r="AM851" s="478"/>
      <c r="AN851" s="478"/>
      <c r="AO851" s="478"/>
      <c r="AP851" s="478"/>
      <c r="AQ851" s="478"/>
      <c r="AR851" s="478"/>
      <c r="AS851" s="478"/>
      <c r="AT851" s="478"/>
      <c r="AU851" s="478">
        <v>0.02</v>
      </c>
      <c r="AV851" s="478"/>
      <c r="AW851" s="478"/>
      <c r="AX851" s="478"/>
      <c r="AY851" s="478"/>
      <c r="AZ851" s="478"/>
      <c r="BA851" s="478"/>
      <c r="BB851" s="478"/>
      <c r="BC851" s="478"/>
      <c r="BD851" s="475" t="s">
        <v>2976</v>
      </c>
      <c r="BE851" s="495" t="s">
        <v>1521</v>
      </c>
      <c r="BF851" s="472">
        <v>2017</v>
      </c>
      <c r="BG851" s="472">
        <v>0.02</v>
      </c>
      <c r="BH851" s="472">
        <v>0</v>
      </c>
      <c r="BI851" s="472"/>
      <c r="BJ851" s="472"/>
      <c r="BK851" s="472"/>
      <c r="BL851" s="472"/>
      <c r="BM851" s="472"/>
      <c r="BN851" s="472"/>
      <c r="BO851" s="472"/>
      <c r="BP851" s="472"/>
      <c r="BQ851" s="472"/>
      <c r="BR851" s="472"/>
      <c r="BS851" s="472"/>
      <c r="BT851" s="472"/>
      <c r="BU851" s="472"/>
      <c r="BV851" s="472"/>
      <c r="BW851" s="472"/>
      <c r="BX851" s="472"/>
      <c r="BY851" s="472"/>
      <c r="BZ851" s="472"/>
      <c r="CA851" s="472"/>
      <c r="CB851" s="472"/>
      <c r="CC851" s="472"/>
      <c r="CD851" s="472"/>
      <c r="CE851" s="472"/>
      <c r="CF851" s="472"/>
      <c r="CG851" s="472"/>
      <c r="CH851" s="472"/>
      <c r="CI851" s="472"/>
      <c r="CJ851" s="472"/>
      <c r="CK851" s="472"/>
      <c r="CL851" s="472"/>
      <c r="CM851" s="472"/>
      <c r="CN851" s="472"/>
      <c r="CO851" s="472"/>
      <c r="CP851" s="472"/>
      <c r="CQ851" s="472"/>
      <c r="CR851" s="472"/>
      <c r="CS851" s="472"/>
      <c r="CT851" s="472"/>
      <c r="CU851" s="472"/>
      <c r="CV851" s="472"/>
      <c r="CW851" s="472"/>
      <c r="CX851" s="472"/>
      <c r="CY851" s="472"/>
      <c r="CZ851" s="472"/>
      <c r="DA851" s="472"/>
      <c r="DB851" s="472"/>
      <c r="DC851" s="472"/>
      <c r="DD851" s="472"/>
      <c r="DE851" s="472"/>
      <c r="DF851" s="472"/>
      <c r="DG851" s="472"/>
      <c r="DH851" s="472"/>
      <c r="DI851" s="472"/>
      <c r="DJ851" s="472"/>
      <c r="DK851" s="472"/>
      <c r="DL851" s="472"/>
      <c r="DM851" s="472"/>
      <c r="DN851" s="472"/>
      <c r="DO851" s="472"/>
      <c r="DP851" s="472"/>
      <c r="DQ851" s="472"/>
      <c r="DR851" s="472"/>
      <c r="DS851" s="472"/>
      <c r="DT851" s="472"/>
      <c r="DU851" s="472"/>
      <c r="DV851" s="472"/>
      <c r="DW851" s="472"/>
      <c r="DX851" s="472"/>
      <c r="DY851" s="472"/>
      <c r="DZ851" s="472"/>
      <c r="EA851" s="472"/>
      <c r="EB851" s="472"/>
      <c r="EC851" s="472"/>
      <c r="ED851" s="472"/>
      <c r="EE851" s="472"/>
      <c r="EF851" s="472"/>
      <c r="EG851" s="472"/>
      <c r="EH851" s="472"/>
      <c r="EI851" s="472"/>
      <c r="EJ851" s="472"/>
      <c r="EK851" s="472"/>
      <c r="EL851" s="472"/>
      <c r="EM851" s="472"/>
      <c r="EN851" s="472"/>
      <c r="EO851" s="472"/>
      <c r="EP851" s="472"/>
      <c r="EQ851" s="472"/>
      <c r="ER851" s="472"/>
      <c r="ES851" s="472"/>
      <c r="ET851" s="472"/>
      <c r="EU851" s="472"/>
      <c r="EV851" s="472"/>
      <c r="EW851" s="472"/>
      <c r="EX851" s="472"/>
      <c r="EY851" s="472"/>
      <c r="EZ851" s="472"/>
      <c r="FA851" s="472"/>
      <c r="FB851" s="472"/>
      <c r="FC851" s="472"/>
      <c r="FD851" s="472"/>
      <c r="FE851" s="472"/>
      <c r="FF851" s="472"/>
      <c r="FG851" s="472"/>
      <c r="FH851" s="472"/>
      <c r="FI851" s="472"/>
      <c r="FJ851" s="472"/>
      <c r="FK851" s="472"/>
      <c r="FL851" s="472"/>
      <c r="FM851" s="472"/>
      <c r="FN851" s="472"/>
      <c r="FO851" s="472"/>
      <c r="FP851" s="472"/>
      <c r="FQ851" s="472"/>
      <c r="FR851" s="472"/>
      <c r="FS851" s="472"/>
      <c r="FT851" s="472"/>
      <c r="FU851" s="472"/>
      <c r="FV851" s="472"/>
      <c r="FW851" s="472"/>
      <c r="FX851" s="472"/>
      <c r="FY851" s="472"/>
      <c r="FZ851" s="472"/>
      <c r="GA851" s="472"/>
      <c r="GB851" s="472"/>
      <c r="GC851" s="472"/>
      <c r="GD851" s="472"/>
      <c r="GE851" s="472"/>
      <c r="GF851" s="472"/>
      <c r="GG851" s="472"/>
      <c r="GH851" s="472"/>
      <c r="GI851" s="472"/>
      <c r="GJ851" s="472"/>
      <c r="GK851" s="472"/>
      <c r="GL851" s="472"/>
      <c r="GM851" s="472"/>
      <c r="GN851" s="472"/>
      <c r="GO851" s="472"/>
      <c r="GP851" s="472"/>
      <c r="GQ851" s="472"/>
      <c r="GR851" s="472"/>
      <c r="GS851" s="472"/>
      <c r="GT851" s="472"/>
      <c r="GU851" s="472"/>
      <c r="GV851" s="472"/>
    </row>
    <row r="852" spans="1:204" s="473" customFormat="1" ht="64" x14ac:dyDescent="0.2">
      <c r="A852" s="476"/>
      <c r="B852" s="508" t="s">
        <v>1522</v>
      </c>
      <c r="C852" s="475" t="s">
        <v>1383</v>
      </c>
      <c r="D852" s="478">
        <v>5.58</v>
      </c>
      <c r="E852" s="478"/>
      <c r="F852" s="478"/>
      <c r="G852" s="478"/>
      <c r="H852" s="478"/>
      <c r="I852" s="478"/>
      <c r="J852" s="478"/>
      <c r="K852" s="478"/>
      <c r="L852" s="478"/>
      <c r="M852" s="478"/>
      <c r="N852" s="478"/>
      <c r="O852" s="478"/>
      <c r="P852" s="478"/>
      <c r="Q852" s="478"/>
      <c r="R852" s="478"/>
      <c r="S852" s="478"/>
      <c r="T852" s="478"/>
      <c r="U852" s="478"/>
      <c r="V852" s="478"/>
      <c r="W852" s="478"/>
      <c r="X852" s="478">
        <v>0</v>
      </c>
      <c r="Y852" s="478"/>
      <c r="Z852" s="478"/>
      <c r="AA852" s="478"/>
      <c r="AB852" s="478"/>
      <c r="AC852" s="478"/>
      <c r="AD852" s="478"/>
      <c r="AE852" s="478"/>
      <c r="AF852" s="478"/>
      <c r="AG852" s="478"/>
      <c r="AH852" s="478"/>
      <c r="AI852" s="478"/>
      <c r="AJ852" s="478"/>
      <c r="AK852" s="478"/>
      <c r="AL852" s="478"/>
      <c r="AM852" s="478"/>
      <c r="AN852" s="478"/>
      <c r="AO852" s="478"/>
      <c r="AP852" s="478"/>
      <c r="AQ852" s="478"/>
      <c r="AR852" s="478"/>
      <c r="AS852" s="478"/>
      <c r="AT852" s="478"/>
      <c r="AU852" s="478"/>
      <c r="AV852" s="478"/>
      <c r="AW852" s="478"/>
      <c r="AX852" s="478"/>
      <c r="AY852" s="478"/>
      <c r="AZ852" s="478"/>
      <c r="BA852" s="478"/>
      <c r="BB852" s="478"/>
      <c r="BC852" s="478"/>
      <c r="BD852" s="475" t="s">
        <v>2976</v>
      </c>
      <c r="BE852" s="495"/>
      <c r="BF852" s="472"/>
      <c r="BG852" s="472">
        <v>0</v>
      </c>
      <c r="BH852" s="472">
        <v>5.58</v>
      </c>
      <c r="BI852" s="472"/>
      <c r="BJ852" s="472"/>
      <c r="BK852" s="472"/>
      <c r="BL852" s="472"/>
      <c r="BM852" s="472"/>
      <c r="BN852" s="472"/>
      <c r="BO852" s="472"/>
      <c r="BP852" s="472"/>
      <c r="BQ852" s="472"/>
      <c r="BR852" s="472"/>
      <c r="BS852" s="472"/>
      <c r="BT852" s="472"/>
      <c r="BU852" s="472"/>
      <c r="BV852" s="472"/>
      <c r="BW852" s="472"/>
      <c r="BX852" s="472"/>
      <c r="BY852" s="472"/>
      <c r="BZ852" s="472"/>
      <c r="CA852" s="472"/>
      <c r="CB852" s="472"/>
      <c r="CC852" s="472"/>
      <c r="CD852" s="472"/>
      <c r="CE852" s="472"/>
      <c r="CF852" s="472"/>
      <c r="CG852" s="472"/>
      <c r="CH852" s="472"/>
      <c r="CI852" s="472"/>
      <c r="CJ852" s="472"/>
      <c r="CK852" s="472"/>
      <c r="CL852" s="472"/>
      <c r="CM852" s="472"/>
      <c r="CN852" s="472"/>
      <c r="CO852" s="472"/>
      <c r="CP852" s="472"/>
      <c r="CQ852" s="472"/>
      <c r="CR852" s="472"/>
      <c r="CS852" s="472"/>
      <c r="CT852" s="472"/>
      <c r="CU852" s="472"/>
      <c r="CV852" s="472"/>
      <c r="CW852" s="472"/>
      <c r="CX852" s="472"/>
      <c r="CY852" s="472"/>
      <c r="CZ852" s="472"/>
      <c r="DA852" s="472"/>
      <c r="DB852" s="472"/>
      <c r="DC852" s="472"/>
      <c r="DD852" s="472"/>
      <c r="DE852" s="472"/>
      <c r="DF852" s="472"/>
      <c r="DG852" s="472"/>
      <c r="DH852" s="472"/>
      <c r="DI852" s="472"/>
      <c r="DJ852" s="472"/>
      <c r="DK852" s="472"/>
      <c r="DL852" s="472"/>
      <c r="DM852" s="472"/>
      <c r="DN852" s="472"/>
      <c r="DO852" s="472"/>
      <c r="DP852" s="472"/>
      <c r="DQ852" s="472"/>
      <c r="DR852" s="472"/>
      <c r="DS852" s="472"/>
      <c r="DT852" s="472"/>
      <c r="DU852" s="472"/>
      <c r="DV852" s="472"/>
      <c r="DW852" s="472"/>
      <c r="DX852" s="472"/>
      <c r="DY852" s="472"/>
      <c r="DZ852" s="472"/>
      <c r="EA852" s="472"/>
      <c r="EB852" s="472"/>
      <c r="EC852" s="472"/>
      <c r="ED852" s="472"/>
      <c r="EE852" s="472"/>
      <c r="EF852" s="472"/>
      <c r="EG852" s="472"/>
      <c r="EH852" s="472"/>
      <c r="EI852" s="472"/>
      <c r="EJ852" s="472"/>
      <c r="EK852" s="472"/>
      <c r="EL852" s="472"/>
      <c r="EM852" s="472"/>
      <c r="EN852" s="472"/>
      <c r="EO852" s="472"/>
      <c r="EP852" s="472"/>
      <c r="EQ852" s="472"/>
      <c r="ER852" s="472"/>
      <c r="ES852" s="472"/>
      <c r="ET852" s="472"/>
      <c r="EU852" s="472"/>
      <c r="EV852" s="472"/>
      <c r="EW852" s="472"/>
      <c r="EX852" s="472"/>
      <c r="EY852" s="472"/>
      <c r="EZ852" s="472"/>
      <c r="FA852" s="472"/>
      <c r="FB852" s="472"/>
      <c r="FC852" s="472"/>
      <c r="FD852" s="472"/>
      <c r="FE852" s="472"/>
      <c r="FF852" s="472"/>
      <c r="FG852" s="472"/>
      <c r="FH852" s="472"/>
      <c r="FI852" s="472"/>
      <c r="FJ852" s="472"/>
      <c r="FK852" s="472"/>
      <c r="FL852" s="472"/>
      <c r="FM852" s="472"/>
      <c r="FN852" s="472"/>
      <c r="FO852" s="472"/>
      <c r="FP852" s="472"/>
      <c r="FQ852" s="472"/>
      <c r="FR852" s="472"/>
      <c r="FS852" s="472"/>
      <c r="FT852" s="472"/>
      <c r="FU852" s="472"/>
      <c r="FV852" s="472"/>
      <c r="FW852" s="472"/>
      <c r="FX852" s="472"/>
      <c r="FY852" s="472"/>
      <c r="FZ852" s="472"/>
      <c r="GA852" s="472"/>
      <c r="GB852" s="472"/>
      <c r="GC852" s="472"/>
      <c r="GD852" s="472"/>
      <c r="GE852" s="472"/>
      <c r="GF852" s="472"/>
      <c r="GG852" s="472"/>
      <c r="GH852" s="472"/>
      <c r="GI852" s="472"/>
      <c r="GJ852" s="472"/>
      <c r="GK852" s="472"/>
      <c r="GL852" s="472"/>
      <c r="GM852" s="472"/>
      <c r="GN852" s="472"/>
      <c r="GO852" s="472"/>
      <c r="GP852" s="472"/>
      <c r="GQ852" s="472"/>
      <c r="GR852" s="472"/>
      <c r="GS852" s="472"/>
      <c r="GT852" s="472"/>
      <c r="GU852" s="472"/>
      <c r="GV852" s="472"/>
    </row>
    <row r="853" spans="1:204" s="473" customFormat="1" x14ac:dyDescent="0.2">
      <c r="A853" s="476"/>
      <c r="B853" s="481" t="s">
        <v>3056</v>
      </c>
      <c r="C853" s="475" t="s">
        <v>1383</v>
      </c>
      <c r="D853" s="478">
        <v>1.74</v>
      </c>
      <c r="E853" s="478"/>
      <c r="F853" s="478"/>
      <c r="G853" s="478"/>
      <c r="H853" s="478"/>
      <c r="I853" s="478"/>
      <c r="J853" s="478"/>
      <c r="K853" s="478"/>
      <c r="L853" s="478"/>
      <c r="M853" s="478"/>
      <c r="N853" s="478"/>
      <c r="O853" s="478"/>
      <c r="P853" s="478"/>
      <c r="Q853" s="478"/>
      <c r="R853" s="478"/>
      <c r="S853" s="478"/>
      <c r="T853" s="478"/>
      <c r="U853" s="478"/>
      <c r="V853" s="478"/>
      <c r="W853" s="478"/>
      <c r="X853" s="478">
        <v>0</v>
      </c>
      <c r="Y853" s="478"/>
      <c r="Z853" s="478"/>
      <c r="AA853" s="478"/>
      <c r="AB853" s="478"/>
      <c r="AC853" s="478"/>
      <c r="AD853" s="478"/>
      <c r="AE853" s="478"/>
      <c r="AF853" s="478"/>
      <c r="AG853" s="478"/>
      <c r="AH853" s="478"/>
      <c r="AI853" s="478"/>
      <c r="AJ853" s="478"/>
      <c r="AK853" s="478"/>
      <c r="AL853" s="478"/>
      <c r="AM853" s="478"/>
      <c r="AN853" s="478"/>
      <c r="AO853" s="478"/>
      <c r="AP853" s="478"/>
      <c r="AQ853" s="478"/>
      <c r="AR853" s="478"/>
      <c r="AS853" s="478"/>
      <c r="AT853" s="478"/>
      <c r="AU853" s="478"/>
      <c r="AV853" s="478"/>
      <c r="AW853" s="478"/>
      <c r="AX853" s="478"/>
      <c r="AY853" s="478"/>
      <c r="AZ853" s="478"/>
      <c r="BA853" s="478"/>
      <c r="BB853" s="478"/>
      <c r="BC853" s="478"/>
      <c r="BD853" s="475" t="s">
        <v>2976</v>
      </c>
      <c r="BE853" s="495"/>
      <c r="BF853" s="472"/>
      <c r="BG853" s="472">
        <v>0</v>
      </c>
      <c r="BH853" s="472">
        <v>1.74</v>
      </c>
      <c r="BI853" s="472"/>
      <c r="BJ853" s="472"/>
      <c r="BK853" s="472"/>
      <c r="BL853" s="472"/>
      <c r="BM853" s="472"/>
      <c r="BN853" s="472"/>
      <c r="BO853" s="472"/>
      <c r="BP853" s="472"/>
      <c r="BQ853" s="472"/>
      <c r="BR853" s="472"/>
      <c r="BS853" s="472"/>
      <c r="BT853" s="472"/>
      <c r="BU853" s="472"/>
      <c r="BV853" s="472"/>
      <c r="BW853" s="472"/>
      <c r="BX853" s="472"/>
      <c r="BY853" s="472"/>
      <c r="BZ853" s="472"/>
      <c r="CA853" s="472"/>
      <c r="CB853" s="472"/>
      <c r="CC853" s="472"/>
      <c r="CD853" s="472"/>
      <c r="CE853" s="472"/>
      <c r="CF853" s="472"/>
      <c r="CG853" s="472"/>
      <c r="CH853" s="472"/>
      <c r="CI853" s="472"/>
      <c r="CJ853" s="472"/>
      <c r="CK853" s="472"/>
      <c r="CL853" s="472"/>
      <c r="CM853" s="472"/>
      <c r="CN853" s="472"/>
      <c r="CO853" s="472"/>
      <c r="CP853" s="472"/>
      <c r="CQ853" s="472"/>
      <c r="CR853" s="472"/>
      <c r="CS853" s="472"/>
      <c r="CT853" s="472"/>
      <c r="CU853" s="472"/>
      <c r="CV853" s="472"/>
      <c r="CW853" s="472"/>
      <c r="CX853" s="472"/>
      <c r="CY853" s="472"/>
      <c r="CZ853" s="472"/>
      <c r="DA853" s="472"/>
      <c r="DB853" s="472"/>
      <c r="DC853" s="472"/>
      <c r="DD853" s="472"/>
      <c r="DE853" s="472"/>
      <c r="DF853" s="472"/>
      <c r="DG853" s="472"/>
      <c r="DH853" s="472"/>
      <c r="DI853" s="472"/>
      <c r="DJ853" s="472"/>
      <c r="DK853" s="472"/>
      <c r="DL853" s="472"/>
      <c r="DM853" s="472"/>
      <c r="DN853" s="472"/>
      <c r="DO853" s="472"/>
      <c r="DP853" s="472"/>
      <c r="DQ853" s="472"/>
      <c r="DR853" s="472"/>
      <c r="DS853" s="472"/>
      <c r="DT853" s="472"/>
      <c r="DU853" s="472"/>
      <c r="DV853" s="472"/>
      <c r="DW853" s="472"/>
      <c r="DX853" s="472"/>
      <c r="DY853" s="472"/>
      <c r="DZ853" s="472"/>
      <c r="EA853" s="472"/>
      <c r="EB853" s="472"/>
      <c r="EC853" s="472"/>
      <c r="ED853" s="472"/>
      <c r="EE853" s="472"/>
      <c r="EF853" s="472"/>
      <c r="EG853" s="472"/>
      <c r="EH853" s="472"/>
      <c r="EI853" s="472"/>
      <c r="EJ853" s="472"/>
      <c r="EK853" s="472"/>
      <c r="EL853" s="472"/>
      <c r="EM853" s="472"/>
      <c r="EN853" s="472"/>
      <c r="EO853" s="472"/>
      <c r="EP853" s="472"/>
      <c r="EQ853" s="472"/>
      <c r="ER853" s="472"/>
      <c r="ES853" s="472"/>
      <c r="ET853" s="472"/>
      <c r="EU853" s="472"/>
      <c r="EV853" s="472"/>
      <c r="EW853" s="472"/>
      <c r="EX853" s="472"/>
      <c r="EY853" s="472"/>
      <c r="EZ853" s="472"/>
      <c r="FA853" s="472"/>
      <c r="FB853" s="472"/>
      <c r="FC853" s="472"/>
      <c r="FD853" s="472"/>
      <c r="FE853" s="472"/>
      <c r="FF853" s="472"/>
      <c r="FG853" s="472"/>
      <c r="FH853" s="472"/>
      <c r="FI853" s="472"/>
      <c r="FJ853" s="472"/>
      <c r="FK853" s="472"/>
      <c r="FL853" s="472"/>
      <c r="FM853" s="472"/>
      <c r="FN853" s="472"/>
      <c r="FO853" s="472"/>
      <c r="FP853" s="472"/>
      <c r="FQ853" s="472"/>
      <c r="FR853" s="472"/>
      <c r="FS853" s="472"/>
      <c r="FT853" s="472"/>
      <c r="FU853" s="472"/>
      <c r="FV853" s="472"/>
      <c r="FW853" s="472"/>
      <c r="FX853" s="472"/>
      <c r="FY853" s="472"/>
      <c r="FZ853" s="472"/>
      <c r="GA853" s="472"/>
      <c r="GB853" s="472"/>
      <c r="GC853" s="472"/>
      <c r="GD853" s="472"/>
      <c r="GE853" s="472"/>
      <c r="GF853" s="472"/>
      <c r="GG853" s="472"/>
      <c r="GH853" s="472"/>
      <c r="GI853" s="472"/>
      <c r="GJ853" s="472"/>
      <c r="GK853" s="472"/>
      <c r="GL853" s="472"/>
      <c r="GM853" s="472"/>
      <c r="GN853" s="472"/>
      <c r="GO853" s="472"/>
      <c r="GP853" s="472"/>
      <c r="GQ853" s="472"/>
      <c r="GR853" s="472"/>
      <c r="GS853" s="472"/>
      <c r="GT853" s="472"/>
      <c r="GU853" s="472"/>
      <c r="GV853" s="472"/>
    </row>
    <row r="854" spans="1:204" s="473" customFormat="1" ht="32" x14ac:dyDescent="0.2">
      <c r="A854" s="476"/>
      <c r="B854" s="508" t="s">
        <v>1523</v>
      </c>
      <c r="C854" s="475" t="s">
        <v>1383</v>
      </c>
      <c r="D854" s="478">
        <v>1.2</v>
      </c>
      <c r="E854" s="478"/>
      <c r="F854" s="478"/>
      <c r="G854" s="478"/>
      <c r="H854" s="478"/>
      <c r="I854" s="478"/>
      <c r="J854" s="478"/>
      <c r="K854" s="478"/>
      <c r="L854" s="478"/>
      <c r="M854" s="478"/>
      <c r="N854" s="478"/>
      <c r="O854" s="478"/>
      <c r="P854" s="478"/>
      <c r="Q854" s="478"/>
      <c r="R854" s="478"/>
      <c r="S854" s="478"/>
      <c r="T854" s="478"/>
      <c r="U854" s="478"/>
      <c r="V854" s="478"/>
      <c r="W854" s="478"/>
      <c r="X854" s="478">
        <v>0</v>
      </c>
      <c r="Y854" s="478"/>
      <c r="Z854" s="478"/>
      <c r="AA854" s="478"/>
      <c r="AB854" s="478"/>
      <c r="AC854" s="478"/>
      <c r="AD854" s="478"/>
      <c r="AE854" s="478"/>
      <c r="AF854" s="478"/>
      <c r="AG854" s="478"/>
      <c r="AH854" s="478"/>
      <c r="AI854" s="478"/>
      <c r="AJ854" s="478"/>
      <c r="AK854" s="478"/>
      <c r="AL854" s="478"/>
      <c r="AM854" s="478"/>
      <c r="AN854" s="478"/>
      <c r="AO854" s="478"/>
      <c r="AP854" s="478"/>
      <c r="AQ854" s="478"/>
      <c r="AR854" s="478"/>
      <c r="AS854" s="478"/>
      <c r="AT854" s="478"/>
      <c r="AU854" s="478"/>
      <c r="AV854" s="478"/>
      <c r="AW854" s="478"/>
      <c r="AX854" s="478"/>
      <c r="AY854" s="478"/>
      <c r="AZ854" s="478"/>
      <c r="BA854" s="478">
        <v>1.2</v>
      </c>
      <c r="BB854" s="478"/>
      <c r="BC854" s="478"/>
      <c r="BD854" s="475" t="s">
        <v>1524</v>
      </c>
      <c r="BE854" s="493" t="s">
        <v>1525</v>
      </c>
      <c r="BF854" s="472">
        <v>2017</v>
      </c>
      <c r="BG854" s="472">
        <v>1.2</v>
      </c>
      <c r="BH854" s="472">
        <v>0</v>
      </c>
      <c r="BI854" s="472"/>
      <c r="BJ854" s="472"/>
      <c r="BK854" s="472"/>
      <c r="BL854" s="472"/>
      <c r="BM854" s="472"/>
      <c r="BN854" s="472"/>
      <c r="BO854" s="472"/>
      <c r="BP854" s="472"/>
      <c r="BQ854" s="472"/>
      <c r="BR854" s="472"/>
      <c r="BS854" s="472"/>
      <c r="BT854" s="472"/>
      <c r="BU854" s="472"/>
      <c r="BV854" s="472"/>
      <c r="BW854" s="472"/>
      <c r="BX854" s="472"/>
      <c r="BY854" s="472"/>
      <c r="BZ854" s="472"/>
      <c r="CA854" s="472"/>
      <c r="CB854" s="472"/>
      <c r="CC854" s="472"/>
      <c r="CD854" s="472"/>
      <c r="CE854" s="472"/>
      <c r="CF854" s="472"/>
      <c r="CG854" s="472"/>
      <c r="CH854" s="472"/>
      <c r="CI854" s="472"/>
      <c r="CJ854" s="472"/>
      <c r="CK854" s="472"/>
      <c r="CL854" s="472"/>
      <c r="CM854" s="472"/>
      <c r="CN854" s="472"/>
      <c r="CO854" s="472"/>
      <c r="CP854" s="472"/>
      <c r="CQ854" s="472"/>
      <c r="CR854" s="472"/>
      <c r="CS854" s="472"/>
      <c r="CT854" s="472"/>
      <c r="CU854" s="472"/>
      <c r="CV854" s="472"/>
      <c r="CW854" s="472"/>
      <c r="CX854" s="472"/>
      <c r="CY854" s="472"/>
      <c r="CZ854" s="472"/>
      <c r="DA854" s="472"/>
      <c r="DB854" s="472"/>
      <c r="DC854" s="472"/>
      <c r="DD854" s="472"/>
      <c r="DE854" s="472"/>
      <c r="DF854" s="472"/>
      <c r="DG854" s="472"/>
      <c r="DH854" s="472"/>
      <c r="DI854" s="472"/>
      <c r="DJ854" s="472"/>
      <c r="DK854" s="472"/>
      <c r="DL854" s="472"/>
      <c r="DM854" s="472"/>
      <c r="DN854" s="472"/>
      <c r="DO854" s="472"/>
      <c r="DP854" s="472"/>
      <c r="DQ854" s="472"/>
      <c r="DR854" s="472"/>
      <c r="DS854" s="472"/>
      <c r="DT854" s="472"/>
      <c r="DU854" s="472"/>
      <c r="DV854" s="472"/>
      <c r="DW854" s="472"/>
      <c r="DX854" s="472"/>
      <c r="DY854" s="472"/>
      <c r="DZ854" s="472"/>
      <c r="EA854" s="472"/>
      <c r="EB854" s="472"/>
      <c r="EC854" s="472"/>
      <c r="ED854" s="472"/>
      <c r="EE854" s="472"/>
      <c r="EF854" s="472"/>
      <c r="EG854" s="472"/>
      <c r="EH854" s="472"/>
      <c r="EI854" s="472"/>
      <c r="EJ854" s="472"/>
      <c r="EK854" s="472"/>
      <c r="EL854" s="472"/>
      <c r="EM854" s="472"/>
      <c r="EN854" s="472"/>
      <c r="EO854" s="472"/>
      <c r="EP854" s="472"/>
      <c r="EQ854" s="472"/>
      <c r="ER854" s="472"/>
      <c r="ES854" s="472"/>
      <c r="ET854" s="472"/>
      <c r="EU854" s="472"/>
      <c r="EV854" s="472"/>
      <c r="EW854" s="472"/>
      <c r="EX854" s="472"/>
      <c r="EY854" s="472"/>
      <c r="EZ854" s="472"/>
      <c r="FA854" s="472"/>
      <c r="FB854" s="472"/>
      <c r="FC854" s="472"/>
      <c r="FD854" s="472"/>
      <c r="FE854" s="472"/>
      <c r="FF854" s="472"/>
      <c r="FG854" s="472"/>
      <c r="FH854" s="472"/>
      <c r="FI854" s="472"/>
      <c r="FJ854" s="472"/>
      <c r="FK854" s="472"/>
      <c r="FL854" s="472"/>
      <c r="FM854" s="472"/>
      <c r="FN854" s="472"/>
      <c r="FO854" s="472"/>
      <c r="FP854" s="472"/>
      <c r="FQ854" s="472"/>
      <c r="FR854" s="472"/>
      <c r="FS854" s="472"/>
      <c r="FT854" s="472"/>
      <c r="FU854" s="472"/>
      <c r="FV854" s="472"/>
      <c r="FW854" s="472"/>
      <c r="FX854" s="472"/>
      <c r="FY854" s="472"/>
      <c r="FZ854" s="472"/>
      <c r="GA854" s="472"/>
      <c r="GB854" s="472"/>
      <c r="GC854" s="472"/>
      <c r="GD854" s="472"/>
      <c r="GE854" s="472"/>
      <c r="GF854" s="472"/>
      <c r="GG854" s="472"/>
      <c r="GH854" s="472"/>
      <c r="GI854" s="472"/>
      <c r="GJ854" s="472"/>
      <c r="GK854" s="472"/>
      <c r="GL854" s="472"/>
      <c r="GM854" s="472"/>
      <c r="GN854" s="472"/>
      <c r="GO854" s="472"/>
      <c r="GP854" s="472"/>
      <c r="GQ854" s="472"/>
      <c r="GR854" s="472"/>
      <c r="GS854" s="472"/>
      <c r="GT854" s="472"/>
      <c r="GU854" s="472"/>
      <c r="GV854" s="472"/>
    </row>
    <row r="855" spans="1:204" s="473" customFormat="1" x14ac:dyDescent="0.2">
      <c r="A855" s="476"/>
      <c r="B855" s="484" t="s">
        <v>1526</v>
      </c>
      <c r="C855" s="475" t="s">
        <v>1383</v>
      </c>
      <c r="D855" s="478">
        <v>0.34</v>
      </c>
      <c r="E855" s="478"/>
      <c r="F855" s="478"/>
      <c r="G855" s="478"/>
      <c r="H855" s="478">
        <v>0.34</v>
      </c>
      <c r="I855" s="478"/>
      <c r="J855" s="478"/>
      <c r="K855" s="478"/>
      <c r="L855" s="478"/>
      <c r="M855" s="478"/>
      <c r="N855" s="478"/>
      <c r="O855" s="478"/>
      <c r="P855" s="478"/>
      <c r="Q855" s="478"/>
      <c r="R855" s="478"/>
      <c r="S855" s="478"/>
      <c r="T855" s="478"/>
      <c r="U855" s="478"/>
      <c r="V855" s="478"/>
      <c r="W855" s="478"/>
      <c r="X855" s="478">
        <v>0</v>
      </c>
      <c r="Y855" s="478"/>
      <c r="Z855" s="478"/>
      <c r="AA855" s="478"/>
      <c r="AB855" s="478"/>
      <c r="AC855" s="478"/>
      <c r="AD855" s="478"/>
      <c r="AE855" s="478"/>
      <c r="AF855" s="478"/>
      <c r="AG855" s="478"/>
      <c r="AH855" s="478"/>
      <c r="AI855" s="478"/>
      <c r="AJ855" s="478"/>
      <c r="AK855" s="478"/>
      <c r="AL855" s="478"/>
      <c r="AM855" s="478"/>
      <c r="AN855" s="478"/>
      <c r="AO855" s="478"/>
      <c r="AP855" s="478"/>
      <c r="AQ855" s="478"/>
      <c r="AR855" s="478"/>
      <c r="AS855" s="478"/>
      <c r="AT855" s="478"/>
      <c r="AU855" s="478"/>
      <c r="AV855" s="478"/>
      <c r="AW855" s="478"/>
      <c r="AX855" s="478"/>
      <c r="AY855" s="478"/>
      <c r="AZ855" s="478"/>
      <c r="BA855" s="478"/>
      <c r="BB855" s="478"/>
      <c r="BC855" s="478"/>
      <c r="BD855" s="475" t="s">
        <v>1524</v>
      </c>
      <c r="BE855" s="495" t="s">
        <v>1527</v>
      </c>
      <c r="BF855" s="472">
        <v>2017</v>
      </c>
      <c r="BG855" s="472">
        <v>0.34</v>
      </c>
      <c r="BH855" s="472">
        <v>0</v>
      </c>
      <c r="BI855" s="472"/>
      <c r="BJ855" s="472"/>
      <c r="BK855" s="472"/>
      <c r="BL855" s="472"/>
      <c r="BM855" s="472"/>
      <c r="BN855" s="472"/>
      <c r="BO855" s="472"/>
      <c r="BP855" s="472"/>
      <c r="BQ855" s="472"/>
      <c r="BR855" s="472"/>
      <c r="BS855" s="472"/>
      <c r="BT855" s="472"/>
      <c r="BU855" s="472"/>
      <c r="BV855" s="472"/>
      <c r="BW855" s="472"/>
      <c r="BX855" s="472"/>
      <c r="BY855" s="472"/>
      <c r="BZ855" s="472"/>
      <c r="CA855" s="472"/>
      <c r="CB855" s="472"/>
      <c r="CC855" s="472"/>
      <c r="CD855" s="472"/>
      <c r="CE855" s="472"/>
      <c r="CF855" s="472"/>
      <c r="CG855" s="472"/>
      <c r="CH855" s="472"/>
      <c r="CI855" s="472"/>
      <c r="CJ855" s="472"/>
      <c r="CK855" s="472"/>
      <c r="CL855" s="472"/>
      <c r="CM855" s="472"/>
      <c r="CN855" s="472"/>
      <c r="CO855" s="472"/>
      <c r="CP855" s="472"/>
      <c r="CQ855" s="472"/>
      <c r="CR855" s="472"/>
      <c r="CS855" s="472"/>
      <c r="CT855" s="472"/>
      <c r="CU855" s="472"/>
      <c r="CV855" s="472"/>
      <c r="CW855" s="472"/>
      <c r="CX855" s="472"/>
      <c r="CY855" s="472"/>
      <c r="CZ855" s="472"/>
      <c r="DA855" s="472"/>
      <c r="DB855" s="472"/>
      <c r="DC855" s="472"/>
      <c r="DD855" s="472"/>
      <c r="DE855" s="472"/>
      <c r="DF855" s="472"/>
      <c r="DG855" s="472"/>
      <c r="DH855" s="472"/>
      <c r="DI855" s="472"/>
      <c r="DJ855" s="472"/>
      <c r="DK855" s="472"/>
      <c r="DL855" s="472"/>
      <c r="DM855" s="472"/>
      <c r="DN855" s="472"/>
      <c r="DO855" s="472"/>
      <c r="DP855" s="472"/>
      <c r="DQ855" s="472"/>
      <c r="DR855" s="472"/>
      <c r="DS855" s="472"/>
      <c r="DT855" s="472"/>
      <c r="DU855" s="472"/>
      <c r="DV855" s="472"/>
      <c r="DW855" s="472"/>
      <c r="DX855" s="472"/>
      <c r="DY855" s="472"/>
      <c r="DZ855" s="472"/>
      <c r="EA855" s="472"/>
      <c r="EB855" s="472"/>
      <c r="EC855" s="472"/>
      <c r="ED855" s="472"/>
      <c r="EE855" s="472"/>
      <c r="EF855" s="472"/>
      <c r="EG855" s="472"/>
      <c r="EH855" s="472"/>
      <c r="EI855" s="472"/>
      <c r="EJ855" s="472"/>
      <c r="EK855" s="472"/>
      <c r="EL855" s="472"/>
      <c r="EM855" s="472"/>
      <c r="EN855" s="472"/>
      <c r="EO855" s="472"/>
      <c r="EP855" s="472"/>
      <c r="EQ855" s="472"/>
      <c r="ER855" s="472"/>
      <c r="ES855" s="472"/>
      <c r="ET855" s="472"/>
      <c r="EU855" s="472"/>
      <c r="EV855" s="472"/>
      <c r="EW855" s="472"/>
      <c r="EX855" s="472"/>
      <c r="EY855" s="472"/>
      <c r="EZ855" s="472"/>
      <c r="FA855" s="472"/>
      <c r="FB855" s="472"/>
      <c r="FC855" s="472"/>
      <c r="FD855" s="472"/>
      <c r="FE855" s="472"/>
      <c r="FF855" s="472"/>
      <c r="FG855" s="472"/>
      <c r="FH855" s="472"/>
      <c r="FI855" s="472"/>
      <c r="FJ855" s="472"/>
      <c r="FK855" s="472"/>
      <c r="FL855" s="472"/>
      <c r="FM855" s="472"/>
      <c r="FN855" s="472"/>
      <c r="FO855" s="472"/>
      <c r="FP855" s="472"/>
      <c r="FQ855" s="472"/>
      <c r="FR855" s="472"/>
      <c r="FS855" s="472"/>
      <c r="FT855" s="472"/>
      <c r="FU855" s="472"/>
      <c r="FV855" s="472"/>
      <c r="FW855" s="472"/>
      <c r="FX855" s="472"/>
      <c r="FY855" s="472"/>
      <c r="FZ855" s="472"/>
      <c r="GA855" s="472"/>
      <c r="GB855" s="472"/>
      <c r="GC855" s="472"/>
      <c r="GD855" s="472"/>
      <c r="GE855" s="472"/>
      <c r="GF855" s="472"/>
      <c r="GG855" s="472"/>
      <c r="GH855" s="472"/>
      <c r="GI855" s="472"/>
      <c r="GJ855" s="472"/>
      <c r="GK855" s="472"/>
      <c r="GL855" s="472"/>
      <c r="GM855" s="472"/>
      <c r="GN855" s="472"/>
      <c r="GO855" s="472"/>
      <c r="GP855" s="472"/>
      <c r="GQ855" s="472"/>
      <c r="GR855" s="472"/>
      <c r="GS855" s="472"/>
      <c r="GT855" s="472"/>
      <c r="GU855" s="472"/>
      <c r="GV855" s="472"/>
    </row>
    <row r="856" spans="1:204" s="473" customFormat="1" x14ac:dyDescent="0.2">
      <c r="A856" s="476"/>
      <c r="B856" s="484" t="s">
        <v>1528</v>
      </c>
      <c r="C856" s="475" t="s">
        <v>1383</v>
      </c>
      <c r="D856" s="478">
        <v>0.1</v>
      </c>
      <c r="E856" s="478">
        <v>0.1</v>
      </c>
      <c r="F856" s="478"/>
      <c r="G856" s="478"/>
      <c r="H856" s="478"/>
      <c r="I856" s="478"/>
      <c r="J856" s="478"/>
      <c r="K856" s="478"/>
      <c r="L856" s="478"/>
      <c r="M856" s="478"/>
      <c r="N856" s="478"/>
      <c r="O856" s="478"/>
      <c r="P856" s="478"/>
      <c r="Q856" s="478"/>
      <c r="R856" s="478"/>
      <c r="S856" s="478"/>
      <c r="T856" s="478"/>
      <c r="U856" s="478"/>
      <c r="V856" s="478"/>
      <c r="W856" s="478"/>
      <c r="X856" s="478">
        <v>0</v>
      </c>
      <c r="Y856" s="478"/>
      <c r="Z856" s="478"/>
      <c r="AA856" s="478"/>
      <c r="AB856" s="478"/>
      <c r="AC856" s="478"/>
      <c r="AD856" s="478"/>
      <c r="AE856" s="478"/>
      <c r="AF856" s="478"/>
      <c r="AG856" s="478"/>
      <c r="AH856" s="478"/>
      <c r="AI856" s="478"/>
      <c r="AJ856" s="478"/>
      <c r="AK856" s="478"/>
      <c r="AL856" s="478"/>
      <c r="AM856" s="478"/>
      <c r="AN856" s="478"/>
      <c r="AO856" s="478"/>
      <c r="AP856" s="478"/>
      <c r="AQ856" s="478"/>
      <c r="AR856" s="478"/>
      <c r="AS856" s="478"/>
      <c r="AT856" s="478"/>
      <c r="AU856" s="478"/>
      <c r="AV856" s="478"/>
      <c r="AW856" s="478"/>
      <c r="AX856" s="478"/>
      <c r="AY856" s="478"/>
      <c r="AZ856" s="478"/>
      <c r="BA856" s="478"/>
      <c r="BB856" s="478"/>
      <c r="BC856" s="478"/>
      <c r="BD856" s="475" t="s">
        <v>1524</v>
      </c>
      <c r="BE856" s="495" t="s">
        <v>1529</v>
      </c>
      <c r="BF856" s="472">
        <v>2017</v>
      </c>
      <c r="BG856" s="472">
        <v>0.1</v>
      </c>
      <c r="BH856" s="472">
        <v>0</v>
      </c>
      <c r="BI856" s="472"/>
      <c r="BJ856" s="472"/>
      <c r="BK856" s="472"/>
      <c r="BL856" s="472"/>
      <c r="BM856" s="472"/>
      <c r="BN856" s="472"/>
      <c r="BO856" s="472"/>
      <c r="BP856" s="472"/>
      <c r="BQ856" s="472"/>
      <c r="BR856" s="472"/>
      <c r="BS856" s="472"/>
      <c r="BT856" s="472"/>
      <c r="BU856" s="472"/>
      <c r="BV856" s="472"/>
      <c r="BW856" s="472"/>
      <c r="BX856" s="472"/>
      <c r="BY856" s="472"/>
      <c r="BZ856" s="472"/>
      <c r="CA856" s="472"/>
      <c r="CB856" s="472"/>
      <c r="CC856" s="472"/>
      <c r="CD856" s="472"/>
      <c r="CE856" s="472"/>
      <c r="CF856" s="472"/>
      <c r="CG856" s="472"/>
      <c r="CH856" s="472"/>
      <c r="CI856" s="472"/>
      <c r="CJ856" s="472"/>
      <c r="CK856" s="472"/>
      <c r="CL856" s="472"/>
      <c r="CM856" s="472"/>
      <c r="CN856" s="472"/>
      <c r="CO856" s="472"/>
      <c r="CP856" s="472"/>
      <c r="CQ856" s="472"/>
      <c r="CR856" s="472"/>
      <c r="CS856" s="472"/>
      <c r="CT856" s="472"/>
      <c r="CU856" s="472"/>
      <c r="CV856" s="472"/>
      <c r="CW856" s="472"/>
      <c r="CX856" s="472"/>
      <c r="CY856" s="472"/>
      <c r="CZ856" s="472"/>
      <c r="DA856" s="472"/>
      <c r="DB856" s="472"/>
      <c r="DC856" s="472"/>
      <c r="DD856" s="472"/>
      <c r="DE856" s="472"/>
      <c r="DF856" s="472"/>
      <c r="DG856" s="472"/>
      <c r="DH856" s="472"/>
      <c r="DI856" s="472"/>
      <c r="DJ856" s="472"/>
      <c r="DK856" s="472"/>
      <c r="DL856" s="472"/>
      <c r="DM856" s="472"/>
      <c r="DN856" s="472"/>
      <c r="DO856" s="472"/>
      <c r="DP856" s="472"/>
      <c r="DQ856" s="472"/>
      <c r="DR856" s="472"/>
      <c r="DS856" s="472"/>
      <c r="DT856" s="472"/>
      <c r="DU856" s="472"/>
      <c r="DV856" s="472"/>
      <c r="DW856" s="472"/>
      <c r="DX856" s="472"/>
      <c r="DY856" s="472"/>
      <c r="DZ856" s="472"/>
      <c r="EA856" s="472"/>
      <c r="EB856" s="472"/>
      <c r="EC856" s="472"/>
      <c r="ED856" s="472"/>
      <c r="EE856" s="472"/>
      <c r="EF856" s="472"/>
      <c r="EG856" s="472"/>
      <c r="EH856" s="472"/>
      <c r="EI856" s="472"/>
      <c r="EJ856" s="472"/>
      <c r="EK856" s="472"/>
      <c r="EL856" s="472"/>
      <c r="EM856" s="472"/>
      <c r="EN856" s="472"/>
      <c r="EO856" s="472"/>
      <c r="EP856" s="472"/>
      <c r="EQ856" s="472"/>
      <c r="ER856" s="472"/>
      <c r="ES856" s="472"/>
      <c r="ET856" s="472"/>
      <c r="EU856" s="472"/>
      <c r="EV856" s="472"/>
      <c r="EW856" s="472"/>
      <c r="EX856" s="472"/>
      <c r="EY856" s="472"/>
      <c r="EZ856" s="472"/>
      <c r="FA856" s="472"/>
      <c r="FB856" s="472"/>
      <c r="FC856" s="472"/>
      <c r="FD856" s="472"/>
      <c r="FE856" s="472"/>
      <c r="FF856" s="472"/>
      <c r="FG856" s="472"/>
      <c r="FH856" s="472"/>
      <c r="FI856" s="472"/>
      <c r="FJ856" s="472"/>
      <c r="FK856" s="472"/>
      <c r="FL856" s="472"/>
      <c r="FM856" s="472"/>
      <c r="FN856" s="472"/>
      <c r="FO856" s="472"/>
      <c r="FP856" s="472"/>
      <c r="FQ856" s="472"/>
      <c r="FR856" s="472"/>
      <c r="FS856" s="472"/>
      <c r="FT856" s="472"/>
      <c r="FU856" s="472"/>
      <c r="FV856" s="472"/>
      <c r="FW856" s="472"/>
      <c r="FX856" s="472"/>
      <c r="FY856" s="472"/>
      <c r="FZ856" s="472"/>
      <c r="GA856" s="472"/>
      <c r="GB856" s="472"/>
      <c r="GC856" s="472"/>
      <c r="GD856" s="472"/>
      <c r="GE856" s="472"/>
      <c r="GF856" s="472"/>
      <c r="GG856" s="472"/>
      <c r="GH856" s="472"/>
      <c r="GI856" s="472"/>
      <c r="GJ856" s="472"/>
      <c r="GK856" s="472"/>
      <c r="GL856" s="472"/>
      <c r="GM856" s="472"/>
      <c r="GN856" s="472"/>
      <c r="GO856" s="472"/>
      <c r="GP856" s="472"/>
      <c r="GQ856" s="472"/>
      <c r="GR856" s="472"/>
      <c r="GS856" s="472"/>
      <c r="GT856" s="472"/>
      <c r="GU856" s="472"/>
      <c r="GV856" s="472"/>
    </row>
    <row r="857" spans="1:204" s="473" customFormat="1" ht="32" x14ac:dyDescent="0.2">
      <c r="A857" s="476"/>
      <c r="B857" s="484" t="s">
        <v>1530</v>
      </c>
      <c r="C857" s="475" t="s">
        <v>1383</v>
      </c>
      <c r="D857" s="478">
        <v>0.4</v>
      </c>
      <c r="E857" s="478"/>
      <c r="F857" s="478"/>
      <c r="G857" s="478"/>
      <c r="H857" s="478">
        <v>0.2</v>
      </c>
      <c r="I857" s="478"/>
      <c r="J857" s="478"/>
      <c r="K857" s="478"/>
      <c r="L857" s="478"/>
      <c r="M857" s="478">
        <v>0.2</v>
      </c>
      <c r="N857" s="478"/>
      <c r="O857" s="478"/>
      <c r="P857" s="478"/>
      <c r="Q857" s="478"/>
      <c r="R857" s="478"/>
      <c r="S857" s="478"/>
      <c r="T857" s="478"/>
      <c r="U857" s="478"/>
      <c r="V857" s="478"/>
      <c r="W857" s="478"/>
      <c r="X857" s="478">
        <v>0</v>
      </c>
      <c r="Y857" s="478"/>
      <c r="Z857" s="478"/>
      <c r="AA857" s="478"/>
      <c r="AB857" s="478"/>
      <c r="AC857" s="478"/>
      <c r="AD857" s="478"/>
      <c r="AE857" s="478"/>
      <c r="AF857" s="478"/>
      <c r="AG857" s="478"/>
      <c r="AH857" s="478"/>
      <c r="AI857" s="478"/>
      <c r="AJ857" s="478"/>
      <c r="AK857" s="478"/>
      <c r="AL857" s="478"/>
      <c r="AM857" s="478"/>
      <c r="AN857" s="478"/>
      <c r="AO857" s="478"/>
      <c r="AP857" s="478"/>
      <c r="AQ857" s="478"/>
      <c r="AR857" s="478"/>
      <c r="AS857" s="478"/>
      <c r="AT857" s="478"/>
      <c r="AU857" s="478"/>
      <c r="AV857" s="478"/>
      <c r="AW857" s="478"/>
      <c r="AX857" s="478"/>
      <c r="AY857" s="478"/>
      <c r="AZ857" s="478"/>
      <c r="BA857" s="478"/>
      <c r="BB857" s="478"/>
      <c r="BC857" s="478"/>
      <c r="BD857" s="475" t="s">
        <v>1524</v>
      </c>
      <c r="BE857" s="495" t="s">
        <v>1531</v>
      </c>
      <c r="BF857" s="472">
        <v>2017</v>
      </c>
      <c r="BG857" s="472">
        <v>0.4</v>
      </c>
      <c r="BH857" s="472">
        <v>0</v>
      </c>
      <c r="BI857" s="472"/>
      <c r="BJ857" s="472"/>
      <c r="BK857" s="472"/>
      <c r="BL857" s="472"/>
      <c r="BM857" s="472"/>
      <c r="BN857" s="472"/>
      <c r="BO857" s="472"/>
      <c r="BP857" s="472"/>
      <c r="BQ857" s="472"/>
      <c r="BR857" s="472"/>
      <c r="BS857" s="472"/>
      <c r="BT857" s="472"/>
      <c r="BU857" s="472"/>
      <c r="BV857" s="472"/>
      <c r="BW857" s="472"/>
      <c r="BX857" s="472"/>
      <c r="BY857" s="472"/>
      <c r="BZ857" s="472"/>
      <c r="CA857" s="472"/>
      <c r="CB857" s="472"/>
      <c r="CC857" s="472"/>
      <c r="CD857" s="472"/>
      <c r="CE857" s="472"/>
      <c r="CF857" s="472"/>
      <c r="CG857" s="472"/>
      <c r="CH857" s="472"/>
      <c r="CI857" s="472"/>
      <c r="CJ857" s="472"/>
      <c r="CK857" s="472"/>
      <c r="CL857" s="472"/>
      <c r="CM857" s="472"/>
      <c r="CN857" s="472"/>
      <c r="CO857" s="472"/>
      <c r="CP857" s="472"/>
      <c r="CQ857" s="472"/>
      <c r="CR857" s="472"/>
      <c r="CS857" s="472"/>
      <c r="CT857" s="472"/>
      <c r="CU857" s="472"/>
      <c r="CV857" s="472"/>
      <c r="CW857" s="472"/>
      <c r="CX857" s="472"/>
      <c r="CY857" s="472"/>
      <c r="CZ857" s="472"/>
      <c r="DA857" s="472"/>
      <c r="DB857" s="472"/>
      <c r="DC857" s="472"/>
      <c r="DD857" s="472"/>
      <c r="DE857" s="472"/>
      <c r="DF857" s="472"/>
      <c r="DG857" s="472"/>
      <c r="DH857" s="472"/>
      <c r="DI857" s="472"/>
      <c r="DJ857" s="472"/>
      <c r="DK857" s="472"/>
      <c r="DL857" s="472"/>
      <c r="DM857" s="472"/>
      <c r="DN857" s="472"/>
      <c r="DO857" s="472"/>
      <c r="DP857" s="472"/>
      <c r="DQ857" s="472"/>
      <c r="DR857" s="472"/>
      <c r="DS857" s="472"/>
      <c r="DT857" s="472"/>
      <c r="DU857" s="472"/>
      <c r="DV857" s="472"/>
      <c r="DW857" s="472"/>
      <c r="DX857" s="472"/>
      <c r="DY857" s="472"/>
      <c r="DZ857" s="472"/>
      <c r="EA857" s="472"/>
      <c r="EB857" s="472"/>
      <c r="EC857" s="472"/>
      <c r="ED857" s="472"/>
      <c r="EE857" s="472"/>
      <c r="EF857" s="472"/>
      <c r="EG857" s="472"/>
      <c r="EH857" s="472"/>
      <c r="EI857" s="472"/>
      <c r="EJ857" s="472"/>
      <c r="EK857" s="472"/>
      <c r="EL857" s="472"/>
      <c r="EM857" s="472"/>
      <c r="EN857" s="472"/>
      <c r="EO857" s="472"/>
      <c r="EP857" s="472"/>
      <c r="EQ857" s="472"/>
      <c r="ER857" s="472"/>
      <c r="ES857" s="472"/>
      <c r="ET857" s="472"/>
      <c r="EU857" s="472"/>
      <c r="EV857" s="472"/>
      <c r="EW857" s="472"/>
      <c r="EX857" s="472"/>
      <c r="EY857" s="472"/>
      <c r="EZ857" s="472"/>
      <c r="FA857" s="472"/>
      <c r="FB857" s="472"/>
      <c r="FC857" s="472"/>
      <c r="FD857" s="472"/>
      <c r="FE857" s="472"/>
      <c r="FF857" s="472"/>
      <c r="FG857" s="472"/>
      <c r="FH857" s="472"/>
      <c r="FI857" s="472"/>
      <c r="FJ857" s="472"/>
      <c r="FK857" s="472"/>
      <c r="FL857" s="472"/>
      <c r="FM857" s="472"/>
      <c r="FN857" s="472"/>
      <c r="FO857" s="472"/>
      <c r="FP857" s="472"/>
      <c r="FQ857" s="472"/>
      <c r="FR857" s="472"/>
      <c r="FS857" s="472"/>
      <c r="FT857" s="472"/>
      <c r="FU857" s="472"/>
      <c r="FV857" s="472"/>
      <c r="FW857" s="472"/>
      <c r="FX857" s="472"/>
      <c r="FY857" s="472"/>
      <c r="FZ857" s="472"/>
      <c r="GA857" s="472"/>
      <c r="GB857" s="472"/>
      <c r="GC857" s="472"/>
      <c r="GD857" s="472"/>
      <c r="GE857" s="472"/>
      <c r="GF857" s="472"/>
      <c r="GG857" s="472"/>
      <c r="GH857" s="472"/>
      <c r="GI857" s="472"/>
      <c r="GJ857" s="472"/>
      <c r="GK857" s="472"/>
      <c r="GL857" s="472"/>
      <c r="GM857" s="472"/>
      <c r="GN857" s="472"/>
      <c r="GO857" s="472"/>
      <c r="GP857" s="472"/>
      <c r="GQ857" s="472"/>
      <c r="GR857" s="472"/>
      <c r="GS857" s="472"/>
      <c r="GT857" s="472"/>
      <c r="GU857" s="472"/>
      <c r="GV857" s="472"/>
    </row>
    <row r="858" spans="1:204" s="473" customFormat="1" ht="48" x14ac:dyDescent="0.2">
      <c r="A858" s="476"/>
      <c r="B858" s="508" t="s">
        <v>1532</v>
      </c>
      <c r="C858" s="475" t="s">
        <v>1383</v>
      </c>
      <c r="D858" s="478">
        <v>1.2</v>
      </c>
      <c r="E858" s="478"/>
      <c r="F858" s="478"/>
      <c r="G858" s="478"/>
      <c r="H858" s="478">
        <v>1.18</v>
      </c>
      <c r="I858" s="478"/>
      <c r="J858" s="478"/>
      <c r="K858" s="478"/>
      <c r="L858" s="478"/>
      <c r="M858" s="478"/>
      <c r="N858" s="478"/>
      <c r="O858" s="478"/>
      <c r="P858" s="478"/>
      <c r="Q858" s="478"/>
      <c r="R858" s="478"/>
      <c r="S858" s="478"/>
      <c r="T858" s="478"/>
      <c r="U858" s="478"/>
      <c r="V858" s="478"/>
      <c r="W858" s="478"/>
      <c r="X858" s="478">
        <v>0</v>
      </c>
      <c r="Y858" s="478"/>
      <c r="Z858" s="478"/>
      <c r="AA858" s="478"/>
      <c r="AB858" s="478"/>
      <c r="AC858" s="478"/>
      <c r="AD858" s="478"/>
      <c r="AE858" s="478"/>
      <c r="AF858" s="478"/>
      <c r="AG858" s="478"/>
      <c r="AH858" s="478"/>
      <c r="AI858" s="478"/>
      <c r="AJ858" s="478"/>
      <c r="AK858" s="478"/>
      <c r="AL858" s="478"/>
      <c r="AM858" s="478"/>
      <c r="AN858" s="478"/>
      <c r="AO858" s="478"/>
      <c r="AP858" s="478"/>
      <c r="AQ858" s="478"/>
      <c r="AR858" s="478"/>
      <c r="AS858" s="478"/>
      <c r="AT858" s="478"/>
      <c r="AU858" s="478"/>
      <c r="AV858" s="478"/>
      <c r="AW858" s="478"/>
      <c r="AX858" s="478"/>
      <c r="AY858" s="478"/>
      <c r="AZ858" s="478"/>
      <c r="BA858" s="478">
        <v>0.02</v>
      </c>
      <c r="BB858" s="478"/>
      <c r="BC858" s="478"/>
      <c r="BD858" s="475" t="s">
        <v>1524</v>
      </c>
      <c r="BE858" s="495" t="s">
        <v>1533</v>
      </c>
      <c r="BF858" s="472">
        <v>2017</v>
      </c>
      <c r="BG858" s="472">
        <v>1.2</v>
      </c>
      <c r="BH858" s="472">
        <v>0</v>
      </c>
      <c r="BI858" s="472"/>
      <c r="BJ858" s="472"/>
      <c r="BK858" s="472"/>
      <c r="BL858" s="472"/>
      <c r="BM858" s="472"/>
      <c r="BN858" s="472"/>
      <c r="BO858" s="472"/>
      <c r="BP858" s="472"/>
      <c r="BQ858" s="472"/>
      <c r="BR858" s="472"/>
      <c r="BS858" s="472"/>
      <c r="BT858" s="472"/>
      <c r="BU858" s="472"/>
      <c r="BV858" s="472"/>
      <c r="BW858" s="472"/>
      <c r="BX858" s="472"/>
      <c r="BY858" s="472"/>
      <c r="BZ858" s="472"/>
      <c r="CA858" s="472"/>
      <c r="CB858" s="472"/>
      <c r="CC858" s="472"/>
      <c r="CD858" s="472"/>
      <c r="CE858" s="472"/>
      <c r="CF858" s="472"/>
      <c r="CG858" s="472"/>
      <c r="CH858" s="472"/>
      <c r="CI858" s="472"/>
      <c r="CJ858" s="472"/>
      <c r="CK858" s="472"/>
      <c r="CL858" s="472"/>
      <c r="CM858" s="472"/>
      <c r="CN858" s="472"/>
      <c r="CO858" s="472"/>
      <c r="CP858" s="472"/>
      <c r="CQ858" s="472"/>
      <c r="CR858" s="472"/>
      <c r="CS858" s="472"/>
      <c r="CT858" s="472"/>
      <c r="CU858" s="472"/>
      <c r="CV858" s="472"/>
      <c r="CW858" s="472"/>
      <c r="CX858" s="472"/>
      <c r="CY858" s="472"/>
      <c r="CZ858" s="472"/>
      <c r="DA858" s="472"/>
      <c r="DB858" s="472"/>
      <c r="DC858" s="472"/>
      <c r="DD858" s="472"/>
      <c r="DE858" s="472"/>
      <c r="DF858" s="472"/>
      <c r="DG858" s="472"/>
      <c r="DH858" s="472"/>
      <c r="DI858" s="472"/>
      <c r="DJ858" s="472"/>
      <c r="DK858" s="472"/>
      <c r="DL858" s="472"/>
      <c r="DM858" s="472"/>
      <c r="DN858" s="472"/>
      <c r="DO858" s="472"/>
      <c r="DP858" s="472"/>
      <c r="DQ858" s="472"/>
      <c r="DR858" s="472"/>
      <c r="DS858" s="472"/>
      <c r="DT858" s="472"/>
      <c r="DU858" s="472"/>
      <c r="DV858" s="472"/>
      <c r="DW858" s="472"/>
      <c r="DX858" s="472"/>
      <c r="DY858" s="472"/>
      <c r="DZ858" s="472"/>
      <c r="EA858" s="472"/>
      <c r="EB858" s="472"/>
      <c r="EC858" s="472"/>
      <c r="ED858" s="472"/>
      <c r="EE858" s="472"/>
      <c r="EF858" s="472"/>
      <c r="EG858" s="472"/>
      <c r="EH858" s="472"/>
      <c r="EI858" s="472"/>
      <c r="EJ858" s="472"/>
      <c r="EK858" s="472"/>
      <c r="EL858" s="472"/>
      <c r="EM858" s="472"/>
      <c r="EN858" s="472"/>
      <c r="EO858" s="472"/>
      <c r="EP858" s="472"/>
      <c r="EQ858" s="472"/>
      <c r="ER858" s="472"/>
      <c r="ES858" s="472"/>
      <c r="ET858" s="472"/>
      <c r="EU858" s="472"/>
      <c r="EV858" s="472"/>
      <c r="EW858" s="472"/>
      <c r="EX858" s="472"/>
      <c r="EY858" s="472"/>
      <c r="EZ858" s="472"/>
      <c r="FA858" s="472"/>
      <c r="FB858" s="472"/>
      <c r="FC858" s="472"/>
      <c r="FD858" s="472"/>
      <c r="FE858" s="472"/>
      <c r="FF858" s="472"/>
      <c r="FG858" s="472"/>
      <c r="FH858" s="472"/>
      <c r="FI858" s="472"/>
      <c r="FJ858" s="472"/>
      <c r="FK858" s="472"/>
      <c r="FL858" s="472"/>
      <c r="FM858" s="472"/>
      <c r="FN858" s="472"/>
      <c r="FO858" s="472"/>
      <c r="FP858" s="472"/>
      <c r="FQ858" s="472"/>
      <c r="FR858" s="472"/>
      <c r="FS858" s="472"/>
      <c r="FT858" s="472"/>
      <c r="FU858" s="472"/>
      <c r="FV858" s="472"/>
      <c r="FW858" s="472"/>
      <c r="FX858" s="472"/>
      <c r="FY858" s="472"/>
      <c r="FZ858" s="472"/>
      <c r="GA858" s="472"/>
      <c r="GB858" s="472"/>
      <c r="GC858" s="472"/>
      <c r="GD858" s="472"/>
      <c r="GE858" s="472"/>
      <c r="GF858" s="472"/>
      <c r="GG858" s="472"/>
      <c r="GH858" s="472"/>
      <c r="GI858" s="472"/>
      <c r="GJ858" s="472"/>
      <c r="GK858" s="472"/>
      <c r="GL858" s="472"/>
      <c r="GM858" s="472"/>
      <c r="GN858" s="472"/>
      <c r="GO858" s="472"/>
      <c r="GP858" s="472"/>
      <c r="GQ858" s="472"/>
      <c r="GR858" s="472"/>
      <c r="GS858" s="472"/>
      <c r="GT858" s="472"/>
      <c r="GU858" s="472"/>
      <c r="GV858" s="472"/>
    </row>
    <row r="859" spans="1:204" s="473" customFormat="1" ht="32" x14ac:dyDescent="0.2">
      <c r="A859" s="476"/>
      <c r="B859" s="508" t="s">
        <v>1534</v>
      </c>
      <c r="C859" s="475" t="s">
        <v>1383</v>
      </c>
      <c r="D859" s="478">
        <v>6.67</v>
      </c>
      <c r="E859" s="478"/>
      <c r="F859" s="478"/>
      <c r="G859" s="478"/>
      <c r="H859" s="478"/>
      <c r="I859" s="478"/>
      <c r="J859" s="478"/>
      <c r="K859" s="478"/>
      <c r="L859" s="478"/>
      <c r="M859" s="478"/>
      <c r="N859" s="478"/>
      <c r="O859" s="478"/>
      <c r="P859" s="478"/>
      <c r="Q859" s="478"/>
      <c r="R859" s="478"/>
      <c r="S859" s="478"/>
      <c r="T859" s="478"/>
      <c r="U859" s="478"/>
      <c r="V859" s="478"/>
      <c r="W859" s="478"/>
      <c r="X859" s="478">
        <v>0</v>
      </c>
      <c r="Y859" s="478"/>
      <c r="Z859" s="478"/>
      <c r="AA859" s="478"/>
      <c r="AB859" s="478"/>
      <c r="AC859" s="478"/>
      <c r="AD859" s="478"/>
      <c r="AE859" s="478"/>
      <c r="AF859" s="478"/>
      <c r="AG859" s="478"/>
      <c r="AH859" s="478"/>
      <c r="AI859" s="478"/>
      <c r="AJ859" s="478"/>
      <c r="AK859" s="478"/>
      <c r="AL859" s="478"/>
      <c r="AM859" s="478"/>
      <c r="AN859" s="478"/>
      <c r="AO859" s="478"/>
      <c r="AP859" s="478"/>
      <c r="AQ859" s="478"/>
      <c r="AR859" s="478"/>
      <c r="AS859" s="478"/>
      <c r="AT859" s="478"/>
      <c r="AU859" s="478"/>
      <c r="AV859" s="478"/>
      <c r="AW859" s="478"/>
      <c r="AX859" s="478"/>
      <c r="AY859" s="478"/>
      <c r="AZ859" s="478"/>
      <c r="BA859" s="478"/>
      <c r="BB859" s="478"/>
      <c r="BC859" s="478"/>
      <c r="BD859" s="475" t="s">
        <v>1524</v>
      </c>
      <c r="BE859" s="493"/>
      <c r="BF859" s="472"/>
      <c r="BG859" s="472">
        <v>0</v>
      </c>
      <c r="BH859" s="472">
        <v>6.67</v>
      </c>
      <c r="BI859" s="472"/>
      <c r="BJ859" s="472"/>
      <c r="BK859" s="472"/>
      <c r="BL859" s="472"/>
      <c r="BM859" s="472"/>
      <c r="BN859" s="472"/>
      <c r="BO859" s="472"/>
      <c r="BP859" s="472"/>
      <c r="BQ859" s="472"/>
      <c r="BR859" s="472"/>
      <c r="BS859" s="472"/>
      <c r="BT859" s="472"/>
      <c r="BU859" s="472"/>
      <c r="BV859" s="472"/>
      <c r="BW859" s="472"/>
      <c r="BX859" s="472"/>
      <c r="BY859" s="472"/>
      <c r="BZ859" s="472"/>
      <c r="CA859" s="472"/>
      <c r="CB859" s="472"/>
      <c r="CC859" s="472"/>
      <c r="CD859" s="472"/>
      <c r="CE859" s="472"/>
      <c r="CF859" s="472"/>
      <c r="CG859" s="472"/>
      <c r="CH859" s="472"/>
      <c r="CI859" s="472"/>
      <c r="CJ859" s="472"/>
      <c r="CK859" s="472"/>
      <c r="CL859" s="472"/>
      <c r="CM859" s="472"/>
      <c r="CN859" s="472"/>
      <c r="CO859" s="472"/>
      <c r="CP859" s="472"/>
      <c r="CQ859" s="472"/>
      <c r="CR859" s="472"/>
      <c r="CS859" s="472"/>
      <c r="CT859" s="472"/>
      <c r="CU859" s="472"/>
      <c r="CV859" s="472"/>
      <c r="CW859" s="472"/>
      <c r="CX859" s="472"/>
      <c r="CY859" s="472"/>
      <c r="CZ859" s="472"/>
      <c r="DA859" s="472"/>
      <c r="DB859" s="472"/>
      <c r="DC859" s="472"/>
      <c r="DD859" s="472"/>
      <c r="DE859" s="472"/>
      <c r="DF859" s="472"/>
      <c r="DG859" s="472"/>
      <c r="DH859" s="472"/>
      <c r="DI859" s="472"/>
      <c r="DJ859" s="472"/>
      <c r="DK859" s="472"/>
      <c r="DL859" s="472"/>
      <c r="DM859" s="472"/>
      <c r="DN859" s="472"/>
      <c r="DO859" s="472"/>
      <c r="DP859" s="472"/>
      <c r="DQ859" s="472"/>
      <c r="DR859" s="472"/>
      <c r="DS859" s="472"/>
      <c r="DT859" s="472"/>
      <c r="DU859" s="472"/>
      <c r="DV859" s="472"/>
      <c r="DW859" s="472"/>
      <c r="DX859" s="472"/>
      <c r="DY859" s="472"/>
      <c r="DZ859" s="472"/>
      <c r="EA859" s="472"/>
      <c r="EB859" s="472"/>
      <c r="EC859" s="472"/>
      <c r="ED859" s="472"/>
      <c r="EE859" s="472"/>
      <c r="EF859" s="472"/>
      <c r="EG859" s="472"/>
      <c r="EH859" s="472"/>
      <c r="EI859" s="472"/>
      <c r="EJ859" s="472"/>
      <c r="EK859" s="472"/>
      <c r="EL859" s="472"/>
      <c r="EM859" s="472"/>
      <c r="EN859" s="472"/>
      <c r="EO859" s="472"/>
      <c r="EP859" s="472"/>
      <c r="EQ859" s="472"/>
      <c r="ER859" s="472"/>
      <c r="ES859" s="472"/>
      <c r="ET859" s="472"/>
      <c r="EU859" s="472"/>
      <c r="EV859" s="472"/>
      <c r="EW859" s="472"/>
      <c r="EX859" s="472"/>
      <c r="EY859" s="472"/>
      <c r="EZ859" s="472"/>
      <c r="FA859" s="472"/>
      <c r="FB859" s="472"/>
      <c r="FC859" s="472"/>
      <c r="FD859" s="472"/>
      <c r="FE859" s="472"/>
      <c r="FF859" s="472"/>
      <c r="FG859" s="472"/>
      <c r="FH859" s="472"/>
      <c r="FI859" s="472"/>
      <c r="FJ859" s="472"/>
      <c r="FK859" s="472"/>
      <c r="FL859" s="472"/>
      <c r="FM859" s="472"/>
      <c r="FN859" s="472"/>
      <c r="FO859" s="472"/>
      <c r="FP859" s="472"/>
      <c r="FQ859" s="472"/>
      <c r="FR859" s="472"/>
      <c r="FS859" s="472"/>
      <c r="FT859" s="472"/>
      <c r="FU859" s="472"/>
      <c r="FV859" s="472"/>
      <c r="FW859" s="472"/>
      <c r="FX859" s="472"/>
      <c r="FY859" s="472"/>
      <c r="FZ859" s="472"/>
      <c r="GA859" s="472"/>
      <c r="GB859" s="472"/>
      <c r="GC859" s="472"/>
      <c r="GD859" s="472"/>
      <c r="GE859" s="472"/>
      <c r="GF859" s="472"/>
      <c r="GG859" s="472"/>
      <c r="GH859" s="472"/>
      <c r="GI859" s="472"/>
      <c r="GJ859" s="472"/>
      <c r="GK859" s="472"/>
      <c r="GL859" s="472"/>
      <c r="GM859" s="472"/>
      <c r="GN859" s="472"/>
      <c r="GO859" s="472"/>
      <c r="GP859" s="472"/>
      <c r="GQ859" s="472"/>
      <c r="GR859" s="472"/>
      <c r="GS859" s="472"/>
      <c r="GT859" s="472"/>
      <c r="GU859" s="472"/>
      <c r="GV859" s="472"/>
    </row>
    <row r="860" spans="1:204" s="473" customFormat="1" x14ac:dyDescent="0.2">
      <c r="A860" s="476"/>
      <c r="B860" s="508" t="s">
        <v>1535</v>
      </c>
      <c r="C860" s="475"/>
      <c r="D860" s="478">
        <v>0.06</v>
      </c>
      <c r="E860" s="478"/>
      <c r="F860" s="478"/>
      <c r="G860" s="478"/>
      <c r="H860" s="478"/>
      <c r="I860" s="478"/>
      <c r="J860" s="478"/>
      <c r="K860" s="478"/>
      <c r="L860" s="478"/>
      <c r="M860" s="478"/>
      <c r="N860" s="478"/>
      <c r="O860" s="478"/>
      <c r="P860" s="478"/>
      <c r="Q860" s="478"/>
      <c r="R860" s="478"/>
      <c r="S860" s="478"/>
      <c r="T860" s="478"/>
      <c r="U860" s="478"/>
      <c r="V860" s="478">
        <v>0.06</v>
      </c>
      <c r="W860" s="478"/>
      <c r="X860" s="478">
        <v>0</v>
      </c>
      <c r="Y860" s="478"/>
      <c r="Z860" s="478"/>
      <c r="AA860" s="478"/>
      <c r="AB860" s="478"/>
      <c r="AC860" s="478"/>
      <c r="AD860" s="478"/>
      <c r="AE860" s="478"/>
      <c r="AF860" s="478"/>
      <c r="AG860" s="478"/>
      <c r="AH860" s="478"/>
      <c r="AI860" s="478"/>
      <c r="AJ860" s="478"/>
      <c r="AK860" s="478"/>
      <c r="AL860" s="478"/>
      <c r="AM860" s="478"/>
      <c r="AN860" s="478"/>
      <c r="AO860" s="478"/>
      <c r="AP860" s="478"/>
      <c r="AQ860" s="478"/>
      <c r="AR860" s="478"/>
      <c r="AS860" s="478"/>
      <c r="AT860" s="478"/>
      <c r="AU860" s="478"/>
      <c r="AV860" s="478"/>
      <c r="AW860" s="478"/>
      <c r="AX860" s="478"/>
      <c r="AY860" s="478"/>
      <c r="AZ860" s="478"/>
      <c r="BA860" s="478"/>
      <c r="BB860" s="478"/>
      <c r="BC860" s="478"/>
      <c r="BD860" s="475" t="s">
        <v>1524</v>
      </c>
      <c r="BE860" s="493" t="s">
        <v>1536</v>
      </c>
      <c r="BF860" s="472"/>
      <c r="BG860" s="472"/>
      <c r="BH860" s="472"/>
      <c r="BI860" s="472"/>
      <c r="BJ860" s="472"/>
      <c r="BK860" s="472"/>
      <c r="BL860" s="472"/>
      <c r="BM860" s="472"/>
      <c r="BN860" s="472"/>
      <c r="BO860" s="472"/>
      <c r="BP860" s="472"/>
      <c r="BQ860" s="472"/>
      <c r="BR860" s="472"/>
      <c r="BS860" s="472"/>
      <c r="BT860" s="472"/>
      <c r="BU860" s="472"/>
      <c r="BV860" s="472"/>
      <c r="BW860" s="472"/>
      <c r="BX860" s="472"/>
      <c r="BY860" s="472"/>
      <c r="BZ860" s="472"/>
      <c r="CA860" s="472"/>
      <c r="CB860" s="472"/>
      <c r="CC860" s="472"/>
      <c r="CD860" s="472"/>
      <c r="CE860" s="472"/>
      <c r="CF860" s="472"/>
      <c r="CG860" s="472"/>
      <c r="CH860" s="472"/>
      <c r="CI860" s="472"/>
      <c r="CJ860" s="472"/>
      <c r="CK860" s="472"/>
      <c r="CL860" s="472"/>
      <c r="CM860" s="472"/>
      <c r="CN860" s="472"/>
      <c r="CO860" s="472"/>
      <c r="CP860" s="472"/>
      <c r="CQ860" s="472"/>
      <c r="CR860" s="472"/>
      <c r="CS860" s="472"/>
      <c r="CT860" s="472"/>
      <c r="CU860" s="472"/>
      <c r="CV860" s="472"/>
      <c r="CW860" s="472"/>
      <c r="CX860" s="472"/>
      <c r="CY860" s="472"/>
      <c r="CZ860" s="472"/>
      <c r="DA860" s="472"/>
      <c r="DB860" s="472"/>
      <c r="DC860" s="472"/>
      <c r="DD860" s="472"/>
      <c r="DE860" s="472"/>
      <c r="DF860" s="472"/>
      <c r="DG860" s="472"/>
      <c r="DH860" s="472"/>
      <c r="DI860" s="472"/>
      <c r="DJ860" s="472"/>
      <c r="DK860" s="472"/>
      <c r="DL860" s="472"/>
      <c r="DM860" s="472"/>
      <c r="DN860" s="472"/>
      <c r="DO860" s="472"/>
      <c r="DP860" s="472"/>
      <c r="DQ860" s="472"/>
      <c r="DR860" s="472"/>
      <c r="DS860" s="472"/>
      <c r="DT860" s="472"/>
      <c r="DU860" s="472"/>
      <c r="DV860" s="472"/>
      <c r="DW860" s="472"/>
      <c r="DX860" s="472"/>
      <c r="DY860" s="472"/>
      <c r="DZ860" s="472"/>
      <c r="EA860" s="472"/>
      <c r="EB860" s="472"/>
      <c r="EC860" s="472"/>
      <c r="ED860" s="472"/>
      <c r="EE860" s="472"/>
      <c r="EF860" s="472"/>
      <c r="EG860" s="472"/>
      <c r="EH860" s="472"/>
      <c r="EI860" s="472"/>
      <c r="EJ860" s="472"/>
      <c r="EK860" s="472"/>
      <c r="EL860" s="472"/>
      <c r="EM860" s="472"/>
      <c r="EN860" s="472"/>
      <c r="EO860" s="472"/>
      <c r="EP860" s="472"/>
      <c r="EQ860" s="472"/>
      <c r="ER860" s="472"/>
      <c r="ES860" s="472"/>
      <c r="ET860" s="472"/>
      <c r="EU860" s="472"/>
      <c r="EV860" s="472"/>
      <c r="EW860" s="472"/>
      <c r="EX860" s="472"/>
      <c r="EY860" s="472"/>
      <c r="EZ860" s="472"/>
      <c r="FA860" s="472"/>
      <c r="FB860" s="472"/>
      <c r="FC860" s="472"/>
      <c r="FD860" s="472"/>
      <c r="FE860" s="472"/>
      <c r="FF860" s="472"/>
      <c r="FG860" s="472"/>
      <c r="FH860" s="472"/>
      <c r="FI860" s="472"/>
      <c r="FJ860" s="472"/>
      <c r="FK860" s="472"/>
      <c r="FL860" s="472"/>
      <c r="FM860" s="472"/>
      <c r="FN860" s="472"/>
      <c r="FO860" s="472"/>
      <c r="FP860" s="472"/>
      <c r="FQ860" s="472"/>
      <c r="FR860" s="472"/>
      <c r="FS860" s="472"/>
      <c r="FT860" s="472"/>
      <c r="FU860" s="472"/>
      <c r="FV860" s="472"/>
      <c r="FW860" s="472"/>
      <c r="FX860" s="472"/>
      <c r="FY860" s="472"/>
      <c r="FZ860" s="472"/>
      <c r="GA860" s="472"/>
      <c r="GB860" s="472"/>
      <c r="GC860" s="472"/>
      <c r="GD860" s="472"/>
      <c r="GE860" s="472"/>
      <c r="GF860" s="472"/>
      <c r="GG860" s="472"/>
      <c r="GH860" s="472"/>
      <c r="GI860" s="472"/>
      <c r="GJ860" s="472"/>
      <c r="GK860" s="472"/>
      <c r="GL860" s="472"/>
      <c r="GM860" s="472"/>
      <c r="GN860" s="472"/>
      <c r="GO860" s="472"/>
      <c r="GP860" s="472"/>
      <c r="GQ860" s="472"/>
      <c r="GR860" s="472"/>
      <c r="GS860" s="472"/>
      <c r="GT860" s="472"/>
      <c r="GU860" s="472"/>
      <c r="GV860" s="472"/>
    </row>
    <row r="861" spans="1:204" s="473" customFormat="1" ht="32" x14ac:dyDescent="0.2">
      <c r="A861" s="476"/>
      <c r="B861" s="508" t="s">
        <v>1537</v>
      </c>
      <c r="C861" s="475" t="s">
        <v>1383</v>
      </c>
      <c r="D861" s="478">
        <v>0.5</v>
      </c>
      <c r="E861" s="478"/>
      <c r="F861" s="478"/>
      <c r="G861" s="478"/>
      <c r="H861" s="478">
        <v>0.5</v>
      </c>
      <c r="I861" s="478"/>
      <c r="J861" s="478"/>
      <c r="K861" s="478"/>
      <c r="L861" s="478"/>
      <c r="M861" s="478"/>
      <c r="N861" s="478"/>
      <c r="O861" s="478"/>
      <c r="P861" s="478"/>
      <c r="Q861" s="478"/>
      <c r="R861" s="478"/>
      <c r="S861" s="478"/>
      <c r="T861" s="478"/>
      <c r="U861" s="478"/>
      <c r="V861" s="478"/>
      <c r="W861" s="478"/>
      <c r="X861" s="478">
        <v>0</v>
      </c>
      <c r="Y861" s="478"/>
      <c r="Z861" s="478"/>
      <c r="AA861" s="478"/>
      <c r="AB861" s="478"/>
      <c r="AC861" s="478"/>
      <c r="AD861" s="478"/>
      <c r="AE861" s="478"/>
      <c r="AF861" s="478"/>
      <c r="AG861" s="478"/>
      <c r="AH861" s="478"/>
      <c r="AI861" s="478"/>
      <c r="AJ861" s="478"/>
      <c r="AK861" s="478"/>
      <c r="AL861" s="478"/>
      <c r="AM861" s="478"/>
      <c r="AN861" s="478"/>
      <c r="AO861" s="478"/>
      <c r="AP861" s="478"/>
      <c r="AQ861" s="478"/>
      <c r="AR861" s="478"/>
      <c r="AS861" s="478"/>
      <c r="AT861" s="478"/>
      <c r="AU861" s="478"/>
      <c r="AV861" s="478"/>
      <c r="AW861" s="478"/>
      <c r="AX861" s="478"/>
      <c r="AY861" s="478"/>
      <c r="AZ861" s="478"/>
      <c r="BA861" s="478"/>
      <c r="BB861" s="478"/>
      <c r="BC861" s="478"/>
      <c r="BD861" s="475" t="s">
        <v>1538</v>
      </c>
      <c r="BE861" s="493" t="s">
        <v>1539</v>
      </c>
      <c r="BF861" s="472">
        <v>2017</v>
      </c>
      <c r="BG861" s="472">
        <v>0.5</v>
      </c>
      <c r="BH861" s="472">
        <v>0</v>
      </c>
      <c r="BI861" s="472"/>
      <c r="BJ861" s="472"/>
      <c r="BK861" s="472"/>
      <c r="BL861" s="472"/>
      <c r="BM861" s="472"/>
      <c r="BN861" s="472"/>
      <c r="BO861" s="472"/>
      <c r="BP861" s="472"/>
      <c r="BQ861" s="472"/>
      <c r="BR861" s="472"/>
      <c r="BS861" s="472"/>
      <c r="BT861" s="472"/>
      <c r="BU861" s="472"/>
      <c r="BV861" s="472"/>
      <c r="BW861" s="472"/>
      <c r="BX861" s="472"/>
      <c r="BY861" s="472"/>
      <c r="BZ861" s="472"/>
      <c r="CA861" s="472"/>
      <c r="CB861" s="472"/>
      <c r="CC861" s="472"/>
      <c r="CD861" s="472"/>
      <c r="CE861" s="472"/>
      <c r="CF861" s="472"/>
      <c r="CG861" s="472"/>
      <c r="CH861" s="472"/>
      <c r="CI861" s="472"/>
      <c r="CJ861" s="472"/>
      <c r="CK861" s="472"/>
      <c r="CL861" s="472"/>
      <c r="CM861" s="472"/>
      <c r="CN861" s="472"/>
      <c r="CO861" s="472"/>
      <c r="CP861" s="472"/>
      <c r="CQ861" s="472"/>
      <c r="CR861" s="472"/>
      <c r="CS861" s="472"/>
      <c r="CT861" s="472"/>
      <c r="CU861" s="472"/>
      <c r="CV861" s="472"/>
      <c r="CW861" s="472"/>
      <c r="CX861" s="472"/>
      <c r="CY861" s="472"/>
      <c r="CZ861" s="472"/>
      <c r="DA861" s="472"/>
      <c r="DB861" s="472"/>
      <c r="DC861" s="472"/>
      <c r="DD861" s="472"/>
      <c r="DE861" s="472"/>
      <c r="DF861" s="472"/>
      <c r="DG861" s="472"/>
      <c r="DH861" s="472"/>
      <c r="DI861" s="472"/>
      <c r="DJ861" s="472"/>
      <c r="DK861" s="472"/>
      <c r="DL861" s="472"/>
      <c r="DM861" s="472"/>
      <c r="DN861" s="472"/>
      <c r="DO861" s="472"/>
      <c r="DP861" s="472"/>
      <c r="DQ861" s="472"/>
      <c r="DR861" s="472"/>
      <c r="DS861" s="472"/>
      <c r="DT861" s="472"/>
      <c r="DU861" s="472"/>
      <c r="DV861" s="472"/>
      <c r="DW861" s="472"/>
      <c r="DX861" s="472"/>
      <c r="DY861" s="472"/>
      <c r="DZ861" s="472"/>
      <c r="EA861" s="472"/>
      <c r="EB861" s="472"/>
      <c r="EC861" s="472"/>
      <c r="ED861" s="472"/>
      <c r="EE861" s="472"/>
      <c r="EF861" s="472"/>
      <c r="EG861" s="472"/>
      <c r="EH861" s="472"/>
      <c r="EI861" s="472"/>
      <c r="EJ861" s="472"/>
      <c r="EK861" s="472"/>
      <c r="EL861" s="472"/>
      <c r="EM861" s="472"/>
      <c r="EN861" s="472"/>
      <c r="EO861" s="472"/>
      <c r="EP861" s="472"/>
      <c r="EQ861" s="472"/>
      <c r="ER861" s="472"/>
      <c r="ES861" s="472"/>
      <c r="ET861" s="472"/>
      <c r="EU861" s="472"/>
      <c r="EV861" s="472"/>
      <c r="EW861" s="472"/>
      <c r="EX861" s="472"/>
      <c r="EY861" s="472"/>
      <c r="EZ861" s="472"/>
      <c r="FA861" s="472"/>
      <c r="FB861" s="472"/>
      <c r="FC861" s="472"/>
      <c r="FD861" s="472"/>
      <c r="FE861" s="472"/>
      <c r="FF861" s="472"/>
      <c r="FG861" s="472"/>
      <c r="FH861" s="472"/>
      <c r="FI861" s="472"/>
      <c r="FJ861" s="472"/>
      <c r="FK861" s="472"/>
      <c r="FL861" s="472"/>
      <c r="FM861" s="472"/>
      <c r="FN861" s="472"/>
      <c r="FO861" s="472"/>
      <c r="FP861" s="472"/>
      <c r="FQ861" s="472"/>
      <c r="FR861" s="472"/>
      <c r="FS861" s="472"/>
      <c r="FT861" s="472"/>
      <c r="FU861" s="472"/>
      <c r="FV861" s="472"/>
      <c r="FW861" s="472"/>
      <c r="FX861" s="472"/>
      <c r="FY861" s="472"/>
      <c r="FZ861" s="472"/>
      <c r="GA861" s="472"/>
      <c r="GB861" s="472"/>
      <c r="GC861" s="472"/>
      <c r="GD861" s="472"/>
      <c r="GE861" s="472"/>
      <c r="GF861" s="472"/>
      <c r="GG861" s="472"/>
      <c r="GH861" s="472"/>
      <c r="GI861" s="472"/>
      <c r="GJ861" s="472"/>
      <c r="GK861" s="472"/>
      <c r="GL861" s="472"/>
      <c r="GM861" s="472"/>
      <c r="GN861" s="472"/>
      <c r="GO861" s="472"/>
      <c r="GP861" s="472"/>
      <c r="GQ861" s="472"/>
      <c r="GR861" s="472"/>
      <c r="GS861" s="472"/>
      <c r="GT861" s="472"/>
      <c r="GU861" s="472"/>
      <c r="GV861" s="472"/>
    </row>
    <row r="862" spans="1:204" s="473" customFormat="1" ht="48" x14ac:dyDescent="0.2">
      <c r="A862" s="476"/>
      <c r="B862" s="508" t="s">
        <v>1540</v>
      </c>
      <c r="C862" s="475" t="s">
        <v>1383</v>
      </c>
      <c r="D862" s="478">
        <v>0.9</v>
      </c>
      <c r="E862" s="478"/>
      <c r="F862" s="478"/>
      <c r="G862" s="478"/>
      <c r="H862" s="478">
        <v>0.9</v>
      </c>
      <c r="I862" s="478"/>
      <c r="J862" s="478"/>
      <c r="K862" s="478"/>
      <c r="L862" s="478"/>
      <c r="M862" s="478"/>
      <c r="N862" s="478"/>
      <c r="O862" s="478"/>
      <c r="P862" s="478"/>
      <c r="Q862" s="478"/>
      <c r="R862" s="478"/>
      <c r="S862" s="478"/>
      <c r="T862" s="478"/>
      <c r="U862" s="478"/>
      <c r="V862" s="478"/>
      <c r="W862" s="478"/>
      <c r="X862" s="478">
        <v>0</v>
      </c>
      <c r="Y862" s="478"/>
      <c r="Z862" s="478"/>
      <c r="AA862" s="478"/>
      <c r="AB862" s="478"/>
      <c r="AC862" s="478"/>
      <c r="AD862" s="478"/>
      <c r="AE862" s="478"/>
      <c r="AF862" s="478"/>
      <c r="AG862" s="478"/>
      <c r="AH862" s="478"/>
      <c r="AI862" s="478"/>
      <c r="AJ862" s="478"/>
      <c r="AK862" s="478"/>
      <c r="AL862" s="478"/>
      <c r="AM862" s="478"/>
      <c r="AN862" s="478"/>
      <c r="AO862" s="478"/>
      <c r="AP862" s="478"/>
      <c r="AQ862" s="478"/>
      <c r="AR862" s="478"/>
      <c r="AS862" s="478"/>
      <c r="AT862" s="478"/>
      <c r="AU862" s="478"/>
      <c r="AV862" s="478"/>
      <c r="AW862" s="478"/>
      <c r="AX862" s="478"/>
      <c r="AY862" s="478"/>
      <c r="AZ862" s="478"/>
      <c r="BA862" s="478"/>
      <c r="BB862" s="478"/>
      <c r="BC862" s="478"/>
      <c r="BD862" s="475" t="s">
        <v>1538</v>
      </c>
      <c r="BE862" s="493" t="s">
        <v>1541</v>
      </c>
      <c r="BF862" s="472">
        <v>2017</v>
      </c>
      <c r="BG862" s="472">
        <v>0.9</v>
      </c>
      <c r="BH862" s="472">
        <v>0</v>
      </c>
      <c r="BI862" s="472"/>
      <c r="BJ862" s="472"/>
      <c r="BK862" s="472"/>
      <c r="BL862" s="472"/>
      <c r="BM862" s="472"/>
      <c r="BN862" s="472"/>
      <c r="BO862" s="472"/>
      <c r="BP862" s="472"/>
      <c r="BQ862" s="472"/>
      <c r="BR862" s="472"/>
      <c r="BS862" s="472"/>
      <c r="BT862" s="472"/>
      <c r="BU862" s="472"/>
      <c r="BV862" s="472"/>
      <c r="BW862" s="472"/>
      <c r="BX862" s="472"/>
      <c r="BY862" s="472"/>
      <c r="BZ862" s="472"/>
      <c r="CA862" s="472"/>
      <c r="CB862" s="472"/>
      <c r="CC862" s="472"/>
      <c r="CD862" s="472"/>
      <c r="CE862" s="472"/>
      <c r="CF862" s="472"/>
      <c r="CG862" s="472"/>
      <c r="CH862" s="472"/>
      <c r="CI862" s="472"/>
      <c r="CJ862" s="472"/>
      <c r="CK862" s="472"/>
      <c r="CL862" s="472"/>
      <c r="CM862" s="472"/>
      <c r="CN862" s="472"/>
      <c r="CO862" s="472"/>
      <c r="CP862" s="472"/>
      <c r="CQ862" s="472"/>
      <c r="CR862" s="472"/>
      <c r="CS862" s="472"/>
      <c r="CT862" s="472"/>
      <c r="CU862" s="472"/>
      <c r="CV862" s="472"/>
      <c r="CW862" s="472"/>
      <c r="CX862" s="472"/>
      <c r="CY862" s="472"/>
      <c r="CZ862" s="472"/>
      <c r="DA862" s="472"/>
      <c r="DB862" s="472"/>
      <c r="DC862" s="472"/>
      <c r="DD862" s="472"/>
      <c r="DE862" s="472"/>
      <c r="DF862" s="472"/>
      <c r="DG862" s="472"/>
      <c r="DH862" s="472"/>
      <c r="DI862" s="472"/>
      <c r="DJ862" s="472"/>
      <c r="DK862" s="472"/>
      <c r="DL862" s="472"/>
      <c r="DM862" s="472"/>
      <c r="DN862" s="472"/>
      <c r="DO862" s="472"/>
      <c r="DP862" s="472"/>
      <c r="DQ862" s="472"/>
      <c r="DR862" s="472"/>
      <c r="DS862" s="472"/>
      <c r="DT862" s="472"/>
      <c r="DU862" s="472"/>
      <c r="DV862" s="472"/>
      <c r="DW862" s="472"/>
      <c r="DX862" s="472"/>
      <c r="DY862" s="472"/>
      <c r="DZ862" s="472"/>
      <c r="EA862" s="472"/>
      <c r="EB862" s="472"/>
      <c r="EC862" s="472"/>
      <c r="ED862" s="472"/>
      <c r="EE862" s="472"/>
      <c r="EF862" s="472"/>
      <c r="EG862" s="472"/>
      <c r="EH862" s="472"/>
      <c r="EI862" s="472"/>
      <c r="EJ862" s="472"/>
      <c r="EK862" s="472"/>
      <c r="EL862" s="472"/>
      <c r="EM862" s="472"/>
      <c r="EN862" s="472"/>
      <c r="EO862" s="472"/>
      <c r="EP862" s="472"/>
      <c r="EQ862" s="472"/>
      <c r="ER862" s="472"/>
      <c r="ES862" s="472"/>
      <c r="ET862" s="472"/>
      <c r="EU862" s="472"/>
      <c r="EV862" s="472"/>
      <c r="EW862" s="472"/>
      <c r="EX862" s="472"/>
      <c r="EY862" s="472"/>
      <c r="EZ862" s="472"/>
      <c r="FA862" s="472"/>
      <c r="FB862" s="472"/>
      <c r="FC862" s="472"/>
      <c r="FD862" s="472"/>
      <c r="FE862" s="472"/>
      <c r="FF862" s="472"/>
      <c r="FG862" s="472"/>
      <c r="FH862" s="472"/>
      <c r="FI862" s="472"/>
      <c r="FJ862" s="472"/>
      <c r="FK862" s="472"/>
      <c r="FL862" s="472"/>
      <c r="FM862" s="472"/>
      <c r="FN862" s="472"/>
      <c r="FO862" s="472"/>
      <c r="FP862" s="472"/>
      <c r="FQ862" s="472"/>
      <c r="FR862" s="472"/>
      <c r="FS862" s="472"/>
      <c r="FT862" s="472"/>
      <c r="FU862" s="472"/>
      <c r="FV862" s="472"/>
      <c r="FW862" s="472"/>
      <c r="FX862" s="472"/>
      <c r="FY862" s="472"/>
      <c r="FZ862" s="472"/>
      <c r="GA862" s="472"/>
      <c r="GB862" s="472"/>
      <c r="GC862" s="472"/>
      <c r="GD862" s="472"/>
      <c r="GE862" s="472"/>
      <c r="GF862" s="472"/>
      <c r="GG862" s="472"/>
      <c r="GH862" s="472"/>
      <c r="GI862" s="472"/>
      <c r="GJ862" s="472"/>
      <c r="GK862" s="472"/>
      <c r="GL862" s="472"/>
      <c r="GM862" s="472"/>
      <c r="GN862" s="472"/>
      <c r="GO862" s="472"/>
      <c r="GP862" s="472"/>
      <c r="GQ862" s="472"/>
      <c r="GR862" s="472"/>
      <c r="GS862" s="472"/>
      <c r="GT862" s="472"/>
      <c r="GU862" s="472"/>
      <c r="GV862" s="472"/>
    </row>
    <row r="863" spans="1:204" s="473" customFormat="1" ht="32" x14ac:dyDescent="0.2">
      <c r="A863" s="476"/>
      <c r="B863" s="508" t="s">
        <v>1542</v>
      </c>
      <c r="C863" s="475" t="s">
        <v>1383</v>
      </c>
      <c r="D863" s="478">
        <v>1.25</v>
      </c>
      <c r="E863" s="478"/>
      <c r="F863" s="478"/>
      <c r="G863" s="478"/>
      <c r="H863" s="478"/>
      <c r="I863" s="478"/>
      <c r="J863" s="478"/>
      <c r="K863" s="478"/>
      <c r="L863" s="478"/>
      <c r="M863" s="478"/>
      <c r="N863" s="478"/>
      <c r="O863" s="478"/>
      <c r="P863" s="478"/>
      <c r="Q863" s="478"/>
      <c r="R863" s="478"/>
      <c r="S863" s="478"/>
      <c r="T863" s="478"/>
      <c r="U863" s="478"/>
      <c r="V863" s="478"/>
      <c r="W863" s="478"/>
      <c r="X863" s="478">
        <v>0</v>
      </c>
      <c r="Y863" s="478"/>
      <c r="Z863" s="478"/>
      <c r="AA863" s="478"/>
      <c r="AB863" s="478"/>
      <c r="AC863" s="478"/>
      <c r="AD863" s="478"/>
      <c r="AE863" s="478"/>
      <c r="AF863" s="478"/>
      <c r="AG863" s="478"/>
      <c r="AH863" s="478"/>
      <c r="AI863" s="478"/>
      <c r="AJ863" s="478"/>
      <c r="AK863" s="478"/>
      <c r="AL863" s="478"/>
      <c r="AM863" s="478"/>
      <c r="AN863" s="478"/>
      <c r="AO863" s="478"/>
      <c r="AP863" s="478"/>
      <c r="AQ863" s="478"/>
      <c r="AR863" s="478"/>
      <c r="AS863" s="478"/>
      <c r="AT863" s="478"/>
      <c r="AU863" s="478"/>
      <c r="AV863" s="478"/>
      <c r="AW863" s="478"/>
      <c r="AX863" s="478"/>
      <c r="AY863" s="478"/>
      <c r="AZ863" s="478"/>
      <c r="BA863" s="478"/>
      <c r="BB863" s="478"/>
      <c r="BC863" s="478"/>
      <c r="BD863" s="475" t="s">
        <v>1538</v>
      </c>
      <c r="BE863" s="493"/>
      <c r="BF863" s="472"/>
      <c r="BG863" s="472">
        <v>0</v>
      </c>
      <c r="BH863" s="472">
        <v>1.25</v>
      </c>
      <c r="BI863" s="472"/>
      <c r="BJ863" s="472"/>
      <c r="BK863" s="472"/>
      <c r="BL863" s="472"/>
      <c r="BM863" s="472"/>
      <c r="BN863" s="472"/>
      <c r="BO863" s="472"/>
      <c r="BP863" s="472"/>
      <c r="BQ863" s="472"/>
      <c r="BR863" s="472"/>
      <c r="BS863" s="472"/>
      <c r="BT863" s="472"/>
      <c r="BU863" s="472"/>
      <c r="BV863" s="472"/>
      <c r="BW863" s="472"/>
      <c r="BX863" s="472"/>
      <c r="BY863" s="472"/>
      <c r="BZ863" s="472"/>
      <c r="CA863" s="472"/>
      <c r="CB863" s="472"/>
      <c r="CC863" s="472"/>
      <c r="CD863" s="472"/>
      <c r="CE863" s="472"/>
      <c r="CF863" s="472"/>
      <c r="CG863" s="472"/>
      <c r="CH863" s="472"/>
      <c r="CI863" s="472"/>
      <c r="CJ863" s="472"/>
      <c r="CK863" s="472"/>
      <c r="CL863" s="472"/>
      <c r="CM863" s="472"/>
      <c r="CN863" s="472"/>
      <c r="CO863" s="472"/>
      <c r="CP863" s="472"/>
      <c r="CQ863" s="472"/>
      <c r="CR863" s="472"/>
      <c r="CS863" s="472"/>
      <c r="CT863" s="472"/>
      <c r="CU863" s="472"/>
      <c r="CV863" s="472"/>
      <c r="CW863" s="472"/>
      <c r="CX863" s="472"/>
      <c r="CY863" s="472"/>
      <c r="CZ863" s="472"/>
      <c r="DA863" s="472"/>
      <c r="DB863" s="472"/>
      <c r="DC863" s="472"/>
      <c r="DD863" s="472"/>
      <c r="DE863" s="472"/>
      <c r="DF863" s="472"/>
      <c r="DG863" s="472"/>
      <c r="DH863" s="472"/>
      <c r="DI863" s="472"/>
      <c r="DJ863" s="472"/>
      <c r="DK863" s="472"/>
      <c r="DL863" s="472"/>
      <c r="DM863" s="472"/>
      <c r="DN863" s="472"/>
      <c r="DO863" s="472"/>
      <c r="DP863" s="472"/>
      <c r="DQ863" s="472"/>
      <c r="DR863" s="472"/>
      <c r="DS863" s="472"/>
      <c r="DT863" s="472"/>
      <c r="DU863" s="472"/>
      <c r="DV863" s="472"/>
      <c r="DW863" s="472"/>
      <c r="DX863" s="472"/>
      <c r="DY863" s="472"/>
      <c r="DZ863" s="472"/>
      <c r="EA863" s="472"/>
      <c r="EB863" s="472"/>
      <c r="EC863" s="472"/>
      <c r="ED863" s="472"/>
      <c r="EE863" s="472"/>
      <c r="EF863" s="472"/>
      <c r="EG863" s="472"/>
      <c r="EH863" s="472"/>
      <c r="EI863" s="472"/>
      <c r="EJ863" s="472"/>
      <c r="EK863" s="472"/>
      <c r="EL863" s="472"/>
      <c r="EM863" s="472"/>
      <c r="EN863" s="472"/>
      <c r="EO863" s="472"/>
      <c r="EP863" s="472"/>
      <c r="EQ863" s="472"/>
      <c r="ER863" s="472"/>
      <c r="ES863" s="472"/>
      <c r="ET863" s="472"/>
      <c r="EU863" s="472"/>
      <c r="EV863" s="472"/>
      <c r="EW863" s="472"/>
      <c r="EX863" s="472"/>
      <c r="EY863" s="472"/>
      <c r="EZ863" s="472"/>
      <c r="FA863" s="472"/>
      <c r="FB863" s="472"/>
      <c r="FC863" s="472"/>
      <c r="FD863" s="472"/>
      <c r="FE863" s="472"/>
      <c r="FF863" s="472"/>
      <c r="FG863" s="472"/>
      <c r="FH863" s="472"/>
      <c r="FI863" s="472"/>
      <c r="FJ863" s="472"/>
      <c r="FK863" s="472"/>
      <c r="FL863" s="472"/>
      <c r="FM863" s="472"/>
      <c r="FN863" s="472"/>
      <c r="FO863" s="472"/>
      <c r="FP863" s="472"/>
      <c r="FQ863" s="472"/>
      <c r="FR863" s="472"/>
      <c r="FS863" s="472"/>
      <c r="FT863" s="472"/>
      <c r="FU863" s="472"/>
      <c r="FV863" s="472"/>
      <c r="FW863" s="472"/>
      <c r="FX863" s="472"/>
      <c r="FY863" s="472"/>
      <c r="FZ863" s="472"/>
      <c r="GA863" s="472"/>
      <c r="GB863" s="472"/>
      <c r="GC863" s="472"/>
      <c r="GD863" s="472"/>
      <c r="GE863" s="472"/>
      <c r="GF863" s="472"/>
      <c r="GG863" s="472"/>
      <c r="GH863" s="472"/>
      <c r="GI863" s="472"/>
      <c r="GJ863" s="472"/>
      <c r="GK863" s="472"/>
      <c r="GL863" s="472"/>
      <c r="GM863" s="472"/>
      <c r="GN863" s="472"/>
      <c r="GO863" s="472"/>
      <c r="GP863" s="472"/>
      <c r="GQ863" s="472"/>
      <c r="GR863" s="472"/>
      <c r="GS863" s="472"/>
      <c r="GT863" s="472"/>
      <c r="GU863" s="472"/>
      <c r="GV863" s="472"/>
    </row>
    <row r="864" spans="1:204" s="473" customFormat="1" x14ac:dyDescent="0.2">
      <c r="A864" s="476"/>
      <c r="B864" s="508" t="s">
        <v>1543</v>
      </c>
      <c r="C864" s="475" t="s">
        <v>1383</v>
      </c>
      <c r="D864" s="478">
        <v>0.8</v>
      </c>
      <c r="E864" s="478"/>
      <c r="F864" s="478"/>
      <c r="G864" s="478"/>
      <c r="H864" s="478"/>
      <c r="I864" s="478"/>
      <c r="J864" s="478"/>
      <c r="K864" s="478"/>
      <c r="L864" s="478"/>
      <c r="M864" s="478"/>
      <c r="N864" s="478"/>
      <c r="O864" s="478"/>
      <c r="P864" s="478"/>
      <c r="Q864" s="478"/>
      <c r="R864" s="478"/>
      <c r="S864" s="478"/>
      <c r="T864" s="478"/>
      <c r="U864" s="478"/>
      <c r="V864" s="478"/>
      <c r="W864" s="478"/>
      <c r="X864" s="478">
        <v>0</v>
      </c>
      <c r="Y864" s="478"/>
      <c r="Z864" s="478"/>
      <c r="AA864" s="478"/>
      <c r="AB864" s="478"/>
      <c r="AC864" s="478"/>
      <c r="AD864" s="478"/>
      <c r="AE864" s="478"/>
      <c r="AF864" s="478"/>
      <c r="AG864" s="478"/>
      <c r="AH864" s="478"/>
      <c r="AI864" s="478"/>
      <c r="AJ864" s="478"/>
      <c r="AK864" s="478"/>
      <c r="AL864" s="478"/>
      <c r="AM864" s="478"/>
      <c r="AN864" s="478"/>
      <c r="AO864" s="478"/>
      <c r="AP864" s="478"/>
      <c r="AQ864" s="478"/>
      <c r="AR864" s="478"/>
      <c r="AS864" s="478"/>
      <c r="AT864" s="478"/>
      <c r="AU864" s="478"/>
      <c r="AV864" s="478"/>
      <c r="AW864" s="478"/>
      <c r="AX864" s="478"/>
      <c r="AY864" s="478"/>
      <c r="AZ864" s="478"/>
      <c r="BA864" s="478"/>
      <c r="BB864" s="478"/>
      <c r="BC864" s="478"/>
      <c r="BD864" s="475" t="s">
        <v>1538</v>
      </c>
      <c r="BE864" s="493"/>
      <c r="BF864" s="472"/>
      <c r="BG864" s="472">
        <v>0</v>
      </c>
      <c r="BH864" s="472">
        <v>0.8</v>
      </c>
      <c r="BI864" s="472"/>
      <c r="BJ864" s="472"/>
      <c r="BK864" s="472"/>
      <c r="BL864" s="472"/>
      <c r="BM864" s="472"/>
      <c r="BN864" s="472"/>
      <c r="BO864" s="472"/>
      <c r="BP864" s="472"/>
      <c r="BQ864" s="472"/>
      <c r="BR864" s="472"/>
      <c r="BS864" s="472"/>
      <c r="BT864" s="472"/>
      <c r="BU864" s="472"/>
      <c r="BV864" s="472"/>
      <c r="BW864" s="472"/>
      <c r="BX864" s="472"/>
      <c r="BY864" s="472"/>
      <c r="BZ864" s="472"/>
      <c r="CA864" s="472"/>
      <c r="CB864" s="472"/>
      <c r="CC864" s="472"/>
      <c r="CD864" s="472"/>
      <c r="CE864" s="472"/>
      <c r="CF864" s="472"/>
      <c r="CG864" s="472"/>
      <c r="CH864" s="472"/>
      <c r="CI864" s="472"/>
      <c r="CJ864" s="472"/>
      <c r="CK864" s="472"/>
      <c r="CL864" s="472"/>
      <c r="CM864" s="472"/>
      <c r="CN864" s="472"/>
      <c r="CO864" s="472"/>
      <c r="CP864" s="472"/>
      <c r="CQ864" s="472"/>
      <c r="CR864" s="472"/>
      <c r="CS864" s="472"/>
      <c r="CT864" s="472"/>
      <c r="CU864" s="472"/>
      <c r="CV864" s="472"/>
      <c r="CW864" s="472"/>
      <c r="CX864" s="472"/>
      <c r="CY864" s="472"/>
      <c r="CZ864" s="472"/>
      <c r="DA864" s="472"/>
      <c r="DB864" s="472"/>
      <c r="DC864" s="472"/>
      <c r="DD864" s="472"/>
      <c r="DE864" s="472"/>
      <c r="DF864" s="472"/>
      <c r="DG864" s="472"/>
      <c r="DH864" s="472"/>
      <c r="DI864" s="472"/>
      <c r="DJ864" s="472"/>
      <c r="DK864" s="472"/>
      <c r="DL864" s="472"/>
      <c r="DM864" s="472"/>
      <c r="DN864" s="472"/>
      <c r="DO864" s="472"/>
      <c r="DP864" s="472"/>
      <c r="DQ864" s="472"/>
      <c r="DR864" s="472"/>
      <c r="DS864" s="472"/>
      <c r="DT864" s="472"/>
      <c r="DU864" s="472"/>
      <c r="DV864" s="472"/>
      <c r="DW864" s="472"/>
      <c r="DX864" s="472"/>
      <c r="DY864" s="472"/>
      <c r="DZ864" s="472"/>
      <c r="EA864" s="472"/>
      <c r="EB864" s="472"/>
      <c r="EC864" s="472"/>
      <c r="ED864" s="472"/>
      <c r="EE864" s="472"/>
      <c r="EF864" s="472"/>
      <c r="EG864" s="472"/>
      <c r="EH864" s="472"/>
      <c r="EI864" s="472"/>
      <c r="EJ864" s="472"/>
      <c r="EK864" s="472"/>
      <c r="EL864" s="472"/>
      <c r="EM864" s="472"/>
      <c r="EN864" s="472"/>
      <c r="EO864" s="472"/>
      <c r="EP864" s="472"/>
      <c r="EQ864" s="472"/>
      <c r="ER864" s="472"/>
      <c r="ES864" s="472"/>
      <c r="ET864" s="472"/>
      <c r="EU864" s="472"/>
      <c r="EV864" s="472"/>
      <c r="EW864" s="472"/>
      <c r="EX864" s="472"/>
      <c r="EY864" s="472"/>
      <c r="EZ864" s="472"/>
      <c r="FA864" s="472"/>
      <c r="FB864" s="472"/>
      <c r="FC864" s="472"/>
      <c r="FD864" s="472"/>
      <c r="FE864" s="472"/>
      <c r="FF864" s="472"/>
      <c r="FG864" s="472"/>
      <c r="FH864" s="472"/>
      <c r="FI864" s="472"/>
      <c r="FJ864" s="472"/>
      <c r="FK864" s="472"/>
      <c r="FL864" s="472"/>
      <c r="FM864" s="472"/>
      <c r="FN864" s="472"/>
      <c r="FO864" s="472"/>
      <c r="FP864" s="472"/>
      <c r="FQ864" s="472"/>
      <c r="FR864" s="472"/>
      <c r="FS864" s="472"/>
      <c r="FT864" s="472"/>
      <c r="FU864" s="472"/>
      <c r="FV864" s="472"/>
      <c r="FW864" s="472"/>
      <c r="FX864" s="472"/>
      <c r="FY864" s="472"/>
      <c r="FZ864" s="472"/>
      <c r="GA864" s="472"/>
      <c r="GB864" s="472"/>
      <c r="GC864" s="472"/>
      <c r="GD864" s="472"/>
      <c r="GE864" s="472"/>
      <c r="GF864" s="472"/>
      <c r="GG864" s="472"/>
      <c r="GH864" s="472"/>
      <c r="GI864" s="472"/>
      <c r="GJ864" s="472"/>
      <c r="GK864" s="472"/>
      <c r="GL864" s="472"/>
      <c r="GM864" s="472"/>
      <c r="GN864" s="472"/>
      <c r="GO864" s="472"/>
      <c r="GP864" s="472"/>
      <c r="GQ864" s="472"/>
      <c r="GR864" s="472"/>
      <c r="GS864" s="472"/>
      <c r="GT864" s="472"/>
      <c r="GU864" s="472"/>
      <c r="GV864" s="472"/>
    </row>
    <row r="865" spans="1:204" s="473" customFormat="1" x14ac:dyDescent="0.2">
      <c r="A865" s="476"/>
      <c r="B865" s="509" t="s">
        <v>1544</v>
      </c>
      <c r="C865" s="475" t="s">
        <v>1383</v>
      </c>
      <c r="D865" s="478">
        <v>0.4</v>
      </c>
      <c r="E865" s="478"/>
      <c r="F865" s="478"/>
      <c r="G865" s="478"/>
      <c r="H865" s="478"/>
      <c r="I865" s="478"/>
      <c r="J865" s="478"/>
      <c r="K865" s="478"/>
      <c r="L865" s="478"/>
      <c r="M865" s="478"/>
      <c r="N865" s="478"/>
      <c r="O865" s="478"/>
      <c r="P865" s="478"/>
      <c r="Q865" s="478"/>
      <c r="R865" s="478"/>
      <c r="S865" s="478"/>
      <c r="T865" s="478"/>
      <c r="U865" s="478"/>
      <c r="V865" s="478"/>
      <c r="W865" s="478"/>
      <c r="X865" s="478">
        <v>0</v>
      </c>
      <c r="Y865" s="478"/>
      <c r="Z865" s="478"/>
      <c r="AA865" s="478"/>
      <c r="AB865" s="478"/>
      <c r="AC865" s="478"/>
      <c r="AD865" s="478"/>
      <c r="AE865" s="478"/>
      <c r="AF865" s="478"/>
      <c r="AG865" s="478"/>
      <c r="AH865" s="478"/>
      <c r="AI865" s="478"/>
      <c r="AJ865" s="478"/>
      <c r="AK865" s="478"/>
      <c r="AL865" s="478"/>
      <c r="AM865" s="478"/>
      <c r="AN865" s="478"/>
      <c r="AO865" s="478"/>
      <c r="AP865" s="478"/>
      <c r="AQ865" s="478"/>
      <c r="AR865" s="478"/>
      <c r="AS865" s="478"/>
      <c r="AT865" s="478"/>
      <c r="AU865" s="478"/>
      <c r="AV865" s="478"/>
      <c r="AW865" s="478"/>
      <c r="AX865" s="478"/>
      <c r="AY865" s="478"/>
      <c r="AZ865" s="478"/>
      <c r="BA865" s="478"/>
      <c r="BB865" s="478"/>
      <c r="BC865" s="478"/>
      <c r="BD865" s="475" t="s">
        <v>1538</v>
      </c>
      <c r="BE865" s="493"/>
      <c r="BF865" s="472"/>
      <c r="BG865" s="472">
        <v>0</v>
      </c>
      <c r="BH865" s="472">
        <v>0.4</v>
      </c>
      <c r="BI865" s="472"/>
      <c r="BJ865" s="472"/>
      <c r="BK865" s="472"/>
      <c r="BL865" s="472"/>
      <c r="BM865" s="472"/>
      <c r="BN865" s="472"/>
      <c r="BO865" s="472"/>
      <c r="BP865" s="472"/>
      <c r="BQ865" s="472"/>
      <c r="BR865" s="472"/>
      <c r="BS865" s="472"/>
      <c r="BT865" s="472"/>
      <c r="BU865" s="472"/>
      <c r="BV865" s="472"/>
      <c r="BW865" s="472"/>
      <c r="BX865" s="472"/>
      <c r="BY865" s="472"/>
      <c r="BZ865" s="472"/>
      <c r="CA865" s="472"/>
      <c r="CB865" s="472"/>
      <c r="CC865" s="472"/>
      <c r="CD865" s="472"/>
      <c r="CE865" s="472"/>
      <c r="CF865" s="472"/>
      <c r="CG865" s="472"/>
      <c r="CH865" s="472"/>
      <c r="CI865" s="472"/>
      <c r="CJ865" s="472"/>
      <c r="CK865" s="472"/>
      <c r="CL865" s="472"/>
      <c r="CM865" s="472"/>
      <c r="CN865" s="472"/>
      <c r="CO865" s="472"/>
      <c r="CP865" s="472"/>
      <c r="CQ865" s="472"/>
      <c r="CR865" s="472"/>
      <c r="CS865" s="472"/>
      <c r="CT865" s="472"/>
      <c r="CU865" s="472"/>
      <c r="CV865" s="472"/>
      <c r="CW865" s="472"/>
      <c r="CX865" s="472"/>
      <c r="CY865" s="472"/>
      <c r="CZ865" s="472"/>
      <c r="DA865" s="472"/>
      <c r="DB865" s="472"/>
      <c r="DC865" s="472"/>
      <c r="DD865" s="472"/>
      <c r="DE865" s="472"/>
      <c r="DF865" s="472"/>
      <c r="DG865" s="472"/>
      <c r="DH865" s="472"/>
      <c r="DI865" s="472"/>
      <c r="DJ865" s="472"/>
      <c r="DK865" s="472"/>
      <c r="DL865" s="472"/>
      <c r="DM865" s="472"/>
      <c r="DN865" s="472"/>
      <c r="DO865" s="472"/>
      <c r="DP865" s="472"/>
      <c r="DQ865" s="472"/>
      <c r="DR865" s="472"/>
      <c r="DS865" s="472"/>
      <c r="DT865" s="472"/>
      <c r="DU865" s="472"/>
      <c r="DV865" s="472"/>
      <c r="DW865" s="472"/>
      <c r="DX865" s="472"/>
      <c r="DY865" s="472"/>
      <c r="DZ865" s="472"/>
      <c r="EA865" s="472"/>
      <c r="EB865" s="472"/>
      <c r="EC865" s="472"/>
      <c r="ED865" s="472"/>
      <c r="EE865" s="472"/>
      <c r="EF865" s="472"/>
      <c r="EG865" s="472"/>
      <c r="EH865" s="472"/>
      <c r="EI865" s="472"/>
      <c r="EJ865" s="472"/>
      <c r="EK865" s="472"/>
      <c r="EL865" s="472"/>
      <c r="EM865" s="472"/>
      <c r="EN865" s="472"/>
      <c r="EO865" s="472"/>
      <c r="EP865" s="472"/>
      <c r="EQ865" s="472"/>
      <c r="ER865" s="472"/>
      <c r="ES865" s="472"/>
      <c r="ET865" s="472"/>
      <c r="EU865" s="472"/>
      <c r="EV865" s="472"/>
      <c r="EW865" s="472"/>
      <c r="EX865" s="472"/>
      <c r="EY865" s="472"/>
      <c r="EZ865" s="472"/>
      <c r="FA865" s="472"/>
      <c r="FB865" s="472"/>
      <c r="FC865" s="472"/>
      <c r="FD865" s="472"/>
      <c r="FE865" s="472"/>
      <c r="FF865" s="472"/>
      <c r="FG865" s="472"/>
      <c r="FH865" s="472"/>
      <c r="FI865" s="472"/>
      <c r="FJ865" s="472"/>
      <c r="FK865" s="472"/>
      <c r="FL865" s="472"/>
      <c r="FM865" s="472"/>
      <c r="FN865" s="472"/>
      <c r="FO865" s="472"/>
      <c r="FP865" s="472"/>
      <c r="FQ865" s="472"/>
      <c r="FR865" s="472"/>
      <c r="FS865" s="472"/>
      <c r="FT865" s="472"/>
      <c r="FU865" s="472"/>
      <c r="FV865" s="472"/>
      <c r="FW865" s="472"/>
      <c r="FX865" s="472"/>
      <c r="FY865" s="472"/>
      <c r="FZ865" s="472"/>
      <c r="GA865" s="472"/>
      <c r="GB865" s="472"/>
      <c r="GC865" s="472"/>
      <c r="GD865" s="472"/>
      <c r="GE865" s="472"/>
      <c r="GF865" s="472"/>
      <c r="GG865" s="472"/>
      <c r="GH865" s="472"/>
      <c r="GI865" s="472"/>
      <c r="GJ865" s="472"/>
      <c r="GK865" s="472"/>
      <c r="GL865" s="472"/>
      <c r="GM865" s="472"/>
      <c r="GN865" s="472"/>
      <c r="GO865" s="472"/>
      <c r="GP865" s="472"/>
      <c r="GQ865" s="472"/>
      <c r="GR865" s="472"/>
      <c r="GS865" s="472"/>
      <c r="GT865" s="472"/>
      <c r="GU865" s="472"/>
      <c r="GV865" s="472"/>
    </row>
    <row r="866" spans="1:204" s="473" customFormat="1" x14ac:dyDescent="0.2">
      <c r="A866" s="476"/>
      <c r="B866" s="482" t="s">
        <v>1545</v>
      </c>
      <c r="C866" s="475" t="s">
        <v>1383</v>
      </c>
      <c r="D866" s="478">
        <v>1</v>
      </c>
      <c r="E866" s="478"/>
      <c r="F866" s="478"/>
      <c r="G866" s="478">
        <v>1</v>
      </c>
      <c r="H866" s="478"/>
      <c r="I866" s="478"/>
      <c r="J866" s="478"/>
      <c r="K866" s="478"/>
      <c r="L866" s="478"/>
      <c r="M866" s="478"/>
      <c r="N866" s="478"/>
      <c r="O866" s="478"/>
      <c r="P866" s="478"/>
      <c r="Q866" s="478"/>
      <c r="R866" s="478"/>
      <c r="S866" s="478"/>
      <c r="T866" s="478"/>
      <c r="U866" s="478"/>
      <c r="V866" s="478"/>
      <c r="W866" s="478"/>
      <c r="X866" s="478">
        <v>0</v>
      </c>
      <c r="Y866" s="478"/>
      <c r="Z866" s="478"/>
      <c r="AA866" s="478"/>
      <c r="AB866" s="478"/>
      <c r="AC866" s="478"/>
      <c r="AD866" s="478"/>
      <c r="AE866" s="478"/>
      <c r="AF866" s="478"/>
      <c r="AG866" s="478"/>
      <c r="AH866" s="478"/>
      <c r="AI866" s="478"/>
      <c r="AJ866" s="478"/>
      <c r="AK866" s="478"/>
      <c r="AL866" s="478"/>
      <c r="AM866" s="478"/>
      <c r="AN866" s="478"/>
      <c r="AO866" s="478"/>
      <c r="AP866" s="478"/>
      <c r="AQ866" s="478"/>
      <c r="AR866" s="478"/>
      <c r="AS866" s="478"/>
      <c r="AT866" s="478"/>
      <c r="AU866" s="478"/>
      <c r="AV866" s="478"/>
      <c r="AW866" s="478"/>
      <c r="AX866" s="478"/>
      <c r="AY866" s="478"/>
      <c r="AZ866" s="478"/>
      <c r="BA866" s="478"/>
      <c r="BB866" s="478"/>
      <c r="BC866" s="478"/>
      <c r="BD866" s="475" t="s">
        <v>2979</v>
      </c>
      <c r="BE866" s="493" t="s">
        <v>1546</v>
      </c>
      <c r="BF866" s="472">
        <v>2017</v>
      </c>
      <c r="BG866" s="472">
        <v>1</v>
      </c>
      <c r="BH866" s="472">
        <v>0</v>
      </c>
      <c r="BI866" s="472"/>
      <c r="BJ866" s="472"/>
      <c r="BK866" s="472"/>
      <c r="BL866" s="472"/>
      <c r="BM866" s="472"/>
      <c r="BN866" s="472"/>
      <c r="BO866" s="472"/>
      <c r="BP866" s="472"/>
      <c r="BQ866" s="472"/>
      <c r="BR866" s="472"/>
      <c r="BS866" s="472"/>
      <c r="BT866" s="472"/>
      <c r="BU866" s="472"/>
      <c r="BV866" s="472"/>
      <c r="BW866" s="472"/>
      <c r="BX866" s="472"/>
      <c r="BY866" s="472"/>
      <c r="BZ866" s="472"/>
      <c r="CA866" s="472"/>
      <c r="CB866" s="472"/>
      <c r="CC866" s="472"/>
      <c r="CD866" s="472"/>
      <c r="CE866" s="472"/>
      <c r="CF866" s="472"/>
      <c r="CG866" s="472"/>
      <c r="CH866" s="472"/>
      <c r="CI866" s="472"/>
      <c r="CJ866" s="472"/>
      <c r="CK866" s="472"/>
      <c r="CL866" s="472"/>
      <c r="CM866" s="472"/>
      <c r="CN866" s="472"/>
      <c r="CO866" s="472"/>
      <c r="CP866" s="472"/>
      <c r="CQ866" s="472"/>
      <c r="CR866" s="472"/>
      <c r="CS866" s="472"/>
      <c r="CT866" s="472"/>
      <c r="CU866" s="472"/>
      <c r="CV866" s="472"/>
      <c r="CW866" s="472"/>
      <c r="CX866" s="472"/>
      <c r="CY866" s="472"/>
      <c r="CZ866" s="472"/>
      <c r="DA866" s="472"/>
      <c r="DB866" s="472"/>
      <c r="DC866" s="472"/>
      <c r="DD866" s="472"/>
      <c r="DE866" s="472"/>
      <c r="DF866" s="472"/>
      <c r="DG866" s="472"/>
      <c r="DH866" s="472"/>
      <c r="DI866" s="472"/>
      <c r="DJ866" s="472"/>
      <c r="DK866" s="472"/>
      <c r="DL866" s="472"/>
      <c r="DM866" s="472"/>
      <c r="DN866" s="472"/>
      <c r="DO866" s="472"/>
      <c r="DP866" s="472"/>
      <c r="DQ866" s="472"/>
      <c r="DR866" s="472"/>
      <c r="DS866" s="472"/>
      <c r="DT866" s="472"/>
      <c r="DU866" s="472"/>
      <c r="DV866" s="472"/>
      <c r="DW866" s="472"/>
      <c r="DX866" s="472"/>
      <c r="DY866" s="472"/>
      <c r="DZ866" s="472"/>
      <c r="EA866" s="472"/>
      <c r="EB866" s="472"/>
      <c r="EC866" s="472"/>
      <c r="ED866" s="472"/>
      <c r="EE866" s="472"/>
      <c r="EF866" s="472"/>
      <c r="EG866" s="472"/>
      <c r="EH866" s="472"/>
      <c r="EI866" s="472"/>
      <c r="EJ866" s="472"/>
      <c r="EK866" s="472"/>
      <c r="EL866" s="472"/>
      <c r="EM866" s="472"/>
      <c r="EN866" s="472"/>
      <c r="EO866" s="472"/>
      <c r="EP866" s="472"/>
      <c r="EQ866" s="472"/>
      <c r="ER866" s="472"/>
      <c r="ES866" s="472"/>
      <c r="ET866" s="472"/>
      <c r="EU866" s="472"/>
      <c r="EV866" s="472"/>
      <c r="EW866" s="472"/>
      <c r="EX866" s="472"/>
      <c r="EY866" s="472"/>
      <c r="EZ866" s="472"/>
      <c r="FA866" s="472"/>
      <c r="FB866" s="472"/>
      <c r="FC866" s="472"/>
      <c r="FD866" s="472"/>
      <c r="FE866" s="472"/>
      <c r="FF866" s="472"/>
      <c r="FG866" s="472"/>
      <c r="FH866" s="472"/>
      <c r="FI866" s="472"/>
      <c r="FJ866" s="472"/>
      <c r="FK866" s="472"/>
      <c r="FL866" s="472"/>
      <c r="FM866" s="472"/>
      <c r="FN866" s="472"/>
      <c r="FO866" s="472"/>
      <c r="FP866" s="472"/>
      <c r="FQ866" s="472"/>
      <c r="FR866" s="472"/>
      <c r="FS866" s="472"/>
      <c r="FT866" s="472"/>
      <c r="FU866" s="472"/>
      <c r="FV866" s="472"/>
      <c r="FW866" s="472"/>
      <c r="FX866" s="472"/>
      <c r="FY866" s="472"/>
      <c r="FZ866" s="472"/>
      <c r="GA866" s="472"/>
      <c r="GB866" s="472"/>
      <c r="GC866" s="472"/>
      <c r="GD866" s="472"/>
      <c r="GE866" s="472"/>
      <c r="GF866" s="472"/>
      <c r="GG866" s="472"/>
      <c r="GH866" s="472"/>
      <c r="GI866" s="472"/>
      <c r="GJ866" s="472"/>
      <c r="GK866" s="472"/>
      <c r="GL866" s="472"/>
      <c r="GM866" s="472"/>
      <c r="GN866" s="472"/>
      <c r="GO866" s="472"/>
      <c r="GP866" s="472"/>
      <c r="GQ866" s="472"/>
      <c r="GR866" s="472"/>
      <c r="GS866" s="472"/>
      <c r="GT866" s="472"/>
      <c r="GU866" s="472"/>
      <c r="GV866" s="472"/>
    </row>
    <row r="867" spans="1:204" s="473" customFormat="1" ht="48" x14ac:dyDescent="0.2">
      <c r="A867" s="476"/>
      <c r="B867" s="482" t="s">
        <v>1547</v>
      </c>
      <c r="C867" s="475" t="s">
        <v>1383</v>
      </c>
      <c r="D867" s="478">
        <v>0.66</v>
      </c>
      <c r="E867" s="478"/>
      <c r="F867" s="478"/>
      <c r="G867" s="478"/>
      <c r="H867" s="478">
        <v>0.66</v>
      </c>
      <c r="I867" s="478"/>
      <c r="J867" s="478"/>
      <c r="K867" s="478"/>
      <c r="L867" s="478"/>
      <c r="M867" s="478"/>
      <c r="N867" s="478"/>
      <c r="O867" s="478"/>
      <c r="P867" s="478"/>
      <c r="Q867" s="478"/>
      <c r="R867" s="478"/>
      <c r="S867" s="478"/>
      <c r="T867" s="478"/>
      <c r="U867" s="478"/>
      <c r="V867" s="478"/>
      <c r="W867" s="478"/>
      <c r="X867" s="478">
        <v>0</v>
      </c>
      <c r="Y867" s="478"/>
      <c r="Z867" s="478"/>
      <c r="AA867" s="478"/>
      <c r="AB867" s="478"/>
      <c r="AC867" s="478"/>
      <c r="AD867" s="478"/>
      <c r="AE867" s="478"/>
      <c r="AF867" s="478"/>
      <c r="AG867" s="478"/>
      <c r="AH867" s="478"/>
      <c r="AI867" s="478"/>
      <c r="AJ867" s="478"/>
      <c r="AK867" s="478"/>
      <c r="AL867" s="478"/>
      <c r="AM867" s="478"/>
      <c r="AN867" s="478"/>
      <c r="AO867" s="478"/>
      <c r="AP867" s="478"/>
      <c r="AQ867" s="478"/>
      <c r="AR867" s="478"/>
      <c r="AS867" s="478"/>
      <c r="AT867" s="478"/>
      <c r="AU867" s="478"/>
      <c r="AV867" s="478"/>
      <c r="AW867" s="478"/>
      <c r="AX867" s="478"/>
      <c r="AY867" s="478"/>
      <c r="AZ867" s="478"/>
      <c r="BA867" s="478"/>
      <c r="BB867" s="478"/>
      <c r="BC867" s="478"/>
      <c r="BD867" s="475" t="s">
        <v>2979</v>
      </c>
      <c r="BE867" s="493" t="s">
        <v>1548</v>
      </c>
      <c r="BF867" s="472">
        <v>2017</v>
      </c>
      <c r="BG867" s="472">
        <v>0.66</v>
      </c>
      <c r="BH867" s="472">
        <v>0</v>
      </c>
      <c r="BI867" s="472"/>
      <c r="BJ867" s="472"/>
      <c r="BK867" s="472"/>
      <c r="BL867" s="472"/>
      <c r="BM867" s="472"/>
      <c r="BN867" s="472"/>
      <c r="BO867" s="472"/>
      <c r="BP867" s="472"/>
      <c r="BQ867" s="472"/>
      <c r="BR867" s="472"/>
      <c r="BS867" s="472"/>
      <c r="BT867" s="472"/>
      <c r="BU867" s="472"/>
      <c r="BV867" s="472"/>
      <c r="BW867" s="472"/>
      <c r="BX867" s="472"/>
      <c r="BY867" s="472"/>
      <c r="BZ867" s="472"/>
      <c r="CA867" s="472"/>
      <c r="CB867" s="472"/>
      <c r="CC867" s="472"/>
      <c r="CD867" s="472"/>
      <c r="CE867" s="472"/>
      <c r="CF867" s="472"/>
      <c r="CG867" s="472"/>
      <c r="CH867" s="472"/>
      <c r="CI867" s="472"/>
      <c r="CJ867" s="472"/>
      <c r="CK867" s="472"/>
      <c r="CL867" s="472"/>
      <c r="CM867" s="472"/>
      <c r="CN867" s="472"/>
      <c r="CO867" s="472"/>
      <c r="CP867" s="472"/>
      <c r="CQ867" s="472"/>
      <c r="CR867" s="472"/>
      <c r="CS867" s="472"/>
      <c r="CT867" s="472"/>
      <c r="CU867" s="472"/>
      <c r="CV867" s="472"/>
      <c r="CW867" s="472"/>
      <c r="CX867" s="472"/>
      <c r="CY867" s="472"/>
      <c r="CZ867" s="472"/>
      <c r="DA867" s="472"/>
      <c r="DB867" s="472"/>
      <c r="DC867" s="472"/>
      <c r="DD867" s="472"/>
      <c r="DE867" s="472"/>
      <c r="DF867" s="472"/>
      <c r="DG867" s="472"/>
      <c r="DH867" s="472"/>
      <c r="DI867" s="472"/>
      <c r="DJ867" s="472"/>
      <c r="DK867" s="472"/>
      <c r="DL867" s="472"/>
      <c r="DM867" s="472"/>
      <c r="DN867" s="472"/>
      <c r="DO867" s="472"/>
      <c r="DP867" s="472"/>
      <c r="DQ867" s="472"/>
      <c r="DR867" s="472"/>
      <c r="DS867" s="472"/>
      <c r="DT867" s="472"/>
      <c r="DU867" s="472"/>
      <c r="DV867" s="472"/>
      <c r="DW867" s="472"/>
      <c r="DX867" s="472"/>
      <c r="DY867" s="472"/>
      <c r="DZ867" s="472"/>
      <c r="EA867" s="472"/>
      <c r="EB867" s="472"/>
      <c r="EC867" s="472"/>
      <c r="ED867" s="472"/>
      <c r="EE867" s="472"/>
      <c r="EF867" s="472"/>
      <c r="EG867" s="472"/>
      <c r="EH867" s="472"/>
      <c r="EI867" s="472"/>
      <c r="EJ867" s="472"/>
      <c r="EK867" s="472"/>
      <c r="EL867" s="472"/>
      <c r="EM867" s="472"/>
      <c r="EN867" s="472"/>
      <c r="EO867" s="472"/>
      <c r="EP867" s="472"/>
      <c r="EQ867" s="472"/>
      <c r="ER867" s="472"/>
      <c r="ES867" s="472"/>
      <c r="ET867" s="472"/>
      <c r="EU867" s="472"/>
      <c r="EV867" s="472"/>
      <c r="EW867" s="472"/>
      <c r="EX867" s="472"/>
      <c r="EY867" s="472"/>
      <c r="EZ867" s="472"/>
      <c r="FA867" s="472"/>
      <c r="FB867" s="472"/>
      <c r="FC867" s="472"/>
      <c r="FD867" s="472"/>
      <c r="FE867" s="472"/>
      <c r="FF867" s="472"/>
      <c r="FG867" s="472"/>
      <c r="FH867" s="472"/>
      <c r="FI867" s="472"/>
      <c r="FJ867" s="472"/>
      <c r="FK867" s="472"/>
      <c r="FL867" s="472"/>
      <c r="FM867" s="472"/>
      <c r="FN867" s="472"/>
      <c r="FO867" s="472"/>
      <c r="FP867" s="472"/>
      <c r="FQ867" s="472"/>
      <c r="FR867" s="472"/>
      <c r="FS867" s="472"/>
      <c r="FT867" s="472"/>
      <c r="FU867" s="472"/>
      <c r="FV867" s="472"/>
      <c r="FW867" s="472"/>
      <c r="FX867" s="472"/>
      <c r="FY867" s="472"/>
      <c r="FZ867" s="472"/>
      <c r="GA867" s="472"/>
      <c r="GB867" s="472"/>
      <c r="GC867" s="472"/>
      <c r="GD867" s="472"/>
      <c r="GE867" s="472"/>
      <c r="GF867" s="472"/>
      <c r="GG867" s="472"/>
      <c r="GH867" s="472"/>
      <c r="GI867" s="472"/>
      <c r="GJ867" s="472"/>
      <c r="GK867" s="472"/>
      <c r="GL867" s="472"/>
      <c r="GM867" s="472"/>
      <c r="GN867" s="472"/>
      <c r="GO867" s="472"/>
      <c r="GP867" s="472"/>
      <c r="GQ867" s="472"/>
      <c r="GR867" s="472"/>
      <c r="GS867" s="472"/>
      <c r="GT867" s="472"/>
      <c r="GU867" s="472"/>
      <c r="GV867" s="472"/>
    </row>
    <row r="868" spans="1:204" s="473" customFormat="1" x14ac:dyDescent="0.2">
      <c r="A868" s="476"/>
      <c r="B868" s="482" t="s">
        <v>1549</v>
      </c>
      <c r="C868" s="475" t="s">
        <v>1383</v>
      </c>
      <c r="D868" s="478">
        <v>0.3</v>
      </c>
      <c r="E868" s="478"/>
      <c r="F868" s="478"/>
      <c r="G868" s="478">
        <v>0.3</v>
      </c>
      <c r="H868" s="478"/>
      <c r="I868" s="478"/>
      <c r="J868" s="478"/>
      <c r="K868" s="478"/>
      <c r="L868" s="478"/>
      <c r="M868" s="478"/>
      <c r="N868" s="478"/>
      <c r="O868" s="478"/>
      <c r="P868" s="478"/>
      <c r="Q868" s="478"/>
      <c r="R868" s="478"/>
      <c r="S868" s="478"/>
      <c r="T868" s="478"/>
      <c r="U868" s="478"/>
      <c r="V868" s="478"/>
      <c r="W868" s="478"/>
      <c r="X868" s="478">
        <v>0</v>
      </c>
      <c r="Y868" s="478"/>
      <c r="Z868" s="478"/>
      <c r="AA868" s="478"/>
      <c r="AB868" s="478"/>
      <c r="AC868" s="478"/>
      <c r="AD868" s="478"/>
      <c r="AE868" s="478"/>
      <c r="AF868" s="478"/>
      <c r="AG868" s="478"/>
      <c r="AH868" s="478"/>
      <c r="AI868" s="478"/>
      <c r="AJ868" s="478"/>
      <c r="AK868" s="478"/>
      <c r="AL868" s="478"/>
      <c r="AM868" s="478"/>
      <c r="AN868" s="478"/>
      <c r="AO868" s="478"/>
      <c r="AP868" s="478"/>
      <c r="AQ868" s="478"/>
      <c r="AR868" s="478"/>
      <c r="AS868" s="478"/>
      <c r="AT868" s="478"/>
      <c r="AU868" s="478"/>
      <c r="AV868" s="478"/>
      <c r="AW868" s="478"/>
      <c r="AX868" s="478"/>
      <c r="AY868" s="478"/>
      <c r="AZ868" s="478"/>
      <c r="BA868" s="478"/>
      <c r="BB868" s="478"/>
      <c r="BC868" s="478"/>
      <c r="BD868" s="475" t="s">
        <v>2979</v>
      </c>
      <c r="BE868" s="493" t="s">
        <v>1550</v>
      </c>
      <c r="BF868" s="472">
        <v>2017</v>
      </c>
      <c r="BG868" s="472">
        <v>0.3</v>
      </c>
      <c r="BH868" s="472">
        <v>0</v>
      </c>
      <c r="BI868" s="472"/>
      <c r="BJ868" s="472"/>
      <c r="BK868" s="472"/>
      <c r="BL868" s="472"/>
      <c r="BM868" s="472"/>
      <c r="BN868" s="472"/>
      <c r="BO868" s="472"/>
      <c r="BP868" s="472"/>
      <c r="BQ868" s="472"/>
      <c r="BR868" s="472"/>
      <c r="BS868" s="472"/>
      <c r="BT868" s="472"/>
      <c r="BU868" s="472"/>
      <c r="BV868" s="472"/>
      <c r="BW868" s="472"/>
      <c r="BX868" s="472"/>
      <c r="BY868" s="472"/>
      <c r="BZ868" s="472"/>
      <c r="CA868" s="472"/>
      <c r="CB868" s="472"/>
      <c r="CC868" s="472"/>
      <c r="CD868" s="472"/>
      <c r="CE868" s="472"/>
      <c r="CF868" s="472"/>
      <c r="CG868" s="472"/>
      <c r="CH868" s="472"/>
      <c r="CI868" s="472"/>
      <c r="CJ868" s="472"/>
      <c r="CK868" s="472"/>
      <c r="CL868" s="472"/>
      <c r="CM868" s="472"/>
      <c r="CN868" s="472"/>
      <c r="CO868" s="472"/>
      <c r="CP868" s="472"/>
      <c r="CQ868" s="472"/>
      <c r="CR868" s="472"/>
      <c r="CS868" s="472"/>
      <c r="CT868" s="472"/>
      <c r="CU868" s="472"/>
      <c r="CV868" s="472"/>
      <c r="CW868" s="472"/>
      <c r="CX868" s="472"/>
      <c r="CY868" s="472"/>
      <c r="CZ868" s="472"/>
      <c r="DA868" s="472"/>
      <c r="DB868" s="472"/>
      <c r="DC868" s="472"/>
      <c r="DD868" s="472"/>
      <c r="DE868" s="472"/>
      <c r="DF868" s="472"/>
      <c r="DG868" s="472"/>
      <c r="DH868" s="472"/>
      <c r="DI868" s="472"/>
      <c r="DJ868" s="472"/>
      <c r="DK868" s="472"/>
      <c r="DL868" s="472"/>
      <c r="DM868" s="472"/>
      <c r="DN868" s="472"/>
      <c r="DO868" s="472"/>
      <c r="DP868" s="472"/>
      <c r="DQ868" s="472"/>
      <c r="DR868" s="472"/>
      <c r="DS868" s="472"/>
      <c r="DT868" s="472"/>
      <c r="DU868" s="472"/>
      <c r="DV868" s="472"/>
      <c r="DW868" s="472"/>
      <c r="DX868" s="472"/>
      <c r="DY868" s="472"/>
      <c r="DZ868" s="472"/>
      <c r="EA868" s="472"/>
      <c r="EB868" s="472"/>
      <c r="EC868" s="472"/>
      <c r="ED868" s="472"/>
      <c r="EE868" s="472"/>
      <c r="EF868" s="472"/>
      <c r="EG868" s="472"/>
      <c r="EH868" s="472"/>
      <c r="EI868" s="472"/>
      <c r="EJ868" s="472"/>
      <c r="EK868" s="472"/>
      <c r="EL868" s="472"/>
      <c r="EM868" s="472"/>
      <c r="EN868" s="472"/>
      <c r="EO868" s="472"/>
      <c r="EP868" s="472"/>
      <c r="EQ868" s="472"/>
      <c r="ER868" s="472"/>
      <c r="ES868" s="472"/>
      <c r="ET868" s="472"/>
      <c r="EU868" s="472"/>
      <c r="EV868" s="472"/>
      <c r="EW868" s="472"/>
      <c r="EX868" s="472"/>
      <c r="EY868" s="472"/>
      <c r="EZ868" s="472"/>
      <c r="FA868" s="472"/>
      <c r="FB868" s="472"/>
      <c r="FC868" s="472"/>
      <c r="FD868" s="472"/>
      <c r="FE868" s="472"/>
      <c r="FF868" s="472"/>
      <c r="FG868" s="472"/>
      <c r="FH868" s="472"/>
      <c r="FI868" s="472"/>
      <c r="FJ868" s="472"/>
      <c r="FK868" s="472"/>
      <c r="FL868" s="472"/>
      <c r="FM868" s="472"/>
      <c r="FN868" s="472"/>
      <c r="FO868" s="472"/>
      <c r="FP868" s="472"/>
      <c r="FQ868" s="472"/>
      <c r="FR868" s="472"/>
      <c r="FS868" s="472"/>
      <c r="FT868" s="472"/>
      <c r="FU868" s="472"/>
      <c r="FV868" s="472"/>
      <c r="FW868" s="472"/>
      <c r="FX868" s="472"/>
      <c r="FY868" s="472"/>
      <c r="FZ868" s="472"/>
      <c r="GA868" s="472"/>
      <c r="GB868" s="472"/>
      <c r="GC868" s="472"/>
      <c r="GD868" s="472"/>
      <c r="GE868" s="472"/>
      <c r="GF868" s="472"/>
      <c r="GG868" s="472"/>
      <c r="GH868" s="472"/>
      <c r="GI868" s="472"/>
      <c r="GJ868" s="472"/>
      <c r="GK868" s="472"/>
      <c r="GL868" s="472"/>
      <c r="GM868" s="472"/>
      <c r="GN868" s="472"/>
      <c r="GO868" s="472"/>
      <c r="GP868" s="472"/>
      <c r="GQ868" s="472"/>
      <c r="GR868" s="472"/>
      <c r="GS868" s="472"/>
      <c r="GT868" s="472"/>
      <c r="GU868" s="472"/>
      <c r="GV868" s="472"/>
    </row>
    <row r="869" spans="1:204" s="473" customFormat="1" ht="96" x14ac:dyDescent="0.2">
      <c r="A869" s="476"/>
      <c r="B869" s="508" t="s">
        <v>3056</v>
      </c>
      <c r="C869" s="475" t="s">
        <v>1383</v>
      </c>
      <c r="D869" s="478">
        <v>0.8</v>
      </c>
      <c r="E869" s="478"/>
      <c r="F869" s="478"/>
      <c r="G869" s="478"/>
      <c r="H869" s="478">
        <v>0.8</v>
      </c>
      <c r="I869" s="478"/>
      <c r="J869" s="478"/>
      <c r="K869" s="478"/>
      <c r="L869" s="478"/>
      <c r="M869" s="478"/>
      <c r="N869" s="478"/>
      <c r="O869" s="478"/>
      <c r="P869" s="478"/>
      <c r="Q869" s="478"/>
      <c r="R869" s="478"/>
      <c r="S869" s="478"/>
      <c r="T869" s="478"/>
      <c r="U869" s="478"/>
      <c r="V869" s="478"/>
      <c r="W869" s="478"/>
      <c r="X869" s="478">
        <v>0</v>
      </c>
      <c r="Y869" s="478"/>
      <c r="Z869" s="478"/>
      <c r="AA869" s="478"/>
      <c r="AB869" s="478"/>
      <c r="AC869" s="478"/>
      <c r="AD869" s="478"/>
      <c r="AE869" s="478"/>
      <c r="AF869" s="478"/>
      <c r="AG869" s="478"/>
      <c r="AH869" s="478"/>
      <c r="AI869" s="478"/>
      <c r="AJ869" s="478"/>
      <c r="AK869" s="478"/>
      <c r="AL869" s="478"/>
      <c r="AM869" s="478"/>
      <c r="AN869" s="478"/>
      <c r="AO869" s="478"/>
      <c r="AP869" s="478"/>
      <c r="AQ869" s="478"/>
      <c r="AR869" s="478"/>
      <c r="AS869" s="478"/>
      <c r="AT869" s="478"/>
      <c r="AU869" s="478"/>
      <c r="AV869" s="478"/>
      <c r="AW869" s="478"/>
      <c r="AX869" s="478"/>
      <c r="AY869" s="478"/>
      <c r="AZ869" s="478"/>
      <c r="BA869" s="478"/>
      <c r="BB869" s="478"/>
      <c r="BC869" s="478"/>
      <c r="BD869" s="475" t="s">
        <v>2979</v>
      </c>
      <c r="BE869" s="493" t="s">
        <v>1551</v>
      </c>
      <c r="BF869" s="472">
        <v>2017</v>
      </c>
      <c r="BG869" s="472">
        <v>0.8</v>
      </c>
      <c r="BH869" s="472">
        <v>0</v>
      </c>
      <c r="BI869" s="472"/>
      <c r="BJ869" s="472"/>
      <c r="BK869" s="472"/>
      <c r="BL869" s="472"/>
      <c r="BM869" s="472"/>
      <c r="BN869" s="472"/>
      <c r="BO869" s="472"/>
      <c r="BP869" s="472"/>
      <c r="BQ869" s="472"/>
      <c r="BR869" s="472"/>
      <c r="BS869" s="472"/>
      <c r="BT869" s="472"/>
      <c r="BU869" s="472"/>
      <c r="BV869" s="472"/>
      <c r="BW869" s="472"/>
      <c r="BX869" s="472"/>
      <c r="BY869" s="472"/>
      <c r="BZ869" s="472"/>
      <c r="CA869" s="472"/>
      <c r="CB869" s="472"/>
      <c r="CC869" s="472"/>
      <c r="CD869" s="472"/>
      <c r="CE869" s="472"/>
      <c r="CF869" s="472"/>
      <c r="CG869" s="472"/>
      <c r="CH869" s="472"/>
      <c r="CI869" s="472"/>
      <c r="CJ869" s="472"/>
      <c r="CK869" s="472"/>
      <c r="CL869" s="472"/>
      <c r="CM869" s="472"/>
      <c r="CN869" s="472"/>
      <c r="CO869" s="472"/>
      <c r="CP869" s="472"/>
      <c r="CQ869" s="472"/>
      <c r="CR869" s="472"/>
      <c r="CS869" s="472"/>
      <c r="CT869" s="472"/>
      <c r="CU869" s="472"/>
      <c r="CV869" s="472"/>
      <c r="CW869" s="472"/>
      <c r="CX869" s="472"/>
      <c r="CY869" s="472"/>
      <c r="CZ869" s="472"/>
      <c r="DA869" s="472"/>
      <c r="DB869" s="472"/>
      <c r="DC869" s="472"/>
      <c r="DD869" s="472"/>
      <c r="DE869" s="472"/>
      <c r="DF869" s="472"/>
      <c r="DG869" s="472"/>
      <c r="DH869" s="472"/>
      <c r="DI869" s="472"/>
      <c r="DJ869" s="472"/>
      <c r="DK869" s="472"/>
      <c r="DL869" s="472"/>
      <c r="DM869" s="472"/>
      <c r="DN869" s="472"/>
      <c r="DO869" s="472"/>
      <c r="DP869" s="472"/>
      <c r="DQ869" s="472"/>
      <c r="DR869" s="472"/>
      <c r="DS869" s="472"/>
      <c r="DT869" s="472"/>
      <c r="DU869" s="472"/>
      <c r="DV869" s="472"/>
      <c r="DW869" s="472"/>
      <c r="DX869" s="472"/>
      <c r="DY869" s="472"/>
      <c r="DZ869" s="472"/>
      <c r="EA869" s="472"/>
      <c r="EB869" s="472"/>
      <c r="EC869" s="472"/>
      <c r="ED869" s="472"/>
      <c r="EE869" s="472"/>
      <c r="EF869" s="472"/>
      <c r="EG869" s="472"/>
      <c r="EH869" s="472"/>
      <c r="EI869" s="472"/>
      <c r="EJ869" s="472"/>
      <c r="EK869" s="472"/>
      <c r="EL869" s="472"/>
      <c r="EM869" s="472"/>
      <c r="EN869" s="472"/>
      <c r="EO869" s="472"/>
      <c r="EP869" s="472"/>
      <c r="EQ869" s="472"/>
      <c r="ER869" s="472"/>
      <c r="ES869" s="472"/>
      <c r="ET869" s="472"/>
      <c r="EU869" s="472"/>
      <c r="EV869" s="472"/>
      <c r="EW869" s="472"/>
      <c r="EX869" s="472"/>
      <c r="EY869" s="472"/>
      <c r="EZ869" s="472"/>
      <c r="FA869" s="472"/>
      <c r="FB869" s="472"/>
      <c r="FC869" s="472"/>
      <c r="FD869" s="472"/>
      <c r="FE869" s="472"/>
      <c r="FF869" s="472"/>
      <c r="FG869" s="472"/>
      <c r="FH869" s="472"/>
      <c r="FI869" s="472"/>
      <c r="FJ869" s="472"/>
      <c r="FK869" s="472"/>
      <c r="FL869" s="472"/>
      <c r="FM869" s="472"/>
      <c r="FN869" s="472"/>
      <c r="FO869" s="472"/>
      <c r="FP869" s="472"/>
      <c r="FQ869" s="472"/>
      <c r="FR869" s="472"/>
      <c r="FS869" s="472"/>
      <c r="FT869" s="472"/>
      <c r="FU869" s="472"/>
      <c r="FV869" s="472"/>
      <c r="FW869" s="472"/>
      <c r="FX869" s="472"/>
      <c r="FY869" s="472"/>
      <c r="FZ869" s="472"/>
      <c r="GA869" s="472"/>
      <c r="GB869" s="472"/>
      <c r="GC869" s="472"/>
      <c r="GD869" s="472"/>
      <c r="GE869" s="472"/>
      <c r="GF869" s="472"/>
      <c r="GG869" s="472"/>
      <c r="GH869" s="472"/>
      <c r="GI869" s="472"/>
      <c r="GJ869" s="472"/>
      <c r="GK869" s="472"/>
      <c r="GL869" s="472"/>
      <c r="GM869" s="472"/>
      <c r="GN869" s="472"/>
      <c r="GO869" s="472"/>
      <c r="GP869" s="472"/>
      <c r="GQ869" s="472"/>
      <c r="GR869" s="472"/>
      <c r="GS869" s="472"/>
      <c r="GT869" s="472"/>
      <c r="GU869" s="472"/>
      <c r="GV869" s="472"/>
    </row>
    <row r="870" spans="1:204" s="473" customFormat="1" x14ac:dyDescent="0.2">
      <c r="A870" s="476"/>
      <c r="B870" s="482" t="s">
        <v>1552</v>
      </c>
      <c r="C870" s="475" t="s">
        <v>1383</v>
      </c>
      <c r="D870" s="478">
        <v>3</v>
      </c>
      <c r="E870" s="478"/>
      <c r="F870" s="478"/>
      <c r="G870" s="478"/>
      <c r="H870" s="478"/>
      <c r="I870" s="478"/>
      <c r="J870" s="478"/>
      <c r="K870" s="478"/>
      <c r="L870" s="478"/>
      <c r="M870" s="478"/>
      <c r="N870" s="478"/>
      <c r="O870" s="478"/>
      <c r="P870" s="478"/>
      <c r="Q870" s="478"/>
      <c r="R870" s="478"/>
      <c r="S870" s="478"/>
      <c r="T870" s="478"/>
      <c r="U870" s="478"/>
      <c r="V870" s="478"/>
      <c r="W870" s="478"/>
      <c r="X870" s="478">
        <v>0</v>
      </c>
      <c r="Y870" s="478"/>
      <c r="Z870" s="478"/>
      <c r="AA870" s="478"/>
      <c r="AB870" s="478"/>
      <c r="AC870" s="478"/>
      <c r="AD870" s="478"/>
      <c r="AE870" s="478"/>
      <c r="AF870" s="478"/>
      <c r="AG870" s="478"/>
      <c r="AH870" s="478"/>
      <c r="AI870" s="478"/>
      <c r="AJ870" s="478"/>
      <c r="AK870" s="478"/>
      <c r="AL870" s="478"/>
      <c r="AM870" s="478"/>
      <c r="AN870" s="478"/>
      <c r="AO870" s="478"/>
      <c r="AP870" s="478"/>
      <c r="AQ870" s="478"/>
      <c r="AR870" s="478"/>
      <c r="AS870" s="478"/>
      <c r="AT870" s="478"/>
      <c r="AU870" s="478"/>
      <c r="AV870" s="478"/>
      <c r="AW870" s="478"/>
      <c r="AX870" s="478"/>
      <c r="AY870" s="478"/>
      <c r="AZ870" s="478"/>
      <c r="BA870" s="478"/>
      <c r="BB870" s="478"/>
      <c r="BC870" s="478"/>
      <c r="BD870" s="475" t="s">
        <v>2979</v>
      </c>
      <c r="BE870" s="493"/>
      <c r="BF870" s="472"/>
      <c r="BG870" s="472">
        <v>0</v>
      </c>
      <c r="BH870" s="472">
        <v>3</v>
      </c>
      <c r="BI870" s="472"/>
      <c r="BJ870" s="472"/>
      <c r="BK870" s="472"/>
      <c r="BL870" s="472"/>
      <c r="BM870" s="472"/>
      <c r="BN870" s="472"/>
      <c r="BO870" s="472"/>
      <c r="BP870" s="472"/>
      <c r="BQ870" s="472"/>
      <c r="BR870" s="472"/>
      <c r="BS870" s="472"/>
      <c r="BT870" s="472"/>
      <c r="BU870" s="472"/>
      <c r="BV870" s="472"/>
      <c r="BW870" s="472"/>
      <c r="BX870" s="472"/>
      <c r="BY870" s="472"/>
      <c r="BZ870" s="472"/>
      <c r="CA870" s="472"/>
      <c r="CB870" s="472"/>
      <c r="CC870" s="472"/>
      <c r="CD870" s="472"/>
      <c r="CE870" s="472"/>
      <c r="CF870" s="472"/>
      <c r="CG870" s="472"/>
      <c r="CH870" s="472"/>
      <c r="CI870" s="472"/>
      <c r="CJ870" s="472"/>
      <c r="CK870" s="472"/>
      <c r="CL870" s="472"/>
      <c r="CM870" s="472"/>
      <c r="CN870" s="472"/>
      <c r="CO870" s="472"/>
      <c r="CP870" s="472"/>
      <c r="CQ870" s="472"/>
      <c r="CR870" s="472"/>
      <c r="CS870" s="472"/>
      <c r="CT870" s="472"/>
      <c r="CU870" s="472"/>
      <c r="CV870" s="472"/>
      <c r="CW870" s="472"/>
      <c r="CX870" s="472"/>
      <c r="CY870" s="472"/>
      <c r="CZ870" s="472"/>
      <c r="DA870" s="472"/>
      <c r="DB870" s="472"/>
      <c r="DC870" s="472"/>
      <c r="DD870" s="472"/>
      <c r="DE870" s="472"/>
      <c r="DF870" s="472"/>
      <c r="DG870" s="472"/>
      <c r="DH870" s="472"/>
      <c r="DI870" s="472"/>
      <c r="DJ870" s="472"/>
      <c r="DK870" s="472"/>
      <c r="DL870" s="472"/>
      <c r="DM870" s="472"/>
      <c r="DN870" s="472"/>
      <c r="DO870" s="472"/>
      <c r="DP870" s="472"/>
      <c r="DQ870" s="472"/>
      <c r="DR870" s="472"/>
      <c r="DS870" s="472"/>
      <c r="DT870" s="472"/>
      <c r="DU870" s="472"/>
      <c r="DV870" s="472"/>
      <c r="DW870" s="472"/>
      <c r="DX870" s="472"/>
      <c r="DY870" s="472"/>
      <c r="DZ870" s="472"/>
      <c r="EA870" s="472"/>
      <c r="EB870" s="472"/>
      <c r="EC870" s="472"/>
      <c r="ED870" s="472"/>
      <c r="EE870" s="472"/>
      <c r="EF870" s="472"/>
      <c r="EG870" s="472"/>
      <c r="EH870" s="472"/>
      <c r="EI870" s="472"/>
      <c r="EJ870" s="472"/>
      <c r="EK870" s="472"/>
      <c r="EL870" s="472"/>
      <c r="EM870" s="472"/>
      <c r="EN870" s="472"/>
      <c r="EO870" s="472"/>
      <c r="EP870" s="472"/>
      <c r="EQ870" s="472"/>
      <c r="ER870" s="472"/>
      <c r="ES870" s="472"/>
      <c r="ET870" s="472"/>
      <c r="EU870" s="472"/>
      <c r="EV870" s="472"/>
      <c r="EW870" s="472"/>
      <c r="EX870" s="472"/>
      <c r="EY870" s="472"/>
      <c r="EZ870" s="472"/>
      <c r="FA870" s="472"/>
      <c r="FB870" s="472"/>
      <c r="FC870" s="472"/>
      <c r="FD870" s="472"/>
      <c r="FE870" s="472"/>
      <c r="FF870" s="472"/>
      <c r="FG870" s="472"/>
      <c r="FH870" s="472"/>
      <c r="FI870" s="472"/>
      <c r="FJ870" s="472"/>
      <c r="FK870" s="472"/>
      <c r="FL870" s="472"/>
      <c r="FM870" s="472"/>
      <c r="FN870" s="472"/>
      <c r="FO870" s="472"/>
      <c r="FP870" s="472"/>
      <c r="FQ870" s="472"/>
      <c r="FR870" s="472"/>
      <c r="FS870" s="472"/>
      <c r="FT870" s="472"/>
      <c r="FU870" s="472"/>
      <c r="FV870" s="472"/>
      <c r="FW870" s="472"/>
      <c r="FX870" s="472"/>
      <c r="FY870" s="472"/>
      <c r="FZ870" s="472"/>
      <c r="GA870" s="472"/>
      <c r="GB870" s="472"/>
      <c r="GC870" s="472"/>
      <c r="GD870" s="472"/>
      <c r="GE870" s="472"/>
      <c r="GF870" s="472"/>
      <c r="GG870" s="472"/>
      <c r="GH870" s="472"/>
      <c r="GI870" s="472"/>
      <c r="GJ870" s="472"/>
      <c r="GK870" s="472"/>
      <c r="GL870" s="472"/>
      <c r="GM870" s="472"/>
      <c r="GN870" s="472"/>
      <c r="GO870" s="472"/>
      <c r="GP870" s="472"/>
      <c r="GQ870" s="472"/>
      <c r="GR870" s="472"/>
      <c r="GS870" s="472"/>
      <c r="GT870" s="472"/>
      <c r="GU870" s="472"/>
      <c r="GV870" s="472"/>
    </row>
    <row r="871" spans="1:204" s="473" customFormat="1" ht="32" x14ac:dyDescent="0.2">
      <c r="A871" s="476"/>
      <c r="B871" s="486" t="s">
        <v>1553</v>
      </c>
      <c r="C871" s="475" t="s">
        <v>1383</v>
      </c>
      <c r="D871" s="478">
        <v>2.65</v>
      </c>
      <c r="E871" s="478"/>
      <c r="F871" s="478"/>
      <c r="G871" s="478"/>
      <c r="H871" s="478"/>
      <c r="I871" s="478"/>
      <c r="J871" s="478"/>
      <c r="K871" s="478"/>
      <c r="L871" s="478"/>
      <c r="M871" s="478"/>
      <c r="N871" s="478"/>
      <c r="O871" s="478"/>
      <c r="P871" s="478"/>
      <c r="Q871" s="478"/>
      <c r="R871" s="478"/>
      <c r="S871" s="478"/>
      <c r="T871" s="478"/>
      <c r="U871" s="478"/>
      <c r="V871" s="478"/>
      <c r="W871" s="478"/>
      <c r="X871" s="478">
        <v>0</v>
      </c>
      <c r="Y871" s="478"/>
      <c r="Z871" s="478"/>
      <c r="AA871" s="478"/>
      <c r="AB871" s="478"/>
      <c r="AC871" s="478"/>
      <c r="AD871" s="478"/>
      <c r="AE871" s="478"/>
      <c r="AF871" s="478"/>
      <c r="AG871" s="478"/>
      <c r="AH871" s="478"/>
      <c r="AI871" s="478"/>
      <c r="AJ871" s="478"/>
      <c r="AK871" s="478"/>
      <c r="AL871" s="478"/>
      <c r="AM871" s="478"/>
      <c r="AN871" s="478"/>
      <c r="AO871" s="478"/>
      <c r="AP871" s="478"/>
      <c r="AQ871" s="478"/>
      <c r="AR871" s="478"/>
      <c r="AS871" s="478"/>
      <c r="AT871" s="478"/>
      <c r="AU871" s="478"/>
      <c r="AV871" s="478"/>
      <c r="AW871" s="478"/>
      <c r="AX871" s="478"/>
      <c r="AY871" s="478"/>
      <c r="AZ871" s="478"/>
      <c r="BA871" s="478"/>
      <c r="BB871" s="478"/>
      <c r="BC871" s="478"/>
      <c r="BD871" s="475" t="s">
        <v>2979</v>
      </c>
      <c r="BE871" s="493"/>
      <c r="BF871" s="472"/>
      <c r="BG871" s="472">
        <v>0</v>
      </c>
      <c r="BH871" s="472">
        <v>2.65</v>
      </c>
      <c r="BI871" s="472"/>
      <c r="BJ871" s="472"/>
      <c r="BK871" s="472"/>
      <c r="BL871" s="472"/>
      <c r="BM871" s="472"/>
      <c r="BN871" s="472"/>
      <c r="BO871" s="472"/>
      <c r="BP871" s="472"/>
      <c r="BQ871" s="472"/>
      <c r="BR871" s="472"/>
      <c r="BS871" s="472"/>
      <c r="BT871" s="472"/>
      <c r="BU871" s="472"/>
      <c r="BV871" s="472"/>
      <c r="BW871" s="472"/>
      <c r="BX871" s="472"/>
      <c r="BY871" s="472"/>
      <c r="BZ871" s="472"/>
      <c r="CA871" s="472"/>
      <c r="CB871" s="472"/>
      <c r="CC871" s="472"/>
      <c r="CD871" s="472"/>
      <c r="CE871" s="472"/>
      <c r="CF871" s="472"/>
      <c r="CG871" s="472"/>
      <c r="CH871" s="472"/>
      <c r="CI871" s="472"/>
      <c r="CJ871" s="472"/>
      <c r="CK871" s="472"/>
      <c r="CL871" s="472"/>
      <c r="CM871" s="472"/>
      <c r="CN871" s="472"/>
      <c r="CO871" s="472"/>
      <c r="CP871" s="472"/>
      <c r="CQ871" s="472"/>
      <c r="CR871" s="472"/>
      <c r="CS871" s="472"/>
      <c r="CT871" s="472"/>
      <c r="CU871" s="472"/>
      <c r="CV871" s="472"/>
      <c r="CW871" s="472"/>
      <c r="CX871" s="472"/>
      <c r="CY871" s="472"/>
      <c r="CZ871" s="472"/>
      <c r="DA871" s="472"/>
      <c r="DB871" s="472"/>
      <c r="DC871" s="472"/>
      <c r="DD871" s="472"/>
      <c r="DE871" s="472"/>
      <c r="DF871" s="472"/>
      <c r="DG871" s="472"/>
      <c r="DH871" s="472"/>
      <c r="DI871" s="472"/>
      <c r="DJ871" s="472"/>
      <c r="DK871" s="472"/>
      <c r="DL871" s="472"/>
      <c r="DM871" s="472"/>
      <c r="DN871" s="472"/>
      <c r="DO871" s="472"/>
      <c r="DP871" s="472"/>
      <c r="DQ871" s="472"/>
      <c r="DR871" s="472"/>
      <c r="DS871" s="472"/>
      <c r="DT871" s="472"/>
      <c r="DU871" s="472"/>
      <c r="DV871" s="472"/>
      <c r="DW871" s="472"/>
      <c r="DX871" s="472"/>
      <c r="DY871" s="472"/>
      <c r="DZ871" s="472"/>
      <c r="EA871" s="472"/>
      <c r="EB871" s="472"/>
      <c r="EC871" s="472"/>
      <c r="ED871" s="472"/>
      <c r="EE871" s="472"/>
      <c r="EF871" s="472"/>
      <c r="EG871" s="472"/>
      <c r="EH871" s="472"/>
      <c r="EI871" s="472"/>
      <c r="EJ871" s="472"/>
      <c r="EK871" s="472"/>
      <c r="EL871" s="472"/>
      <c r="EM871" s="472"/>
      <c r="EN871" s="472"/>
      <c r="EO871" s="472"/>
      <c r="EP871" s="472"/>
      <c r="EQ871" s="472"/>
      <c r="ER871" s="472"/>
      <c r="ES871" s="472"/>
      <c r="ET871" s="472"/>
      <c r="EU871" s="472"/>
      <c r="EV871" s="472"/>
      <c r="EW871" s="472"/>
      <c r="EX871" s="472"/>
      <c r="EY871" s="472"/>
      <c r="EZ871" s="472"/>
      <c r="FA871" s="472"/>
      <c r="FB871" s="472"/>
      <c r="FC871" s="472"/>
      <c r="FD871" s="472"/>
      <c r="FE871" s="472"/>
      <c r="FF871" s="472"/>
      <c r="FG871" s="472"/>
      <c r="FH871" s="472"/>
      <c r="FI871" s="472"/>
      <c r="FJ871" s="472"/>
      <c r="FK871" s="472"/>
      <c r="FL871" s="472"/>
      <c r="FM871" s="472"/>
      <c r="FN871" s="472"/>
      <c r="FO871" s="472"/>
      <c r="FP871" s="472"/>
      <c r="FQ871" s="472"/>
      <c r="FR871" s="472"/>
      <c r="FS871" s="472"/>
      <c r="FT871" s="472"/>
      <c r="FU871" s="472"/>
      <c r="FV871" s="472"/>
      <c r="FW871" s="472"/>
      <c r="FX871" s="472"/>
      <c r="FY871" s="472"/>
      <c r="FZ871" s="472"/>
      <c r="GA871" s="472"/>
      <c r="GB871" s="472"/>
      <c r="GC871" s="472"/>
      <c r="GD871" s="472"/>
      <c r="GE871" s="472"/>
      <c r="GF871" s="472"/>
      <c r="GG871" s="472"/>
      <c r="GH871" s="472"/>
      <c r="GI871" s="472"/>
      <c r="GJ871" s="472"/>
      <c r="GK871" s="472"/>
      <c r="GL871" s="472"/>
      <c r="GM871" s="472"/>
      <c r="GN871" s="472"/>
      <c r="GO871" s="472"/>
      <c r="GP871" s="472"/>
      <c r="GQ871" s="472"/>
      <c r="GR871" s="472"/>
      <c r="GS871" s="472"/>
      <c r="GT871" s="472"/>
      <c r="GU871" s="472"/>
      <c r="GV871" s="472"/>
    </row>
    <row r="872" spans="1:204" s="473" customFormat="1" x14ac:dyDescent="0.2">
      <c r="A872" s="476"/>
      <c r="B872" s="482" t="s">
        <v>1554</v>
      </c>
      <c r="C872" s="475" t="s">
        <v>1383</v>
      </c>
      <c r="D872" s="478">
        <v>0.15</v>
      </c>
      <c r="E872" s="478"/>
      <c r="F872" s="478"/>
      <c r="G872" s="478"/>
      <c r="H872" s="478"/>
      <c r="I872" s="478"/>
      <c r="J872" s="478"/>
      <c r="K872" s="478"/>
      <c r="L872" s="478">
        <v>0.15</v>
      </c>
      <c r="M872" s="478"/>
      <c r="N872" s="478"/>
      <c r="O872" s="478"/>
      <c r="P872" s="478"/>
      <c r="Q872" s="478"/>
      <c r="R872" s="478"/>
      <c r="S872" s="478"/>
      <c r="T872" s="478"/>
      <c r="U872" s="478"/>
      <c r="V872" s="478"/>
      <c r="W872" s="478"/>
      <c r="X872" s="478">
        <v>0</v>
      </c>
      <c r="Y872" s="478"/>
      <c r="Z872" s="478"/>
      <c r="AA872" s="478"/>
      <c r="AB872" s="478"/>
      <c r="AC872" s="478"/>
      <c r="AD872" s="478"/>
      <c r="AE872" s="478"/>
      <c r="AF872" s="478"/>
      <c r="AG872" s="478"/>
      <c r="AH872" s="478"/>
      <c r="AI872" s="478"/>
      <c r="AJ872" s="478"/>
      <c r="AK872" s="478"/>
      <c r="AL872" s="478"/>
      <c r="AM872" s="478"/>
      <c r="AN872" s="478"/>
      <c r="AO872" s="478"/>
      <c r="AP872" s="478"/>
      <c r="AQ872" s="478"/>
      <c r="AR872" s="478"/>
      <c r="AS872" s="478"/>
      <c r="AT872" s="478"/>
      <c r="AU872" s="478"/>
      <c r="AV872" s="478"/>
      <c r="AW872" s="478"/>
      <c r="AX872" s="478"/>
      <c r="AY872" s="478"/>
      <c r="AZ872" s="478"/>
      <c r="BA872" s="478"/>
      <c r="BB872" s="478"/>
      <c r="BC872" s="478"/>
      <c r="BD872" s="475" t="s">
        <v>3013</v>
      </c>
      <c r="BE872" s="493" t="s">
        <v>1555</v>
      </c>
      <c r="BF872" s="472">
        <v>2017</v>
      </c>
      <c r="BG872" s="472">
        <v>0.15</v>
      </c>
      <c r="BH872" s="472">
        <v>0</v>
      </c>
      <c r="BI872" s="472"/>
      <c r="BJ872" s="472"/>
      <c r="BK872" s="472"/>
      <c r="BL872" s="472"/>
      <c r="BM872" s="472"/>
      <c r="BN872" s="472"/>
      <c r="BO872" s="472"/>
      <c r="BP872" s="472"/>
      <c r="BQ872" s="472"/>
      <c r="BR872" s="472"/>
      <c r="BS872" s="472"/>
      <c r="BT872" s="472"/>
      <c r="BU872" s="472"/>
      <c r="BV872" s="472"/>
      <c r="BW872" s="472"/>
      <c r="BX872" s="472"/>
      <c r="BY872" s="472"/>
      <c r="BZ872" s="472"/>
      <c r="CA872" s="472"/>
      <c r="CB872" s="472"/>
      <c r="CC872" s="472"/>
      <c r="CD872" s="472"/>
      <c r="CE872" s="472"/>
      <c r="CF872" s="472"/>
      <c r="CG872" s="472"/>
      <c r="CH872" s="472"/>
      <c r="CI872" s="472"/>
      <c r="CJ872" s="472"/>
      <c r="CK872" s="472"/>
      <c r="CL872" s="472"/>
      <c r="CM872" s="472"/>
      <c r="CN872" s="472"/>
      <c r="CO872" s="472"/>
      <c r="CP872" s="472"/>
      <c r="CQ872" s="472"/>
      <c r="CR872" s="472"/>
      <c r="CS872" s="472"/>
      <c r="CT872" s="472"/>
      <c r="CU872" s="472"/>
      <c r="CV872" s="472"/>
      <c r="CW872" s="472"/>
      <c r="CX872" s="472"/>
      <c r="CY872" s="472"/>
      <c r="CZ872" s="472"/>
      <c r="DA872" s="472"/>
      <c r="DB872" s="472"/>
      <c r="DC872" s="472"/>
      <c r="DD872" s="472"/>
      <c r="DE872" s="472"/>
      <c r="DF872" s="472"/>
      <c r="DG872" s="472"/>
      <c r="DH872" s="472"/>
      <c r="DI872" s="472"/>
      <c r="DJ872" s="472"/>
      <c r="DK872" s="472"/>
      <c r="DL872" s="472"/>
      <c r="DM872" s="472"/>
      <c r="DN872" s="472"/>
      <c r="DO872" s="472"/>
      <c r="DP872" s="472"/>
      <c r="DQ872" s="472"/>
      <c r="DR872" s="472"/>
      <c r="DS872" s="472"/>
      <c r="DT872" s="472"/>
      <c r="DU872" s="472"/>
      <c r="DV872" s="472"/>
      <c r="DW872" s="472"/>
      <c r="DX872" s="472"/>
      <c r="DY872" s="472"/>
      <c r="DZ872" s="472"/>
      <c r="EA872" s="472"/>
      <c r="EB872" s="472"/>
      <c r="EC872" s="472"/>
      <c r="ED872" s="472"/>
      <c r="EE872" s="472"/>
      <c r="EF872" s="472"/>
      <c r="EG872" s="472"/>
      <c r="EH872" s="472"/>
      <c r="EI872" s="472"/>
      <c r="EJ872" s="472"/>
      <c r="EK872" s="472"/>
      <c r="EL872" s="472"/>
      <c r="EM872" s="472"/>
      <c r="EN872" s="472"/>
      <c r="EO872" s="472"/>
      <c r="EP872" s="472"/>
      <c r="EQ872" s="472"/>
      <c r="ER872" s="472"/>
      <c r="ES872" s="472"/>
      <c r="ET872" s="472"/>
      <c r="EU872" s="472"/>
      <c r="EV872" s="472"/>
      <c r="EW872" s="472"/>
      <c r="EX872" s="472"/>
      <c r="EY872" s="472"/>
      <c r="EZ872" s="472"/>
      <c r="FA872" s="472"/>
      <c r="FB872" s="472"/>
      <c r="FC872" s="472"/>
      <c r="FD872" s="472"/>
      <c r="FE872" s="472"/>
      <c r="FF872" s="472"/>
      <c r="FG872" s="472"/>
      <c r="FH872" s="472"/>
      <c r="FI872" s="472"/>
      <c r="FJ872" s="472"/>
      <c r="FK872" s="472"/>
      <c r="FL872" s="472"/>
      <c r="FM872" s="472"/>
      <c r="FN872" s="472"/>
      <c r="FO872" s="472"/>
      <c r="FP872" s="472"/>
      <c r="FQ872" s="472"/>
      <c r="FR872" s="472"/>
      <c r="FS872" s="472"/>
      <c r="FT872" s="472"/>
      <c r="FU872" s="472"/>
      <c r="FV872" s="472"/>
      <c r="FW872" s="472"/>
      <c r="FX872" s="472"/>
      <c r="FY872" s="472"/>
      <c r="FZ872" s="472"/>
      <c r="GA872" s="472"/>
      <c r="GB872" s="472"/>
      <c r="GC872" s="472"/>
      <c r="GD872" s="472"/>
      <c r="GE872" s="472"/>
      <c r="GF872" s="472"/>
      <c r="GG872" s="472"/>
      <c r="GH872" s="472"/>
      <c r="GI872" s="472"/>
      <c r="GJ872" s="472"/>
      <c r="GK872" s="472"/>
      <c r="GL872" s="472"/>
      <c r="GM872" s="472"/>
      <c r="GN872" s="472"/>
      <c r="GO872" s="472"/>
      <c r="GP872" s="472"/>
      <c r="GQ872" s="472"/>
      <c r="GR872" s="472"/>
      <c r="GS872" s="472"/>
      <c r="GT872" s="472"/>
      <c r="GU872" s="472"/>
      <c r="GV872" s="472"/>
    </row>
    <row r="873" spans="1:204" s="473" customFormat="1" x14ac:dyDescent="0.2">
      <c r="A873" s="476"/>
      <c r="B873" s="482" t="s">
        <v>1556</v>
      </c>
      <c r="C873" s="475" t="s">
        <v>1383</v>
      </c>
      <c r="D873" s="478">
        <v>0.1</v>
      </c>
      <c r="E873" s="478"/>
      <c r="F873" s="478"/>
      <c r="G873" s="478">
        <v>0.1</v>
      </c>
      <c r="H873" s="478"/>
      <c r="I873" s="478"/>
      <c r="J873" s="478"/>
      <c r="K873" s="478"/>
      <c r="L873" s="478"/>
      <c r="M873" s="478"/>
      <c r="N873" s="478"/>
      <c r="O873" s="478"/>
      <c r="P873" s="478"/>
      <c r="Q873" s="478"/>
      <c r="R873" s="478"/>
      <c r="S873" s="478"/>
      <c r="T873" s="478"/>
      <c r="U873" s="478"/>
      <c r="V873" s="478"/>
      <c r="W873" s="478"/>
      <c r="X873" s="478">
        <v>0</v>
      </c>
      <c r="Y873" s="478"/>
      <c r="Z873" s="478"/>
      <c r="AA873" s="478"/>
      <c r="AB873" s="478"/>
      <c r="AC873" s="478"/>
      <c r="AD873" s="478"/>
      <c r="AE873" s="478"/>
      <c r="AF873" s="478"/>
      <c r="AG873" s="478"/>
      <c r="AH873" s="478"/>
      <c r="AI873" s="478"/>
      <c r="AJ873" s="478"/>
      <c r="AK873" s="478"/>
      <c r="AL873" s="478"/>
      <c r="AM873" s="478"/>
      <c r="AN873" s="478"/>
      <c r="AO873" s="478"/>
      <c r="AP873" s="478"/>
      <c r="AQ873" s="478"/>
      <c r="AR873" s="478"/>
      <c r="AS873" s="478"/>
      <c r="AT873" s="478"/>
      <c r="AU873" s="478"/>
      <c r="AV873" s="478"/>
      <c r="AW873" s="478"/>
      <c r="AX873" s="478"/>
      <c r="AY873" s="478"/>
      <c r="AZ873" s="478"/>
      <c r="BA873" s="478"/>
      <c r="BB873" s="478"/>
      <c r="BC873" s="478"/>
      <c r="BD873" s="475" t="s">
        <v>3013</v>
      </c>
      <c r="BE873" s="493" t="s">
        <v>1557</v>
      </c>
      <c r="BF873" s="472">
        <v>2017</v>
      </c>
      <c r="BG873" s="472">
        <v>0.1</v>
      </c>
      <c r="BH873" s="472">
        <v>0</v>
      </c>
      <c r="BI873" s="472"/>
      <c r="BJ873" s="472"/>
      <c r="BK873" s="472"/>
      <c r="BL873" s="472"/>
      <c r="BM873" s="472"/>
      <c r="BN873" s="472"/>
      <c r="BO873" s="472"/>
      <c r="BP873" s="472"/>
      <c r="BQ873" s="472"/>
      <c r="BR873" s="472"/>
      <c r="BS873" s="472"/>
      <c r="BT873" s="472"/>
      <c r="BU873" s="472"/>
      <c r="BV873" s="472"/>
      <c r="BW873" s="472"/>
      <c r="BX873" s="472"/>
      <c r="BY873" s="472"/>
      <c r="BZ873" s="472"/>
      <c r="CA873" s="472"/>
      <c r="CB873" s="472"/>
      <c r="CC873" s="472"/>
      <c r="CD873" s="472"/>
      <c r="CE873" s="472"/>
      <c r="CF873" s="472"/>
      <c r="CG873" s="472"/>
      <c r="CH873" s="472"/>
      <c r="CI873" s="472"/>
      <c r="CJ873" s="472"/>
      <c r="CK873" s="472"/>
      <c r="CL873" s="472"/>
      <c r="CM873" s="472"/>
      <c r="CN873" s="472"/>
      <c r="CO873" s="472"/>
      <c r="CP873" s="472"/>
      <c r="CQ873" s="472"/>
      <c r="CR873" s="472"/>
      <c r="CS873" s="472"/>
      <c r="CT873" s="472"/>
      <c r="CU873" s="472"/>
      <c r="CV873" s="472"/>
      <c r="CW873" s="472"/>
      <c r="CX873" s="472"/>
      <c r="CY873" s="472"/>
      <c r="CZ873" s="472"/>
      <c r="DA873" s="472"/>
      <c r="DB873" s="472"/>
      <c r="DC873" s="472"/>
      <c r="DD873" s="472"/>
      <c r="DE873" s="472"/>
      <c r="DF873" s="472"/>
      <c r="DG873" s="472"/>
      <c r="DH873" s="472"/>
      <c r="DI873" s="472"/>
      <c r="DJ873" s="472"/>
      <c r="DK873" s="472"/>
      <c r="DL873" s="472"/>
      <c r="DM873" s="472"/>
      <c r="DN873" s="472"/>
      <c r="DO873" s="472"/>
      <c r="DP873" s="472"/>
      <c r="DQ873" s="472"/>
      <c r="DR873" s="472"/>
      <c r="DS873" s="472"/>
      <c r="DT873" s="472"/>
      <c r="DU873" s="472"/>
      <c r="DV873" s="472"/>
      <c r="DW873" s="472"/>
      <c r="DX873" s="472"/>
      <c r="DY873" s="472"/>
      <c r="DZ873" s="472"/>
      <c r="EA873" s="472"/>
      <c r="EB873" s="472"/>
      <c r="EC873" s="472"/>
      <c r="ED873" s="472"/>
      <c r="EE873" s="472"/>
      <c r="EF873" s="472"/>
      <c r="EG873" s="472"/>
      <c r="EH873" s="472"/>
      <c r="EI873" s="472"/>
      <c r="EJ873" s="472"/>
      <c r="EK873" s="472"/>
      <c r="EL873" s="472"/>
      <c r="EM873" s="472"/>
      <c r="EN873" s="472"/>
      <c r="EO873" s="472"/>
      <c r="EP873" s="472"/>
      <c r="EQ873" s="472"/>
      <c r="ER873" s="472"/>
      <c r="ES873" s="472"/>
      <c r="ET873" s="472"/>
      <c r="EU873" s="472"/>
      <c r="EV873" s="472"/>
      <c r="EW873" s="472"/>
      <c r="EX873" s="472"/>
      <c r="EY873" s="472"/>
      <c r="EZ873" s="472"/>
      <c r="FA873" s="472"/>
      <c r="FB873" s="472"/>
      <c r="FC873" s="472"/>
      <c r="FD873" s="472"/>
      <c r="FE873" s="472"/>
      <c r="FF873" s="472"/>
      <c r="FG873" s="472"/>
      <c r="FH873" s="472"/>
      <c r="FI873" s="472"/>
      <c r="FJ873" s="472"/>
      <c r="FK873" s="472"/>
      <c r="FL873" s="472"/>
      <c r="FM873" s="472"/>
      <c r="FN873" s="472"/>
      <c r="FO873" s="472"/>
      <c r="FP873" s="472"/>
      <c r="FQ873" s="472"/>
      <c r="FR873" s="472"/>
      <c r="FS873" s="472"/>
      <c r="FT873" s="472"/>
      <c r="FU873" s="472"/>
      <c r="FV873" s="472"/>
      <c r="FW873" s="472"/>
      <c r="FX873" s="472"/>
      <c r="FY873" s="472"/>
      <c r="FZ873" s="472"/>
      <c r="GA873" s="472"/>
      <c r="GB873" s="472"/>
      <c r="GC873" s="472"/>
      <c r="GD873" s="472"/>
      <c r="GE873" s="472"/>
      <c r="GF873" s="472"/>
      <c r="GG873" s="472"/>
      <c r="GH873" s="472"/>
      <c r="GI873" s="472"/>
      <c r="GJ873" s="472"/>
      <c r="GK873" s="472"/>
      <c r="GL873" s="472"/>
      <c r="GM873" s="472"/>
      <c r="GN873" s="472"/>
      <c r="GO873" s="472"/>
      <c r="GP873" s="472"/>
      <c r="GQ873" s="472"/>
      <c r="GR873" s="472"/>
      <c r="GS873" s="472"/>
      <c r="GT873" s="472"/>
      <c r="GU873" s="472"/>
      <c r="GV873" s="472"/>
    </row>
    <row r="874" spans="1:204" s="473" customFormat="1" ht="96" x14ac:dyDescent="0.2">
      <c r="A874" s="476"/>
      <c r="B874" s="481" t="s">
        <v>3056</v>
      </c>
      <c r="C874" s="475" t="s">
        <v>1383</v>
      </c>
      <c r="D874" s="478">
        <v>0.7</v>
      </c>
      <c r="E874" s="478">
        <v>0.12</v>
      </c>
      <c r="F874" s="478"/>
      <c r="G874" s="478">
        <v>0</v>
      </c>
      <c r="H874" s="478">
        <v>0.27</v>
      </c>
      <c r="I874" s="478">
        <v>0.12</v>
      </c>
      <c r="J874" s="478"/>
      <c r="K874" s="478"/>
      <c r="L874" s="478">
        <v>0.19</v>
      </c>
      <c r="M874" s="478"/>
      <c r="N874" s="478"/>
      <c r="O874" s="478"/>
      <c r="P874" s="478"/>
      <c r="Q874" s="478"/>
      <c r="R874" s="478"/>
      <c r="S874" s="478"/>
      <c r="T874" s="478"/>
      <c r="U874" s="478"/>
      <c r="V874" s="478"/>
      <c r="W874" s="478"/>
      <c r="X874" s="478">
        <v>0</v>
      </c>
      <c r="Y874" s="478"/>
      <c r="Z874" s="478"/>
      <c r="AA874" s="478"/>
      <c r="AB874" s="478"/>
      <c r="AC874" s="478"/>
      <c r="AD874" s="478"/>
      <c r="AE874" s="478"/>
      <c r="AF874" s="478"/>
      <c r="AG874" s="478"/>
      <c r="AH874" s="478"/>
      <c r="AI874" s="478"/>
      <c r="AJ874" s="478"/>
      <c r="AK874" s="478"/>
      <c r="AL874" s="478"/>
      <c r="AM874" s="478"/>
      <c r="AN874" s="478"/>
      <c r="AO874" s="478"/>
      <c r="AP874" s="478"/>
      <c r="AQ874" s="478"/>
      <c r="AR874" s="478"/>
      <c r="AS874" s="478"/>
      <c r="AT874" s="478"/>
      <c r="AU874" s="478"/>
      <c r="AV874" s="478"/>
      <c r="AW874" s="478"/>
      <c r="AX874" s="478"/>
      <c r="AY874" s="478"/>
      <c r="AZ874" s="478"/>
      <c r="BA874" s="478"/>
      <c r="BB874" s="478"/>
      <c r="BC874" s="478"/>
      <c r="BD874" s="475" t="s">
        <v>3013</v>
      </c>
      <c r="BE874" s="493" t="s">
        <v>1558</v>
      </c>
      <c r="BF874" s="472">
        <v>2017</v>
      </c>
      <c r="BG874" s="472">
        <v>0.7</v>
      </c>
      <c r="BH874" s="472">
        <v>0</v>
      </c>
      <c r="BI874" s="472"/>
      <c r="BJ874" s="472"/>
      <c r="BK874" s="472"/>
      <c r="BL874" s="472"/>
      <c r="BM874" s="472"/>
      <c r="BN874" s="472"/>
      <c r="BO874" s="472"/>
      <c r="BP874" s="472"/>
      <c r="BQ874" s="472"/>
      <c r="BR874" s="472"/>
      <c r="BS874" s="472"/>
      <c r="BT874" s="472"/>
      <c r="BU874" s="472"/>
      <c r="BV874" s="472"/>
      <c r="BW874" s="472"/>
      <c r="BX874" s="472"/>
      <c r="BY874" s="472"/>
      <c r="BZ874" s="472"/>
      <c r="CA874" s="472"/>
      <c r="CB874" s="472"/>
      <c r="CC874" s="472"/>
      <c r="CD874" s="472"/>
      <c r="CE874" s="472"/>
      <c r="CF874" s="472"/>
      <c r="CG874" s="472"/>
      <c r="CH874" s="472"/>
      <c r="CI874" s="472"/>
      <c r="CJ874" s="472"/>
      <c r="CK874" s="472"/>
      <c r="CL874" s="472"/>
      <c r="CM874" s="472"/>
      <c r="CN874" s="472"/>
      <c r="CO874" s="472"/>
      <c r="CP874" s="472"/>
      <c r="CQ874" s="472"/>
      <c r="CR874" s="472"/>
      <c r="CS874" s="472"/>
      <c r="CT874" s="472"/>
      <c r="CU874" s="472"/>
      <c r="CV874" s="472"/>
      <c r="CW874" s="472"/>
      <c r="CX874" s="472"/>
      <c r="CY874" s="472"/>
      <c r="CZ874" s="472"/>
      <c r="DA874" s="472"/>
      <c r="DB874" s="472"/>
      <c r="DC874" s="472"/>
      <c r="DD874" s="472"/>
      <c r="DE874" s="472"/>
      <c r="DF874" s="472"/>
      <c r="DG874" s="472"/>
      <c r="DH874" s="472"/>
      <c r="DI874" s="472"/>
      <c r="DJ874" s="472"/>
      <c r="DK874" s="472"/>
      <c r="DL874" s="472"/>
      <c r="DM874" s="472"/>
      <c r="DN874" s="472"/>
      <c r="DO874" s="472"/>
      <c r="DP874" s="472"/>
      <c r="DQ874" s="472"/>
      <c r="DR874" s="472"/>
      <c r="DS874" s="472"/>
      <c r="DT874" s="472"/>
      <c r="DU874" s="472"/>
      <c r="DV874" s="472"/>
      <c r="DW874" s="472"/>
      <c r="DX874" s="472"/>
      <c r="DY874" s="472"/>
      <c r="DZ874" s="472"/>
      <c r="EA874" s="472"/>
      <c r="EB874" s="472"/>
      <c r="EC874" s="472"/>
      <c r="ED874" s="472"/>
      <c r="EE874" s="472"/>
      <c r="EF874" s="472"/>
      <c r="EG874" s="472"/>
      <c r="EH874" s="472"/>
      <c r="EI874" s="472"/>
      <c r="EJ874" s="472"/>
      <c r="EK874" s="472"/>
      <c r="EL874" s="472"/>
      <c r="EM874" s="472"/>
      <c r="EN874" s="472"/>
      <c r="EO874" s="472"/>
      <c r="EP874" s="472"/>
      <c r="EQ874" s="472"/>
      <c r="ER874" s="472"/>
      <c r="ES874" s="472"/>
      <c r="ET874" s="472"/>
      <c r="EU874" s="472"/>
      <c r="EV874" s="472"/>
      <c r="EW874" s="472"/>
      <c r="EX874" s="472"/>
      <c r="EY874" s="472"/>
      <c r="EZ874" s="472"/>
      <c r="FA874" s="472"/>
      <c r="FB874" s="472"/>
      <c r="FC874" s="472"/>
      <c r="FD874" s="472"/>
      <c r="FE874" s="472"/>
      <c r="FF874" s="472"/>
      <c r="FG874" s="472"/>
      <c r="FH874" s="472"/>
      <c r="FI874" s="472"/>
      <c r="FJ874" s="472"/>
      <c r="FK874" s="472"/>
      <c r="FL874" s="472"/>
      <c r="FM874" s="472"/>
      <c r="FN874" s="472"/>
      <c r="FO874" s="472"/>
      <c r="FP874" s="472"/>
      <c r="FQ874" s="472"/>
      <c r="FR874" s="472"/>
      <c r="FS874" s="472"/>
      <c r="FT874" s="472"/>
      <c r="FU874" s="472"/>
      <c r="FV874" s="472"/>
      <c r="FW874" s="472"/>
      <c r="FX874" s="472"/>
      <c r="FY874" s="472"/>
      <c r="FZ874" s="472"/>
      <c r="GA874" s="472"/>
      <c r="GB874" s="472"/>
      <c r="GC874" s="472"/>
      <c r="GD874" s="472"/>
      <c r="GE874" s="472"/>
      <c r="GF874" s="472"/>
      <c r="GG874" s="472"/>
      <c r="GH874" s="472"/>
      <c r="GI874" s="472"/>
      <c r="GJ874" s="472"/>
      <c r="GK874" s="472"/>
      <c r="GL874" s="472"/>
      <c r="GM874" s="472"/>
      <c r="GN874" s="472"/>
      <c r="GO874" s="472"/>
      <c r="GP874" s="472"/>
      <c r="GQ874" s="472"/>
      <c r="GR874" s="472"/>
      <c r="GS874" s="472"/>
      <c r="GT874" s="472"/>
      <c r="GU874" s="472"/>
      <c r="GV874" s="472"/>
    </row>
    <row r="875" spans="1:204" s="473" customFormat="1" x14ac:dyDescent="0.2">
      <c r="A875" s="476"/>
      <c r="B875" s="482" t="s">
        <v>1559</v>
      </c>
      <c r="C875" s="475" t="s">
        <v>1383</v>
      </c>
      <c r="D875" s="478">
        <v>3.3</v>
      </c>
      <c r="E875" s="478"/>
      <c r="F875" s="478"/>
      <c r="G875" s="478"/>
      <c r="H875" s="478"/>
      <c r="I875" s="478"/>
      <c r="J875" s="478"/>
      <c r="K875" s="478"/>
      <c r="L875" s="478"/>
      <c r="M875" s="478"/>
      <c r="N875" s="478"/>
      <c r="O875" s="478"/>
      <c r="P875" s="478"/>
      <c r="Q875" s="478"/>
      <c r="R875" s="478"/>
      <c r="S875" s="478"/>
      <c r="T875" s="478"/>
      <c r="U875" s="478"/>
      <c r="V875" s="478"/>
      <c r="W875" s="478"/>
      <c r="X875" s="478">
        <v>0</v>
      </c>
      <c r="Y875" s="478"/>
      <c r="Z875" s="478"/>
      <c r="AA875" s="478"/>
      <c r="AB875" s="478"/>
      <c r="AC875" s="478"/>
      <c r="AD875" s="478"/>
      <c r="AE875" s="478"/>
      <c r="AF875" s="478"/>
      <c r="AG875" s="478"/>
      <c r="AH875" s="478"/>
      <c r="AI875" s="478"/>
      <c r="AJ875" s="478"/>
      <c r="AK875" s="478"/>
      <c r="AL875" s="478"/>
      <c r="AM875" s="478"/>
      <c r="AN875" s="478"/>
      <c r="AO875" s="478"/>
      <c r="AP875" s="478"/>
      <c r="AQ875" s="478"/>
      <c r="AR875" s="478"/>
      <c r="AS875" s="478"/>
      <c r="AT875" s="478"/>
      <c r="AU875" s="478"/>
      <c r="AV875" s="478"/>
      <c r="AW875" s="478"/>
      <c r="AX875" s="478"/>
      <c r="AY875" s="478"/>
      <c r="AZ875" s="478"/>
      <c r="BA875" s="478"/>
      <c r="BB875" s="478"/>
      <c r="BC875" s="478"/>
      <c r="BD875" s="475" t="s">
        <v>3013</v>
      </c>
      <c r="BE875" s="493"/>
      <c r="BF875" s="472"/>
      <c r="BG875" s="472">
        <v>0</v>
      </c>
      <c r="BH875" s="472">
        <v>3.3</v>
      </c>
      <c r="BI875" s="472"/>
      <c r="BJ875" s="472"/>
      <c r="BK875" s="472"/>
      <c r="BL875" s="472"/>
      <c r="BM875" s="472"/>
      <c r="BN875" s="472"/>
      <c r="BO875" s="472"/>
      <c r="BP875" s="472"/>
      <c r="BQ875" s="472"/>
      <c r="BR875" s="472"/>
      <c r="BS875" s="472"/>
      <c r="BT875" s="472"/>
      <c r="BU875" s="472"/>
      <c r="BV875" s="472"/>
      <c r="BW875" s="472"/>
      <c r="BX875" s="472"/>
      <c r="BY875" s="472"/>
      <c r="BZ875" s="472"/>
      <c r="CA875" s="472"/>
      <c r="CB875" s="472"/>
      <c r="CC875" s="472"/>
      <c r="CD875" s="472"/>
      <c r="CE875" s="472"/>
      <c r="CF875" s="472"/>
      <c r="CG875" s="472"/>
      <c r="CH875" s="472"/>
      <c r="CI875" s="472"/>
      <c r="CJ875" s="472"/>
      <c r="CK875" s="472"/>
      <c r="CL875" s="472"/>
      <c r="CM875" s="472"/>
      <c r="CN875" s="472"/>
      <c r="CO875" s="472"/>
      <c r="CP875" s="472"/>
      <c r="CQ875" s="472"/>
      <c r="CR875" s="472"/>
      <c r="CS875" s="472"/>
      <c r="CT875" s="472"/>
      <c r="CU875" s="472"/>
      <c r="CV875" s="472"/>
      <c r="CW875" s="472"/>
      <c r="CX875" s="472"/>
      <c r="CY875" s="472"/>
      <c r="CZ875" s="472"/>
      <c r="DA875" s="472"/>
      <c r="DB875" s="472"/>
      <c r="DC875" s="472"/>
      <c r="DD875" s="472"/>
      <c r="DE875" s="472"/>
      <c r="DF875" s="472"/>
      <c r="DG875" s="472"/>
      <c r="DH875" s="472"/>
      <c r="DI875" s="472"/>
      <c r="DJ875" s="472"/>
      <c r="DK875" s="472"/>
      <c r="DL875" s="472"/>
      <c r="DM875" s="472"/>
      <c r="DN875" s="472"/>
      <c r="DO875" s="472"/>
      <c r="DP875" s="472"/>
      <c r="DQ875" s="472"/>
      <c r="DR875" s="472"/>
      <c r="DS875" s="472"/>
      <c r="DT875" s="472"/>
      <c r="DU875" s="472"/>
      <c r="DV875" s="472"/>
      <c r="DW875" s="472"/>
      <c r="DX875" s="472"/>
      <c r="DY875" s="472"/>
      <c r="DZ875" s="472"/>
      <c r="EA875" s="472"/>
      <c r="EB875" s="472"/>
      <c r="EC875" s="472"/>
      <c r="ED875" s="472"/>
      <c r="EE875" s="472"/>
      <c r="EF875" s="472"/>
      <c r="EG875" s="472"/>
      <c r="EH875" s="472"/>
      <c r="EI875" s="472"/>
      <c r="EJ875" s="472"/>
      <c r="EK875" s="472"/>
      <c r="EL875" s="472"/>
      <c r="EM875" s="472"/>
      <c r="EN875" s="472"/>
      <c r="EO875" s="472"/>
      <c r="EP875" s="472"/>
      <c r="EQ875" s="472"/>
      <c r="ER875" s="472"/>
      <c r="ES875" s="472"/>
      <c r="ET875" s="472"/>
      <c r="EU875" s="472"/>
      <c r="EV875" s="472"/>
      <c r="EW875" s="472"/>
      <c r="EX875" s="472"/>
      <c r="EY875" s="472"/>
      <c r="EZ875" s="472"/>
      <c r="FA875" s="472"/>
      <c r="FB875" s="472"/>
      <c r="FC875" s="472"/>
      <c r="FD875" s="472"/>
      <c r="FE875" s="472"/>
      <c r="FF875" s="472"/>
      <c r="FG875" s="472"/>
      <c r="FH875" s="472"/>
      <c r="FI875" s="472"/>
      <c r="FJ875" s="472"/>
      <c r="FK875" s="472"/>
      <c r="FL875" s="472"/>
      <c r="FM875" s="472"/>
      <c r="FN875" s="472"/>
      <c r="FO875" s="472"/>
      <c r="FP875" s="472"/>
      <c r="FQ875" s="472"/>
      <c r="FR875" s="472"/>
      <c r="FS875" s="472"/>
      <c r="FT875" s="472"/>
      <c r="FU875" s="472"/>
      <c r="FV875" s="472"/>
      <c r="FW875" s="472"/>
      <c r="FX875" s="472"/>
      <c r="FY875" s="472"/>
      <c r="FZ875" s="472"/>
      <c r="GA875" s="472"/>
      <c r="GB875" s="472"/>
      <c r="GC875" s="472"/>
      <c r="GD875" s="472"/>
      <c r="GE875" s="472"/>
      <c r="GF875" s="472"/>
      <c r="GG875" s="472"/>
      <c r="GH875" s="472"/>
      <c r="GI875" s="472"/>
      <c r="GJ875" s="472"/>
      <c r="GK875" s="472"/>
      <c r="GL875" s="472"/>
      <c r="GM875" s="472"/>
      <c r="GN875" s="472"/>
      <c r="GO875" s="472"/>
      <c r="GP875" s="472"/>
      <c r="GQ875" s="472"/>
      <c r="GR875" s="472"/>
      <c r="GS875" s="472"/>
      <c r="GT875" s="472"/>
      <c r="GU875" s="472"/>
      <c r="GV875" s="472"/>
    </row>
    <row r="876" spans="1:204" s="473" customFormat="1" x14ac:dyDescent="0.2">
      <c r="A876" s="476"/>
      <c r="B876" s="482" t="s">
        <v>1485</v>
      </c>
      <c r="C876" s="475" t="s">
        <v>1383</v>
      </c>
      <c r="D876" s="478">
        <v>2</v>
      </c>
      <c r="E876" s="478"/>
      <c r="F876" s="478"/>
      <c r="G876" s="478"/>
      <c r="H876" s="478"/>
      <c r="I876" s="478"/>
      <c r="J876" s="478"/>
      <c r="K876" s="478"/>
      <c r="L876" s="478"/>
      <c r="M876" s="478"/>
      <c r="N876" s="478"/>
      <c r="O876" s="478"/>
      <c r="P876" s="478"/>
      <c r="Q876" s="478"/>
      <c r="R876" s="478"/>
      <c r="S876" s="478"/>
      <c r="T876" s="478"/>
      <c r="U876" s="478"/>
      <c r="V876" s="478"/>
      <c r="W876" s="478"/>
      <c r="X876" s="478">
        <v>0</v>
      </c>
      <c r="Y876" s="478"/>
      <c r="Z876" s="478"/>
      <c r="AA876" s="478"/>
      <c r="AB876" s="478"/>
      <c r="AC876" s="478"/>
      <c r="AD876" s="478"/>
      <c r="AE876" s="478"/>
      <c r="AF876" s="478"/>
      <c r="AG876" s="478"/>
      <c r="AH876" s="478"/>
      <c r="AI876" s="478"/>
      <c r="AJ876" s="478"/>
      <c r="AK876" s="478"/>
      <c r="AL876" s="478"/>
      <c r="AM876" s="478"/>
      <c r="AN876" s="478"/>
      <c r="AO876" s="478"/>
      <c r="AP876" s="478"/>
      <c r="AQ876" s="478"/>
      <c r="AR876" s="478"/>
      <c r="AS876" s="478"/>
      <c r="AT876" s="478"/>
      <c r="AU876" s="478"/>
      <c r="AV876" s="478"/>
      <c r="AW876" s="478"/>
      <c r="AX876" s="478"/>
      <c r="AY876" s="478"/>
      <c r="AZ876" s="478"/>
      <c r="BA876" s="478"/>
      <c r="BB876" s="478"/>
      <c r="BC876" s="478"/>
      <c r="BD876" s="475" t="s">
        <v>3013</v>
      </c>
      <c r="BE876" s="493"/>
      <c r="BF876" s="472"/>
      <c r="BG876" s="472">
        <v>0</v>
      </c>
      <c r="BH876" s="472">
        <v>2</v>
      </c>
      <c r="BI876" s="472"/>
      <c r="BJ876" s="472"/>
      <c r="BK876" s="472"/>
      <c r="BL876" s="472"/>
      <c r="BM876" s="472"/>
      <c r="BN876" s="472"/>
      <c r="BO876" s="472"/>
      <c r="BP876" s="472"/>
      <c r="BQ876" s="472"/>
      <c r="BR876" s="472"/>
      <c r="BS876" s="472"/>
      <c r="BT876" s="472"/>
      <c r="BU876" s="472"/>
      <c r="BV876" s="472"/>
      <c r="BW876" s="472"/>
      <c r="BX876" s="472"/>
      <c r="BY876" s="472"/>
      <c r="BZ876" s="472"/>
      <c r="CA876" s="472"/>
      <c r="CB876" s="472"/>
      <c r="CC876" s="472"/>
      <c r="CD876" s="472"/>
      <c r="CE876" s="472"/>
      <c r="CF876" s="472"/>
      <c r="CG876" s="472"/>
      <c r="CH876" s="472"/>
      <c r="CI876" s="472"/>
      <c r="CJ876" s="472"/>
      <c r="CK876" s="472"/>
      <c r="CL876" s="472"/>
      <c r="CM876" s="472"/>
      <c r="CN876" s="472"/>
      <c r="CO876" s="472"/>
      <c r="CP876" s="472"/>
      <c r="CQ876" s="472"/>
      <c r="CR876" s="472"/>
      <c r="CS876" s="472"/>
      <c r="CT876" s="472"/>
      <c r="CU876" s="472"/>
      <c r="CV876" s="472"/>
      <c r="CW876" s="472"/>
      <c r="CX876" s="472"/>
      <c r="CY876" s="472"/>
      <c r="CZ876" s="472"/>
      <c r="DA876" s="472"/>
      <c r="DB876" s="472"/>
      <c r="DC876" s="472"/>
      <c r="DD876" s="472"/>
      <c r="DE876" s="472"/>
      <c r="DF876" s="472"/>
      <c r="DG876" s="472"/>
      <c r="DH876" s="472"/>
      <c r="DI876" s="472"/>
      <c r="DJ876" s="472"/>
      <c r="DK876" s="472"/>
      <c r="DL876" s="472"/>
      <c r="DM876" s="472"/>
      <c r="DN876" s="472"/>
      <c r="DO876" s="472"/>
      <c r="DP876" s="472"/>
      <c r="DQ876" s="472"/>
      <c r="DR876" s="472"/>
      <c r="DS876" s="472"/>
      <c r="DT876" s="472"/>
      <c r="DU876" s="472"/>
      <c r="DV876" s="472"/>
      <c r="DW876" s="472"/>
      <c r="DX876" s="472"/>
      <c r="DY876" s="472"/>
      <c r="DZ876" s="472"/>
      <c r="EA876" s="472"/>
      <c r="EB876" s="472"/>
      <c r="EC876" s="472"/>
      <c r="ED876" s="472"/>
      <c r="EE876" s="472"/>
      <c r="EF876" s="472"/>
      <c r="EG876" s="472"/>
      <c r="EH876" s="472"/>
      <c r="EI876" s="472"/>
      <c r="EJ876" s="472"/>
      <c r="EK876" s="472"/>
      <c r="EL876" s="472"/>
      <c r="EM876" s="472"/>
      <c r="EN876" s="472"/>
      <c r="EO876" s="472"/>
      <c r="EP876" s="472"/>
      <c r="EQ876" s="472"/>
      <c r="ER876" s="472"/>
      <c r="ES876" s="472"/>
      <c r="ET876" s="472"/>
      <c r="EU876" s="472"/>
      <c r="EV876" s="472"/>
      <c r="EW876" s="472"/>
      <c r="EX876" s="472"/>
      <c r="EY876" s="472"/>
      <c r="EZ876" s="472"/>
      <c r="FA876" s="472"/>
      <c r="FB876" s="472"/>
      <c r="FC876" s="472"/>
      <c r="FD876" s="472"/>
      <c r="FE876" s="472"/>
      <c r="FF876" s="472"/>
      <c r="FG876" s="472"/>
      <c r="FH876" s="472"/>
      <c r="FI876" s="472"/>
      <c r="FJ876" s="472"/>
      <c r="FK876" s="472"/>
      <c r="FL876" s="472"/>
      <c r="FM876" s="472"/>
      <c r="FN876" s="472"/>
      <c r="FO876" s="472"/>
      <c r="FP876" s="472"/>
      <c r="FQ876" s="472"/>
      <c r="FR876" s="472"/>
      <c r="FS876" s="472"/>
      <c r="FT876" s="472"/>
      <c r="FU876" s="472"/>
      <c r="FV876" s="472"/>
      <c r="FW876" s="472"/>
      <c r="FX876" s="472"/>
      <c r="FY876" s="472"/>
      <c r="FZ876" s="472"/>
      <c r="GA876" s="472"/>
      <c r="GB876" s="472"/>
      <c r="GC876" s="472"/>
      <c r="GD876" s="472"/>
      <c r="GE876" s="472"/>
      <c r="GF876" s="472"/>
      <c r="GG876" s="472"/>
      <c r="GH876" s="472"/>
      <c r="GI876" s="472"/>
      <c r="GJ876" s="472"/>
      <c r="GK876" s="472"/>
      <c r="GL876" s="472"/>
      <c r="GM876" s="472"/>
      <c r="GN876" s="472"/>
      <c r="GO876" s="472"/>
      <c r="GP876" s="472"/>
      <c r="GQ876" s="472"/>
      <c r="GR876" s="472"/>
      <c r="GS876" s="472"/>
      <c r="GT876" s="472"/>
      <c r="GU876" s="472"/>
      <c r="GV876" s="472"/>
    </row>
    <row r="877" spans="1:204" s="473" customFormat="1" x14ac:dyDescent="0.2">
      <c r="A877" s="476"/>
      <c r="B877" s="482" t="s">
        <v>1560</v>
      </c>
      <c r="C877" s="475" t="s">
        <v>1383</v>
      </c>
      <c r="D877" s="478">
        <v>0.5</v>
      </c>
      <c r="E877" s="478"/>
      <c r="F877" s="478"/>
      <c r="G877" s="478"/>
      <c r="H877" s="478"/>
      <c r="I877" s="478"/>
      <c r="J877" s="478"/>
      <c r="K877" s="478"/>
      <c r="L877" s="478"/>
      <c r="M877" s="478"/>
      <c r="N877" s="478"/>
      <c r="O877" s="478"/>
      <c r="P877" s="478"/>
      <c r="Q877" s="478"/>
      <c r="R877" s="478"/>
      <c r="S877" s="478"/>
      <c r="T877" s="478"/>
      <c r="U877" s="478"/>
      <c r="V877" s="478"/>
      <c r="W877" s="478"/>
      <c r="X877" s="478">
        <v>0</v>
      </c>
      <c r="Y877" s="478"/>
      <c r="Z877" s="478"/>
      <c r="AA877" s="478"/>
      <c r="AB877" s="478"/>
      <c r="AC877" s="478"/>
      <c r="AD877" s="478"/>
      <c r="AE877" s="478"/>
      <c r="AF877" s="478"/>
      <c r="AG877" s="478"/>
      <c r="AH877" s="478"/>
      <c r="AI877" s="478"/>
      <c r="AJ877" s="478"/>
      <c r="AK877" s="478"/>
      <c r="AL877" s="478"/>
      <c r="AM877" s="478"/>
      <c r="AN877" s="478"/>
      <c r="AO877" s="478"/>
      <c r="AP877" s="478"/>
      <c r="AQ877" s="478"/>
      <c r="AR877" s="478"/>
      <c r="AS877" s="478"/>
      <c r="AT877" s="478"/>
      <c r="AU877" s="478"/>
      <c r="AV877" s="478"/>
      <c r="AW877" s="478"/>
      <c r="AX877" s="478"/>
      <c r="AY877" s="478"/>
      <c r="AZ877" s="478"/>
      <c r="BA877" s="478"/>
      <c r="BB877" s="478"/>
      <c r="BC877" s="478"/>
      <c r="BD877" s="475" t="s">
        <v>3013</v>
      </c>
      <c r="BE877" s="493"/>
      <c r="BF877" s="472"/>
      <c r="BG877" s="472">
        <v>0</v>
      </c>
      <c r="BH877" s="472">
        <v>0.5</v>
      </c>
      <c r="BI877" s="472"/>
      <c r="BJ877" s="472"/>
      <c r="BK877" s="472"/>
      <c r="BL877" s="472"/>
      <c r="BM877" s="472"/>
      <c r="BN877" s="472"/>
      <c r="BO877" s="472"/>
      <c r="BP877" s="472"/>
      <c r="BQ877" s="472"/>
      <c r="BR877" s="472"/>
      <c r="BS877" s="472"/>
      <c r="BT877" s="472"/>
      <c r="BU877" s="472"/>
      <c r="BV877" s="472"/>
      <c r="BW877" s="472"/>
      <c r="BX877" s="472"/>
      <c r="BY877" s="472"/>
      <c r="BZ877" s="472"/>
      <c r="CA877" s="472"/>
      <c r="CB877" s="472"/>
      <c r="CC877" s="472"/>
      <c r="CD877" s="472"/>
      <c r="CE877" s="472"/>
      <c r="CF877" s="472"/>
      <c r="CG877" s="472"/>
      <c r="CH877" s="472"/>
      <c r="CI877" s="472"/>
      <c r="CJ877" s="472"/>
      <c r="CK877" s="472"/>
      <c r="CL877" s="472"/>
      <c r="CM877" s="472"/>
      <c r="CN877" s="472"/>
      <c r="CO877" s="472"/>
      <c r="CP877" s="472"/>
      <c r="CQ877" s="472"/>
      <c r="CR877" s="472"/>
      <c r="CS877" s="472"/>
      <c r="CT877" s="472"/>
      <c r="CU877" s="472"/>
      <c r="CV877" s="472"/>
      <c r="CW877" s="472"/>
      <c r="CX877" s="472"/>
      <c r="CY877" s="472"/>
      <c r="CZ877" s="472"/>
      <c r="DA877" s="472"/>
      <c r="DB877" s="472"/>
      <c r="DC877" s="472"/>
      <c r="DD877" s="472"/>
      <c r="DE877" s="472"/>
      <c r="DF877" s="472"/>
      <c r="DG877" s="472"/>
      <c r="DH877" s="472"/>
      <c r="DI877" s="472"/>
      <c r="DJ877" s="472"/>
      <c r="DK877" s="472"/>
      <c r="DL877" s="472"/>
      <c r="DM877" s="472"/>
      <c r="DN877" s="472"/>
      <c r="DO877" s="472"/>
      <c r="DP877" s="472"/>
      <c r="DQ877" s="472"/>
      <c r="DR877" s="472"/>
      <c r="DS877" s="472"/>
      <c r="DT877" s="472"/>
      <c r="DU877" s="472"/>
      <c r="DV877" s="472"/>
      <c r="DW877" s="472"/>
      <c r="DX877" s="472"/>
      <c r="DY877" s="472"/>
      <c r="DZ877" s="472"/>
      <c r="EA877" s="472"/>
      <c r="EB877" s="472"/>
      <c r="EC877" s="472"/>
      <c r="ED877" s="472"/>
      <c r="EE877" s="472"/>
      <c r="EF877" s="472"/>
      <c r="EG877" s="472"/>
      <c r="EH877" s="472"/>
      <c r="EI877" s="472"/>
      <c r="EJ877" s="472"/>
      <c r="EK877" s="472"/>
      <c r="EL877" s="472"/>
      <c r="EM877" s="472"/>
      <c r="EN877" s="472"/>
      <c r="EO877" s="472"/>
      <c r="EP877" s="472"/>
      <c r="EQ877" s="472"/>
      <c r="ER877" s="472"/>
      <c r="ES877" s="472"/>
      <c r="ET877" s="472"/>
      <c r="EU877" s="472"/>
      <c r="EV877" s="472"/>
      <c r="EW877" s="472"/>
      <c r="EX877" s="472"/>
      <c r="EY877" s="472"/>
      <c r="EZ877" s="472"/>
      <c r="FA877" s="472"/>
      <c r="FB877" s="472"/>
      <c r="FC877" s="472"/>
      <c r="FD877" s="472"/>
      <c r="FE877" s="472"/>
      <c r="FF877" s="472"/>
      <c r="FG877" s="472"/>
      <c r="FH877" s="472"/>
      <c r="FI877" s="472"/>
      <c r="FJ877" s="472"/>
      <c r="FK877" s="472"/>
      <c r="FL877" s="472"/>
      <c r="FM877" s="472"/>
      <c r="FN877" s="472"/>
      <c r="FO877" s="472"/>
      <c r="FP877" s="472"/>
      <c r="FQ877" s="472"/>
      <c r="FR877" s="472"/>
      <c r="FS877" s="472"/>
      <c r="FT877" s="472"/>
      <c r="FU877" s="472"/>
      <c r="FV877" s="472"/>
      <c r="FW877" s="472"/>
      <c r="FX877" s="472"/>
      <c r="FY877" s="472"/>
      <c r="FZ877" s="472"/>
      <c r="GA877" s="472"/>
      <c r="GB877" s="472"/>
      <c r="GC877" s="472"/>
      <c r="GD877" s="472"/>
      <c r="GE877" s="472"/>
      <c r="GF877" s="472"/>
      <c r="GG877" s="472"/>
      <c r="GH877" s="472"/>
      <c r="GI877" s="472"/>
      <c r="GJ877" s="472"/>
      <c r="GK877" s="472"/>
      <c r="GL877" s="472"/>
      <c r="GM877" s="472"/>
      <c r="GN877" s="472"/>
      <c r="GO877" s="472"/>
      <c r="GP877" s="472"/>
      <c r="GQ877" s="472"/>
      <c r="GR877" s="472"/>
      <c r="GS877" s="472"/>
      <c r="GT877" s="472"/>
      <c r="GU877" s="472"/>
      <c r="GV877" s="472"/>
    </row>
    <row r="878" spans="1:204" s="473" customFormat="1" x14ac:dyDescent="0.2">
      <c r="A878" s="476"/>
      <c r="B878" s="508" t="s">
        <v>1561</v>
      </c>
      <c r="C878" s="475" t="s">
        <v>1383</v>
      </c>
      <c r="D878" s="478">
        <v>0.3</v>
      </c>
      <c r="E878" s="478"/>
      <c r="F878" s="478"/>
      <c r="G878" s="478"/>
      <c r="H878" s="478">
        <v>0.3</v>
      </c>
      <c r="I878" s="478"/>
      <c r="J878" s="478"/>
      <c r="K878" s="478"/>
      <c r="L878" s="478"/>
      <c r="M878" s="478"/>
      <c r="N878" s="478"/>
      <c r="O878" s="478"/>
      <c r="P878" s="478"/>
      <c r="Q878" s="478"/>
      <c r="R878" s="478"/>
      <c r="S878" s="478"/>
      <c r="T878" s="478"/>
      <c r="U878" s="478"/>
      <c r="V878" s="478"/>
      <c r="W878" s="478"/>
      <c r="X878" s="478">
        <v>0</v>
      </c>
      <c r="Y878" s="478"/>
      <c r="Z878" s="478"/>
      <c r="AA878" s="478"/>
      <c r="AB878" s="478"/>
      <c r="AC878" s="478"/>
      <c r="AD878" s="478"/>
      <c r="AE878" s="478"/>
      <c r="AF878" s="478"/>
      <c r="AG878" s="478"/>
      <c r="AH878" s="478"/>
      <c r="AI878" s="478"/>
      <c r="AJ878" s="478"/>
      <c r="AK878" s="478"/>
      <c r="AL878" s="478"/>
      <c r="AM878" s="478"/>
      <c r="AN878" s="478"/>
      <c r="AO878" s="478"/>
      <c r="AP878" s="478"/>
      <c r="AQ878" s="478"/>
      <c r="AR878" s="478"/>
      <c r="AS878" s="478"/>
      <c r="AT878" s="478"/>
      <c r="AU878" s="478"/>
      <c r="AV878" s="478"/>
      <c r="AW878" s="478"/>
      <c r="AX878" s="478"/>
      <c r="AY878" s="478"/>
      <c r="AZ878" s="478"/>
      <c r="BA878" s="478"/>
      <c r="BB878" s="478"/>
      <c r="BC878" s="478"/>
      <c r="BD878" s="475" t="s">
        <v>2983</v>
      </c>
      <c r="BE878" s="495" t="s">
        <v>1562</v>
      </c>
      <c r="BF878" s="472">
        <v>2017</v>
      </c>
      <c r="BG878" s="472">
        <v>0.3</v>
      </c>
      <c r="BH878" s="472">
        <v>0</v>
      </c>
      <c r="BI878" s="472"/>
      <c r="BJ878" s="472"/>
      <c r="BK878" s="472"/>
      <c r="BL878" s="472"/>
      <c r="BM878" s="472"/>
      <c r="BN878" s="472"/>
      <c r="BO878" s="472"/>
      <c r="BP878" s="472"/>
      <c r="BQ878" s="472"/>
      <c r="BR878" s="472"/>
      <c r="BS878" s="472"/>
      <c r="BT878" s="472"/>
      <c r="BU878" s="472"/>
      <c r="BV878" s="472"/>
      <c r="BW878" s="472"/>
      <c r="BX878" s="472"/>
      <c r="BY878" s="472"/>
      <c r="BZ878" s="472"/>
      <c r="CA878" s="472"/>
      <c r="CB878" s="472"/>
      <c r="CC878" s="472"/>
      <c r="CD878" s="472"/>
      <c r="CE878" s="472"/>
      <c r="CF878" s="472"/>
      <c r="CG878" s="472"/>
      <c r="CH878" s="472"/>
      <c r="CI878" s="472"/>
      <c r="CJ878" s="472"/>
      <c r="CK878" s="472"/>
      <c r="CL878" s="472"/>
      <c r="CM878" s="472"/>
      <c r="CN878" s="472"/>
      <c r="CO878" s="472"/>
      <c r="CP878" s="472"/>
      <c r="CQ878" s="472"/>
      <c r="CR878" s="472"/>
      <c r="CS878" s="472"/>
      <c r="CT878" s="472"/>
      <c r="CU878" s="472"/>
      <c r="CV878" s="472"/>
      <c r="CW878" s="472"/>
      <c r="CX878" s="472"/>
      <c r="CY878" s="472"/>
      <c r="CZ878" s="472"/>
      <c r="DA878" s="472"/>
      <c r="DB878" s="472"/>
      <c r="DC878" s="472"/>
      <c r="DD878" s="472"/>
      <c r="DE878" s="472"/>
      <c r="DF878" s="472"/>
      <c r="DG878" s="472"/>
      <c r="DH878" s="472"/>
      <c r="DI878" s="472"/>
      <c r="DJ878" s="472"/>
      <c r="DK878" s="472"/>
      <c r="DL878" s="472"/>
      <c r="DM878" s="472"/>
      <c r="DN878" s="472"/>
      <c r="DO878" s="472"/>
      <c r="DP878" s="472"/>
      <c r="DQ878" s="472"/>
      <c r="DR878" s="472"/>
      <c r="DS878" s="472"/>
      <c r="DT878" s="472"/>
      <c r="DU878" s="472"/>
      <c r="DV878" s="472"/>
      <c r="DW878" s="472"/>
      <c r="DX878" s="472"/>
      <c r="DY878" s="472"/>
      <c r="DZ878" s="472"/>
      <c r="EA878" s="472"/>
      <c r="EB878" s="472"/>
      <c r="EC878" s="472"/>
      <c r="ED878" s="472"/>
      <c r="EE878" s="472"/>
      <c r="EF878" s="472"/>
      <c r="EG878" s="472"/>
      <c r="EH878" s="472"/>
      <c r="EI878" s="472"/>
      <c r="EJ878" s="472"/>
      <c r="EK878" s="472"/>
      <c r="EL878" s="472"/>
      <c r="EM878" s="472"/>
      <c r="EN878" s="472"/>
      <c r="EO878" s="472"/>
      <c r="EP878" s="472"/>
      <c r="EQ878" s="472"/>
      <c r="ER878" s="472"/>
      <c r="ES878" s="472"/>
      <c r="ET878" s="472"/>
      <c r="EU878" s="472"/>
      <c r="EV878" s="472"/>
      <c r="EW878" s="472"/>
      <c r="EX878" s="472"/>
      <c r="EY878" s="472"/>
      <c r="EZ878" s="472"/>
      <c r="FA878" s="472"/>
      <c r="FB878" s="472"/>
      <c r="FC878" s="472"/>
      <c r="FD878" s="472"/>
      <c r="FE878" s="472"/>
      <c r="FF878" s="472"/>
      <c r="FG878" s="472"/>
      <c r="FH878" s="472"/>
      <c r="FI878" s="472"/>
      <c r="FJ878" s="472"/>
      <c r="FK878" s="472"/>
      <c r="FL878" s="472"/>
      <c r="FM878" s="472"/>
      <c r="FN878" s="472"/>
      <c r="FO878" s="472"/>
      <c r="FP878" s="472"/>
      <c r="FQ878" s="472"/>
      <c r="FR878" s="472"/>
      <c r="FS878" s="472"/>
      <c r="FT878" s="472"/>
      <c r="FU878" s="472"/>
      <c r="FV878" s="472"/>
      <c r="FW878" s="472"/>
      <c r="FX878" s="472"/>
      <c r="FY878" s="472"/>
      <c r="FZ878" s="472"/>
      <c r="GA878" s="472"/>
      <c r="GB878" s="472"/>
      <c r="GC878" s="472"/>
      <c r="GD878" s="472"/>
      <c r="GE878" s="472"/>
      <c r="GF878" s="472"/>
      <c r="GG878" s="472"/>
      <c r="GH878" s="472"/>
      <c r="GI878" s="472"/>
      <c r="GJ878" s="472"/>
      <c r="GK878" s="472"/>
      <c r="GL878" s="472"/>
      <c r="GM878" s="472"/>
      <c r="GN878" s="472"/>
      <c r="GO878" s="472"/>
      <c r="GP878" s="472"/>
      <c r="GQ878" s="472"/>
      <c r="GR878" s="472"/>
      <c r="GS878" s="472"/>
      <c r="GT878" s="472"/>
      <c r="GU878" s="472"/>
      <c r="GV878" s="472"/>
    </row>
    <row r="879" spans="1:204" s="473" customFormat="1" x14ac:dyDescent="0.2">
      <c r="A879" s="476"/>
      <c r="B879" s="481" t="s">
        <v>1563</v>
      </c>
      <c r="C879" s="475" t="s">
        <v>1383</v>
      </c>
      <c r="D879" s="478">
        <v>0.9</v>
      </c>
      <c r="E879" s="478"/>
      <c r="F879" s="478"/>
      <c r="G879" s="478">
        <v>0.5</v>
      </c>
      <c r="H879" s="478"/>
      <c r="I879" s="478"/>
      <c r="J879" s="478"/>
      <c r="K879" s="478"/>
      <c r="L879" s="478"/>
      <c r="M879" s="478">
        <v>0.4</v>
      </c>
      <c r="N879" s="478"/>
      <c r="O879" s="478"/>
      <c r="P879" s="478"/>
      <c r="Q879" s="478"/>
      <c r="R879" s="478"/>
      <c r="S879" s="478"/>
      <c r="T879" s="478"/>
      <c r="U879" s="478"/>
      <c r="V879" s="478"/>
      <c r="W879" s="478"/>
      <c r="X879" s="478">
        <v>0</v>
      </c>
      <c r="Y879" s="478"/>
      <c r="Z879" s="478"/>
      <c r="AA879" s="478"/>
      <c r="AB879" s="478"/>
      <c r="AC879" s="478"/>
      <c r="AD879" s="478"/>
      <c r="AE879" s="478"/>
      <c r="AF879" s="478"/>
      <c r="AG879" s="478"/>
      <c r="AH879" s="478"/>
      <c r="AI879" s="478"/>
      <c r="AJ879" s="478"/>
      <c r="AK879" s="478"/>
      <c r="AL879" s="478"/>
      <c r="AM879" s="478"/>
      <c r="AN879" s="478"/>
      <c r="AO879" s="478"/>
      <c r="AP879" s="478"/>
      <c r="AQ879" s="478"/>
      <c r="AR879" s="478"/>
      <c r="AS879" s="478"/>
      <c r="AT879" s="478"/>
      <c r="AU879" s="478"/>
      <c r="AV879" s="478"/>
      <c r="AW879" s="478"/>
      <c r="AX879" s="478"/>
      <c r="AY879" s="478"/>
      <c r="AZ879" s="478"/>
      <c r="BA879" s="478"/>
      <c r="BB879" s="478"/>
      <c r="BC879" s="478"/>
      <c r="BD879" s="475" t="s">
        <v>2983</v>
      </c>
      <c r="BE879" s="495" t="s">
        <v>1564</v>
      </c>
      <c r="BF879" s="472">
        <v>2017</v>
      </c>
      <c r="BG879" s="472">
        <v>0.9</v>
      </c>
      <c r="BH879" s="472">
        <v>0</v>
      </c>
      <c r="BI879" s="472"/>
      <c r="BJ879" s="472"/>
      <c r="BK879" s="472"/>
      <c r="BL879" s="472"/>
      <c r="BM879" s="472"/>
      <c r="BN879" s="472"/>
      <c r="BO879" s="472"/>
      <c r="BP879" s="472"/>
      <c r="BQ879" s="472"/>
      <c r="BR879" s="472"/>
      <c r="BS879" s="472"/>
      <c r="BT879" s="472"/>
      <c r="BU879" s="472"/>
      <c r="BV879" s="472"/>
      <c r="BW879" s="472"/>
      <c r="BX879" s="472"/>
      <c r="BY879" s="472"/>
      <c r="BZ879" s="472"/>
      <c r="CA879" s="472"/>
      <c r="CB879" s="472"/>
      <c r="CC879" s="472"/>
      <c r="CD879" s="472"/>
      <c r="CE879" s="472"/>
      <c r="CF879" s="472"/>
      <c r="CG879" s="472"/>
      <c r="CH879" s="472"/>
      <c r="CI879" s="472"/>
      <c r="CJ879" s="472"/>
      <c r="CK879" s="472"/>
      <c r="CL879" s="472"/>
      <c r="CM879" s="472"/>
      <c r="CN879" s="472"/>
      <c r="CO879" s="472"/>
      <c r="CP879" s="472"/>
      <c r="CQ879" s="472"/>
      <c r="CR879" s="472"/>
      <c r="CS879" s="472"/>
      <c r="CT879" s="472"/>
      <c r="CU879" s="472"/>
      <c r="CV879" s="472"/>
      <c r="CW879" s="472"/>
      <c r="CX879" s="472"/>
      <c r="CY879" s="472"/>
      <c r="CZ879" s="472"/>
      <c r="DA879" s="472"/>
      <c r="DB879" s="472"/>
      <c r="DC879" s="472"/>
      <c r="DD879" s="472"/>
      <c r="DE879" s="472"/>
      <c r="DF879" s="472"/>
      <c r="DG879" s="472"/>
      <c r="DH879" s="472"/>
      <c r="DI879" s="472"/>
      <c r="DJ879" s="472"/>
      <c r="DK879" s="472"/>
      <c r="DL879" s="472"/>
      <c r="DM879" s="472"/>
      <c r="DN879" s="472"/>
      <c r="DO879" s="472"/>
      <c r="DP879" s="472"/>
      <c r="DQ879" s="472"/>
      <c r="DR879" s="472"/>
      <c r="DS879" s="472"/>
      <c r="DT879" s="472"/>
      <c r="DU879" s="472"/>
      <c r="DV879" s="472"/>
      <c r="DW879" s="472"/>
      <c r="DX879" s="472"/>
      <c r="DY879" s="472"/>
      <c r="DZ879" s="472"/>
      <c r="EA879" s="472"/>
      <c r="EB879" s="472"/>
      <c r="EC879" s="472"/>
      <c r="ED879" s="472"/>
      <c r="EE879" s="472"/>
      <c r="EF879" s="472"/>
      <c r="EG879" s="472"/>
      <c r="EH879" s="472"/>
      <c r="EI879" s="472"/>
      <c r="EJ879" s="472"/>
      <c r="EK879" s="472"/>
      <c r="EL879" s="472"/>
      <c r="EM879" s="472"/>
      <c r="EN879" s="472"/>
      <c r="EO879" s="472"/>
      <c r="EP879" s="472"/>
      <c r="EQ879" s="472"/>
      <c r="ER879" s="472"/>
      <c r="ES879" s="472"/>
      <c r="ET879" s="472"/>
      <c r="EU879" s="472"/>
      <c r="EV879" s="472"/>
      <c r="EW879" s="472"/>
      <c r="EX879" s="472"/>
      <c r="EY879" s="472"/>
      <c r="EZ879" s="472"/>
      <c r="FA879" s="472"/>
      <c r="FB879" s="472"/>
      <c r="FC879" s="472"/>
      <c r="FD879" s="472"/>
      <c r="FE879" s="472"/>
      <c r="FF879" s="472"/>
      <c r="FG879" s="472"/>
      <c r="FH879" s="472"/>
      <c r="FI879" s="472"/>
      <c r="FJ879" s="472"/>
      <c r="FK879" s="472"/>
      <c r="FL879" s="472"/>
      <c r="FM879" s="472"/>
      <c r="FN879" s="472"/>
      <c r="FO879" s="472"/>
      <c r="FP879" s="472"/>
      <c r="FQ879" s="472"/>
      <c r="FR879" s="472"/>
      <c r="FS879" s="472"/>
      <c r="FT879" s="472"/>
      <c r="FU879" s="472"/>
      <c r="FV879" s="472"/>
      <c r="FW879" s="472"/>
      <c r="FX879" s="472"/>
      <c r="FY879" s="472"/>
      <c r="FZ879" s="472"/>
      <c r="GA879" s="472"/>
      <c r="GB879" s="472"/>
      <c r="GC879" s="472"/>
      <c r="GD879" s="472"/>
      <c r="GE879" s="472"/>
      <c r="GF879" s="472"/>
      <c r="GG879" s="472"/>
      <c r="GH879" s="472"/>
      <c r="GI879" s="472"/>
      <c r="GJ879" s="472"/>
      <c r="GK879" s="472"/>
      <c r="GL879" s="472"/>
      <c r="GM879" s="472"/>
      <c r="GN879" s="472"/>
      <c r="GO879" s="472"/>
      <c r="GP879" s="472"/>
      <c r="GQ879" s="472"/>
      <c r="GR879" s="472"/>
      <c r="GS879" s="472"/>
      <c r="GT879" s="472"/>
      <c r="GU879" s="472"/>
      <c r="GV879" s="472"/>
    </row>
    <row r="880" spans="1:204" s="473" customFormat="1" x14ac:dyDescent="0.2">
      <c r="A880" s="476"/>
      <c r="B880" s="508" t="s">
        <v>1565</v>
      </c>
      <c r="C880" s="475" t="s">
        <v>1383</v>
      </c>
      <c r="D880" s="478">
        <v>0.3</v>
      </c>
      <c r="E880" s="478"/>
      <c r="F880" s="478"/>
      <c r="G880" s="478"/>
      <c r="H880" s="478"/>
      <c r="I880" s="478"/>
      <c r="J880" s="478"/>
      <c r="K880" s="478"/>
      <c r="L880" s="478"/>
      <c r="M880" s="478"/>
      <c r="N880" s="478"/>
      <c r="O880" s="478"/>
      <c r="P880" s="478"/>
      <c r="Q880" s="478"/>
      <c r="R880" s="478"/>
      <c r="S880" s="478"/>
      <c r="T880" s="478"/>
      <c r="U880" s="478"/>
      <c r="V880" s="478"/>
      <c r="W880" s="478"/>
      <c r="X880" s="478">
        <v>0</v>
      </c>
      <c r="Y880" s="478"/>
      <c r="Z880" s="478"/>
      <c r="AA880" s="478"/>
      <c r="AB880" s="478"/>
      <c r="AC880" s="478"/>
      <c r="AD880" s="478"/>
      <c r="AE880" s="478"/>
      <c r="AF880" s="478"/>
      <c r="AG880" s="478"/>
      <c r="AH880" s="478"/>
      <c r="AI880" s="478"/>
      <c r="AJ880" s="478"/>
      <c r="AK880" s="478"/>
      <c r="AL880" s="478"/>
      <c r="AM880" s="478"/>
      <c r="AN880" s="478"/>
      <c r="AO880" s="478"/>
      <c r="AP880" s="478"/>
      <c r="AQ880" s="478"/>
      <c r="AR880" s="478"/>
      <c r="AS880" s="478"/>
      <c r="AT880" s="478"/>
      <c r="AU880" s="478"/>
      <c r="AV880" s="478"/>
      <c r="AW880" s="478"/>
      <c r="AX880" s="478"/>
      <c r="AY880" s="478"/>
      <c r="AZ880" s="478"/>
      <c r="BA880" s="478"/>
      <c r="BB880" s="478"/>
      <c r="BC880" s="478"/>
      <c r="BD880" s="475" t="s">
        <v>2983</v>
      </c>
      <c r="BE880" s="495"/>
      <c r="BF880" s="472"/>
      <c r="BG880" s="472">
        <v>0</v>
      </c>
      <c r="BH880" s="472">
        <v>0.3</v>
      </c>
      <c r="BI880" s="472"/>
      <c r="BJ880" s="472"/>
      <c r="BK880" s="472"/>
      <c r="BL880" s="472"/>
      <c r="BM880" s="472"/>
      <c r="BN880" s="472"/>
      <c r="BO880" s="472"/>
      <c r="BP880" s="472"/>
      <c r="BQ880" s="472"/>
      <c r="BR880" s="472"/>
      <c r="BS880" s="472"/>
      <c r="BT880" s="472"/>
      <c r="BU880" s="472"/>
      <c r="BV880" s="472"/>
      <c r="BW880" s="472"/>
      <c r="BX880" s="472"/>
      <c r="BY880" s="472"/>
      <c r="BZ880" s="472"/>
      <c r="CA880" s="472"/>
      <c r="CB880" s="472"/>
      <c r="CC880" s="472"/>
      <c r="CD880" s="472"/>
      <c r="CE880" s="472"/>
      <c r="CF880" s="472"/>
      <c r="CG880" s="472"/>
      <c r="CH880" s="472"/>
      <c r="CI880" s="472"/>
      <c r="CJ880" s="472"/>
      <c r="CK880" s="472"/>
      <c r="CL880" s="472"/>
      <c r="CM880" s="472"/>
      <c r="CN880" s="472"/>
      <c r="CO880" s="472"/>
      <c r="CP880" s="472"/>
      <c r="CQ880" s="472"/>
      <c r="CR880" s="472"/>
      <c r="CS880" s="472"/>
      <c r="CT880" s="472"/>
      <c r="CU880" s="472"/>
      <c r="CV880" s="472"/>
      <c r="CW880" s="472"/>
      <c r="CX880" s="472"/>
      <c r="CY880" s="472"/>
      <c r="CZ880" s="472"/>
      <c r="DA880" s="472"/>
      <c r="DB880" s="472"/>
      <c r="DC880" s="472"/>
      <c r="DD880" s="472"/>
      <c r="DE880" s="472"/>
      <c r="DF880" s="472"/>
      <c r="DG880" s="472"/>
      <c r="DH880" s="472"/>
      <c r="DI880" s="472"/>
      <c r="DJ880" s="472"/>
      <c r="DK880" s="472"/>
      <c r="DL880" s="472"/>
      <c r="DM880" s="472"/>
      <c r="DN880" s="472"/>
      <c r="DO880" s="472"/>
      <c r="DP880" s="472"/>
      <c r="DQ880" s="472"/>
      <c r="DR880" s="472"/>
      <c r="DS880" s="472"/>
      <c r="DT880" s="472"/>
      <c r="DU880" s="472"/>
      <c r="DV880" s="472"/>
      <c r="DW880" s="472"/>
      <c r="DX880" s="472"/>
      <c r="DY880" s="472"/>
      <c r="DZ880" s="472"/>
      <c r="EA880" s="472"/>
      <c r="EB880" s="472"/>
      <c r="EC880" s="472"/>
      <c r="ED880" s="472"/>
      <c r="EE880" s="472"/>
      <c r="EF880" s="472"/>
      <c r="EG880" s="472"/>
      <c r="EH880" s="472"/>
      <c r="EI880" s="472"/>
      <c r="EJ880" s="472"/>
      <c r="EK880" s="472"/>
      <c r="EL880" s="472"/>
      <c r="EM880" s="472"/>
      <c r="EN880" s="472"/>
      <c r="EO880" s="472"/>
      <c r="EP880" s="472"/>
      <c r="EQ880" s="472"/>
      <c r="ER880" s="472"/>
      <c r="ES880" s="472"/>
      <c r="ET880" s="472"/>
      <c r="EU880" s="472"/>
      <c r="EV880" s="472"/>
      <c r="EW880" s="472"/>
      <c r="EX880" s="472"/>
      <c r="EY880" s="472"/>
      <c r="EZ880" s="472"/>
      <c r="FA880" s="472"/>
      <c r="FB880" s="472"/>
      <c r="FC880" s="472"/>
      <c r="FD880" s="472"/>
      <c r="FE880" s="472"/>
      <c r="FF880" s="472"/>
      <c r="FG880" s="472"/>
      <c r="FH880" s="472"/>
      <c r="FI880" s="472"/>
      <c r="FJ880" s="472"/>
      <c r="FK880" s="472"/>
      <c r="FL880" s="472"/>
      <c r="FM880" s="472"/>
      <c r="FN880" s="472"/>
      <c r="FO880" s="472"/>
      <c r="FP880" s="472"/>
      <c r="FQ880" s="472"/>
      <c r="FR880" s="472"/>
      <c r="FS880" s="472"/>
      <c r="FT880" s="472"/>
      <c r="FU880" s="472"/>
      <c r="FV880" s="472"/>
      <c r="FW880" s="472"/>
      <c r="FX880" s="472"/>
      <c r="FY880" s="472"/>
      <c r="FZ880" s="472"/>
      <c r="GA880" s="472"/>
      <c r="GB880" s="472"/>
      <c r="GC880" s="472"/>
      <c r="GD880" s="472"/>
      <c r="GE880" s="472"/>
      <c r="GF880" s="472"/>
      <c r="GG880" s="472"/>
      <c r="GH880" s="472"/>
      <c r="GI880" s="472"/>
      <c r="GJ880" s="472"/>
      <c r="GK880" s="472"/>
      <c r="GL880" s="472"/>
      <c r="GM880" s="472"/>
      <c r="GN880" s="472"/>
      <c r="GO880" s="472"/>
      <c r="GP880" s="472"/>
      <c r="GQ880" s="472"/>
      <c r="GR880" s="472"/>
      <c r="GS880" s="472"/>
      <c r="GT880" s="472"/>
      <c r="GU880" s="472"/>
      <c r="GV880" s="472"/>
    </row>
    <row r="881" spans="1:204" s="473" customFormat="1" x14ac:dyDescent="0.2">
      <c r="A881" s="476"/>
      <c r="B881" s="508" t="s">
        <v>1566</v>
      </c>
      <c r="C881" s="475" t="s">
        <v>1383</v>
      </c>
      <c r="D881" s="478">
        <v>0.7</v>
      </c>
      <c r="E881" s="478"/>
      <c r="F881" s="478"/>
      <c r="G881" s="478"/>
      <c r="H881" s="478"/>
      <c r="I881" s="478"/>
      <c r="J881" s="478"/>
      <c r="K881" s="478"/>
      <c r="L881" s="478"/>
      <c r="M881" s="478"/>
      <c r="N881" s="478"/>
      <c r="O881" s="478"/>
      <c r="P881" s="478"/>
      <c r="Q881" s="478"/>
      <c r="R881" s="478"/>
      <c r="S881" s="478"/>
      <c r="T881" s="478"/>
      <c r="U881" s="478"/>
      <c r="V881" s="478"/>
      <c r="W881" s="478"/>
      <c r="X881" s="478">
        <v>0</v>
      </c>
      <c r="Y881" s="478"/>
      <c r="Z881" s="478"/>
      <c r="AA881" s="478"/>
      <c r="AB881" s="478"/>
      <c r="AC881" s="478"/>
      <c r="AD881" s="478"/>
      <c r="AE881" s="478"/>
      <c r="AF881" s="478"/>
      <c r="AG881" s="478"/>
      <c r="AH881" s="478"/>
      <c r="AI881" s="478"/>
      <c r="AJ881" s="478"/>
      <c r="AK881" s="478"/>
      <c r="AL881" s="478"/>
      <c r="AM881" s="478"/>
      <c r="AN881" s="478"/>
      <c r="AO881" s="478"/>
      <c r="AP881" s="478"/>
      <c r="AQ881" s="478"/>
      <c r="AR881" s="478"/>
      <c r="AS881" s="478"/>
      <c r="AT881" s="478"/>
      <c r="AU881" s="478"/>
      <c r="AV881" s="478"/>
      <c r="AW881" s="478"/>
      <c r="AX881" s="478"/>
      <c r="AY881" s="478"/>
      <c r="AZ881" s="478"/>
      <c r="BA881" s="478"/>
      <c r="BB881" s="478"/>
      <c r="BC881" s="478"/>
      <c r="BD881" s="475" t="s">
        <v>2983</v>
      </c>
      <c r="BE881" s="495"/>
      <c r="BF881" s="472"/>
      <c r="BG881" s="472">
        <v>0</v>
      </c>
      <c r="BH881" s="472">
        <v>0.7</v>
      </c>
      <c r="BI881" s="472"/>
      <c r="BJ881" s="472"/>
      <c r="BK881" s="472"/>
      <c r="BL881" s="472"/>
      <c r="BM881" s="472"/>
      <c r="BN881" s="472"/>
      <c r="BO881" s="472"/>
      <c r="BP881" s="472"/>
      <c r="BQ881" s="472"/>
      <c r="BR881" s="472"/>
      <c r="BS881" s="472"/>
      <c r="BT881" s="472"/>
      <c r="BU881" s="472"/>
      <c r="BV881" s="472"/>
      <c r="BW881" s="472"/>
      <c r="BX881" s="472"/>
      <c r="BY881" s="472"/>
      <c r="BZ881" s="472"/>
      <c r="CA881" s="472"/>
      <c r="CB881" s="472"/>
      <c r="CC881" s="472"/>
      <c r="CD881" s="472"/>
      <c r="CE881" s="472"/>
      <c r="CF881" s="472"/>
      <c r="CG881" s="472"/>
      <c r="CH881" s="472"/>
      <c r="CI881" s="472"/>
      <c r="CJ881" s="472"/>
      <c r="CK881" s="472"/>
      <c r="CL881" s="472"/>
      <c r="CM881" s="472"/>
      <c r="CN881" s="472"/>
      <c r="CO881" s="472"/>
      <c r="CP881" s="472"/>
      <c r="CQ881" s="472"/>
      <c r="CR881" s="472"/>
      <c r="CS881" s="472"/>
      <c r="CT881" s="472"/>
      <c r="CU881" s="472"/>
      <c r="CV881" s="472"/>
      <c r="CW881" s="472"/>
      <c r="CX881" s="472"/>
      <c r="CY881" s="472"/>
      <c r="CZ881" s="472"/>
      <c r="DA881" s="472"/>
      <c r="DB881" s="472"/>
      <c r="DC881" s="472"/>
      <c r="DD881" s="472"/>
      <c r="DE881" s="472"/>
      <c r="DF881" s="472"/>
      <c r="DG881" s="472"/>
      <c r="DH881" s="472"/>
      <c r="DI881" s="472"/>
      <c r="DJ881" s="472"/>
      <c r="DK881" s="472"/>
      <c r="DL881" s="472"/>
      <c r="DM881" s="472"/>
      <c r="DN881" s="472"/>
      <c r="DO881" s="472"/>
      <c r="DP881" s="472"/>
      <c r="DQ881" s="472"/>
      <c r="DR881" s="472"/>
      <c r="DS881" s="472"/>
      <c r="DT881" s="472"/>
      <c r="DU881" s="472"/>
      <c r="DV881" s="472"/>
      <c r="DW881" s="472"/>
      <c r="DX881" s="472"/>
      <c r="DY881" s="472"/>
      <c r="DZ881" s="472"/>
      <c r="EA881" s="472"/>
      <c r="EB881" s="472"/>
      <c r="EC881" s="472"/>
      <c r="ED881" s="472"/>
      <c r="EE881" s="472"/>
      <c r="EF881" s="472"/>
      <c r="EG881" s="472"/>
      <c r="EH881" s="472"/>
      <c r="EI881" s="472"/>
      <c r="EJ881" s="472"/>
      <c r="EK881" s="472"/>
      <c r="EL881" s="472"/>
      <c r="EM881" s="472"/>
      <c r="EN881" s="472"/>
      <c r="EO881" s="472"/>
      <c r="EP881" s="472"/>
      <c r="EQ881" s="472"/>
      <c r="ER881" s="472"/>
      <c r="ES881" s="472"/>
      <c r="ET881" s="472"/>
      <c r="EU881" s="472"/>
      <c r="EV881" s="472"/>
      <c r="EW881" s="472"/>
      <c r="EX881" s="472"/>
      <c r="EY881" s="472"/>
      <c r="EZ881" s="472"/>
      <c r="FA881" s="472"/>
      <c r="FB881" s="472"/>
      <c r="FC881" s="472"/>
      <c r="FD881" s="472"/>
      <c r="FE881" s="472"/>
      <c r="FF881" s="472"/>
      <c r="FG881" s="472"/>
      <c r="FH881" s="472"/>
      <c r="FI881" s="472"/>
      <c r="FJ881" s="472"/>
      <c r="FK881" s="472"/>
      <c r="FL881" s="472"/>
      <c r="FM881" s="472"/>
      <c r="FN881" s="472"/>
      <c r="FO881" s="472"/>
      <c r="FP881" s="472"/>
      <c r="FQ881" s="472"/>
      <c r="FR881" s="472"/>
      <c r="FS881" s="472"/>
      <c r="FT881" s="472"/>
      <c r="FU881" s="472"/>
      <c r="FV881" s="472"/>
      <c r="FW881" s="472"/>
      <c r="FX881" s="472"/>
      <c r="FY881" s="472"/>
      <c r="FZ881" s="472"/>
      <c r="GA881" s="472"/>
      <c r="GB881" s="472"/>
      <c r="GC881" s="472"/>
      <c r="GD881" s="472"/>
      <c r="GE881" s="472"/>
      <c r="GF881" s="472"/>
      <c r="GG881" s="472"/>
      <c r="GH881" s="472"/>
      <c r="GI881" s="472"/>
      <c r="GJ881" s="472"/>
      <c r="GK881" s="472"/>
      <c r="GL881" s="472"/>
      <c r="GM881" s="472"/>
      <c r="GN881" s="472"/>
      <c r="GO881" s="472"/>
      <c r="GP881" s="472"/>
      <c r="GQ881" s="472"/>
      <c r="GR881" s="472"/>
      <c r="GS881" s="472"/>
      <c r="GT881" s="472"/>
      <c r="GU881" s="472"/>
      <c r="GV881" s="472"/>
    </row>
    <row r="882" spans="1:204" s="473" customFormat="1" x14ac:dyDescent="0.2">
      <c r="A882" s="476"/>
      <c r="B882" s="508" t="s">
        <v>1567</v>
      </c>
      <c r="C882" s="475" t="s">
        <v>1383</v>
      </c>
      <c r="D882" s="478">
        <v>0.5</v>
      </c>
      <c r="E882" s="478"/>
      <c r="F882" s="478"/>
      <c r="G882" s="478"/>
      <c r="H882" s="478"/>
      <c r="I882" s="478"/>
      <c r="J882" s="478"/>
      <c r="K882" s="478"/>
      <c r="L882" s="478"/>
      <c r="M882" s="478"/>
      <c r="N882" s="478"/>
      <c r="O882" s="478"/>
      <c r="P882" s="478"/>
      <c r="Q882" s="478"/>
      <c r="R882" s="478"/>
      <c r="S882" s="478"/>
      <c r="T882" s="478"/>
      <c r="U882" s="478"/>
      <c r="V882" s="478"/>
      <c r="W882" s="478"/>
      <c r="X882" s="478">
        <v>0</v>
      </c>
      <c r="Y882" s="478"/>
      <c r="Z882" s="478"/>
      <c r="AA882" s="478"/>
      <c r="AB882" s="478"/>
      <c r="AC882" s="478"/>
      <c r="AD882" s="478"/>
      <c r="AE882" s="478"/>
      <c r="AF882" s="478"/>
      <c r="AG882" s="478"/>
      <c r="AH882" s="478"/>
      <c r="AI882" s="478"/>
      <c r="AJ882" s="478"/>
      <c r="AK882" s="478"/>
      <c r="AL882" s="478"/>
      <c r="AM882" s="478"/>
      <c r="AN882" s="478"/>
      <c r="AO882" s="478"/>
      <c r="AP882" s="478"/>
      <c r="AQ882" s="478"/>
      <c r="AR882" s="478"/>
      <c r="AS882" s="478"/>
      <c r="AT882" s="478"/>
      <c r="AU882" s="478"/>
      <c r="AV882" s="478"/>
      <c r="AW882" s="478"/>
      <c r="AX882" s="478"/>
      <c r="AY882" s="478"/>
      <c r="AZ882" s="478"/>
      <c r="BA882" s="478"/>
      <c r="BB882" s="478"/>
      <c r="BC882" s="478"/>
      <c r="BD882" s="475" t="s">
        <v>2983</v>
      </c>
      <c r="BE882" s="495"/>
      <c r="BF882" s="472"/>
      <c r="BG882" s="472">
        <v>0</v>
      </c>
      <c r="BH882" s="472">
        <v>0.5</v>
      </c>
      <c r="BI882" s="472"/>
      <c r="BJ882" s="472"/>
      <c r="BK882" s="472"/>
      <c r="BL882" s="472"/>
      <c r="BM882" s="472"/>
      <c r="BN882" s="472"/>
      <c r="BO882" s="472"/>
      <c r="BP882" s="472"/>
      <c r="BQ882" s="472"/>
      <c r="BR882" s="472"/>
      <c r="BS882" s="472"/>
      <c r="BT882" s="472"/>
      <c r="BU882" s="472"/>
      <c r="BV882" s="472"/>
      <c r="BW882" s="472"/>
      <c r="BX882" s="472"/>
      <c r="BY882" s="472"/>
      <c r="BZ882" s="472"/>
      <c r="CA882" s="472"/>
      <c r="CB882" s="472"/>
      <c r="CC882" s="472"/>
      <c r="CD882" s="472"/>
      <c r="CE882" s="472"/>
      <c r="CF882" s="472"/>
      <c r="CG882" s="472"/>
      <c r="CH882" s="472"/>
      <c r="CI882" s="472"/>
      <c r="CJ882" s="472"/>
      <c r="CK882" s="472"/>
      <c r="CL882" s="472"/>
      <c r="CM882" s="472"/>
      <c r="CN882" s="472"/>
      <c r="CO882" s="472"/>
      <c r="CP882" s="472"/>
      <c r="CQ882" s="472"/>
      <c r="CR882" s="472"/>
      <c r="CS882" s="472"/>
      <c r="CT882" s="472"/>
      <c r="CU882" s="472"/>
      <c r="CV882" s="472"/>
      <c r="CW882" s="472"/>
      <c r="CX882" s="472"/>
      <c r="CY882" s="472"/>
      <c r="CZ882" s="472"/>
      <c r="DA882" s="472"/>
      <c r="DB882" s="472"/>
      <c r="DC882" s="472"/>
      <c r="DD882" s="472"/>
      <c r="DE882" s="472"/>
      <c r="DF882" s="472"/>
      <c r="DG882" s="472"/>
      <c r="DH882" s="472"/>
      <c r="DI882" s="472"/>
      <c r="DJ882" s="472"/>
      <c r="DK882" s="472"/>
      <c r="DL882" s="472"/>
      <c r="DM882" s="472"/>
      <c r="DN882" s="472"/>
      <c r="DO882" s="472"/>
      <c r="DP882" s="472"/>
      <c r="DQ882" s="472"/>
      <c r="DR882" s="472"/>
      <c r="DS882" s="472"/>
      <c r="DT882" s="472"/>
      <c r="DU882" s="472"/>
      <c r="DV882" s="472"/>
      <c r="DW882" s="472"/>
      <c r="DX882" s="472"/>
      <c r="DY882" s="472"/>
      <c r="DZ882" s="472"/>
      <c r="EA882" s="472"/>
      <c r="EB882" s="472"/>
      <c r="EC882" s="472"/>
      <c r="ED882" s="472"/>
      <c r="EE882" s="472"/>
      <c r="EF882" s="472"/>
      <c r="EG882" s="472"/>
      <c r="EH882" s="472"/>
      <c r="EI882" s="472"/>
      <c r="EJ882" s="472"/>
      <c r="EK882" s="472"/>
      <c r="EL882" s="472"/>
      <c r="EM882" s="472"/>
      <c r="EN882" s="472"/>
      <c r="EO882" s="472"/>
      <c r="EP882" s="472"/>
      <c r="EQ882" s="472"/>
      <c r="ER882" s="472"/>
      <c r="ES882" s="472"/>
      <c r="ET882" s="472"/>
      <c r="EU882" s="472"/>
      <c r="EV882" s="472"/>
      <c r="EW882" s="472"/>
      <c r="EX882" s="472"/>
      <c r="EY882" s="472"/>
      <c r="EZ882" s="472"/>
      <c r="FA882" s="472"/>
      <c r="FB882" s="472"/>
      <c r="FC882" s="472"/>
      <c r="FD882" s="472"/>
      <c r="FE882" s="472"/>
      <c r="FF882" s="472"/>
      <c r="FG882" s="472"/>
      <c r="FH882" s="472"/>
      <c r="FI882" s="472"/>
      <c r="FJ882" s="472"/>
      <c r="FK882" s="472"/>
      <c r="FL882" s="472"/>
      <c r="FM882" s="472"/>
      <c r="FN882" s="472"/>
      <c r="FO882" s="472"/>
      <c r="FP882" s="472"/>
      <c r="FQ882" s="472"/>
      <c r="FR882" s="472"/>
      <c r="FS882" s="472"/>
      <c r="FT882" s="472"/>
      <c r="FU882" s="472"/>
      <c r="FV882" s="472"/>
      <c r="FW882" s="472"/>
      <c r="FX882" s="472"/>
      <c r="FY882" s="472"/>
      <c r="FZ882" s="472"/>
      <c r="GA882" s="472"/>
      <c r="GB882" s="472"/>
      <c r="GC882" s="472"/>
      <c r="GD882" s="472"/>
      <c r="GE882" s="472"/>
      <c r="GF882" s="472"/>
      <c r="GG882" s="472"/>
      <c r="GH882" s="472"/>
      <c r="GI882" s="472"/>
      <c r="GJ882" s="472"/>
      <c r="GK882" s="472"/>
      <c r="GL882" s="472"/>
      <c r="GM882" s="472"/>
      <c r="GN882" s="472"/>
      <c r="GO882" s="472"/>
      <c r="GP882" s="472"/>
      <c r="GQ882" s="472"/>
      <c r="GR882" s="472"/>
      <c r="GS882" s="472"/>
      <c r="GT882" s="472"/>
      <c r="GU882" s="472"/>
      <c r="GV882" s="472"/>
    </row>
    <row r="883" spans="1:204" s="473" customFormat="1" ht="32" x14ac:dyDescent="0.2">
      <c r="A883" s="476"/>
      <c r="B883" s="508" t="s">
        <v>1568</v>
      </c>
      <c r="C883" s="475" t="s">
        <v>1383</v>
      </c>
      <c r="D883" s="478">
        <v>0.5</v>
      </c>
      <c r="E883" s="478"/>
      <c r="F883" s="478"/>
      <c r="G883" s="478"/>
      <c r="H883" s="478"/>
      <c r="I883" s="478"/>
      <c r="J883" s="478"/>
      <c r="K883" s="478"/>
      <c r="L883" s="478"/>
      <c r="M883" s="478"/>
      <c r="N883" s="478"/>
      <c r="O883" s="478"/>
      <c r="P883" s="478"/>
      <c r="Q883" s="478"/>
      <c r="R883" s="478"/>
      <c r="S883" s="478"/>
      <c r="T883" s="478"/>
      <c r="U883" s="478"/>
      <c r="V883" s="478"/>
      <c r="W883" s="478"/>
      <c r="X883" s="478">
        <v>0</v>
      </c>
      <c r="Y883" s="478"/>
      <c r="Z883" s="478"/>
      <c r="AA883" s="478"/>
      <c r="AB883" s="478"/>
      <c r="AC883" s="478"/>
      <c r="AD883" s="478"/>
      <c r="AE883" s="478"/>
      <c r="AF883" s="478"/>
      <c r="AG883" s="478"/>
      <c r="AH883" s="478"/>
      <c r="AI883" s="478"/>
      <c r="AJ883" s="478"/>
      <c r="AK883" s="478"/>
      <c r="AL883" s="478"/>
      <c r="AM883" s="478"/>
      <c r="AN883" s="478"/>
      <c r="AO883" s="478"/>
      <c r="AP883" s="478"/>
      <c r="AQ883" s="478"/>
      <c r="AR883" s="478"/>
      <c r="AS883" s="478"/>
      <c r="AT883" s="478"/>
      <c r="AU883" s="478"/>
      <c r="AV883" s="478"/>
      <c r="AW883" s="478"/>
      <c r="AX883" s="478"/>
      <c r="AY883" s="478"/>
      <c r="AZ883" s="478"/>
      <c r="BA883" s="478"/>
      <c r="BB883" s="478"/>
      <c r="BC883" s="478"/>
      <c r="BD883" s="475" t="s">
        <v>2983</v>
      </c>
      <c r="BE883" s="495"/>
      <c r="BF883" s="472"/>
      <c r="BG883" s="472">
        <v>0</v>
      </c>
      <c r="BH883" s="472">
        <v>0.5</v>
      </c>
      <c r="BI883" s="472"/>
      <c r="BJ883" s="472"/>
      <c r="BK883" s="472"/>
      <c r="BL883" s="472"/>
      <c r="BM883" s="472"/>
      <c r="BN883" s="472"/>
      <c r="BO883" s="472"/>
      <c r="BP883" s="472"/>
      <c r="BQ883" s="472"/>
      <c r="BR883" s="472"/>
      <c r="BS883" s="472"/>
      <c r="BT883" s="472"/>
      <c r="BU883" s="472"/>
      <c r="BV883" s="472"/>
      <c r="BW883" s="472"/>
      <c r="BX883" s="472"/>
      <c r="BY883" s="472"/>
      <c r="BZ883" s="472"/>
      <c r="CA883" s="472"/>
      <c r="CB883" s="472"/>
      <c r="CC883" s="472"/>
      <c r="CD883" s="472"/>
      <c r="CE883" s="472"/>
      <c r="CF883" s="472"/>
      <c r="CG883" s="472"/>
      <c r="CH883" s="472"/>
      <c r="CI883" s="472"/>
      <c r="CJ883" s="472"/>
      <c r="CK883" s="472"/>
      <c r="CL883" s="472"/>
      <c r="CM883" s="472"/>
      <c r="CN883" s="472"/>
      <c r="CO883" s="472"/>
      <c r="CP883" s="472"/>
      <c r="CQ883" s="472"/>
      <c r="CR883" s="472"/>
      <c r="CS883" s="472"/>
      <c r="CT883" s="472"/>
      <c r="CU883" s="472"/>
      <c r="CV883" s="472"/>
      <c r="CW883" s="472"/>
      <c r="CX883" s="472"/>
      <c r="CY883" s="472"/>
      <c r="CZ883" s="472"/>
      <c r="DA883" s="472"/>
      <c r="DB883" s="472"/>
      <c r="DC883" s="472"/>
      <c r="DD883" s="472"/>
      <c r="DE883" s="472"/>
      <c r="DF883" s="472"/>
      <c r="DG883" s="472"/>
      <c r="DH883" s="472"/>
      <c r="DI883" s="472"/>
      <c r="DJ883" s="472"/>
      <c r="DK883" s="472"/>
      <c r="DL883" s="472"/>
      <c r="DM883" s="472"/>
      <c r="DN883" s="472"/>
      <c r="DO883" s="472"/>
      <c r="DP883" s="472"/>
      <c r="DQ883" s="472"/>
      <c r="DR883" s="472"/>
      <c r="DS883" s="472"/>
      <c r="DT883" s="472"/>
      <c r="DU883" s="472"/>
      <c r="DV883" s="472"/>
      <c r="DW883" s="472"/>
      <c r="DX883" s="472"/>
      <c r="DY883" s="472"/>
      <c r="DZ883" s="472"/>
      <c r="EA883" s="472"/>
      <c r="EB883" s="472"/>
      <c r="EC883" s="472"/>
      <c r="ED883" s="472"/>
      <c r="EE883" s="472"/>
      <c r="EF883" s="472"/>
      <c r="EG883" s="472"/>
      <c r="EH883" s="472"/>
      <c r="EI883" s="472"/>
      <c r="EJ883" s="472"/>
      <c r="EK883" s="472"/>
      <c r="EL883" s="472"/>
      <c r="EM883" s="472"/>
      <c r="EN883" s="472"/>
      <c r="EO883" s="472"/>
      <c r="EP883" s="472"/>
      <c r="EQ883" s="472"/>
      <c r="ER883" s="472"/>
      <c r="ES883" s="472"/>
      <c r="ET883" s="472"/>
      <c r="EU883" s="472"/>
      <c r="EV883" s="472"/>
      <c r="EW883" s="472"/>
      <c r="EX883" s="472"/>
      <c r="EY883" s="472"/>
      <c r="EZ883" s="472"/>
      <c r="FA883" s="472"/>
      <c r="FB883" s="472"/>
      <c r="FC883" s="472"/>
      <c r="FD883" s="472"/>
      <c r="FE883" s="472"/>
      <c r="FF883" s="472"/>
      <c r="FG883" s="472"/>
      <c r="FH883" s="472"/>
      <c r="FI883" s="472"/>
      <c r="FJ883" s="472"/>
      <c r="FK883" s="472"/>
      <c r="FL883" s="472"/>
      <c r="FM883" s="472"/>
      <c r="FN883" s="472"/>
      <c r="FO883" s="472"/>
      <c r="FP883" s="472"/>
      <c r="FQ883" s="472"/>
      <c r="FR883" s="472"/>
      <c r="FS883" s="472"/>
      <c r="FT883" s="472"/>
      <c r="FU883" s="472"/>
      <c r="FV883" s="472"/>
      <c r="FW883" s="472"/>
      <c r="FX883" s="472"/>
      <c r="FY883" s="472"/>
      <c r="FZ883" s="472"/>
      <c r="GA883" s="472"/>
      <c r="GB883" s="472"/>
      <c r="GC883" s="472"/>
      <c r="GD883" s="472"/>
      <c r="GE883" s="472"/>
      <c r="GF883" s="472"/>
      <c r="GG883" s="472"/>
      <c r="GH883" s="472"/>
      <c r="GI883" s="472"/>
      <c r="GJ883" s="472"/>
      <c r="GK883" s="472"/>
      <c r="GL883" s="472"/>
      <c r="GM883" s="472"/>
      <c r="GN883" s="472"/>
      <c r="GO883" s="472"/>
      <c r="GP883" s="472"/>
      <c r="GQ883" s="472"/>
      <c r="GR883" s="472"/>
      <c r="GS883" s="472"/>
      <c r="GT883" s="472"/>
      <c r="GU883" s="472"/>
      <c r="GV883" s="472"/>
    </row>
    <row r="884" spans="1:204" s="473" customFormat="1" x14ac:dyDescent="0.2">
      <c r="A884" s="476"/>
      <c r="B884" s="508" t="s">
        <v>1569</v>
      </c>
      <c r="C884" s="475" t="s">
        <v>1383</v>
      </c>
      <c r="D884" s="478">
        <v>0.60000000000000009</v>
      </c>
      <c r="E884" s="478"/>
      <c r="F884" s="478"/>
      <c r="G884" s="478"/>
      <c r="H884" s="478"/>
      <c r="I884" s="478"/>
      <c r="J884" s="478"/>
      <c r="K884" s="478"/>
      <c r="L884" s="478"/>
      <c r="M884" s="478"/>
      <c r="N884" s="478"/>
      <c r="O884" s="478"/>
      <c r="P884" s="478"/>
      <c r="Q884" s="478"/>
      <c r="R884" s="478"/>
      <c r="S884" s="478"/>
      <c r="T884" s="478"/>
      <c r="U884" s="478"/>
      <c r="V884" s="478"/>
      <c r="W884" s="478"/>
      <c r="X884" s="478">
        <v>0</v>
      </c>
      <c r="Y884" s="478"/>
      <c r="Z884" s="478"/>
      <c r="AA884" s="478"/>
      <c r="AB884" s="478"/>
      <c r="AC884" s="478"/>
      <c r="AD884" s="478"/>
      <c r="AE884" s="478"/>
      <c r="AF884" s="478"/>
      <c r="AG884" s="478"/>
      <c r="AH884" s="478"/>
      <c r="AI884" s="478"/>
      <c r="AJ884" s="478"/>
      <c r="AK884" s="478"/>
      <c r="AL884" s="478"/>
      <c r="AM884" s="478"/>
      <c r="AN884" s="478"/>
      <c r="AO884" s="478"/>
      <c r="AP884" s="478"/>
      <c r="AQ884" s="478"/>
      <c r="AR884" s="478"/>
      <c r="AS884" s="478"/>
      <c r="AT884" s="478"/>
      <c r="AU884" s="478"/>
      <c r="AV884" s="478"/>
      <c r="AW884" s="478"/>
      <c r="AX884" s="478"/>
      <c r="AY884" s="478"/>
      <c r="AZ884" s="478"/>
      <c r="BA884" s="478"/>
      <c r="BB884" s="478"/>
      <c r="BC884" s="478"/>
      <c r="BD884" s="475" t="s">
        <v>2983</v>
      </c>
      <c r="BE884" s="495"/>
      <c r="BF884" s="472"/>
      <c r="BG884" s="472">
        <v>0</v>
      </c>
      <c r="BH884" s="472">
        <v>0.60000000000000009</v>
      </c>
      <c r="BI884" s="472"/>
      <c r="BJ884" s="472"/>
      <c r="BK884" s="472"/>
      <c r="BL884" s="472"/>
      <c r="BM884" s="472"/>
      <c r="BN884" s="472"/>
      <c r="BO884" s="472"/>
      <c r="BP884" s="472"/>
      <c r="BQ884" s="472"/>
      <c r="BR884" s="472"/>
      <c r="BS884" s="472"/>
      <c r="BT884" s="472"/>
      <c r="BU884" s="472"/>
      <c r="BV884" s="472"/>
      <c r="BW884" s="472"/>
      <c r="BX884" s="472"/>
      <c r="BY884" s="472"/>
      <c r="BZ884" s="472"/>
      <c r="CA884" s="472"/>
      <c r="CB884" s="472"/>
      <c r="CC884" s="472"/>
      <c r="CD884" s="472"/>
      <c r="CE884" s="472"/>
      <c r="CF884" s="472"/>
      <c r="CG884" s="472"/>
      <c r="CH884" s="472"/>
      <c r="CI884" s="472"/>
      <c r="CJ884" s="472"/>
      <c r="CK884" s="472"/>
      <c r="CL884" s="472"/>
      <c r="CM884" s="472"/>
      <c r="CN884" s="472"/>
      <c r="CO884" s="472"/>
      <c r="CP884" s="472"/>
      <c r="CQ884" s="472"/>
      <c r="CR884" s="472"/>
      <c r="CS884" s="472"/>
      <c r="CT884" s="472"/>
      <c r="CU884" s="472"/>
      <c r="CV884" s="472"/>
      <c r="CW884" s="472"/>
      <c r="CX884" s="472"/>
      <c r="CY884" s="472"/>
      <c r="CZ884" s="472"/>
      <c r="DA884" s="472"/>
      <c r="DB884" s="472"/>
      <c r="DC884" s="472"/>
      <c r="DD884" s="472"/>
      <c r="DE884" s="472"/>
      <c r="DF884" s="472"/>
      <c r="DG884" s="472"/>
      <c r="DH884" s="472"/>
      <c r="DI884" s="472"/>
      <c r="DJ884" s="472"/>
      <c r="DK884" s="472"/>
      <c r="DL884" s="472"/>
      <c r="DM884" s="472"/>
      <c r="DN884" s="472"/>
      <c r="DO884" s="472"/>
      <c r="DP884" s="472"/>
      <c r="DQ884" s="472"/>
      <c r="DR884" s="472"/>
      <c r="DS884" s="472"/>
      <c r="DT884" s="472"/>
      <c r="DU884" s="472"/>
      <c r="DV884" s="472"/>
      <c r="DW884" s="472"/>
      <c r="DX884" s="472"/>
      <c r="DY884" s="472"/>
      <c r="DZ884" s="472"/>
      <c r="EA884" s="472"/>
      <c r="EB884" s="472"/>
      <c r="EC884" s="472"/>
      <c r="ED884" s="472"/>
      <c r="EE884" s="472"/>
      <c r="EF884" s="472"/>
      <c r="EG884" s="472"/>
      <c r="EH884" s="472"/>
      <c r="EI884" s="472"/>
      <c r="EJ884" s="472"/>
      <c r="EK884" s="472"/>
      <c r="EL884" s="472"/>
      <c r="EM884" s="472"/>
      <c r="EN884" s="472"/>
      <c r="EO884" s="472"/>
      <c r="EP884" s="472"/>
      <c r="EQ884" s="472"/>
      <c r="ER884" s="472"/>
      <c r="ES884" s="472"/>
      <c r="ET884" s="472"/>
      <c r="EU884" s="472"/>
      <c r="EV884" s="472"/>
      <c r="EW884" s="472"/>
      <c r="EX884" s="472"/>
      <c r="EY884" s="472"/>
      <c r="EZ884" s="472"/>
      <c r="FA884" s="472"/>
      <c r="FB884" s="472"/>
      <c r="FC884" s="472"/>
      <c r="FD884" s="472"/>
      <c r="FE884" s="472"/>
      <c r="FF884" s="472"/>
      <c r="FG884" s="472"/>
      <c r="FH884" s="472"/>
      <c r="FI884" s="472"/>
      <c r="FJ884" s="472"/>
      <c r="FK884" s="472"/>
      <c r="FL884" s="472"/>
      <c r="FM884" s="472"/>
      <c r="FN884" s="472"/>
      <c r="FO884" s="472"/>
      <c r="FP884" s="472"/>
      <c r="FQ884" s="472"/>
      <c r="FR884" s="472"/>
      <c r="FS884" s="472"/>
      <c r="FT884" s="472"/>
      <c r="FU884" s="472"/>
      <c r="FV884" s="472"/>
      <c r="FW884" s="472"/>
      <c r="FX884" s="472"/>
      <c r="FY884" s="472"/>
      <c r="FZ884" s="472"/>
      <c r="GA884" s="472"/>
      <c r="GB884" s="472"/>
      <c r="GC884" s="472"/>
      <c r="GD884" s="472"/>
      <c r="GE884" s="472"/>
      <c r="GF884" s="472"/>
      <c r="GG884" s="472"/>
      <c r="GH884" s="472"/>
      <c r="GI884" s="472"/>
      <c r="GJ884" s="472"/>
      <c r="GK884" s="472"/>
      <c r="GL884" s="472"/>
      <c r="GM884" s="472"/>
      <c r="GN884" s="472"/>
      <c r="GO884" s="472"/>
      <c r="GP884" s="472"/>
      <c r="GQ884" s="472"/>
      <c r="GR884" s="472"/>
      <c r="GS884" s="472"/>
      <c r="GT884" s="472"/>
      <c r="GU884" s="472"/>
      <c r="GV884" s="472"/>
    </row>
    <row r="885" spans="1:204" s="473" customFormat="1" ht="96" x14ac:dyDescent="0.2">
      <c r="A885" s="476"/>
      <c r="B885" s="484" t="s">
        <v>1570</v>
      </c>
      <c r="C885" s="475" t="s">
        <v>1383</v>
      </c>
      <c r="D885" s="478">
        <v>0.72</v>
      </c>
      <c r="E885" s="478">
        <v>0.09</v>
      </c>
      <c r="F885" s="478"/>
      <c r="G885" s="478"/>
      <c r="H885" s="478">
        <v>0.5</v>
      </c>
      <c r="I885" s="478"/>
      <c r="J885" s="478"/>
      <c r="K885" s="478"/>
      <c r="L885" s="478">
        <v>0.1</v>
      </c>
      <c r="M885" s="478"/>
      <c r="N885" s="478"/>
      <c r="O885" s="478"/>
      <c r="P885" s="478"/>
      <c r="Q885" s="478"/>
      <c r="R885" s="478"/>
      <c r="S885" s="478"/>
      <c r="T885" s="478"/>
      <c r="U885" s="478"/>
      <c r="V885" s="478"/>
      <c r="W885" s="478"/>
      <c r="X885" s="478">
        <v>0</v>
      </c>
      <c r="Y885" s="478"/>
      <c r="Z885" s="478"/>
      <c r="AA885" s="478"/>
      <c r="AB885" s="478"/>
      <c r="AC885" s="478"/>
      <c r="AD885" s="478"/>
      <c r="AE885" s="478"/>
      <c r="AF885" s="478"/>
      <c r="AG885" s="478"/>
      <c r="AH885" s="478"/>
      <c r="AI885" s="478"/>
      <c r="AJ885" s="478"/>
      <c r="AK885" s="478"/>
      <c r="AL885" s="478"/>
      <c r="AM885" s="478"/>
      <c r="AN885" s="478"/>
      <c r="AO885" s="478"/>
      <c r="AP885" s="478"/>
      <c r="AQ885" s="478"/>
      <c r="AR885" s="478"/>
      <c r="AS885" s="478"/>
      <c r="AT885" s="478"/>
      <c r="AU885" s="478"/>
      <c r="AV885" s="478"/>
      <c r="AW885" s="478"/>
      <c r="AX885" s="478"/>
      <c r="AY885" s="478"/>
      <c r="AZ885" s="478"/>
      <c r="BA885" s="478">
        <v>0.03</v>
      </c>
      <c r="BB885" s="478"/>
      <c r="BC885" s="478"/>
      <c r="BD885" s="475" t="s">
        <v>1571</v>
      </c>
      <c r="BE885" s="495" t="s">
        <v>1572</v>
      </c>
      <c r="BF885" s="472">
        <v>2017</v>
      </c>
      <c r="BG885" s="472">
        <v>0.72</v>
      </c>
      <c r="BH885" s="472">
        <v>0</v>
      </c>
      <c r="BI885" s="472"/>
      <c r="BJ885" s="472"/>
      <c r="BK885" s="472"/>
      <c r="BL885" s="472"/>
      <c r="BM885" s="472"/>
      <c r="BN885" s="472"/>
      <c r="BO885" s="472"/>
      <c r="BP885" s="472"/>
      <c r="BQ885" s="472"/>
      <c r="BR885" s="472"/>
      <c r="BS885" s="472"/>
      <c r="BT885" s="472"/>
      <c r="BU885" s="472"/>
      <c r="BV885" s="472"/>
      <c r="BW885" s="472"/>
      <c r="BX885" s="472"/>
      <c r="BY885" s="472"/>
      <c r="BZ885" s="472"/>
      <c r="CA885" s="472"/>
      <c r="CB885" s="472"/>
      <c r="CC885" s="472"/>
      <c r="CD885" s="472"/>
      <c r="CE885" s="472"/>
      <c r="CF885" s="472"/>
      <c r="CG885" s="472"/>
      <c r="CH885" s="472"/>
      <c r="CI885" s="472"/>
      <c r="CJ885" s="472"/>
      <c r="CK885" s="472"/>
      <c r="CL885" s="472"/>
      <c r="CM885" s="472"/>
      <c r="CN885" s="472"/>
      <c r="CO885" s="472"/>
      <c r="CP885" s="472"/>
      <c r="CQ885" s="472"/>
      <c r="CR885" s="472"/>
      <c r="CS885" s="472"/>
      <c r="CT885" s="472"/>
      <c r="CU885" s="472"/>
      <c r="CV885" s="472"/>
      <c r="CW885" s="472"/>
      <c r="CX885" s="472"/>
      <c r="CY885" s="472"/>
      <c r="CZ885" s="472"/>
      <c r="DA885" s="472"/>
      <c r="DB885" s="472"/>
      <c r="DC885" s="472"/>
      <c r="DD885" s="472"/>
      <c r="DE885" s="472"/>
      <c r="DF885" s="472"/>
      <c r="DG885" s="472"/>
      <c r="DH885" s="472"/>
      <c r="DI885" s="472"/>
      <c r="DJ885" s="472"/>
      <c r="DK885" s="472"/>
      <c r="DL885" s="472"/>
      <c r="DM885" s="472"/>
      <c r="DN885" s="472"/>
      <c r="DO885" s="472"/>
      <c r="DP885" s="472"/>
      <c r="DQ885" s="472"/>
      <c r="DR885" s="472"/>
      <c r="DS885" s="472"/>
      <c r="DT885" s="472"/>
      <c r="DU885" s="472"/>
      <c r="DV885" s="472"/>
      <c r="DW885" s="472"/>
      <c r="DX885" s="472"/>
      <c r="DY885" s="472"/>
      <c r="DZ885" s="472"/>
      <c r="EA885" s="472"/>
      <c r="EB885" s="472"/>
      <c r="EC885" s="472"/>
      <c r="ED885" s="472"/>
      <c r="EE885" s="472"/>
      <c r="EF885" s="472"/>
      <c r="EG885" s="472"/>
      <c r="EH885" s="472"/>
      <c r="EI885" s="472"/>
      <c r="EJ885" s="472"/>
      <c r="EK885" s="472"/>
      <c r="EL885" s="472"/>
      <c r="EM885" s="472"/>
      <c r="EN885" s="472"/>
      <c r="EO885" s="472"/>
      <c r="EP885" s="472"/>
      <c r="EQ885" s="472"/>
      <c r="ER885" s="472"/>
      <c r="ES885" s="472"/>
      <c r="ET885" s="472"/>
      <c r="EU885" s="472"/>
      <c r="EV885" s="472"/>
      <c r="EW885" s="472"/>
      <c r="EX885" s="472"/>
      <c r="EY885" s="472"/>
      <c r="EZ885" s="472"/>
      <c r="FA885" s="472"/>
      <c r="FB885" s="472"/>
      <c r="FC885" s="472"/>
      <c r="FD885" s="472"/>
      <c r="FE885" s="472"/>
      <c r="FF885" s="472"/>
      <c r="FG885" s="472"/>
      <c r="FH885" s="472"/>
      <c r="FI885" s="472"/>
      <c r="FJ885" s="472"/>
      <c r="FK885" s="472"/>
      <c r="FL885" s="472"/>
      <c r="FM885" s="472"/>
      <c r="FN885" s="472"/>
      <c r="FO885" s="472"/>
      <c r="FP885" s="472"/>
      <c r="FQ885" s="472"/>
      <c r="FR885" s="472"/>
      <c r="FS885" s="472"/>
      <c r="FT885" s="472"/>
      <c r="FU885" s="472"/>
      <c r="FV885" s="472"/>
      <c r="FW885" s="472"/>
      <c r="FX885" s="472"/>
      <c r="FY885" s="472"/>
      <c r="FZ885" s="472"/>
      <c r="GA885" s="472"/>
      <c r="GB885" s="472"/>
      <c r="GC885" s="472"/>
      <c r="GD885" s="472"/>
      <c r="GE885" s="472"/>
      <c r="GF885" s="472"/>
      <c r="GG885" s="472"/>
      <c r="GH885" s="472"/>
      <c r="GI885" s="472"/>
      <c r="GJ885" s="472"/>
      <c r="GK885" s="472"/>
      <c r="GL885" s="472"/>
      <c r="GM885" s="472"/>
      <c r="GN885" s="472"/>
      <c r="GO885" s="472"/>
      <c r="GP885" s="472"/>
      <c r="GQ885" s="472"/>
      <c r="GR885" s="472"/>
      <c r="GS885" s="472"/>
      <c r="GT885" s="472"/>
      <c r="GU885" s="472"/>
      <c r="GV885" s="472"/>
    </row>
    <row r="886" spans="1:204" s="473" customFormat="1" ht="112" x14ac:dyDescent="0.2">
      <c r="A886" s="476"/>
      <c r="B886" s="482" t="s">
        <v>3056</v>
      </c>
      <c r="C886" s="475" t="s">
        <v>1383</v>
      </c>
      <c r="D886" s="478">
        <v>1.2000000000000002</v>
      </c>
      <c r="E886" s="478"/>
      <c r="F886" s="478"/>
      <c r="G886" s="478"/>
      <c r="H886" s="478">
        <v>0.44</v>
      </c>
      <c r="I886" s="478"/>
      <c r="J886" s="478"/>
      <c r="K886" s="478"/>
      <c r="L886" s="478">
        <v>0.68</v>
      </c>
      <c r="M886" s="478">
        <v>0.04</v>
      </c>
      <c r="N886" s="478"/>
      <c r="O886" s="478"/>
      <c r="P886" s="478"/>
      <c r="Q886" s="478"/>
      <c r="R886" s="478"/>
      <c r="S886" s="478"/>
      <c r="T886" s="478"/>
      <c r="U886" s="478"/>
      <c r="V886" s="478"/>
      <c r="W886" s="478"/>
      <c r="X886" s="478">
        <v>0</v>
      </c>
      <c r="Y886" s="478"/>
      <c r="Z886" s="478"/>
      <c r="AA886" s="478"/>
      <c r="AB886" s="478"/>
      <c r="AC886" s="478"/>
      <c r="AD886" s="478"/>
      <c r="AE886" s="478"/>
      <c r="AF886" s="478"/>
      <c r="AG886" s="478"/>
      <c r="AH886" s="478"/>
      <c r="AI886" s="478"/>
      <c r="AJ886" s="478"/>
      <c r="AK886" s="478"/>
      <c r="AL886" s="478"/>
      <c r="AM886" s="478"/>
      <c r="AN886" s="478"/>
      <c r="AO886" s="478"/>
      <c r="AP886" s="478"/>
      <c r="AQ886" s="478"/>
      <c r="AR886" s="478"/>
      <c r="AS886" s="478"/>
      <c r="AT886" s="478"/>
      <c r="AU886" s="478"/>
      <c r="AV886" s="478"/>
      <c r="AW886" s="478"/>
      <c r="AX886" s="478"/>
      <c r="AY886" s="478"/>
      <c r="AZ886" s="478"/>
      <c r="BA886" s="478">
        <v>0.04</v>
      </c>
      <c r="BB886" s="478"/>
      <c r="BC886" s="478"/>
      <c r="BD886" s="475" t="s">
        <v>1571</v>
      </c>
      <c r="BE886" s="493" t="s">
        <v>1573</v>
      </c>
      <c r="BF886" s="472">
        <v>2017</v>
      </c>
      <c r="BG886" s="472">
        <v>1.2000000000000002</v>
      </c>
      <c r="BH886" s="472">
        <v>0</v>
      </c>
      <c r="BI886" s="472"/>
      <c r="BJ886" s="472"/>
      <c r="BK886" s="472"/>
      <c r="BL886" s="472"/>
      <c r="BM886" s="472"/>
      <c r="BN886" s="472"/>
      <c r="BO886" s="472"/>
      <c r="BP886" s="472"/>
      <c r="BQ886" s="472"/>
      <c r="BR886" s="472"/>
      <c r="BS886" s="472"/>
      <c r="BT886" s="472"/>
      <c r="BU886" s="472"/>
      <c r="BV886" s="472"/>
      <c r="BW886" s="472"/>
      <c r="BX886" s="472"/>
      <c r="BY886" s="472"/>
      <c r="BZ886" s="472"/>
      <c r="CA886" s="472"/>
      <c r="CB886" s="472"/>
      <c r="CC886" s="472"/>
      <c r="CD886" s="472"/>
      <c r="CE886" s="472"/>
      <c r="CF886" s="472"/>
      <c r="CG886" s="472"/>
      <c r="CH886" s="472"/>
      <c r="CI886" s="472"/>
      <c r="CJ886" s="472"/>
      <c r="CK886" s="472"/>
      <c r="CL886" s="472"/>
      <c r="CM886" s="472"/>
      <c r="CN886" s="472"/>
      <c r="CO886" s="472"/>
      <c r="CP886" s="472"/>
      <c r="CQ886" s="472"/>
      <c r="CR886" s="472"/>
      <c r="CS886" s="472"/>
      <c r="CT886" s="472"/>
      <c r="CU886" s="472"/>
      <c r="CV886" s="472"/>
      <c r="CW886" s="472"/>
      <c r="CX886" s="472"/>
      <c r="CY886" s="472"/>
      <c r="CZ886" s="472"/>
      <c r="DA886" s="472"/>
      <c r="DB886" s="472"/>
      <c r="DC886" s="472"/>
      <c r="DD886" s="472"/>
      <c r="DE886" s="472"/>
      <c r="DF886" s="472"/>
      <c r="DG886" s="472"/>
      <c r="DH886" s="472"/>
      <c r="DI886" s="472"/>
      <c r="DJ886" s="472"/>
      <c r="DK886" s="472"/>
      <c r="DL886" s="472"/>
      <c r="DM886" s="472"/>
      <c r="DN886" s="472"/>
      <c r="DO886" s="472"/>
      <c r="DP886" s="472"/>
      <c r="DQ886" s="472"/>
      <c r="DR886" s="472"/>
      <c r="DS886" s="472"/>
      <c r="DT886" s="472"/>
      <c r="DU886" s="472"/>
      <c r="DV886" s="472"/>
      <c r="DW886" s="472"/>
      <c r="DX886" s="472"/>
      <c r="DY886" s="472"/>
      <c r="DZ886" s="472"/>
      <c r="EA886" s="472"/>
      <c r="EB886" s="472"/>
      <c r="EC886" s="472"/>
      <c r="ED886" s="472"/>
      <c r="EE886" s="472"/>
      <c r="EF886" s="472"/>
      <c r="EG886" s="472"/>
      <c r="EH886" s="472"/>
      <c r="EI886" s="472"/>
      <c r="EJ886" s="472"/>
      <c r="EK886" s="472"/>
      <c r="EL886" s="472"/>
      <c r="EM886" s="472"/>
      <c r="EN886" s="472"/>
      <c r="EO886" s="472"/>
      <c r="EP886" s="472"/>
      <c r="EQ886" s="472"/>
      <c r="ER886" s="472"/>
      <c r="ES886" s="472"/>
      <c r="ET886" s="472"/>
      <c r="EU886" s="472"/>
      <c r="EV886" s="472"/>
      <c r="EW886" s="472"/>
      <c r="EX886" s="472"/>
      <c r="EY886" s="472"/>
      <c r="EZ886" s="472"/>
      <c r="FA886" s="472"/>
      <c r="FB886" s="472"/>
      <c r="FC886" s="472"/>
      <c r="FD886" s="472"/>
      <c r="FE886" s="472"/>
      <c r="FF886" s="472"/>
      <c r="FG886" s="472"/>
      <c r="FH886" s="472"/>
      <c r="FI886" s="472"/>
      <c r="FJ886" s="472"/>
      <c r="FK886" s="472"/>
      <c r="FL886" s="472"/>
      <c r="FM886" s="472"/>
      <c r="FN886" s="472"/>
      <c r="FO886" s="472"/>
      <c r="FP886" s="472"/>
      <c r="FQ886" s="472"/>
      <c r="FR886" s="472"/>
      <c r="FS886" s="472"/>
      <c r="FT886" s="472"/>
      <c r="FU886" s="472"/>
      <c r="FV886" s="472"/>
      <c r="FW886" s="472"/>
      <c r="FX886" s="472"/>
      <c r="FY886" s="472"/>
      <c r="FZ886" s="472"/>
      <c r="GA886" s="472"/>
      <c r="GB886" s="472"/>
      <c r="GC886" s="472"/>
      <c r="GD886" s="472"/>
      <c r="GE886" s="472"/>
      <c r="GF886" s="472"/>
      <c r="GG886" s="472"/>
      <c r="GH886" s="472"/>
      <c r="GI886" s="472"/>
      <c r="GJ886" s="472"/>
      <c r="GK886" s="472"/>
      <c r="GL886" s="472"/>
      <c r="GM886" s="472"/>
      <c r="GN886" s="472"/>
      <c r="GO886" s="472"/>
      <c r="GP886" s="472"/>
      <c r="GQ886" s="472"/>
      <c r="GR886" s="472"/>
      <c r="GS886" s="472"/>
      <c r="GT886" s="472"/>
      <c r="GU886" s="472"/>
      <c r="GV886" s="472"/>
    </row>
    <row r="887" spans="1:204" s="473" customFormat="1" ht="48" x14ac:dyDescent="0.2">
      <c r="A887" s="476"/>
      <c r="B887" s="509" t="s">
        <v>1574</v>
      </c>
      <c r="C887" s="475" t="s">
        <v>1383</v>
      </c>
      <c r="D887" s="478">
        <v>3.27</v>
      </c>
      <c r="E887" s="478"/>
      <c r="F887" s="478"/>
      <c r="G887" s="478"/>
      <c r="H887" s="478"/>
      <c r="I887" s="478"/>
      <c r="J887" s="478"/>
      <c r="K887" s="478"/>
      <c r="L887" s="478"/>
      <c r="M887" s="478"/>
      <c r="N887" s="478"/>
      <c r="O887" s="478"/>
      <c r="P887" s="478"/>
      <c r="Q887" s="478"/>
      <c r="R887" s="478"/>
      <c r="S887" s="478"/>
      <c r="T887" s="478"/>
      <c r="U887" s="478"/>
      <c r="V887" s="478"/>
      <c r="W887" s="478"/>
      <c r="X887" s="478">
        <v>0</v>
      </c>
      <c r="Y887" s="478"/>
      <c r="Z887" s="478"/>
      <c r="AA887" s="478"/>
      <c r="AB887" s="478"/>
      <c r="AC887" s="478"/>
      <c r="AD887" s="478"/>
      <c r="AE887" s="478"/>
      <c r="AF887" s="478"/>
      <c r="AG887" s="478"/>
      <c r="AH887" s="478"/>
      <c r="AI887" s="478"/>
      <c r="AJ887" s="478"/>
      <c r="AK887" s="478"/>
      <c r="AL887" s="478"/>
      <c r="AM887" s="478"/>
      <c r="AN887" s="478"/>
      <c r="AO887" s="478"/>
      <c r="AP887" s="478"/>
      <c r="AQ887" s="478"/>
      <c r="AR887" s="478"/>
      <c r="AS887" s="478"/>
      <c r="AT887" s="478"/>
      <c r="AU887" s="478"/>
      <c r="AV887" s="478"/>
      <c r="AW887" s="478"/>
      <c r="AX887" s="478"/>
      <c r="AY887" s="478"/>
      <c r="AZ887" s="478"/>
      <c r="BA887" s="478"/>
      <c r="BB887" s="478"/>
      <c r="BC887" s="478"/>
      <c r="BD887" s="475" t="s">
        <v>1571</v>
      </c>
      <c r="BE887" s="493"/>
      <c r="BF887" s="472"/>
      <c r="BG887" s="472">
        <v>0</v>
      </c>
      <c r="BH887" s="472">
        <v>3.27</v>
      </c>
      <c r="BI887" s="472"/>
      <c r="BJ887" s="472"/>
      <c r="BK887" s="472"/>
      <c r="BL887" s="472"/>
      <c r="BM887" s="472"/>
      <c r="BN887" s="472"/>
      <c r="BO887" s="472"/>
      <c r="BP887" s="472"/>
      <c r="BQ887" s="472"/>
      <c r="BR887" s="472"/>
      <c r="BS887" s="472"/>
      <c r="BT887" s="472"/>
      <c r="BU887" s="472"/>
      <c r="BV887" s="472"/>
      <c r="BW887" s="472"/>
      <c r="BX887" s="472"/>
      <c r="BY887" s="472"/>
      <c r="BZ887" s="472"/>
      <c r="CA887" s="472"/>
      <c r="CB887" s="472"/>
      <c r="CC887" s="472"/>
      <c r="CD887" s="472"/>
      <c r="CE887" s="472"/>
      <c r="CF887" s="472"/>
      <c r="CG887" s="472"/>
      <c r="CH887" s="472"/>
      <c r="CI887" s="472"/>
      <c r="CJ887" s="472"/>
      <c r="CK887" s="472"/>
      <c r="CL887" s="472"/>
      <c r="CM887" s="472"/>
      <c r="CN887" s="472"/>
      <c r="CO887" s="472"/>
      <c r="CP887" s="472"/>
      <c r="CQ887" s="472"/>
      <c r="CR887" s="472"/>
      <c r="CS887" s="472"/>
      <c r="CT887" s="472"/>
      <c r="CU887" s="472"/>
      <c r="CV887" s="472"/>
      <c r="CW887" s="472"/>
      <c r="CX887" s="472"/>
      <c r="CY887" s="472"/>
      <c r="CZ887" s="472"/>
      <c r="DA887" s="472"/>
      <c r="DB887" s="472"/>
      <c r="DC887" s="472"/>
      <c r="DD887" s="472"/>
      <c r="DE887" s="472"/>
      <c r="DF887" s="472"/>
      <c r="DG887" s="472"/>
      <c r="DH887" s="472"/>
      <c r="DI887" s="472"/>
      <c r="DJ887" s="472"/>
      <c r="DK887" s="472"/>
      <c r="DL887" s="472"/>
      <c r="DM887" s="472"/>
      <c r="DN887" s="472"/>
      <c r="DO887" s="472"/>
      <c r="DP887" s="472"/>
      <c r="DQ887" s="472"/>
      <c r="DR887" s="472"/>
      <c r="DS887" s="472"/>
      <c r="DT887" s="472"/>
      <c r="DU887" s="472"/>
      <c r="DV887" s="472"/>
      <c r="DW887" s="472"/>
      <c r="DX887" s="472"/>
      <c r="DY887" s="472"/>
      <c r="DZ887" s="472"/>
      <c r="EA887" s="472"/>
      <c r="EB887" s="472"/>
      <c r="EC887" s="472"/>
      <c r="ED887" s="472"/>
      <c r="EE887" s="472"/>
      <c r="EF887" s="472"/>
      <c r="EG887" s="472"/>
      <c r="EH887" s="472"/>
      <c r="EI887" s="472"/>
      <c r="EJ887" s="472"/>
      <c r="EK887" s="472"/>
      <c r="EL887" s="472"/>
      <c r="EM887" s="472"/>
      <c r="EN887" s="472"/>
      <c r="EO887" s="472"/>
      <c r="EP887" s="472"/>
      <c r="EQ887" s="472"/>
      <c r="ER887" s="472"/>
      <c r="ES887" s="472"/>
      <c r="ET887" s="472"/>
      <c r="EU887" s="472"/>
      <c r="EV887" s="472"/>
      <c r="EW887" s="472"/>
      <c r="EX887" s="472"/>
      <c r="EY887" s="472"/>
      <c r="EZ887" s="472"/>
      <c r="FA887" s="472"/>
      <c r="FB887" s="472"/>
      <c r="FC887" s="472"/>
      <c r="FD887" s="472"/>
      <c r="FE887" s="472"/>
      <c r="FF887" s="472"/>
      <c r="FG887" s="472"/>
      <c r="FH887" s="472"/>
      <c r="FI887" s="472"/>
      <c r="FJ887" s="472"/>
      <c r="FK887" s="472"/>
      <c r="FL887" s="472"/>
      <c r="FM887" s="472"/>
      <c r="FN887" s="472"/>
      <c r="FO887" s="472"/>
      <c r="FP887" s="472"/>
      <c r="FQ887" s="472"/>
      <c r="FR887" s="472"/>
      <c r="FS887" s="472"/>
      <c r="FT887" s="472"/>
      <c r="FU887" s="472"/>
      <c r="FV887" s="472"/>
      <c r="FW887" s="472"/>
      <c r="FX887" s="472"/>
      <c r="FY887" s="472"/>
      <c r="FZ887" s="472"/>
      <c r="GA887" s="472"/>
      <c r="GB887" s="472"/>
      <c r="GC887" s="472"/>
      <c r="GD887" s="472"/>
      <c r="GE887" s="472"/>
      <c r="GF887" s="472"/>
      <c r="GG887" s="472"/>
      <c r="GH887" s="472"/>
      <c r="GI887" s="472"/>
      <c r="GJ887" s="472"/>
      <c r="GK887" s="472"/>
      <c r="GL887" s="472"/>
      <c r="GM887" s="472"/>
      <c r="GN887" s="472"/>
      <c r="GO887" s="472"/>
      <c r="GP887" s="472"/>
      <c r="GQ887" s="472"/>
      <c r="GR887" s="472"/>
      <c r="GS887" s="472"/>
      <c r="GT887" s="472"/>
      <c r="GU887" s="472"/>
      <c r="GV887" s="472"/>
    </row>
    <row r="888" spans="1:204" s="473" customFormat="1" ht="64" x14ac:dyDescent="0.2">
      <c r="A888" s="476"/>
      <c r="B888" s="484" t="s">
        <v>1575</v>
      </c>
      <c r="C888" s="475" t="s">
        <v>1383</v>
      </c>
      <c r="D888" s="478">
        <v>2.1999999999999997</v>
      </c>
      <c r="E888" s="478"/>
      <c r="F888" s="478"/>
      <c r="G888" s="478"/>
      <c r="H888" s="478">
        <v>2.0499999999999998</v>
      </c>
      <c r="I888" s="478"/>
      <c r="J888" s="478"/>
      <c r="K888" s="478"/>
      <c r="L888" s="478"/>
      <c r="M888" s="478"/>
      <c r="N888" s="478"/>
      <c r="O888" s="478"/>
      <c r="P888" s="478"/>
      <c r="Q888" s="478"/>
      <c r="R888" s="478"/>
      <c r="S888" s="478"/>
      <c r="T888" s="478"/>
      <c r="U888" s="478"/>
      <c r="V888" s="478"/>
      <c r="W888" s="478"/>
      <c r="X888" s="478">
        <v>0</v>
      </c>
      <c r="Y888" s="478"/>
      <c r="Z888" s="478"/>
      <c r="AA888" s="478"/>
      <c r="AB888" s="478"/>
      <c r="AC888" s="478"/>
      <c r="AD888" s="478"/>
      <c r="AE888" s="478"/>
      <c r="AF888" s="478"/>
      <c r="AG888" s="478"/>
      <c r="AH888" s="478"/>
      <c r="AI888" s="478"/>
      <c r="AJ888" s="478"/>
      <c r="AK888" s="478"/>
      <c r="AL888" s="478"/>
      <c r="AM888" s="478"/>
      <c r="AN888" s="478"/>
      <c r="AO888" s="478"/>
      <c r="AP888" s="478"/>
      <c r="AQ888" s="478"/>
      <c r="AR888" s="478"/>
      <c r="AS888" s="478"/>
      <c r="AT888" s="478"/>
      <c r="AU888" s="478"/>
      <c r="AV888" s="478"/>
      <c r="AW888" s="478"/>
      <c r="AX888" s="478"/>
      <c r="AY888" s="478"/>
      <c r="AZ888" s="478"/>
      <c r="BA888" s="478">
        <v>0.15</v>
      </c>
      <c r="BB888" s="478"/>
      <c r="BC888" s="478"/>
      <c r="BD888" s="475" t="s">
        <v>2987</v>
      </c>
      <c r="BE888" s="495" t="s">
        <v>1576</v>
      </c>
      <c r="BF888" s="472">
        <v>2017</v>
      </c>
      <c r="BG888" s="472">
        <v>2.1999999999999997</v>
      </c>
      <c r="BH888" s="472">
        <v>0</v>
      </c>
      <c r="BI888" s="472"/>
      <c r="BJ888" s="472"/>
      <c r="BK888" s="472"/>
      <c r="BL888" s="472"/>
      <c r="BM888" s="472"/>
      <c r="BN888" s="472"/>
      <c r="BO888" s="472"/>
      <c r="BP888" s="472"/>
      <c r="BQ888" s="472"/>
      <c r="BR888" s="472"/>
      <c r="BS888" s="472"/>
      <c r="BT888" s="472"/>
      <c r="BU888" s="472"/>
      <c r="BV888" s="472"/>
      <c r="BW888" s="472"/>
      <c r="BX888" s="472"/>
      <c r="BY888" s="472"/>
      <c r="BZ888" s="472"/>
      <c r="CA888" s="472"/>
      <c r="CB888" s="472"/>
      <c r="CC888" s="472"/>
      <c r="CD888" s="472"/>
      <c r="CE888" s="472"/>
      <c r="CF888" s="472"/>
      <c r="CG888" s="472"/>
      <c r="CH888" s="472"/>
      <c r="CI888" s="472"/>
      <c r="CJ888" s="472"/>
      <c r="CK888" s="472"/>
      <c r="CL888" s="472"/>
      <c r="CM888" s="472"/>
      <c r="CN888" s="472"/>
      <c r="CO888" s="472"/>
      <c r="CP888" s="472"/>
      <c r="CQ888" s="472"/>
      <c r="CR888" s="472"/>
      <c r="CS888" s="472"/>
      <c r="CT888" s="472"/>
      <c r="CU888" s="472"/>
      <c r="CV888" s="472"/>
      <c r="CW888" s="472"/>
      <c r="CX888" s="472"/>
      <c r="CY888" s="472"/>
      <c r="CZ888" s="472"/>
      <c r="DA888" s="472"/>
      <c r="DB888" s="472"/>
      <c r="DC888" s="472"/>
      <c r="DD888" s="472"/>
      <c r="DE888" s="472"/>
      <c r="DF888" s="472"/>
      <c r="DG888" s="472"/>
      <c r="DH888" s="472"/>
      <c r="DI888" s="472"/>
      <c r="DJ888" s="472"/>
      <c r="DK888" s="472"/>
      <c r="DL888" s="472"/>
      <c r="DM888" s="472"/>
      <c r="DN888" s="472"/>
      <c r="DO888" s="472"/>
      <c r="DP888" s="472"/>
      <c r="DQ888" s="472"/>
      <c r="DR888" s="472"/>
      <c r="DS888" s="472"/>
      <c r="DT888" s="472"/>
      <c r="DU888" s="472"/>
      <c r="DV888" s="472"/>
      <c r="DW888" s="472"/>
      <c r="DX888" s="472"/>
      <c r="DY888" s="472"/>
      <c r="DZ888" s="472"/>
      <c r="EA888" s="472"/>
      <c r="EB888" s="472"/>
      <c r="EC888" s="472"/>
      <c r="ED888" s="472"/>
      <c r="EE888" s="472"/>
      <c r="EF888" s="472"/>
      <c r="EG888" s="472"/>
      <c r="EH888" s="472"/>
      <c r="EI888" s="472"/>
      <c r="EJ888" s="472"/>
      <c r="EK888" s="472"/>
      <c r="EL888" s="472"/>
      <c r="EM888" s="472"/>
      <c r="EN888" s="472"/>
      <c r="EO888" s="472"/>
      <c r="EP888" s="472"/>
      <c r="EQ888" s="472"/>
      <c r="ER888" s="472"/>
      <c r="ES888" s="472"/>
      <c r="ET888" s="472"/>
      <c r="EU888" s="472"/>
      <c r="EV888" s="472"/>
      <c r="EW888" s="472"/>
      <c r="EX888" s="472"/>
      <c r="EY888" s="472"/>
      <c r="EZ888" s="472"/>
      <c r="FA888" s="472"/>
      <c r="FB888" s="472"/>
      <c r="FC888" s="472"/>
      <c r="FD888" s="472"/>
      <c r="FE888" s="472"/>
      <c r="FF888" s="472"/>
      <c r="FG888" s="472"/>
      <c r="FH888" s="472"/>
      <c r="FI888" s="472"/>
      <c r="FJ888" s="472"/>
      <c r="FK888" s="472"/>
      <c r="FL888" s="472"/>
      <c r="FM888" s="472"/>
      <c r="FN888" s="472"/>
      <c r="FO888" s="472"/>
      <c r="FP888" s="472"/>
      <c r="FQ888" s="472"/>
      <c r="FR888" s="472"/>
      <c r="FS888" s="472"/>
      <c r="FT888" s="472"/>
      <c r="FU888" s="472"/>
      <c r="FV888" s="472"/>
      <c r="FW888" s="472"/>
      <c r="FX888" s="472"/>
      <c r="FY888" s="472"/>
      <c r="FZ888" s="472"/>
      <c r="GA888" s="472"/>
      <c r="GB888" s="472"/>
      <c r="GC888" s="472"/>
      <c r="GD888" s="472"/>
      <c r="GE888" s="472"/>
      <c r="GF888" s="472"/>
      <c r="GG888" s="472"/>
      <c r="GH888" s="472"/>
      <c r="GI888" s="472"/>
      <c r="GJ888" s="472"/>
      <c r="GK888" s="472"/>
      <c r="GL888" s="472"/>
      <c r="GM888" s="472"/>
      <c r="GN888" s="472"/>
      <c r="GO888" s="472"/>
      <c r="GP888" s="472"/>
      <c r="GQ888" s="472"/>
      <c r="GR888" s="472"/>
      <c r="GS888" s="472"/>
      <c r="GT888" s="472"/>
      <c r="GU888" s="472"/>
      <c r="GV888" s="472"/>
    </row>
    <row r="889" spans="1:204" s="473" customFormat="1" x14ac:dyDescent="0.2">
      <c r="A889" s="476"/>
      <c r="B889" s="484" t="s">
        <v>3056</v>
      </c>
      <c r="C889" s="475" t="s">
        <v>1383</v>
      </c>
      <c r="D889" s="478">
        <v>0.04</v>
      </c>
      <c r="E889" s="478"/>
      <c r="F889" s="478"/>
      <c r="G889" s="478"/>
      <c r="H889" s="478">
        <v>0.04</v>
      </c>
      <c r="I889" s="478"/>
      <c r="J889" s="478"/>
      <c r="K889" s="478"/>
      <c r="L889" s="478"/>
      <c r="M889" s="478"/>
      <c r="N889" s="478"/>
      <c r="O889" s="478"/>
      <c r="P889" s="478"/>
      <c r="Q889" s="478"/>
      <c r="R889" s="478"/>
      <c r="S889" s="478"/>
      <c r="T889" s="478"/>
      <c r="U889" s="478"/>
      <c r="V889" s="478"/>
      <c r="W889" s="478"/>
      <c r="X889" s="478">
        <v>0</v>
      </c>
      <c r="Y889" s="478"/>
      <c r="Z889" s="478"/>
      <c r="AA889" s="478"/>
      <c r="AB889" s="478"/>
      <c r="AC889" s="478"/>
      <c r="AD889" s="478"/>
      <c r="AE889" s="478"/>
      <c r="AF889" s="478"/>
      <c r="AG889" s="478"/>
      <c r="AH889" s="478"/>
      <c r="AI889" s="478"/>
      <c r="AJ889" s="478"/>
      <c r="AK889" s="478"/>
      <c r="AL889" s="478"/>
      <c r="AM889" s="478"/>
      <c r="AN889" s="478"/>
      <c r="AO889" s="478"/>
      <c r="AP889" s="478"/>
      <c r="AQ889" s="478"/>
      <c r="AR889" s="478"/>
      <c r="AS889" s="478"/>
      <c r="AT889" s="478"/>
      <c r="AU889" s="478"/>
      <c r="AV889" s="478"/>
      <c r="AW889" s="478"/>
      <c r="AX889" s="478"/>
      <c r="AY889" s="478"/>
      <c r="AZ889" s="478"/>
      <c r="BA889" s="478"/>
      <c r="BB889" s="478"/>
      <c r="BC889" s="478"/>
      <c r="BD889" s="475" t="s">
        <v>2987</v>
      </c>
      <c r="BE889" s="495" t="s">
        <v>1577</v>
      </c>
      <c r="BF889" s="472">
        <v>2017</v>
      </c>
      <c r="BG889" s="472">
        <v>0.04</v>
      </c>
      <c r="BH889" s="472">
        <v>0</v>
      </c>
      <c r="BI889" s="472"/>
      <c r="BJ889" s="472"/>
      <c r="BK889" s="472"/>
      <c r="BL889" s="472"/>
      <c r="BM889" s="472"/>
      <c r="BN889" s="472"/>
      <c r="BO889" s="472"/>
      <c r="BP889" s="472"/>
      <c r="BQ889" s="472"/>
      <c r="BR889" s="472"/>
      <c r="BS889" s="472"/>
      <c r="BT889" s="472"/>
      <c r="BU889" s="472"/>
      <c r="BV889" s="472"/>
      <c r="BW889" s="472"/>
      <c r="BX889" s="472"/>
      <c r="BY889" s="472"/>
      <c r="BZ889" s="472"/>
      <c r="CA889" s="472"/>
      <c r="CB889" s="472"/>
      <c r="CC889" s="472"/>
      <c r="CD889" s="472"/>
      <c r="CE889" s="472"/>
      <c r="CF889" s="472"/>
      <c r="CG889" s="472"/>
      <c r="CH889" s="472"/>
      <c r="CI889" s="472"/>
      <c r="CJ889" s="472"/>
      <c r="CK889" s="472"/>
      <c r="CL889" s="472"/>
      <c r="CM889" s="472"/>
      <c r="CN889" s="472"/>
      <c r="CO889" s="472"/>
      <c r="CP889" s="472"/>
      <c r="CQ889" s="472"/>
      <c r="CR889" s="472"/>
      <c r="CS889" s="472"/>
      <c r="CT889" s="472"/>
      <c r="CU889" s="472"/>
      <c r="CV889" s="472"/>
      <c r="CW889" s="472"/>
      <c r="CX889" s="472"/>
      <c r="CY889" s="472"/>
      <c r="CZ889" s="472"/>
      <c r="DA889" s="472"/>
      <c r="DB889" s="472"/>
      <c r="DC889" s="472"/>
      <c r="DD889" s="472"/>
      <c r="DE889" s="472"/>
      <c r="DF889" s="472"/>
      <c r="DG889" s="472"/>
      <c r="DH889" s="472"/>
      <c r="DI889" s="472"/>
      <c r="DJ889" s="472"/>
      <c r="DK889" s="472"/>
      <c r="DL889" s="472"/>
      <c r="DM889" s="472"/>
      <c r="DN889" s="472"/>
      <c r="DO889" s="472"/>
      <c r="DP889" s="472"/>
      <c r="DQ889" s="472"/>
      <c r="DR889" s="472"/>
      <c r="DS889" s="472"/>
      <c r="DT889" s="472"/>
      <c r="DU889" s="472"/>
      <c r="DV889" s="472"/>
      <c r="DW889" s="472"/>
      <c r="DX889" s="472"/>
      <c r="DY889" s="472"/>
      <c r="DZ889" s="472"/>
      <c r="EA889" s="472"/>
      <c r="EB889" s="472"/>
      <c r="EC889" s="472"/>
      <c r="ED889" s="472"/>
      <c r="EE889" s="472"/>
      <c r="EF889" s="472"/>
      <c r="EG889" s="472"/>
      <c r="EH889" s="472"/>
      <c r="EI889" s="472"/>
      <c r="EJ889" s="472"/>
      <c r="EK889" s="472"/>
      <c r="EL889" s="472"/>
      <c r="EM889" s="472"/>
      <c r="EN889" s="472"/>
      <c r="EO889" s="472"/>
      <c r="EP889" s="472"/>
      <c r="EQ889" s="472"/>
      <c r="ER889" s="472"/>
      <c r="ES889" s="472"/>
      <c r="ET889" s="472"/>
      <c r="EU889" s="472"/>
      <c r="EV889" s="472"/>
      <c r="EW889" s="472"/>
      <c r="EX889" s="472"/>
      <c r="EY889" s="472"/>
      <c r="EZ889" s="472"/>
      <c r="FA889" s="472"/>
      <c r="FB889" s="472"/>
      <c r="FC889" s="472"/>
      <c r="FD889" s="472"/>
      <c r="FE889" s="472"/>
      <c r="FF889" s="472"/>
      <c r="FG889" s="472"/>
      <c r="FH889" s="472"/>
      <c r="FI889" s="472"/>
      <c r="FJ889" s="472"/>
      <c r="FK889" s="472"/>
      <c r="FL889" s="472"/>
      <c r="FM889" s="472"/>
      <c r="FN889" s="472"/>
      <c r="FO889" s="472"/>
      <c r="FP889" s="472"/>
      <c r="FQ889" s="472"/>
      <c r="FR889" s="472"/>
      <c r="FS889" s="472"/>
      <c r="FT889" s="472"/>
      <c r="FU889" s="472"/>
      <c r="FV889" s="472"/>
      <c r="FW889" s="472"/>
      <c r="FX889" s="472"/>
      <c r="FY889" s="472"/>
      <c r="FZ889" s="472"/>
      <c r="GA889" s="472"/>
      <c r="GB889" s="472"/>
      <c r="GC889" s="472"/>
      <c r="GD889" s="472"/>
      <c r="GE889" s="472"/>
      <c r="GF889" s="472"/>
      <c r="GG889" s="472"/>
      <c r="GH889" s="472"/>
      <c r="GI889" s="472"/>
      <c r="GJ889" s="472"/>
      <c r="GK889" s="472"/>
      <c r="GL889" s="472"/>
      <c r="GM889" s="472"/>
      <c r="GN889" s="472"/>
      <c r="GO889" s="472"/>
      <c r="GP889" s="472"/>
      <c r="GQ889" s="472"/>
      <c r="GR889" s="472"/>
      <c r="GS889" s="472"/>
      <c r="GT889" s="472"/>
      <c r="GU889" s="472"/>
      <c r="GV889" s="472"/>
    </row>
    <row r="890" spans="1:204" s="473" customFormat="1" x14ac:dyDescent="0.2">
      <c r="A890" s="476"/>
      <c r="B890" s="484" t="s">
        <v>1578</v>
      </c>
      <c r="C890" s="475" t="s">
        <v>1383</v>
      </c>
      <c r="D890" s="478">
        <v>2</v>
      </c>
      <c r="E890" s="478"/>
      <c r="F890" s="478"/>
      <c r="G890" s="478"/>
      <c r="H890" s="478"/>
      <c r="I890" s="478"/>
      <c r="J890" s="478"/>
      <c r="K890" s="478"/>
      <c r="L890" s="478"/>
      <c r="M890" s="478"/>
      <c r="N890" s="478"/>
      <c r="O890" s="478"/>
      <c r="P890" s="478"/>
      <c r="Q890" s="478"/>
      <c r="R890" s="478"/>
      <c r="S890" s="478"/>
      <c r="T890" s="478"/>
      <c r="U890" s="478"/>
      <c r="V890" s="478"/>
      <c r="W890" s="478"/>
      <c r="X890" s="478">
        <v>0</v>
      </c>
      <c r="Y890" s="478"/>
      <c r="Z890" s="478"/>
      <c r="AA890" s="478"/>
      <c r="AB890" s="478"/>
      <c r="AC890" s="478"/>
      <c r="AD890" s="478"/>
      <c r="AE890" s="478"/>
      <c r="AF890" s="478"/>
      <c r="AG890" s="478"/>
      <c r="AH890" s="478"/>
      <c r="AI890" s="478"/>
      <c r="AJ890" s="478"/>
      <c r="AK890" s="478"/>
      <c r="AL890" s="478"/>
      <c r="AM890" s="478"/>
      <c r="AN890" s="478"/>
      <c r="AO890" s="478"/>
      <c r="AP890" s="478"/>
      <c r="AQ890" s="478"/>
      <c r="AR890" s="478"/>
      <c r="AS890" s="478"/>
      <c r="AT890" s="478"/>
      <c r="AU890" s="478"/>
      <c r="AV890" s="478"/>
      <c r="AW890" s="478"/>
      <c r="AX890" s="478"/>
      <c r="AY890" s="478"/>
      <c r="AZ890" s="478"/>
      <c r="BA890" s="478"/>
      <c r="BB890" s="478"/>
      <c r="BC890" s="478"/>
      <c r="BD890" s="475" t="s">
        <v>2987</v>
      </c>
      <c r="BE890" s="475"/>
      <c r="BF890" s="472"/>
      <c r="BG890" s="472">
        <v>0</v>
      </c>
      <c r="BH890" s="472">
        <v>2</v>
      </c>
      <c r="BI890" s="472"/>
      <c r="BJ890" s="472"/>
      <c r="BK890" s="472"/>
      <c r="BL890" s="472"/>
      <c r="BM890" s="472"/>
      <c r="BN890" s="472"/>
      <c r="BO890" s="472"/>
      <c r="BP890" s="472"/>
      <c r="BQ890" s="472"/>
      <c r="BR890" s="472"/>
      <c r="BS890" s="472"/>
      <c r="BT890" s="472"/>
      <c r="BU890" s="472"/>
      <c r="BV890" s="472"/>
      <c r="BW890" s="472"/>
      <c r="BX890" s="472"/>
      <c r="BY890" s="472"/>
      <c r="BZ890" s="472"/>
      <c r="CA890" s="472"/>
      <c r="CB890" s="472"/>
      <c r="CC890" s="472"/>
      <c r="CD890" s="472"/>
      <c r="CE890" s="472"/>
      <c r="CF890" s="472"/>
      <c r="CG890" s="472"/>
      <c r="CH890" s="472"/>
      <c r="CI890" s="472"/>
      <c r="CJ890" s="472"/>
      <c r="CK890" s="472"/>
      <c r="CL890" s="472"/>
      <c r="CM890" s="472"/>
      <c r="CN890" s="472"/>
      <c r="CO890" s="472"/>
      <c r="CP890" s="472"/>
      <c r="CQ890" s="472"/>
      <c r="CR890" s="472"/>
      <c r="CS890" s="472"/>
      <c r="CT890" s="472"/>
      <c r="CU890" s="472"/>
      <c r="CV890" s="472"/>
      <c r="CW890" s="472"/>
      <c r="CX890" s="472"/>
      <c r="CY890" s="472"/>
      <c r="CZ890" s="472"/>
      <c r="DA890" s="472"/>
      <c r="DB890" s="472"/>
      <c r="DC890" s="472"/>
      <c r="DD890" s="472"/>
      <c r="DE890" s="472"/>
      <c r="DF890" s="472"/>
      <c r="DG890" s="472"/>
      <c r="DH890" s="472"/>
      <c r="DI890" s="472"/>
      <c r="DJ890" s="472"/>
      <c r="DK890" s="472"/>
      <c r="DL890" s="472"/>
      <c r="DM890" s="472"/>
      <c r="DN890" s="472"/>
      <c r="DO890" s="472"/>
      <c r="DP890" s="472"/>
      <c r="DQ890" s="472"/>
      <c r="DR890" s="472"/>
      <c r="DS890" s="472"/>
      <c r="DT890" s="472"/>
      <c r="DU890" s="472"/>
      <c r="DV890" s="472"/>
      <c r="DW890" s="472"/>
      <c r="DX890" s="472"/>
      <c r="DY890" s="472"/>
      <c r="DZ890" s="472"/>
      <c r="EA890" s="472"/>
      <c r="EB890" s="472"/>
      <c r="EC890" s="472"/>
      <c r="ED890" s="472"/>
      <c r="EE890" s="472"/>
      <c r="EF890" s="472"/>
      <c r="EG890" s="472"/>
      <c r="EH890" s="472"/>
      <c r="EI890" s="472"/>
      <c r="EJ890" s="472"/>
      <c r="EK890" s="472"/>
      <c r="EL890" s="472"/>
      <c r="EM890" s="472"/>
      <c r="EN890" s="472"/>
      <c r="EO890" s="472"/>
      <c r="EP890" s="472"/>
      <c r="EQ890" s="472"/>
      <c r="ER890" s="472"/>
      <c r="ES890" s="472"/>
      <c r="ET890" s="472"/>
      <c r="EU890" s="472"/>
      <c r="EV890" s="472"/>
      <c r="EW890" s="472"/>
      <c r="EX890" s="472"/>
      <c r="EY890" s="472"/>
      <c r="EZ890" s="472"/>
      <c r="FA890" s="472"/>
      <c r="FB890" s="472"/>
      <c r="FC890" s="472"/>
      <c r="FD890" s="472"/>
      <c r="FE890" s="472"/>
      <c r="FF890" s="472"/>
      <c r="FG890" s="472"/>
      <c r="FH890" s="472"/>
      <c r="FI890" s="472"/>
      <c r="FJ890" s="472"/>
      <c r="FK890" s="472"/>
      <c r="FL890" s="472"/>
      <c r="FM890" s="472"/>
      <c r="FN890" s="472"/>
      <c r="FO890" s="472"/>
      <c r="FP890" s="472"/>
      <c r="FQ890" s="472"/>
      <c r="FR890" s="472"/>
      <c r="FS890" s="472"/>
      <c r="FT890" s="472"/>
      <c r="FU890" s="472"/>
      <c r="FV890" s="472"/>
      <c r="FW890" s="472"/>
      <c r="FX890" s="472"/>
      <c r="FY890" s="472"/>
      <c r="FZ890" s="472"/>
      <c r="GA890" s="472"/>
      <c r="GB890" s="472"/>
      <c r="GC890" s="472"/>
      <c r="GD890" s="472"/>
      <c r="GE890" s="472"/>
      <c r="GF890" s="472"/>
      <c r="GG890" s="472"/>
      <c r="GH890" s="472"/>
      <c r="GI890" s="472"/>
      <c r="GJ890" s="472"/>
      <c r="GK890" s="472"/>
      <c r="GL890" s="472"/>
      <c r="GM890" s="472"/>
      <c r="GN890" s="472"/>
      <c r="GO890" s="472"/>
      <c r="GP890" s="472"/>
      <c r="GQ890" s="472"/>
      <c r="GR890" s="472"/>
      <c r="GS890" s="472"/>
      <c r="GT890" s="472"/>
      <c r="GU890" s="472"/>
      <c r="GV890" s="472"/>
    </row>
    <row r="891" spans="1:204" s="473" customFormat="1" ht="64" x14ac:dyDescent="0.2">
      <c r="A891" s="476"/>
      <c r="B891" s="484" t="s">
        <v>1579</v>
      </c>
      <c r="C891" s="475" t="s">
        <v>1383</v>
      </c>
      <c r="D891" s="478">
        <v>3.7</v>
      </c>
      <c r="E891" s="478"/>
      <c r="F891" s="478"/>
      <c r="G891" s="478"/>
      <c r="H891" s="478"/>
      <c r="I891" s="478"/>
      <c r="J891" s="478"/>
      <c r="K891" s="478"/>
      <c r="L891" s="478"/>
      <c r="M891" s="478"/>
      <c r="N891" s="478"/>
      <c r="O891" s="478"/>
      <c r="P891" s="478"/>
      <c r="Q891" s="478"/>
      <c r="R891" s="478"/>
      <c r="S891" s="478"/>
      <c r="T891" s="478"/>
      <c r="U891" s="478"/>
      <c r="V891" s="478"/>
      <c r="W891" s="478"/>
      <c r="X891" s="478">
        <v>0</v>
      </c>
      <c r="Y891" s="478"/>
      <c r="Z891" s="478"/>
      <c r="AA891" s="478"/>
      <c r="AB891" s="478"/>
      <c r="AC891" s="478"/>
      <c r="AD891" s="478"/>
      <c r="AE891" s="478"/>
      <c r="AF891" s="478"/>
      <c r="AG891" s="478"/>
      <c r="AH891" s="478"/>
      <c r="AI891" s="478"/>
      <c r="AJ891" s="478"/>
      <c r="AK891" s="478"/>
      <c r="AL891" s="478"/>
      <c r="AM891" s="478"/>
      <c r="AN891" s="478"/>
      <c r="AO891" s="478"/>
      <c r="AP891" s="478"/>
      <c r="AQ891" s="478"/>
      <c r="AR891" s="478"/>
      <c r="AS891" s="478"/>
      <c r="AT891" s="478"/>
      <c r="AU891" s="478"/>
      <c r="AV891" s="478"/>
      <c r="AW891" s="478"/>
      <c r="AX891" s="478"/>
      <c r="AY891" s="478"/>
      <c r="AZ891" s="478"/>
      <c r="BA891" s="478"/>
      <c r="BB891" s="478"/>
      <c r="BC891" s="478"/>
      <c r="BD891" s="475" t="s">
        <v>2987</v>
      </c>
      <c r="BE891" s="475"/>
      <c r="BF891" s="472"/>
      <c r="BG891" s="472">
        <v>0</v>
      </c>
      <c r="BH891" s="472">
        <v>3.7</v>
      </c>
      <c r="BI891" s="472"/>
      <c r="BJ891" s="472"/>
      <c r="BK891" s="472"/>
      <c r="BL891" s="472"/>
      <c r="BM891" s="472"/>
      <c r="BN891" s="472"/>
      <c r="BO891" s="472"/>
      <c r="BP891" s="472"/>
      <c r="BQ891" s="472"/>
      <c r="BR891" s="472"/>
      <c r="BS891" s="472"/>
      <c r="BT891" s="472"/>
      <c r="BU891" s="472"/>
      <c r="BV891" s="472"/>
      <c r="BW891" s="472"/>
      <c r="BX891" s="472"/>
      <c r="BY891" s="472"/>
      <c r="BZ891" s="472"/>
      <c r="CA891" s="472"/>
      <c r="CB891" s="472"/>
      <c r="CC891" s="472"/>
      <c r="CD891" s="472"/>
      <c r="CE891" s="472"/>
      <c r="CF891" s="472"/>
      <c r="CG891" s="472"/>
      <c r="CH891" s="472"/>
      <c r="CI891" s="472"/>
      <c r="CJ891" s="472"/>
      <c r="CK891" s="472"/>
      <c r="CL891" s="472"/>
      <c r="CM891" s="472"/>
      <c r="CN891" s="472"/>
      <c r="CO891" s="472"/>
      <c r="CP891" s="472"/>
      <c r="CQ891" s="472"/>
      <c r="CR891" s="472"/>
      <c r="CS891" s="472"/>
      <c r="CT891" s="472"/>
      <c r="CU891" s="472"/>
      <c r="CV891" s="472"/>
      <c r="CW891" s="472"/>
      <c r="CX891" s="472"/>
      <c r="CY891" s="472"/>
      <c r="CZ891" s="472"/>
      <c r="DA891" s="472"/>
      <c r="DB891" s="472"/>
      <c r="DC891" s="472"/>
      <c r="DD891" s="472"/>
      <c r="DE891" s="472"/>
      <c r="DF891" s="472"/>
      <c r="DG891" s="472"/>
      <c r="DH891" s="472"/>
      <c r="DI891" s="472"/>
      <c r="DJ891" s="472"/>
      <c r="DK891" s="472"/>
      <c r="DL891" s="472"/>
      <c r="DM891" s="472"/>
      <c r="DN891" s="472"/>
      <c r="DO891" s="472"/>
      <c r="DP891" s="472"/>
      <c r="DQ891" s="472"/>
      <c r="DR891" s="472"/>
      <c r="DS891" s="472"/>
      <c r="DT891" s="472"/>
      <c r="DU891" s="472"/>
      <c r="DV891" s="472"/>
      <c r="DW891" s="472"/>
      <c r="DX891" s="472"/>
      <c r="DY891" s="472"/>
      <c r="DZ891" s="472"/>
      <c r="EA891" s="472"/>
      <c r="EB891" s="472"/>
      <c r="EC891" s="472"/>
      <c r="ED891" s="472"/>
      <c r="EE891" s="472"/>
      <c r="EF891" s="472"/>
      <c r="EG891" s="472"/>
      <c r="EH891" s="472"/>
      <c r="EI891" s="472"/>
      <c r="EJ891" s="472"/>
      <c r="EK891" s="472"/>
      <c r="EL891" s="472"/>
      <c r="EM891" s="472"/>
      <c r="EN891" s="472"/>
      <c r="EO891" s="472"/>
      <c r="EP891" s="472"/>
      <c r="EQ891" s="472"/>
      <c r="ER891" s="472"/>
      <c r="ES891" s="472"/>
      <c r="ET891" s="472"/>
      <c r="EU891" s="472"/>
      <c r="EV891" s="472"/>
      <c r="EW891" s="472"/>
      <c r="EX891" s="472"/>
      <c r="EY891" s="472"/>
      <c r="EZ891" s="472"/>
      <c r="FA891" s="472"/>
      <c r="FB891" s="472"/>
      <c r="FC891" s="472"/>
      <c r="FD891" s="472"/>
      <c r="FE891" s="472"/>
      <c r="FF891" s="472"/>
      <c r="FG891" s="472"/>
      <c r="FH891" s="472"/>
      <c r="FI891" s="472"/>
      <c r="FJ891" s="472"/>
      <c r="FK891" s="472"/>
      <c r="FL891" s="472"/>
      <c r="FM891" s="472"/>
      <c r="FN891" s="472"/>
      <c r="FO891" s="472"/>
      <c r="FP891" s="472"/>
      <c r="FQ891" s="472"/>
      <c r="FR891" s="472"/>
      <c r="FS891" s="472"/>
      <c r="FT891" s="472"/>
      <c r="FU891" s="472"/>
      <c r="FV891" s="472"/>
      <c r="FW891" s="472"/>
      <c r="FX891" s="472"/>
      <c r="FY891" s="472"/>
      <c r="FZ891" s="472"/>
      <c r="GA891" s="472"/>
      <c r="GB891" s="472"/>
      <c r="GC891" s="472"/>
      <c r="GD891" s="472"/>
      <c r="GE891" s="472"/>
      <c r="GF891" s="472"/>
      <c r="GG891" s="472"/>
      <c r="GH891" s="472"/>
      <c r="GI891" s="472"/>
      <c r="GJ891" s="472"/>
      <c r="GK891" s="472"/>
      <c r="GL891" s="472"/>
      <c r="GM891" s="472"/>
      <c r="GN891" s="472"/>
      <c r="GO891" s="472"/>
      <c r="GP891" s="472"/>
      <c r="GQ891" s="472"/>
      <c r="GR891" s="472"/>
      <c r="GS891" s="472"/>
      <c r="GT891" s="472"/>
      <c r="GU891" s="472"/>
      <c r="GV891" s="472"/>
    </row>
    <row r="892" spans="1:204" s="473" customFormat="1" ht="32" x14ac:dyDescent="0.2">
      <c r="A892" s="476"/>
      <c r="B892" s="508" t="s">
        <v>1580</v>
      </c>
      <c r="C892" s="475" t="s">
        <v>1383</v>
      </c>
      <c r="D892" s="478">
        <v>0.21</v>
      </c>
      <c r="E892" s="478"/>
      <c r="F892" s="478"/>
      <c r="G892" s="478"/>
      <c r="H892" s="478">
        <v>0.21</v>
      </c>
      <c r="I892" s="478"/>
      <c r="J892" s="478"/>
      <c r="K892" s="478"/>
      <c r="L892" s="478"/>
      <c r="M892" s="478"/>
      <c r="N892" s="478"/>
      <c r="O892" s="478"/>
      <c r="P892" s="478"/>
      <c r="Q892" s="478"/>
      <c r="R892" s="478"/>
      <c r="S892" s="478"/>
      <c r="T892" s="478"/>
      <c r="U892" s="478"/>
      <c r="V892" s="478"/>
      <c r="W892" s="478"/>
      <c r="X892" s="478">
        <v>0</v>
      </c>
      <c r="Y892" s="478"/>
      <c r="Z892" s="478"/>
      <c r="AA892" s="478"/>
      <c r="AB892" s="478"/>
      <c r="AC892" s="478"/>
      <c r="AD892" s="478"/>
      <c r="AE892" s="478"/>
      <c r="AF892" s="478"/>
      <c r="AG892" s="478"/>
      <c r="AH892" s="478"/>
      <c r="AI892" s="478"/>
      <c r="AJ892" s="478"/>
      <c r="AK892" s="478"/>
      <c r="AL892" s="478"/>
      <c r="AM892" s="478"/>
      <c r="AN892" s="478"/>
      <c r="AO892" s="478"/>
      <c r="AP892" s="478"/>
      <c r="AQ892" s="478"/>
      <c r="AR892" s="478"/>
      <c r="AS892" s="478"/>
      <c r="AT892" s="478"/>
      <c r="AU892" s="478"/>
      <c r="AV892" s="478"/>
      <c r="AW892" s="478"/>
      <c r="AX892" s="478"/>
      <c r="AY892" s="478"/>
      <c r="AZ892" s="478"/>
      <c r="BA892" s="478"/>
      <c r="BB892" s="478"/>
      <c r="BC892" s="478"/>
      <c r="BD892" s="475" t="s">
        <v>1581</v>
      </c>
      <c r="BE892" s="493" t="s">
        <v>1582</v>
      </c>
      <c r="BF892" s="472">
        <v>2017</v>
      </c>
      <c r="BG892" s="472">
        <v>0.21</v>
      </c>
      <c r="BH892" s="472">
        <v>0</v>
      </c>
      <c r="BI892" s="472"/>
      <c r="BJ892" s="472"/>
      <c r="BK892" s="472"/>
      <c r="BL892" s="472"/>
      <c r="BM892" s="472"/>
      <c r="BN892" s="472"/>
      <c r="BO892" s="472"/>
      <c r="BP892" s="472"/>
      <c r="BQ892" s="472"/>
      <c r="BR892" s="472"/>
      <c r="BS892" s="472"/>
      <c r="BT892" s="472"/>
      <c r="BU892" s="472"/>
      <c r="BV892" s="472"/>
      <c r="BW892" s="472"/>
      <c r="BX892" s="472"/>
      <c r="BY892" s="472"/>
      <c r="BZ892" s="472"/>
      <c r="CA892" s="472"/>
      <c r="CB892" s="472"/>
      <c r="CC892" s="472"/>
      <c r="CD892" s="472"/>
      <c r="CE892" s="472"/>
      <c r="CF892" s="472"/>
      <c r="CG892" s="472"/>
      <c r="CH892" s="472"/>
      <c r="CI892" s="472"/>
      <c r="CJ892" s="472"/>
      <c r="CK892" s="472"/>
      <c r="CL892" s="472"/>
      <c r="CM892" s="472"/>
      <c r="CN892" s="472"/>
      <c r="CO892" s="472"/>
      <c r="CP892" s="472"/>
      <c r="CQ892" s="472"/>
      <c r="CR892" s="472"/>
      <c r="CS892" s="472"/>
      <c r="CT892" s="472"/>
      <c r="CU892" s="472"/>
      <c r="CV892" s="472"/>
      <c r="CW892" s="472"/>
      <c r="CX892" s="472"/>
      <c r="CY892" s="472"/>
      <c r="CZ892" s="472"/>
      <c r="DA892" s="472"/>
      <c r="DB892" s="472"/>
      <c r="DC892" s="472"/>
      <c r="DD892" s="472"/>
      <c r="DE892" s="472"/>
      <c r="DF892" s="472"/>
      <c r="DG892" s="472"/>
      <c r="DH892" s="472"/>
      <c r="DI892" s="472"/>
      <c r="DJ892" s="472"/>
      <c r="DK892" s="472"/>
      <c r="DL892" s="472"/>
      <c r="DM892" s="472"/>
      <c r="DN892" s="472"/>
      <c r="DO892" s="472"/>
      <c r="DP892" s="472"/>
      <c r="DQ892" s="472"/>
      <c r="DR892" s="472"/>
      <c r="DS892" s="472"/>
      <c r="DT892" s="472"/>
      <c r="DU892" s="472"/>
      <c r="DV892" s="472"/>
      <c r="DW892" s="472"/>
      <c r="DX892" s="472"/>
      <c r="DY892" s="472"/>
      <c r="DZ892" s="472"/>
      <c r="EA892" s="472"/>
      <c r="EB892" s="472"/>
      <c r="EC892" s="472"/>
      <c r="ED892" s="472"/>
      <c r="EE892" s="472"/>
      <c r="EF892" s="472"/>
      <c r="EG892" s="472"/>
      <c r="EH892" s="472"/>
      <c r="EI892" s="472"/>
      <c r="EJ892" s="472"/>
      <c r="EK892" s="472"/>
      <c r="EL892" s="472"/>
      <c r="EM892" s="472"/>
      <c r="EN892" s="472"/>
      <c r="EO892" s="472"/>
      <c r="EP892" s="472"/>
      <c r="EQ892" s="472"/>
      <c r="ER892" s="472"/>
      <c r="ES892" s="472"/>
      <c r="ET892" s="472"/>
      <c r="EU892" s="472"/>
      <c r="EV892" s="472"/>
      <c r="EW892" s="472"/>
      <c r="EX892" s="472"/>
      <c r="EY892" s="472"/>
      <c r="EZ892" s="472"/>
      <c r="FA892" s="472"/>
      <c r="FB892" s="472"/>
      <c r="FC892" s="472"/>
      <c r="FD892" s="472"/>
      <c r="FE892" s="472"/>
      <c r="FF892" s="472"/>
      <c r="FG892" s="472"/>
      <c r="FH892" s="472"/>
      <c r="FI892" s="472"/>
      <c r="FJ892" s="472"/>
      <c r="FK892" s="472"/>
      <c r="FL892" s="472"/>
      <c r="FM892" s="472"/>
      <c r="FN892" s="472"/>
      <c r="FO892" s="472"/>
      <c r="FP892" s="472"/>
      <c r="FQ892" s="472"/>
      <c r="FR892" s="472"/>
      <c r="FS892" s="472"/>
      <c r="FT892" s="472"/>
      <c r="FU892" s="472"/>
      <c r="FV892" s="472"/>
      <c r="FW892" s="472"/>
      <c r="FX892" s="472"/>
      <c r="FY892" s="472"/>
      <c r="FZ892" s="472"/>
      <c r="GA892" s="472"/>
      <c r="GB892" s="472"/>
      <c r="GC892" s="472"/>
      <c r="GD892" s="472"/>
      <c r="GE892" s="472"/>
      <c r="GF892" s="472"/>
      <c r="GG892" s="472"/>
      <c r="GH892" s="472"/>
      <c r="GI892" s="472"/>
      <c r="GJ892" s="472"/>
      <c r="GK892" s="472"/>
      <c r="GL892" s="472"/>
      <c r="GM892" s="472"/>
      <c r="GN892" s="472"/>
      <c r="GO892" s="472"/>
      <c r="GP892" s="472"/>
      <c r="GQ892" s="472"/>
      <c r="GR892" s="472"/>
      <c r="GS892" s="472"/>
      <c r="GT892" s="472"/>
      <c r="GU892" s="472"/>
      <c r="GV892" s="472"/>
    </row>
    <row r="893" spans="1:204" s="473" customFormat="1" ht="32" x14ac:dyDescent="0.2">
      <c r="A893" s="476"/>
      <c r="B893" s="508" t="s">
        <v>1583</v>
      </c>
      <c r="C893" s="475" t="s">
        <v>1383</v>
      </c>
      <c r="D893" s="478">
        <v>0.99</v>
      </c>
      <c r="E893" s="478"/>
      <c r="F893" s="478"/>
      <c r="G893" s="478"/>
      <c r="H893" s="478">
        <v>0.99</v>
      </c>
      <c r="I893" s="478"/>
      <c r="J893" s="478"/>
      <c r="K893" s="478"/>
      <c r="L893" s="478"/>
      <c r="M893" s="478"/>
      <c r="N893" s="478"/>
      <c r="O893" s="478"/>
      <c r="P893" s="478"/>
      <c r="Q893" s="478"/>
      <c r="R893" s="478"/>
      <c r="S893" s="478"/>
      <c r="T893" s="478"/>
      <c r="U893" s="478"/>
      <c r="V893" s="478"/>
      <c r="W893" s="478"/>
      <c r="X893" s="478">
        <v>0</v>
      </c>
      <c r="Y893" s="478"/>
      <c r="Z893" s="478"/>
      <c r="AA893" s="478"/>
      <c r="AB893" s="478"/>
      <c r="AC893" s="478"/>
      <c r="AD893" s="478"/>
      <c r="AE893" s="478"/>
      <c r="AF893" s="478"/>
      <c r="AG893" s="478"/>
      <c r="AH893" s="478"/>
      <c r="AI893" s="478"/>
      <c r="AJ893" s="478"/>
      <c r="AK893" s="478"/>
      <c r="AL893" s="478"/>
      <c r="AM893" s="478"/>
      <c r="AN893" s="478"/>
      <c r="AO893" s="478"/>
      <c r="AP893" s="478"/>
      <c r="AQ893" s="478"/>
      <c r="AR893" s="478"/>
      <c r="AS893" s="478"/>
      <c r="AT893" s="478"/>
      <c r="AU893" s="478"/>
      <c r="AV893" s="478"/>
      <c r="AW893" s="478"/>
      <c r="AX893" s="478"/>
      <c r="AY893" s="478"/>
      <c r="AZ893" s="478"/>
      <c r="BA893" s="478"/>
      <c r="BB893" s="478"/>
      <c r="BC893" s="478"/>
      <c r="BD893" s="475" t="s">
        <v>1581</v>
      </c>
      <c r="BE893" s="493" t="s">
        <v>1584</v>
      </c>
      <c r="BF893" s="472">
        <v>2017</v>
      </c>
      <c r="BG893" s="472">
        <v>0.99</v>
      </c>
      <c r="BH893" s="472">
        <v>0</v>
      </c>
      <c r="BI893" s="472"/>
      <c r="BJ893" s="472"/>
      <c r="BK893" s="472"/>
      <c r="BL893" s="472"/>
      <c r="BM893" s="472"/>
      <c r="BN893" s="472"/>
      <c r="BO893" s="472"/>
      <c r="BP893" s="472"/>
      <c r="BQ893" s="472"/>
      <c r="BR893" s="472"/>
      <c r="BS893" s="472"/>
      <c r="BT893" s="472"/>
      <c r="BU893" s="472"/>
      <c r="BV893" s="472"/>
      <c r="BW893" s="472"/>
      <c r="BX893" s="472"/>
      <c r="BY893" s="472"/>
      <c r="BZ893" s="472"/>
      <c r="CA893" s="472"/>
      <c r="CB893" s="472"/>
      <c r="CC893" s="472"/>
      <c r="CD893" s="472"/>
      <c r="CE893" s="472"/>
      <c r="CF893" s="472"/>
      <c r="CG893" s="472"/>
      <c r="CH893" s="472"/>
      <c r="CI893" s="472"/>
      <c r="CJ893" s="472"/>
      <c r="CK893" s="472"/>
      <c r="CL893" s="472"/>
      <c r="CM893" s="472"/>
      <c r="CN893" s="472"/>
      <c r="CO893" s="472"/>
      <c r="CP893" s="472"/>
      <c r="CQ893" s="472"/>
      <c r="CR893" s="472"/>
      <c r="CS893" s="472"/>
      <c r="CT893" s="472"/>
      <c r="CU893" s="472"/>
      <c r="CV893" s="472"/>
      <c r="CW893" s="472"/>
      <c r="CX893" s="472"/>
      <c r="CY893" s="472"/>
      <c r="CZ893" s="472"/>
      <c r="DA893" s="472"/>
      <c r="DB893" s="472"/>
      <c r="DC893" s="472"/>
      <c r="DD893" s="472"/>
      <c r="DE893" s="472"/>
      <c r="DF893" s="472"/>
      <c r="DG893" s="472"/>
      <c r="DH893" s="472"/>
      <c r="DI893" s="472"/>
      <c r="DJ893" s="472"/>
      <c r="DK893" s="472"/>
      <c r="DL893" s="472"/>
      <c r="DM893" s="472"/>
      <c r="DN893" s="472"/>
      <c r="DO893" s="472"/>
      <c r="DP893" s="472"/>
      <c r="DQ893" s="472"/>
      <c r="DR893" s="472"/>
      <c r="DS893" s="472"/>
      <c r="DT893" s="472"/>
      <c r="DU893" s="472"/>
      <c r="DV893" s="472"/>
      <c r="DW893" s="472"/>
      <c r="DX893" s="472"/>
      <c r="DY893" s="472"/>
      <c r="DZ893" s="472"/>
      <c r="EA893" s="472"/>
      <c r="EB893" s="472"/>
      <c r="EC893" s="472"/>
      <c r="ED893" s="472"/>
      <c r="EE893" s="472"/>
      <c r="EF893" s="472"/>
      <c r="EG893" s="472"/>
      <c r="EH893" s="472"/>
      <c r="EI893" s="472"/>
      <c r="EJ893" s="472"/>
      <c r="EK893" s="472"/>
      <c r="EL893" s="472"/>
      <c r="EM893" s="472"/>
      <c r="EN893" s="472"/>
      <c r="EO893" s="472"/>
      <c r="EP893" s="472"/>
      <c r="EQ893" s="472"/>
      <c r="ER893" s="472"/>
      <c r="ES893" s="472"/>
      <c r="ET893" s="472"/>
      <c r="EU893" s="472"/>
      <c r="EV893" s="472"/>
      <c r="EW893" s="472"/>
      <c r="EX893" s="472"/>
      <c r="EY893" s="472"/>
      <c r="EZ893" s="472"/>
      <c r="FA893" s="472"/>
      <c r="FB893" s="472"/>
      <c r="FC893" s="472"/>
      <c r="FD893" s="472"/>
      <c r="FE893" s="472"/>
      <c r="FF893" s="472"/>
      <c r="FG893" s="472"/>
      <c r="FH893" s="472"/>
      <c r="FI893" s="472"/>
      <c r="FJ893" s="472"/>
      <c r="FK893" s="472"/>
      <c r="FL893" s="472"/>
      <c r="FM893" s="472"/>
      <c r="FN893" s="472"/>
      <c r="FO893" s="472"/>
      <c r="FP893" s="472"/>
      <c r="FQ893" s="472"/>
      <c r="FR893" s="472"/>
      <c r="FS893" s="472"/>
      <c r="FT893" s="472"/>
      <c r="FU893" s="472"/>
      <c r="FV893" s="472"/>
      <c r="FW893" s="472"/>
      <c r="FX893" s="472"/>
      <c r="FY893" s="472"/>
      <c r="FZ893" s="472"/>
      <c r="GA893" s="472"/>
      <c r="GB893" s="472"/>
      <c r="GC893" s="472"/>
      <c r="GD893" s="472"/>
      <c r="GE893" s="472"/>
      <c r="GF893" s="472"/>
      <c r="GG893" s="472"/>
      <c r="GH893" s="472"/>
      <c r="GI893" s="472"/>
      <c r="GJ893" s="472"/>
      <c r="GK893" s="472"/>
      <c r="GL893" s="472"/>
      <c r="GM893" s="472"/>
      <c r="GN893" s="472"/>
      <c r="GO893" s="472"/>
      <c r="GP893" s="472"/>
      <c r="GQ893" s="472"/>
      <c r="GR893" s="472"/>
      <c r="GS893" s="472"/>
      <c r="GT893" s="472"/>
      <c r="GU893" s="472"/>
      <c r="GV893" s="472"/>
    </row>
    <row r="894" spans="1:204" s="473" customFormat="1" x14ac:dyDescent="0.2">
      <c r="A894" s="476"/>
      <c r="B894" s="481" t="s">
        <v>1585</v>
      </c>
      <c r="C894" s="475" t="s">
        <v>1383</v>
      </c>
      <c r="D894" s="478">
        <v>0.09</v>
      </c>
      <c r="E894" s="478"/>
      <c r="F894" s="478"/>
      <c r="G894" s="478"/>
      <c r="H894" s="478"/>
      <c r="I894" s="478"/>
      <c r="J894" s="478"/>
      <c r="K894" s="478"/>
      <c r="L894" s="478"/>
      <c r="M894" s="478"/>
      <c r="N894" s="478"/>
      <c r="O894" s="478"/>
      <c r="P894" s="478"/>
      <c r="Q894" s="478"/>
      <c r="R894" s="478"/>
      <c r="S894" s="478"/>
      <c r="T894" s="478"/>
      <c r="U894" s="478">
        <v>0.09</v>
      </c>
      <c r="V894" s="478"/>
      <c r="W894" s="478"/>
      <c r="X894" s="478">
        <v>0</v>
      </c>
      <c r="Y894" s="478"/>
      <c r="Z894" s="478"/>
      <c r="AA894" s="478"/>
      <c r="AB894" s="478"/>
      <c r="AC894" s="478"/>
      <c r="AD894" s="478"/>
      <c r="AE894" s="478"/>
      <c r="AF894" s="478"/>
      <c r="AG894" s="478"/>
      <c r="AH894" s="478"/>
      <c r="AI894" s="478"/>
      <c r="AJ894" s="478"/>
      <c r="AK894" s="478"/>
      <c r="AL894" s="478"/>
      <c r="AM894" s="478"/>
      <c r="AN894" s="478"/>
      <c r="AO894" s="478"/>
      <c r="AP894" s="478"/>
      <c r="AQ894" s="478"/>
      <c r="AR894" s="478"/>
      <c r="AS894" s="478"/>
      <c r="AT894" s="478"/>
      <c r="AU894" s="478"/>
      <c r="AV894" s="478"/>
      <c r="AW894" s="478"/>
      <c r="AX894" s="478"/>
      <c r="AY894" s="478"/>
      <c r="AZ894" s="478"/>
      <c r="BA894" s="478"/>
      <c r="BB894" s="478"/>
      <c r="BC894" s="478"/>
      <c r="BD894" s="475" t="s">
        <v>1581</v>
      </c>
      <c r="BE894" s="493" t="s">
        <v>1586</v>
      </c>
      <c r="BF894" s="472">
        <v>2017</v>
      </c>
      <c r="BG894" s="472">
        <v>0.09</v>
      </c>
      <c r="BH894" s="472">
        <v>0</v>
      </c>
      <c r="BI894" s="472"/>
      <c r="BJ894" s="472"/>
      <c r="BK894" s="472"/>
      <c r="BL894" s="472"/>
      <c r="BM894" s="472"/>
      <c r="BN894" s="472"/>
      <c r="BO894" s="472"/>
      <c r="BP894" s="472"/>
      <c r="BQ894" s="472"/>
      <c r="BR894" s="472"/>
      <c r="BS894" s="472"/>
      <c r="BT894" s="472"/>
      <c r="BU894" s="472"/>
      <c r="BV894" s="472"/>
      <c r="BW894" s="472"/>
      <c r="BX894" s="472"/>
      <c r="BY894" s="472"/>
      <c r="BZ894" s="472"/>
      <c r="CA894" s="472"/>
      <c r="CB894" s="472"/>
      <c r="CC894" s="472"/>
      <c r="CD894" s="472"/>
      <c r="CE894" s="472"/>
      <c r="CF894" s="472"/>
      <c r="CG894" s="472"/>
      <c r="CH894" s="472"/>
      <c r="CI894" s="472"/>
      <c r="CJ894" s="472"/>
      <c r="CK894" s="472"/>
      <c r="CL894" s="472"/>
      <c r="CM894" s="472"/>
      <c r="CN894" s="472"/>
      <c r="CO894" s="472"/>
      <c r="CP894" s="472"/>
      <c r="CQ894" s="472"/>
      <c r="CR894" s="472"/>
      <c r="CS894" s="472"/>
      <c r="CT894" s="472"/>
      <c r="CU894" s="472"/>
      <c r="CV894" s="472"/>
      <c r="CW894" s="472"/>
      <c r="CX894" s="472"/>
      <c r="CY894" s="472"/>
      <c r="CZ894" s="472"/>
      <c r="DA894" s="472"/>
      <c r="DB894" s="472"/>
      <c r="DC894" s="472"/>
      <c r="DD894" s="472"/>
      <c r="DE894" s="472"/>
      <c r="DF894" s="472"/>
      <c r="DG894" s="472"/>
      <c r="DH894" s="472"/>
      <c r="DI894" s="472"/>
      <c r="DJ894" s="472"/>
      <c r="DK894" s="472"/>
      <c r="DL894" s="472"/>
      <c r="DM894" s="472"/>
      <c r="DN894" s="472"/>
      <c r="DO894" s="472"/>
      <c r="DP894" s="472"/>
      <c r="DQ894" s="472"/>
      <c r="DR894" s="472"/>
      <c r="DS894" s="472"/>
      <c r="DT894" s="472"/>
      <c r="DU894" s="472"/>
      <c r="DV894" s="472"/>
      <c r="DW894" s="472"/>
      <c r="DX894" s="472"/>
      <c r="DY894" s="472"/>
      <c r="DZ894" s="472"/>
      <c r="EA894" s="472"/>
      <c r="EB894" s="472"/>
      <c r="EC894" s="472"/>
      <c r="ED894" s="472"/>
      <c r="EE894" s="472"/>
      <c r="EF894" s="472"/>
      <c r="EG894" s="472"/>
      <c r="EH894" s="472"/>
      <c r="EI894" s="472"/>
      <c r="EJ894" s="472"/>
      <c r="EK894" s="472"/>
      <c r="EL894" s="472"/>
      <c r="EM894" s="472"/>
      <c r="EN894" s="472"/>
      <c r="EO894" s="472"/>
      <c r="EP894" s="472"/>
      <c r="EQ894" s="472"/>
      <c r="ER894" s="472"/>
      <c r="ES894" s="472"/>
      <c r="ET894" s="472"/>
      <c r="EU894" s="472"/>
      <c r="EV894" s="472"/>
      <c r="EW894" s="472"/>
      <c r="EX894" s="472"/>
      <c r="EY894" s="472"/>
      <c r="EZ894" s="472"/>
      <c r="FA894" s="472"/>
      <c r="FB894" s="472"/>
      <c r="FC894" s="472"/>
      <c r="FD894" s="472"/>
      <c r="FE894" s="472"/>
      <c r="FF894" s="472"/>
      <c r="FG894" s="472"/>
      <c r="FH894" s="472"/>
      <c r="FI894" s="472"/>
      <c r="FJ894" s="472"/>
      <c r="FK894" s="472"/>
      <c r="FL894" s="472"/>
      <c r="FM894" s="472"/>
      <c r="FN894" s="472"/>
      <c r="FO894" s="472"/>
      <c r="FP894" s="472"/>
      <c r="FQ894" s="472"/>
      <c r="FR894" s="472"/>
      <c r="FS894" s="472"/>
      <c r="FT894" s="472"/>
      <c r="FU894" s="472"/>
      <c r="FV894" s="472"/>
      <c r="FW894" s="472"/>
      <c r="FX894" s="472"/>
      <c r="FY894" s="472"/>
      <c r="FZ894" s="472"/>
      <c r="GA894" s="472"/>
      <c r="GB894" s="472"/>
      <c r="GC894" s="472"/>
      <c r="GD894" s="472"/>
      <c r="GE894" s="472"/>
      <c r="GF894" s="472"/>
      <c r="GG894" s="472"/>
      <c r="GH894" s="472"/>
      <c r="GI894" s="472"/>
      <c r="GJ894" s="472"/>
      <c r="GK894" s="472"/>
      <c r="GL894" s="472"/>
      <c r="GM894" s="472"/>
      <c r="GN894" s="472"/>
      <c r="GO894" s="472"/>
      <c r="GP894" s="472"/>
      <c r="GQ894" s="472"/>
      <c r="GR894" s="472"/>
      <c r="GS894" s="472"/>
      <c r="GT894" s="472"/>
      <c r="GU894" s="472"/>
      <c r="GV894" s="472"/>
    </row>
    <row r="895" spans="1:204" s="473" customFormat="1" x14ac:dyDescent="0.2">
      <c r="A895" s="476"/>
      <c r="B895" s="481" t="s">
        <v>1587</v>
      </c>
      <c r="C895" s="475" t="s">
        <v>1383</v>
      </c>
      <c r="D895" s="478">
        <v>0.05</v>
      </c>
      <c r="E895" s="478"/>
      <c r="F895" s="478"/>
      <c r="G895" s="478"/>
      <c r="H895" s="478"/>
      <c r="I895" s="478"/>
      <c r="J895" s="478"/>
      <c r="K895" s="478"/>
      <c r="L895" s="478"/>
      <c r="M895" s="478"/>
      <c r="N895" s="478"/>
      <c r="O895" s="478"/>
      <c r="P895" s="478"/>
      <c r="Q895" s="478"/>
      <c r="R895" s="478"/>
      <c r="S895" s="478"/>
      <c r="T895" s="478"/>
      <c r="U895" s="478"/>
      <c r="V895" s="478"/>
      <c r="W895" s="478"/>
      <c r="X895" s="478">
        <v>0.05</v>
      </c>
      <c r="Y895" s="478"/>
      <c r="Z895" s="478"/>
      <c r="AA895" s="478"/>
      <c r="AB895" s="478"/>
      <c r="AC895" s="478"/>
      <c r="AD895" s="478"/>
      <c r="AE895" s="478">
        <v>0.05</v>
      </c>
      <c r="AF895" s="478"/>
      <c r="AG895" s="478"/>
      <c r="AH895" s="478"/>
      <c r="AI895" s="478"/>
      <c r="AJ895" s="478"/>
      <c r="AK895" s="478"/>
      <c r="AL895" s="478"/>
      <c r="AM895" s="478"/>
      <c r="AN895" s="478"/>
      <c r="AO895" s="478"/>
      <c r="AP895" s="478"/>
      <c r="AQ895" s="478"/>
      <c r="AR895" s="478"/>
      <c r="AS895" s="478"/>
      <c r="AT895" s="478"/>
      <c r="AU895" s="478"/>
      <c r="AV895" s="478"/>
      <c r="AW895" s="478"/>
      <c r="AX895" s="478"/>
      <c r="AY895" s="478"/>
      <c r="AZ895" s="478"/>
      <c r="BA895" s="478"/>
      <c r="BB895" s="478"/>
      <c r="BC895" s="478"/>
      <c r="BD895" s="475" t="s">
        <v>1581</v>
      </c>
      <c r="BE895" s="493" t="s">
        <v>1588</v>
      </c>
      <c r="BF895" s="472">
        <v>2017</v>
      </c>
      <c r="BG895" s="472">
        <v>0.05</v>
      </c>
      <c r="BH895" s="472">
        <v>0</v>
      </c>
      <c r="BI895" s="472"/>
      <c r="BJ895" s="472"/>
      <c r="BK895" s="472"/>
      <c r="BL895" s="472"/>
      <c r="BM895" s="472"/>
      <c r="BN895" s="472"/>
      <c r="BO895" s="472"/>
      <c r="BP895" s="472"/>
      <c r="BQ895" s="472"/>
      <c r="BR895" s="472"/>
      <c r="BS895" s="472"/>
      <c r="BT895" s="472"/>
      <c r="BU895" s="472"/>
      <c r="BV895" s="472"/>
      <c r="BW895" s="472"/>
      <c r="BX895" s="472"/>
      <c r="BY895" s="472"/>
      <c r="BZ895" s="472"/>
      <c r="CA895" s="472"/>
      <c r="CB895" s="472"/>
      <c r="CC895" s="472"/>
      <c r="CD895" s="472"/>
      <c r="CE895" s="472"/>
      <c r="CF895" s="472"/>
      <c r="CG895" s="472"/>
      <c r="CH895" s="472"/>
      <c r="CI895" s="472"/>
      <c r="CJ895" s="472"/>
      <c r="CK895" s="472"/>
      <c r="CL895" s="472"/>
      <c r="CM895" s="472"/>
      <c r="CN895" s="472"/>
      <c r="CO895" s="472"/>
      <c r="CP895" s="472"/>
      <c r="CQ895" s="472"/>
      <c r="CR895" s="472"/>
      <c r="CS895" s="472"/>
      <c r="CT895" s="472"/>
      <c r="CU895" s="472"/>
      <c r="CV895" s="472"/>
      <c r="CW895" s="472"/>
      <c r="CX895" s="472"/>
      <c r="CY895" s="472"/>
      <c r="CZ895" s="472"/>
      <c r="DA895" s="472"/>
      <c r="DB895" s="472"/>
      <c r="DC895" s="472"/>
      <c r="DD895" s="472"/>
      <c r="DE895" s="472"/>
      <c r="DF895" s="472"/>
      <c r="DG895" s="472"/>
      <c r="DH895" s="472"/>
      <c r="DI895" s="472"/>
      <c r="DJ895" s="472"/>
      <c r="DK895" s="472"/>
      <c r="DL895" s="472"/>
      <c r="DM895" s="472"/>
      <c r="DN895" s="472"/>
      <c r="DO895" s="472"/>
      <c r="DP895" s="472"/>
      <c r="DQ895" s="472"/>
      <c r="DR895" s="472"/>
      <c r="DS895" s="472"/>
      <c r="DT895" s="472"/>
      <c r="DU895" s="472"/>
      <c r="DV895" s="472"/>
      <c r="DW895" s="472"/>
      <c r="DX895" s="472"/>
      <c r="DY895" s="472"/>
      <c r="DZ895" s="472"/>
      <c r="EA895" s="472"/>
      <c r="EB895" s="472"/>
      <c r="EC895" s="472"/>
      <c r="ED895" s="472"/>
      <c r="EE895" s="472"/>
      <c r="EF895" s="472"/>
      <c r="EG895" s="472"/>
      <c r="EH895" s="472"/>
      <c r="EI895" s="472"/>
      <c r="EJ895" s="472"/>
      <c r="EK895" s="472"/>
      <c r="EL895" s="472"/>
      <c r="EM895" s="472"/>
      <c r="EN895" s="472"/>
      <c r="EO895" s="472"/>
      <c r="EP895" s="472"/>
      <c r="EQ895" s="472"/>
      <c r="ER895" s="472"/>
      <c r="ES895" s="472"/>
      <c r="ET895" s="472"/>
      <c r="EU895" s="472"/>
      <c r="EV895" s="472"/>
      <c r="EW895" s="472"/>
      <c r="EX895" s="472"/>
      <c r="EY895" s="472"/>
      <c r="EZ895" s="472"/>
      <c r="FA895" s="472"/>
      <c r="FB895" s="472"/>
      <c r="FC895" s="472"/>
      <c r="FD895" s="472"/>
      <c r="FE895" s="472"/>
      <c r="FF895" s="472"/>
      <c r="FG895" s="472"/>
      <c r="FH895" s="472"/>
      <c r="FI895" s="472"/>
      <c r="FJ895" s="472"/>
      <c r="FK895" s="472"/>
      <c r="FL895" s="472"/>
      <c r="FM895" s="472"/>
      <c r="FN895" s="472"/>
      <c r="FO895" s="472"/>
      <c r="FP895" s="472"/>
      <c r="FQ895" s="472"/>
      <c r="FR895" s="472"/>
      <c r="FS895" s="472"/>
      <c r="FT895" s="472"/>
      <c r="FU895" s="472"/>
      <c r="FV895" s="472"/>
      <c r="FW895" s="472"/>
      <c r="FX895" s="472"/>
      <c r="FY895" s="472"/>
      <c r="FZ895" s="472"/>
      <c r="GA895" s="472"/>
      <c r="GB895" s="472"/>
      <c r="GC895" s="472"/>
      <c r="GD895" s="472"/>
      <c r="GE895" s="472"/>
      <c r="GF895" s="472"/>
      <c r="GG895" s="472"/>
      <c r="GH895" s="472"/>
      <c r="GI895" s="472"/>
      <c r="GJ895" s="472"/>
      <c r="GK895" s="472"/>
      <c r="GL895" s="472"/>
      <c r="GM895" s="472"/>
      <c r="GN895" s="472"/>
      <c r="GO895" s="472"/>
      <c r="GP895" s="472"/>
      <c r="GQ895" s="472"/>
      <c r="GR895" s="472"/>
      <c r="GS895" s="472"/>
      <c r="GT895" s="472"/>
      <c r="GU895" s="472"/>
      <c r="GV895" s="472"/>
    </row>
    <row r="896" spans="1:204" s="473" customFormat="1" x14ac:dyDescent="0.2">
      <c r="A896" s="476"/>
      <c r="B896" s="481" t="s">
        <v>1589</v>
      </c>
      <c r="C896" s="475" t="s">
        <v>1383</v>
      </c>
      <c r="D896" s="478">
        <v>0.33</v>
      </c>
      <c r="E896" s="478"/>
      <c r="F896" s="478"/>
      <c r="G896" s="478"/>
      <c r="H896" s="478">
        <v>0.33</v>
      </c>
      <c r="I896" s="478"/>
      <c r="J896" s="478"/>
      <c r="K896" s="478"/>
      <c r="L896" s="478"/>
      <c r="M896" s="478"/>
      <c r="N896" s="478"/>
      <c r="O896" s="478"/>
      <c r="P896" s="478"/>
      <c r="Q896" s="478"/>
      <c r="R896" s="478"/>
      <c r="S896" s="478"/>
      <c r="T896" s="478"/>
      <c r="U896" s="478"/>
      <c r="V896" s="478"/>
      <c r="W896" s="478"/>
      <c r="X896" s="478">
        <v>0</v>
      </c>
      <c r="Y896" s="478"/>
      <c r="Z896" s="478"/>
      <c r="AA896" s="478"/>
      <c r="AB896" s="478"/>
      <c r="AC896" s="478"/>
      <c r="AD896" s="478"/>
      <c r="AE896" s="478"/>
      <c r="AF896" s="478"/>
      <c r="AG896" s="478"/>
      <c r="AH896" s="478"/>
      <c r="AI896" s="478"/>
      <c r="AJ896" s="478"/>
      <c r="AK896" s="478"/>
      <c r="AL896" s="478"/>
      <c r="AM896" s="478"/>
      <c r="AN896" s="478"/>
      <c r="AO896" s="478"/>
      <c r="AP896" s="478"/>
      <c r="AQ896" s="478"/>
      <c r="AR896" s="478"/>
      <c r="AS896" s="478"/>
      <c r="AT896" s="478"/>
      <c r="AU896" s="478"/>
      <c r="AV896" s="478"/>
      <c r="AW896" s="478"/>
      <c r="AX896" s="478"/>
      <c r="AY896" s="478"/>
      <c r="AZ896" s="478"/>
      <c r="BA896" s="478"/>
      <c r="BB896" s="478"/>
      <c r="BC896" s="478"/>
      <c r="BD896" s="475" t="s">
        <v>1581</v>
      </c>
      <c r="BE896" s="493" t="s">
        <v>1590</v>
      </c>
      <c r="BF896" s="472">
        <v>2017</v>
      </c>
      <c r="BG896" s="472">
        <v>0.33</v>
      </c>
      <c r="BH896" s="472">
        <v>0</v>
      </c>
      <c r="BI896" s="472"/>
      <c r="BJ896" s="472"/>
      <c r="BK896" s="472"/>
      <c r="BL896" s="472"/>
      <c r="BM896" s="472"/>
      <c r="BN896" s="472"/>
      <c r="BO896" s="472"/>
      <c r="BP896" s="472"/>
      <c r="BQ896" s="472"/>
      <c r="BR896" s="472"/>
      <c r="BS896" s="472"/>
      <c r="BT896" s="472"/>
      <c r="BU896" s="472"/>
      <c r="BV896" s="472"/>
      <c r="BW896" s="472"/>
      <c r="BX896" s="472"/>
      <c r="BY896" s="472"/>
      <c r="BZ896" s="472"/>
      <c r="CA896" s="472"/>
      <c r="CB896" s="472"/>
      <c r="CC896" s="472"/>
      <c r="CD896" s="472"/>
      <c r="CE896" s="472"/>
      <c r="CF896" s="472"/>
      <c r="CG896" s="472"/>
      <c r="CH896" s="472"/>
      <c r="CI896" s="472"/>
      <c r="CJ896" s="472"/>
      <c r="CK896" s="472"/>
      <c r="CL896" s="472"/>
      <c r="CM896" s="472"/>
      <c r="CN896" s="472"/>
      <c r="CO896" s="472"/>
      <c r="CP896" s="472"/>
      <c r="CQ896" s="472"/>
      <c r="CR896" s="472"/>
      <c r="CS896" s="472"/>
      <c r="CT896" s="472"/>
      <c r="CU896" s="472"/>
      <c r="CV896" s="472"/>
      <c r="CW896" s="472"/>
      <c r="CX896" s="472"/>
      <c r="CY896" s="472"/>
      <c r="CZ896" s="472"/>
      <c r="DA896" s="472"/>
      <c r="DB896" s="472"/>
      <c r="DC896" s="472"/>
      <c r="DD896" s="472"/>
      <c r="DE896" s="472"/>
      <c r="DF896" s="472"/>
      <c r="DG896" s="472"/>
      <c r="DH896" s="472"/>
      <c r="DI896" s="472"/>
      <c r="DJ896" s="472"/>
      <c r="DK896" s="472"/>
      <c r="DL896" s="472"/>
      <c r="DM896" s="472"/>
      <c r="DN896" s="472"/>
      <c r="DO896" s="472"/>
      <c r="DP896" s="472"/>
      <c r="DQ896" s="472"/>
      <c r="DR896" s="472"/>
      <c r="DS896" s="472"/>
      <c r="DT896" s="472"/>
      <c r="DU896" s="472"/>
      <c r="DV896" s="472"/>
      <c r="DW896" s="472"/>
      <c r="DX896" s="472"/>
      <c r="DY896" s="472"/>
      <c r="DZ896" s="472"/>
      <c r="EA896" s="472"/>
      <c r="EB896" s="472"/>
      <c r="EC896" s="472"/>
      <c r="ED896" s="472"/>
      <c r="EE896" s="472"/>
      <c r="EF896" s="472"/>
      <c r="EG896" s="472"/>
      <c r="EH896" s="472"/>
      <c r="EI896" s="472"/>
      <c r="EJ896" s="472"/>
      <c r="EK896" s="472"/>
      <c r="EL896" s="472"/>
      <c r="EM896" s="472"/>
      <c r="EN896" s="472"/>
      <c r="EO896" s="472"/>
      <c r="EP896" s="472"/>
      <c r="EQ896" s="472"/>
      <c r="ER896" s="472"/>
      <c r="ES896" s="472"/>
      <c r="ET896" s="472"/>
      <c r="EU896" s="472"/>
      <c r="EV896" s="472"/>
      <c r="EW896" s="472"/>
      <c r="EX896" s="472"/>
      <c r="EY896" s="472"/>
      <c r="EZ896" s="472"/>
      <c r="FA896" s="472"/>
      <c r="FB896" s="472"/>
      <c r="FC896" s="472"/>
      <c r="FD896" s="472"/>
      <c r="FE896" s="472"/>
      <c r="FF896" s="472"/>
      <c r="FG896" s="472"/>
      <c r="FH896" s="472"/>
      <c r="FI896" s="472"/>
      <c r="FJ896" s="472"/>
      <c r="FK896" s="472"/>
      <c r="FL896" s="472"/>
      <c r="FM896" s="472"/>
      <c r="FN896" s="472"/>
      <c r="FO896" s="472"/>
      <c r="FP896" s="472"/>
      <c r="FQ896" s="472"/>
      <c r="FR896" s="472"/>
      <c r="FS896" s="472"/>
      <c r="FT896" s="472"/>
      <c r="FU896" s="472"/>
      <c r="FV896" s="472"/>
      <c r="FW896" s="472"/>
      <c r="FX896" s="472"/>
      <c r="FY896" s="472"/>
      <c r="FZ896" s="472"/>
      <c r="GA896" s="472"/>
      <c r="GB896" s="472"/>
      <c r="GC896" s="472"/>
      <c r="GD896" s="472"/>
      <c r="GE896" s="472"/>
      <c r="GF896" s="472"/>
      <c r="GG896" s="472"/>
      <c r="GH896" s="472"/>
      <c r="GI896" s="472"/>
      <c r="GJ896" s="472"/>
      <c r="GK896" s="472"/>
      <c r="GL896" s="472"/>
      <c r="GM896" s="472"/>
      <c r="GN896" s="472"/>
      <c r="GO896" s="472"/>
      <c r="GP896" s="472"/>
      <c r="GQ896" s="472"/>
      <c r="GR896" s="472"/>
      <c r="GS896" s="472"/>
      <c r="GT896" s="472"/>
      <c r="GU896" s="472"/>
      <c r="GV896" s="472"/>
    </row>
    <row r="897" spans="1:204" s="473" customFormat="1" x14ac:dyDescent="0.2">
      <c r="A897" s="476"/>
      <c r="B897" s="496" t="s">
        <v>1591</v>
      </c>
      <c r="C897" s="475" t="s">
        <v>1383</v>
      </c>
      <c r="D897" s="478">
        <v>2.0300000000000002</v>
      </c>
      <c r="E897" s="478"/>
      <c r="F897" s="478"/>
      <c r="G897" s="478"/>
      <c r="H897" s="478"/>
      <c r="I897" s="478"/>
      <c r="J897" s="478"/>
      <c r="K897" s="478"/>
      <c r="L897" s="478"/>
      <c r="M897" s="478"/>
      <c r="N897" s="478"/>
      <c r="O897" s="478"/>
      <c r="P897" s="478"/>
      <c r="Q897" s="478"/>
      <c r="R897" s="478"/>
      <c r="S897" s="478"/>
      <c r="T897" s="478"/>
      <c r="U897" s="478"/>
      <c r="V897" s="478"/>
      <c r="W897" s="478"/>
      <c r="X897" s="478">
        <v>0</v>
      </c>
      <c r="Y897" s="478"/>
      <c r="Z897" s="478"/>
      <c r="AA897" s="478"/>
      <c r="AB897" s="478"/>
      <c r="AC897" s="478"/>
      <c r="AD897" s="478"/>
      <c r="AE897" s="478"/>
      <c r="AF897" s="478"/>
      <c r="AG897" s="478"/>
      <c r="AH897" s="478"/>
      <c r="AI897" s="478"/>
      <c r="AJ897" s="478"/>
      <c r="AK897" s="478"/>
      <c r="AL897" s="478"/>
      <c r="AM897" s="478"/>
      <c r="AN897" s="478"/>
      <c r="AO897" s="478"/>
      <c r="AP897" s="478"/>
      <c r="AQ897" s="478"/>
      <c r="AR897" s="478"/>
      <c r="AS897" s="478"/>
      <c r="AT897" s="478"/>
      <c r="AU897" s="478"/>
      <c r="AV897" s="478"/>
      <c r="AW897" s="478"/>
      <c r="AX897" s="478"/>
      <c r="AY897" s="478"/>
      <c r="AZ897" s="478"/>
      <c r="BA897" s="478"/>
      <c r="BB897" s="478"/>
      <c r="BC897" s="478"/>
      <c r="BD897" s="475" t="s">
        <v>1581</v>
      </c>
      <c r="BE897" s="510"/>
      <c r="BF897" s="472"/>
      <c r="BG897" s="472">
        <v>0</v>
      </c>
      <c r="BH897" s="472">
        <v>2.0300000000000002</v>
      </c>
      <c r="BI897" s="472"/>
      <c r="BJ897" s="472"/>
      <c r="BK897" s="472"/>
      <c r="BL897" s="472"/>
      <c r="BM897" s="472"/>
      <c r="BN897" s="472"/>
      <c r="BO897" s="472"/>
      <c r="BP897" s="472"/>
      <c r="BQ897" s="472"/>
      <c r="BR897" s="472"/>
      <c r="BS897" s="472"/>
      <c r="BT897" s="472"/>
      <c r="BU897" s="472"/>
      <c r="BV897" s="472"/>
      <c r="BW897" s="472"/>
      <c r="BX897" s="472"/>
      <c r="BY897" s="472"/>
      <c r="BZ897" s="472"/>
      <c r="CA897" s="472"/>
      <c r="CB897" s="472"/>
      <c r="CC897" s="472"/>
      <c r="CD897" s="472"/>
      <c r="CE897" s="472"/>
      <c r="CF897" s="472"/>
      <c r="CG897" s="472"/>
      <c r="CH897" s="472"/>
      <c r="CI897" s="472"/>
      <c r="CJ897" s="472"/>
      <c r="CK897" s="472"/>
      <c r="CL897" s="472"/>
      <c r="CM897" s="472"/>
      <c r="CN897" s="472"/>
      <c r="CO897" s="472"/>
      <c r="CP897" s="472"/>
      <c r="CQ897" s="472"/>
      <c r="CR897" s="472"/>
      <c r="CS897" s="472"/>
      <c r="CT897" s="472"/>
      <c r="CU897" s="472"/>
      <c r="CV897" s="472"/>
      <c r="CW897" s="472"/>
      <c r="CX897" s="472"/>
      <c r="CY897" s="472"/>
      <c r="CZ897" s="472"/>
      <c r="DA897" s="472"/>
      <c r="DB897" s="472"/>
      <c r="DC897" s="472"/>
      <c r="DD897" s="472"/>
      <c r="DE897" s="472"/>
      <c r="DF897" s="472"/>
      <c r="DG897" s="472"/>
      <c r="DH897" s="472"/>
      <c r="DI897" s="472"/>
      <c r="DJ897" s="472"/>
      <c r="DK897" s="472"/>
      <c r="DL897" s="472"/>
      <c r="DM897" s="472"/>
      <c r="DN897" s="472"/>
      <c r="DO897" s="472"/>
      <c r="DP897" s="472"/>
      <c r="DQ897" s="472"/>
      <c r="DR897" s="472"/>
      <c r="DS897" s="472"/>
      <c r="DT897" s="472"/>
      <c r="DU897" s="472"/>
      <c r="DV897" s="472"/>
      <c r="DW897" s="472"/>
      <c r="DX897" s="472"/>
      <c r="DY897" s="472"/>
      <c r="DZ897" s="472"/>
      <c r="EA897" s="472"/>
      <c r="EB897" s="472"/>
      <c r="EC897" s="472"/>
      <c r="ED897" s="472"/>
      <c r="EE897" s="472"/>
      <c r="EF897" s="472"/>
      <c r="EG897" s="472"/>
      <c r="EH897" s="472"/>
      <c r="EI897" s="472"/>
      <c r="EJ897" s="472"/>
      <c r="EK897" s="472"/>
      <c r="EL897" s="472"/>
      <c r="EM897" s="472"/>
      <c r="EN897" s="472"/>
      <c r="EO897" s="472"/>
      <c r="EP897" s="472"/>
      <c r="EQ897" s="472"/>
      <c r="ER897" s="472"/>
      <c r="ES897" s="472"/>
      <c r="ET897" s="472"/>
      <c r="EU897" s="472"/>
      <c r="EV897" s="472"/>
      <c r="EW897" s="472"/>
      <c r="EX897" s="472"/>
      <c r="EY897" s="472"/>
      <c r="EZ897" s="472"/>
      <c r="FA897" s="472"/>
      <c r="FB897" s="472"/>
      <c r="FC897" s="472"/>
      <c r="FD897" s="472"/>
      <c r="FE897" s="472"/>
      <c r="FF897" s="472"/>
      <c r="FG897" s="472"/>
      <c r="FH897" s="472"/>
      <c r="FI897" s="472"/>
      <c r="FJ897" s="472"/>
      <c r="FK897" s="472"/>
      <c r="FL897" s="472"/>
      <c r="FM897" s="472"/>
      <c r="FN897" s="472"/>
      <c r="FO897" s="472"/>
      <c r="FP897" s="472"/>
      <c r="FQ897" s="472"/>
      <c r="FR897" s="472"/>
      <c r="FS897" s="472"/>
      <c r="FT897" s="472"/>
      <c r="FU897" s="472"/>
      <c r="FV897" s="472"/>
      <c r="FW897" s="472"/>
      <c r="FX897" s="472"/>
      <c r="FY897" s="472"/>
      <c r="FZ897" s="472"/>
      <c r="GA897" s="472"/>
      <c r="GB897" s="472"/>
      <c r="GC897" s="472"/>
      <c r="GD897" s="472"/>
      <c r="GE897" s="472"/>
      <c r="GF897" s="472"/>
      <c r="GG897" s="472"/>
      <c r="GH897" s="472"/>
      <c r="GI897" s="472"/>
      <c r="GJ897" s="472"/>
      <c r="GK897" s="472"/>
      <c r="GL897" s="472"/>
      <c r="GM897" s="472"/>
      <c r="GN897" s="472"/>
      <c r="GO897" s="472"/>
      <c r="GP897" s="472"/>
      <c r="GQ897" s="472"/>
      <c r="GR897" s="472"/>
      <c r="GS897" s="472"/>
      <c r="GT897" s="472"/>
      <c r="GU897" s="472"/>
      <c r="GV897" s="472"/>
    </row>
    <row r="898" spans="1:204" s="473" customFormat="1" x14ac:dyDescent="0.2">
      <c r="A898" s="476"/>
      <c r="B898" s="496" t="s">
        <v>1592</v>
      </c>
      <c r="C898" s="475" t="s">
        <v>1383</v>
      </c>
      <c r="D898" s="478">
        <v>2.0300000000000002</v>
      </c>
      <c r="E898" s="478"/>
      <c r="F898" s="478"/>
      <c r="G898" s="478"/>
      <c r="H898" s="478"/>
      <c r="I898" s="478"/>
      <c r="J898" s="478"/>
      <c r="K898" s="478"/>
      <c r="L898" s="478"/>
      <c r="M898" s="478"/>
      <c r="N898" s="478"/>
      <c r="O898" s="478"/>
      <c r="P898" s="478"/>
      <c r="Q898" s="478"/>
      <c r="R898" s="478"/>
      <c r="S898" s="478"/>
      <c r="T898" s="478"/>
      <c r="U898" s="478"/>
      <c r="V898" s="478"/>
      <c r="W898" s="478"/>
      <c r="X898" s="478">
        <v>0</v>
      </c>
      <c r="Y898" s="478"/>
      <c r="Z898" s="478"/>
      <c r="AA898" s="478"/>
      <c r="AB898" s="478"/>
      <c r="AC898" s="478"/>
      <c r="AD898" s="478"/>
      <c r="AE898" s="478"/>
      <c r="AF898" s="478"/>
      <c r="AG898" s="478"/>
      <c r="AH898" s="478"/>
      <c r="AI898" s="478"/>
      <c r="AJ898" s="478"/>
      <c r="AK898" s="478"/>
      <c r="AL898" s="478"/>
      <c r="AM898" s="478"/>
      <c r="AN898" s="478"/>
      <c r="AO898" s="478"/>
      <c r="AP898" s="478"/>
      <c r="AQ898" s="478"/>
      <c r="AR898" s="478"/>
      <c r="AS898" s="478"/>
      <c r="AT898" s="478"/>
      <c r="AU898" s="478"/>
      <c r="AV898" s="478"/>
      <c r="AW898" s="478"/>
      <c r="AX898" s="478"/>
      <c r="AY898" s="478"/>
      <c r="AZ898" s="478"/>
      <c r="BA898" s="478"/>
      <c r="BB898" s="478"/>
      <c r="BC898" s="478"/>
      <c r="BD898" s="475" t="s">
        <v>1581</v>
      </c>
      <c r="BE898" s="510"/>
      <c r="BF898" s="472"/>
      <c r="BG898" s="472">
        <v>0</v>
      </c>
      <c r="BH898" s="472">
        <v>2.0299999999999998</v>
      </c>
      <c r="BI898" s="472"/>
      <c r="BJ898" s="472"/>
      <c r="BK898" s="472"/>
      <c r="BL898" s="472"/>
      <c r="BM898" s="472"/>
      <c r="BN898" s="472"/>
      <c r="BO898" s="472"/>
      <c r="BP898" s="472"/>
      <c r="BQ898" s="472"/>
      <c r="BR898" s="472"/>
      <c r="BS898" s="472"/>
      <c r="BT898" s="472"/>
      <c r="BU898" s="472"/>
      <c r="BV898" s="472"/>
      <c r="BW898" s="472"/>
      <c r="BX898" s="472"/>
      <c r="BY898" s="472"/>
      <c r="BZ898" s="472"/>
      <c r="CA898" s="472"/>
      <c r="CB898" s="472"/>
      <c r="CC898" s="472"/>
      <c r="CD898" s="472"/>
      <c r="CE898" s="472"/>
      <c r="CF898" s="472"/>
      <c r="CG898" s="472"/>
      <c r="CH898" s="472"/>
      <c r="CI898" s="472"/>
      <c r="CJ898" s="472"/>
      <c r="CK898" s="472"/>
      <c r="CL898" s="472"/>
      <c r="CM898" s="472"/>
      <c r="CN898" s="472"/>
      <c r="CO898" s="472"/>
      <c r="CP898" s="472"/>
      <c r="CQ898" s="472"/>
      <c r="CR898" s="472"/>
      <c r="CS898" s="472"/>
      <c r="CT898" s="472"/>
      <c r="CU898" s="472"/>
      <c r="CV898" s="472"/>
      <c r="CW898" s="472"/>
      <c r="CX898" s="472"/>
      <c r="CY898" s="472"/>
      <c r="CZ898" s="472"/>
      <c r="DA898" s="472"/>
      <c r="DB898" s="472"/>
      <c r="DC898" s="472"/>
      <c r="DD898" s="472"/>
      <c r="DE898" s="472"/>
      <c r="DF898" s="472"/>
      <c r="DG898" s="472"/>
      <c r="DH898" s="472"/>
      <c r="DI898" s="472"/>
      <c r="DJ898" s="472"/>
      <c r="DK898" s="472"/>
      <c r="DL898" s="472"/>
      <c r="DM898" s="472"/>
      <c r="DN898" s="472"/>
      <c r="DO898" s="472"/>
      <c r="DP898" s="472"/>
      <c r="DQ898" s="472"/>
      <c r="DR898" s="472"/>
      <c r="DS898" s="472"/>
      <c r="DT898" s="472"/>
      <c r="DU898" s="472"/>
      <c r="DV898" s="472"/>
      <c r="DW898" s="472"/>
      <c r="DX898" s="472"/>
      <c r="DY898" s="472"/>
      <c r="DZ898" s="472"/>
      <c r="EA898" s="472"/>
      <c r="EB898" s="472"/>
      <c r="EC898" s="472"/>
      <c r="ED898" s="472"/>
      <c r="EE898" s="472"/>
      <c r="EF898" s="472"/>
      <c r="EG898" s="472"/>
      <c r="EH898" s="472"/>
      <c r="EI898" s="472"/>
      <c r="EJ898" s="472"/>
      <c r="EK898" s="472"/>
      <c r="EL898" s="472"/>
      <c r="EM898" s="472"/>
      <c r="EN898" s="472"/>
      <c r="EO898" s="472"/>
      <c r="EP898" s="472"/>
      <c r="EQ898" s="472"/>
      <c r="ER898" s="472"/>
      <c r="ES898" s="472"/>
      <c r="ET898" s="472"/>
      <c r="EU898" s="472"/>
      <c r="EV898" s="472"/>
      <c r="EW898" s="472"/>
      <c r="EX898" s="472"/>
      <c r="EY898" s="472"/>
      <c r="EZ898" s="472"/>
      <c r="FA898" s="472"/>
      <c r="FB898" s="472"/>
      <c r="FC898" s="472"/>
      <c r="FD898" s="472"/>
      <c r="FE898" s="472"/>
      <c r="FF898" s="472"/>
      <c r="FG898" s="472"/>
      <c r="FH898" s="472"/>
      <c r="FI898" s="472"/>
      <c r="FJ898" s="472"/>
      <c r="FK898" s="472"/>
      <c r="FL898" s="472"/>
      <c r="FM898" s="472"/>
      <c r="FN898" s="472"/>
      <c r="FO898" s="472"/>
      <c r="FP898" s="472"/>
      <c r="FQ898" s="472"/>
      <c r="FR898" s="472"/>
      <c r="FS898" s="472"/>
      <c r="FT898" s="472"/>
      <c r="FU898" s="472"/>
      <c r="FV898" s="472"/>
      <c r="FW898" s="472"/>
      <c r="FX898" s="472"/>
      <c r="FY898" s="472"/>
      <c r="FZ898" s="472"/>
      <c r="GA898" s="472"/>
      <c r="GB898" s="472"/>
      <c r="GC898" s="472"/>
      <c r="GD898" s="472"/>
      <c r="GE898" s="472"/>
      <c r="GF898" s="472"/>
      <c r="GG898" s="472"/>
      <c r="GH898" s="472"/>
      <c r="GI898" s="472"/>
      <c r="GJ898" s="472"/>
      <c r="GK898" s="472"/>
      <c r="GL898" s="472"/>
      <c r="GM898" s="472"/>
      <c r="GN898" s="472"/>
      <c r="GO898" s="472"/>
      <c r="GP898" s="472"/>
      <c r="GQ898" s="472"/>
      <c r="GR898" s="472"/>
      <c r="GS898" s="472"/>
      <c r="GT898" s="472"/>
      <c r="GU898" s="472"/>
      <c r="GV898" s="472"/>
    </row>
    <row r="899" spans="1:204" s="473" customFormat="1" x14ac:dyDescent="0.2">
      <c r="A899" s="476"/>
      <c r="B899" s="496" t="s">
        <v>1593</v>
      </c>
      <c r="C899" s="475" t="s">
        <v>1383</v>
      </c>
      <c r="D899" s="478">
        <v>7.0000000000000007E-2</v>
      </c>
      <c r="E899" s="478"/>
      <c r="F899" s="478"/>
      <c r="G899" s="478"/>
      <c r="H899" s="478"/>
      <c r="I899" s="478"/>
      <c r="J899" s="478"/>
      <c r="K899" s="478"/>
      <c r="L899" s="478"/>
      <c r="M899" s="478"/>
      <c r="N899" s="478"/>
      <c r="O899" s="478"/>
      <c r="P899" s="478"/>
      <c r="Q899" s="478"/>
      <c r="R899" s="478"/>
      <c r="S899" s="478"/>
      <c r="T899" s="478"/>
      <c r="U899" s="478"/>
      <c r="V899" s="478"/>
      <c r="W899" s="478"/>
      <c r="X899" s="478">
        <v>0</v>
      </c>
      <c r="Y899" s="478"/>
      <c r="Z899" s="478"/>
      <c r="AA899" s="478"/>
      <c r="AB899" s="478"/>
      <c r="AC899" s="478"/>
      <c r="AD899" s="478"/>
      <c r="AE899" s="478"/>
      <c r="AF899" s="478"/>
      <c r="AG899" s="478"/>
      <c r="AH899" s="478"/>
      <c r="AI899" s="478"/>
      <c r="AJ899" s="478"/>
      <c r="AK899" s="478"/>
      <c r="AL899" s="478"/>
      <c r="AM899" s="478"/>
      <c r="AN899" s="478"/>
      <c r="AO899" s="478"/>
      <c r="AP899" s="478"/>
      <c r="AQ899" s="478"/>
      <c r="AR899" s="478"/>
      <c r="AS899" s="478"/>
      <c r="AT899" s="478"/>
      <c r="AU899" s="478"/>
      <c r="AV899" s="478"/>
      <c r="AW899" s="478"/>
      <c r="AX899" s="478"/>
      <c r="AY899" s="478"/>
      <c r="AZ899" s="478"/>
      <c r="BA899" s="478"/>
      <c r="BB899" s="478"/>
      <c r="BC899" s="478"/>
      <c r="BD899" s="475" t="s">
        <v>1581</v>
      </c>
      <c r="BE899" s="510"/>
      <c r="BF899" s="472"/>
      <c r="BG899" s="472">
        <v>0</v>
      </c>
      <c r="BH899" s="472">
        <v>7.0000000000000007E-2</v>
      </c>
      <c r="BI899" s="472"/>
      <c r="BJ899" s="472"/>
      <c r="BK899" s="472"/>
      <c r="BL899" s="472"/>
      <c r="BM899" s="472"/>
      <c r="BN899" s="472"/>
      <c r="BO899" s="472"/>
      <c r="BP899" s="472"/>
      <c r="BQ899" s="472"/>
      <c r="BR899" s="472"/>
      <c r="BS899" s="472"/>
      <c r="BT899" s="472"/>
      <c r="BU899" s="472"/>
      <c r="BV899" s="472"/>
      <c r="BW899" s="472"/>
      <c r="BX899" s="472"/>
      <c r="BY899" s="472"/>
      <c r="BZ899" s="472"/>
      <c r="CA899" s="472"/>
      <c r="CB899" s="472"/>
      <c r="CC899" s="472"/>
      <c r="CD899" s="472"/>
      <c r="CE899" s="472"/>
      <c r="CF899" s="472"/>
      <c r="CG899" s="472"/>
      <c r="CH899" s="472"/>
      <c r="CI899" s="472"/>
      <c r="CJ899" s="472"/>
      <c r="CK899" s="472"/>
      <c r="CL899" s="472"/>
      <c r="CM899" s="472"/>
      <c r="CN899" s="472"/>
      <c r="CO899" s="472"/>
      <c r="CP899" s="472"/>
      <c r="CQ899" s="472"/>
      <c r="CR899" s="472"/>
      <c r="CS899" s="472"/>
      <c r="CT899" s="472"/>
      <c r="CU899" s="472"/>
      <c r="CV899" s="472"/>
      <c r="CW899" s="472"/>
      <c r="CX899" s="472"/>
      <c r="CY899" s="472"/>
      <c r="CZ899" s="472"/>
      <c r="DA899" s="472"/>
      <c r="DB899" s="472"/>
      <c r="DC899" s="472"/>
      <c r="DD899" s="472"/>
      <c r="DE899" s="472"/>
      <c r="DF899" s="472"/>
      <c r="DG899" s="472"/>
      <c r="DH899" s="472"/>
      <c r="DI899" s="472"/>
      <c r="DJ899" s="472"/>
      <c r="DK899" s="472"/>
      <c r="DL899" s="472"/>
      <c r="DM899" s="472"/>
      <c r="DN899" s="472"/>
      <c r="DO899" s="472"/>
      <c r="DP899" s="472"/>
      <c r="DQ899" s="472"/>
      <c r="DR899" s="472"/>
      <c r="DS899" s="472"/>
      <c r="DT899" s="472"/>
      <c r="DU899" s="472"/>
      <c r="DV899" s="472"/>
      <c r="DW899" s="472"/>
      <c r="DX899" s="472"/>
      <c r="DY899" s="472"/>
      <c r="DZ899" s="472"/>
      <c r="EA899" s="472"/>
      <c r="EB899" s="472"/>
      <c r="EC899" s="472"/>
      <c r="ED899" s="472"/>
      <c r="EE899" s="472"/>
      <c r="EF899" s="472"/>
      <c r="EG899" s="472"/>
      <c r="EH899" s="472"/>
      <c r="EI899" s="472"/>
      <c r="EJ899" s="472"/>
      <c r="EK899" s="472"/>
      <c r="EL899" s="472"/>
      <c r="EM899" s="472"/>
      <c r="EN899" s="472"/>
      <c r="EO899" s="472"/>
      <c r="EP899" s="472"/>
      <c r="EQ899" s="472"/>
      <c r="ER899" s="472"/>
      <c r="ES899" s="472"/>
      <c r="ET899" s="472"/>
      <c r="EU899" s="472"/>
      <c r="EV899" s="472"/>
      <c r="EW899" s="472"/>
      <c r="EX899" s="472"/>
      <c r="EY899" s="472"/>
      <c r="EZ899" s="472"/>
      <c r="FA899" s="472"/>
      <c r="FB899" s="472"/>
      <c r="FC899" s="472"/>
      <c r="FD899" s="472"/>
      <c r="FE899" s="472"/>
      <c r="FF899" s="472"/>
      <c r="FG899" s="472"/>
      <c r="FH899" s="472"/>
      <c r="FI899" s="472"/>
      <c r="FJ899" s="472"/>
      <c r="FK899" s="472"/>
      <c r="FL899" s="472"/>
      <c r="FM899" s="472"/>
      <c r="FN899" s="472"/>
      <c r="FO899" s="472"/>
      <c r="FP899" s="472"/>
      <c r="FQ899" s="472"/>
      <c r="FR899" s="472"/>
      <c r="FS899" s="472"/>
      <c r="FT899" s="472"/>
      <c r="FU899" s="472"/>
      <c r="FV899" s="472"/>
      <c r="FW899" s="472"/>
      <c r="FX899" s="472"/>
      <c r="FY899" s="472"/>
      <c r="FZ899" s="472"/>
      <c r="GA899" s="472"/>
      <c r="GB899" s="472"/>
      <c r="GC899" s="472"/>
      <c r="GD899" s="472"/>
      <c r="GE899" s="472"/>
      <c r="GF899" s="472"/>
      <c r="GG899" s="472"/>
      <c r="GH899" s="472"/>
      <c r="GI899" s="472"/>
      <c r="GJ899" s="472"/>
      <c r="GK899" s="472"/>
      <c r="GL899" s="472"/>
      <c r="GM899" s="472"/>
      <c r="GN899" s="472"/>
      <c r="GO899" s="472"/>
      <c r="GP899" s="472"/>
      <c r="GQ899" s="472"/>
      <c r="GR899" s="472"/>
      <c r="GS899" s="472"/>
      <c r="GT899" s="472"/>
      <c r="GU899" s="472"/>
      <c r="GV899" s="472"/>
    </row>
    <row r="900" spans="1:204" s="473" customFormat="1" ht="32" x14ac:dyDescent="0.2">
      <c r="A900" s="476"/>
      <c r="B900" s="507" t="s">
        <v>1594</v>
      </c>
      <c r="C900" s="475" t="s">
        <v>1383</v>
      </c>
      <c r="D900" s="478">
        <v>0.09</v>
      </c>
      <c r="E900" s="478"/>
      <c r="F900" s="478"/>
      <c r="G900" s="478"/>
      <c r="H900" s="478"/>
      <c r="I900" s="478"/>
      <c r="J900" s="478"/>
      <c r="K900" s="478"/>
      <c r="L900" s="478"/>
      <c r="M900" s="478"/>
      <c r="N900" s="478"/>
      <c r="O900" s="478"/>
      <c r="P900" s="478"/>
      <c r="Q900" s="478"/>
      <c r="R900" s="478"/>
      <c r="S900" s="478"/>
      <c r="T900" s="478"/>
      <c r="U900" s="478"/>
      <c r="V900" s="478"/>
      <c r="W900" s="478"/>
      <c r="X900" s="478">
        <v>0</v>
      </c>
      <c r="Y900" s="478"/>
      <c r="Z900" s="478"/>
      <c r="AA900" s="478"/>
      <c r="AB900" s="478"/>
      <c r="AC900" s="478"/>
      <c r="AD900" s="478"/>
      <c r="AE900" s="478"/>
      <c r="AF900" s="478"/>
      <c r="AG900" s="478"/>
      <c r="AH900" s="478"/>
      <c r="AI900" s="478"/>
      <c r="AJ900" s="478"/>
      <c r="AK900" s="478"/>
      <c r="AL900" s="478"/>
      <c r="AM900" s="478"/>
      <c r="AN900" s="478"/>
      <c r="AO900" s="478"/>
      <c r="AP900" s="478"/>
      <c r="AQ900" s="478"/>
      <c r="AR900" s="478"/>
      <c r="AS900" s="478"/>
      <c r="AT900" s="478"/>
      <c r="AU900" s="478"/>
      <c r="AV900" s="478"/>
      <c r="AW900" s="478"/>
      <c r="AX900" s="478"/>
      <c r="AY900" s="478"/>
      <c r="AZ900" s="478"/>
      <c r="BA900" s="478"/>
      <c r="BB900" s="478"/>
      <c r="BC900" s="478"/>
      <c r="BD900" s="475" t="s">
        <v>1581</v>
      </c>
      <c r="BE900" s="510"/>
      <c r="BF900" s="472"/>
      <c r="BG900" s="472">
        <v>0</v>
      </c>
      <c r="BH900" s="472">
        <v>0.09</v>
      </c>
      <c r="BI900" s="472"/>
      <c r="BJ900" s="472"/>
      <c r="BK900" s="472"/>
      <c r="BL900" s="472"/>
      <c r="BM900" s="472"/>
      <c r="BN900" s="472"/>
      <c r="BO900" s="472"/>
      <c r="BP900" s="472"/>
      <c r="BQ900" s="472"/>
      <c r="BR900" s="472"/>
      <c r="BS900" s="472"/>
      <c r="BT900" s="472"/>
      <c r="BU900" s="472"/>
      <c r="BV900" s="472"/>
      <c r="BW900" s="472"/>
      <c r="BX900" s="472"/>
      <c r="BY900" s="472"/>
      <c r="BZ900" s="472"/>
      <c r="CA900" s="472"/>
      <c r="CB900" s="472"/>
      <c r="CC900" s="472"/>
      <c r="CD900" s="472"/>
      <c r="CE900" s="472"/>
      <c r="CF900" s="472"/>
      <c r="CG900" s="472"/>
      <c r="CH900" s="472"/>
      <c r="CI900" s="472"/>
      <c r="CJ900" s="472"/>
      <c r="CK900" s="472"/>
      <c r="CL900" s="472"/>
      <c r="CM900" s="472"/>
      <c r="CN900" s="472"/>
      <c r="CO900" s="472"/>
      <c r="CP900" s="472"/>
      <c r="CQ900" s="472"/>
      <c r="CR900" s="472"/>
      <c r="CS900" s="472"/>
      <c r="CT900" s="472"/>
      <c r="CU900" s="472"/>
      <c r="CV900" s="472"/>
      <c r="CW900" s="472"/>
      <c r="CX900" s="472"/>
      <c r="CY900" s="472"/>
      <c r="CZ900" s="472"/>
      <c r="DA900" s="472"/>
      <c r="DB900" s="472"/>
      <c r="DC900" s="472"/>
      <c r="DD900" s="472"/>
      <c r="DE900" s="472"/>
      <c r="DF900" s="472"/>
      <c r="DG900" s="472"/>
      <c r="DH900" s="472"/>
      <c r="DI900" s="472"/>
      <c r="DJ900" s="472"/>
      <c r="DK900" s="472"/>
      <c r="DL900" s="472"/>
      <c r="DM900" s="472"/>
      <c r="DN900" s="472"/>
      <c r="DO900" s="472"/>
      <c r="DP900" s="472"/>
      <c r="DQ900" s="472"/>
      <c r="DR900" s="472"/>
      <c r="DS900" s="472"/>
      <c r="DT900" s="472"/>
      <c r="DU900" s="472"/>
      <c r="DV900" s="472"/>
      <c r="DW900" s="472"/>
      <c r="DX900" s="472"/>
      <c r="DY900" s="472"/>
      <c r="DZ900" s="472"/>
      <c r="EA900" s="472"/>
      <c r="EB900" s="472"/>
      <c r="EC900" s="472"/>
      <c r="ED900" s="472"/>
      <c r="EE900" s="472"/>
      <c r="EF900" s="472"/>
      <c r="EG900" s="472"/>
      <c r="EH900" s="472"/>
      <c r="EI900" s="472"/>
      <c r="EJ900" s="472"/>
      <c r="EK900" s="472"/>
      <c r="EL900" s="472"/>
      <c r="EM900" s="472"/>
      <c r="EN900" s="472"/>
      <c r="EO900" s="472"/>
      <c r="EP900" s="472"/>
      <c r="EQ900" s="472"/>
      <c r="ER900" s="472"/>
      <c r="ES900" s="472"/>
      <c r="ET900" s="472"/>
      <c r="EU900" s="472"/>
      <c r="EV900" s="472"/>
      <c r="EW900" s="472"/>
      <c r="EX900" s="472"/>
      <c r="EY900" s="472"/>
      <c r="EZ900" s="472"/>
      <c r="FA900" s="472"/>
      <c r="FB900" s="472"/>
      <c r="FC900" s="472"/>
      <c r="FD900" s="472"/>
      <c r="FE900" s="472"/>
      <c r="FF900" s="472"/>
      <c r="FG900" s="472"/>
      <c r="FH900" s="472"/>
      <c r="FI900" s="472"/>
      <c r="FJ900" s="472"/>
      <c r="FK900" s="472"/>
      <c r="FL900" s="472"/>
      <c r="FM900" s="472"/>
      <c r="FN900" s="472"/>
      <c r="FO900" s="472"/>
      <c r="FP900" s="472"/>
      <c r="FQ900" s="472"/>
      <c r="FR900" s="472"/>
      <c r="FS900" s="472"/>
      <c r="FT900" s="472"/>
      <c r="FU900" s="472"/>
      <c r="FV900" s="472"/>
      <c r="FW900" s="472"/>
      <c r="FX900" s="472"/>
      <c r="FY900" s="472"/>
      <c r="FZ900" s="472"/>
      <c r="GA900" s="472"/>
      <c r="GB900" s="472"/>
      <c r="GC900" s="472"/>
      <c r="GD900" s="472"/>
      <c r="GE900" s="472"/>
      <c r="GF900" s="472"/>
      <c r="GG900" s="472"/>
      <c r="GH900" s="472"/>
      <c r="GI900" s="472"/>
      <c r="GJ900" s="472"/>
      <c r="GK900" s="472"/>
      <c r="GL900" s="472"/>
      <c r="GM900" s="472"/>
      <c r="GN900" s="472"/>
      <c r="GO900" s="472"/>
      <c r="GP900" s="472"/>
      <c r="GQ900" s="472"/>
      <c r="GR900" s="472"/>
      <c r="GS900" s="472"/>
      <c r="GT900" s="472"/>
      <c r="GU900" s="472"/>
      <c r="GV900" s="472"/>
    </row>
    <row r="901" spans="1:204" s="473" customFormat="1" x14ac:dyDescent="0.2">
      <c r="A901" s="476"/>
      <c r="B901" s="496" t="s">
        <v>1595</v>
      </c>
      <c r="C901" s="475" t="s">
        <v>1383</v>
      </c>
      <c r="D901" s="478">
        <v>0.12</v>
      </c>
      <c r="E901" s="478"/>
      <c r="F901" s="478"/>
      <c r="G901" s="478"/>
      <c r="H901" s="478"/>
      <c r="I901" s="478"/>
      <c r="J901" s="478"/>
      <c r="K901" s="478"/>
      <c r="L901" s="478"/>
      <c r="M901" s="478"/>
      <c r="N901" s="478"/>
      <c r="O901" s="478"/>
      <c r="P901" s="478"/>
      <c r="Q901" s="478"/>
      <c r="R901" s="478"/>
      <c r="S901" s="478"/>
      <c r="T901" s="478"/>
      <c r="U901" s="478"/>
      <c r="V901" s="478"/>
      <c r="W901" s="478"/>
      <c r="X901" s="478">
        <v>0</v>
      </c>
      <c r="Y901" s="478"/>
      <c r="Z901" s="478"/>
      <c r="AA901" s="478"/>
      <c r="AB901" s="478"/>
      <c r="AC901" s="478"/>
      <c r="AD901" s="478"/>
      <c r="AE901" s="478"/>
      <c r="AF901" s="478"/>
      <c r="AG901" s="478"/>
      <c r="AH901" s="478"/>
      <c r="AI901" s="478"/>
      <c r="AJ901" s="478"/>
      <c r="AK901" s="478"/>
      <c r="AL901" s="478"/>
      <c r="AM901" s="478"/>
      <c r="AN901" s="478"/>
      <c r="AO901" s="478"/>
      <c r="AP901" s="478"/>
      <c r="AQ901" s="478"/>
      <c r="AR901" s="478"/>
      <c r="AS901" s="478"/>
      <c r="AT901" s="478"/>
      <c r="AU901" s="478"/>
      <c r="AV901" s="478"/>
      <c r="AW901" s="478"/>
      <c r="AX901" s="478"/>
      <c r="AY901" s="478"/>
      <c r="AZ901" s="478"/>
      <c r="BA901" s="478"/>
      <c r="BB901" s="478"/>
      <c r="BC901" s="478"/>
      <c r="BD901" s="475" t="s">
        <v>1581</v>
      </c>
      <c r="BE901" s="510"/>
      <c r="BF901" s="472"/>
      <c r="BG901" s="472">
        <v>0</v>
      </c>
      <c r="BH901" s="472">
        <v>0.12</v>
      </c>
      <c r="BI901" s="472"/>
      <c r="BJ901" s="472"/>
      <c r="BK901" s="472"/>
      <c r="BL901" s="472"/>
      <c r="BM901" s="472"/>
      <c r="BN901" s="472"/>
      <c r="BO901" s="472"/>
      <c r="BP901" s="472"/>
      <c r="BQ901" s="472"/>
      <c r="BR901" s="472"/>
      <c r="BS901" s="472"/>
      <c r="BT901" s="472"/>
      <c r="BU901" s="472"/>
      <c r="BV901" s="472"/>
      <c r="BW901" s="472"/>
      <c r="BX901" s="472"/>
      <c r="BY901" s="472"/>
      <c r="BZ901" s="472"/>
      <c r="CA901" s="472"/>
      <c r="CB901" s="472"/>
      <c r="CC901" s="472"/>
      <c r="CD901" s="472"/>
      <c r="CE901" s="472"/>
      <c r="CF901" s="472"/>
      <c r="CG901" s="472"/>
      <c r="CH901" s="472"/>
      <c r="CI901" s="472"/>
      <c r="CJ901" s="472"/>
      <c r="CK901" s="472"/>
      <c r="CL901" s="472"/>
      <c r="CM901" s="472"/>
      <c r="CN901" s="472"/>
      <c r="CO901" s="472"/>
      <c r="CP901" s="472"/>
      <c r="CQ901" s="472"/>
      <c r="CR901" s="472"/>
      <c r="CS901" s="472"/>
      <c r="CT901" s="472"/>
      <c r="CU901" s="472"/>
      <c r="CV901" s="472"/>
      <c r="CW901" s="472"/>
      <c r="CX901" s="472"/>
      <c r="CY901" s="472"/>
      <c r="CZ901" s="472"/>
      <c r="DA901" s="472"/>
      <c r="DB901" s="472"/>
      <c r="DC901" s="472"/>
      <c r="DD901" s="472"/>
      <c r="DE901" s="472"/>
      <c r="DF901" s="472"/>
      <c r="DG901" s="472"/>
      <c r="DH901" s="472"/>
      <c r="DI901" s="472"/>
      <c r="DJ901" s="472"/>
      <c r="DK901" s="472"/>
      <c r="DL901" s="472"/>
      <c r="DM901" s="472"/>
      <c r="DN901" s="472"/>
      <c r="DO901" s="472"/>
      <c r="DP901" s="472"/>
      <c r="DQ901" s="472"/>
      <c r="DR901" s="472"/>
      <c r="DS901" s="472"/>
      <c r="DT901" s="472"/>
      <c r="DU901" s="472"/>
      <c r="DV901" s="472"/>
      <c r="DW901" s="472"/>
      <c r="DX901" s="472"/>
      <c r="DY901" s="472"/>
      <c r="DZ901" s="472"/>
      <c r="EA901" s="472"/>
      <c r="EB901" s="472"/>
      <c r="EC901" s="472"/>
      <c r="ED901" s="472"/>
      <c r="EE901" s="472"/>
      <c r="EF901" s="472"/>
      <c r="EG901" s="472"/>
      <c r="EH901" s="472"/>
      <c r="EI901" s="472"/>
      <c r="EJ901" s="472"/>
      <c r="EK901" s="472"/>
      <c r="EL901" s="472"/>
      <c r="EM901" s="472"/>
      <c r="EN901" s="472"/>
      <c r="EO901" s="472"/>
      <c r="EP901" s="472"/>
      <c r="EQ901" s="472"/>
      <c r="ER901" s="472"/>
      <c r="ES901" s="472"/>
      <c r="ET901" s="472"/>
      <c r="EU901" s="472"/>
      <c r="EV901" s="472"/>
      <c r="EW901" s="472"/>
      <c r="EX901" s="472"/>
      <c r="EY901" s="472"/>
      <c r="EZ901" s="472"/>
      <c r="FA901" s="472"/>
      <c r="FB901" s="472"/>
      <c r="FC901" s="472"/>
      <c r="FD901" s="472"/>
      <c r="FE901" s="472"/>
      <c r="FF901" s="472"/>
      <c r="FG901" s="472"/>
      <c r="FH901" s="472"/>
      <c r="FI901" s="472"/>
      <c r="FJ901" s="472"/>
      <c r="FK901" s="472"/>
      <c r="FL901" s="472"/>
      <c r="FM901" s="472"/>
      <c r="FN901" s="472"/>
      <c r="FO901" s="472"/>
      <c r="FP901" s="472"/>
      <c r="FQ901" s="472"/>
      <c r="FR901" s="472"/>
      <c r="FS901" s="472"/>
      <c r="FT901" s="472"/>
      <c r="FU901" s="472"/>
      <c r="FV901" s="472"/>
      <c r="FW901" s="472"/>
      <c r="FX901" s="472"/>
      <c r="FY901" s="472"/>
      <c r="FZ901" s="472"/>
      <c r="GA901" s="472"/>
      <c r="GB901" s="472"/>
      <c r="GC901" s="472"/>
      <c r="GD901" s="472"/>
      <c r="GE901" s="472"/>
      <c r="GF901" s="472"/>
      <c r="GG901" s="472"/>
      <c r="GH901" s="472"/>
      <c r="GI901" s="472"/>
      <c r="GJ901" s="472"/>
      <c r="GK901" s="472"/>
      <c r="GL901" s="472"/>
      <c r="GM901" s="472"/>
      <c r="GN901" s="472"/>
      <c r="GO901" s="472"/>
      <c r="GP901" s="472"/>
      <c r="GQ901" s="472"/>
      <c r="GR901" s="472"/>
      <c r="GS901" s="472"/>
      <c r="GT901" s="472"/>
      <c r="GU901" s="472"/>
      <c r="GV901" s="472"/>
    </row>
    <row r="902" spans="1:204" s="473" customFormat="1" x14ac:dyDescent="0.2">
      <c r="A902" s="476"/>
      <c r="B902" s="496" t="s">
        <v>1596</v>
      </c>
      <c r="C902" s="475" t="s">
        <v>1383</v>
      </c>
      <c r="D902" s="478">
        <v>1.05</v>
      </c>
      <c r="E902" s="478"/>
      <c r="F902" s="478"/>
      <c r="G902" s="478"/>
      <c r="H902" s="478"/>
      <c r="I902" s="478"/>
      <c r="J902" s="478"/>
      <c r="K902" s="478"/>
      <c r="L902" s="478"/>
      <c r="M902" s="478"/>
      <c r="N902" s="478"/>
      <c r="O902" s="478"/>
      <c r="P902" s="478"/>
      <c r="Q902" s="478"/>
      <c r="R902" s="478"/>
      <c r="S902" s="478"/>
      <c r="T902" s="478"/>
      <c r="U902" s="478"/>
      <c r="V902" s="478"/>
      <c r="W902" s="478"/>
      <c r="X902" s="478">
        <v>0</v>
      </c>
      <c r="Y902" s="478"/>
      <c r="Z902" s="478"/>
      <c r="AA902" s="478"/>
      <c r="AB902" s="478"/>
      <c r="AC902" s="478"/>
      <c r="AD902" s="478"/>
      <c r="AE902" s="478"/>
      <c r="AF902" s="478"/>
      <c r="AG902" s="478"/>
      <c r="AH902" s="478"/>
      <c r="AI902" s="478"/>
      <c r="AJ902" s="478"/>
      <c r="AK902" s="478"/>
      <c r="AL902" s="478"/>
      <c r="AM902" s="478"/>
      <c r="AN902" s="478"/>
      <c r="AO902" s="478"/>
      <c r="AP902" s="478"/>
      <c r="AQ902" s="478"/>
      <c r="AR902" s="478"/>
      <c r="AS902" s="478"/>
      <c r="AT902" s="478"/>
      <c r="AU902" s="478"/>
      <c r="AV902" s="478"/>
      <c r="AW902" s="478"/>
      <c r="AX902" s="478"/>
      <c r="AY902" s="478"/>
      <c r="AZ902" s="478"/>
      <c r="BA902" s="478"/>
      <c r="BB902" s="478"/>
      <c r="BC902" s="478"/>
      <c r="BD902" s="475" t="s">
        <v>1581</v>
      </c>
      <c r="BE902" s="510"/>
      <c r="BF902" s="472"/>
      <c r="BG902" s="472">
        <v>0</v>
      </c>
      <c r="BH902" s="472">
        <v>1.05</v>
      </c>
      <c r="BI902" s="472"/>
      <c r="BJ902" s="472"/>
      <c r="BK902" s="472"/>
      <c r="BL902" s="472"/>
      <c r="BM902" s="472"/>
      <c r="BN902" s="472"/>
      <c r="BO902" s="472"/>
      <c r="BP902" s="472"/>
      <c r="BQ902" s="472"/>
      <c r="BR902" s="472"/>
      <c r="BS902" s="472"/>
      <c r="BT902" s="472"/>
      <c r="BU902" s="472"/>
      <c r="BV902" s="472"/>
      <c r="BW902" s="472"/>
      <c r="BX902" s="472"/>
      <c r="BY902" s="472"/>
      <c r="BZ902" s="472"/>
      <c r="CA902" s="472"/>
      <c r="CB902" s="472"/>
      <c r="CC902" s="472"/>
      <c r="CD902" s="472"/>
      <c r="CE902" s="472"/>
      <c r="CF902" s="472"/>
      <c r="CG902" s="472"/>
      <c r="CH902" s="472"/>
      <c r="CI902" s="472"/>
      <c r="CJ902" s="472"/>
      <c r="CK902" s="472"/>
      <c r="CL902" s="472"/>
      <c r="CM902" s="472"/>
      <c r="CN902" s="472"/>
      <c r="CO902" s="472"/>
      <c r="CP902" s="472"/>
      <c r="CQ902" s="472"/>
      <c r="CR902" s="472"/>
      <c r="CS902" s="472"/>
      <c r="CT902" s="472"/>
      <c r="CU902" s="472"/>
      <c r="CV902" s="472"/>
      <c r="CW902" s="472"/>
      <c r="CX902" s="472"/>
      <c r="CY902" s="472"/>
      <c r="CZ902" s="472"/>
      <c r="DA902" s="472"/>
      <c r="DB902" s="472"/>
      <c r="DC902" s="472"/>
      <c r="DD902" s="472"/>
      <c r="DE902" s="472"/>
      <c r="DF902" s="472"/>
      <c r="DG902" s="472"/>
      <c r="DH902" s="472"/>
      <c r="DI902" s="472"/>
      <c r="DJ902" s="472"/>
      <c r="DK902" s="472"/>
      <c r="DL902" s="472"/>
      <c r="DM902" s="472"/>
      <c r="DN902" s="472"/>
      <c r="DO902" s="472"/>
      <c r="DP902" s="472"/>
      <c r="DQ902" s="472"/>
      <c r="DR902" s="472"/>
      <c r="DS902" s="472"/>
      <c r="DT902" s="472"/>
      <c r="DU902" s="472"/>
      <c r="DV902" s="472"/>
      <c r="DW902" s="472"/>
      <c r="DX902" s="472"/>
      <c r="DY902" s="472"/>
      <c r="DZ902" s="472"/>
      <c r="EA902" s="472"/>
      <c r="EB902" s="472"/>
      <c r="EC902" s="472"/>
      <c r="ED902" s="472"/>
      <c r="EE902" s="472"/>
      <c r="EF902" s="472"/>
      <c r="EG902" s="472"/>
      <c r="EH902" s="472"/>
      <c r="EI902" s="472"/>
      <c r="EJ902" s="472"/>
      <c r="EK902" s="472"/>
      <c r="EL902" s="472"/>
      <c r="EM902" s="472"/>
      <c r="EN902" s="472"/>
      <c r="EO902" s="472"/>
      <c r="EP902" s="472"/>
      <c r="EQ902" s="472"/>
      <c r="ER902" s="472"/>
      <c r="ES902" s="472"/>
      <c r="ET902" s="472"/>
      <c r="EU902" s="472"/>
      <c r="EV902" s="472"/>
      <c r="EW902" s="472"/>
      <c r="EX902" s="472"/>
      <c r="EY902" s="472"/>
      <c r="EZ902" s="472"/>
      <c r="FA902" s="472"/>
      <c r="FB902" s="472"/>
      <c r="FC902" s="472"/>
      <c r="FD902" s="472"/>
      <c r="FE902" s="472"/>
      <c r="FF902" s="472"/>
      <c r="FG902" s="472"/>
      <c r="FH902" s="472"/>
      <c r="FI902" s="472"/>
      <c r="FJ902" s="472"/>
      <c r="FK902" s="472"/>
      <c r="FL902" s="472"/>
      <c r="FM902" s="472"/>
      <c r="FN902" s="472"/>
      <c r="FO902" s="472"/>
      <c r="FP902" s="472"/>
      <c r="FQ902" s="472"/>
      <c r="FR902" s="472"/>
      <c r="FS902" s="472"/>
      <c r="FT902" s="472"/>
      <c r="FU902" s="472"/>
      <c r="FV902" s="472"/>
      <c r="FW902" s="472"/>
      <c r="FX902" s="472"/>
      <c r="FY902" s="472"/>
      <c r="FZ902" s="472"/>
      <c r="GA902" s="472"/>
      <c r="GB902" s="472"/>
      <c r="GC902" s="472"/>
      <c r="GD902" s="472"/>
      <c r="GE902" s="472"/>
      <c r="GF902" s="472"/>
      <c r="GG902" s="472"/>
      <c r="GH902" s="472"/>
      <c r="GI902" s="472"/>
      <c r="GJ902" s="472"/>
      <c r="GK902" s="472"/>
      <c r="GL902" s="472"/>
      <c r="GM902" s="472"/>
      <c r="GN902" s="472"/>
      <c r="GO902" s="472"/>
      <c r="GP902" s="472"/>
      <c r="GQ902" s="472"/>
      <c r="GR902" s="472"/>
      <c r="GS902" s="472"/>
      <c r="GT902" s="472"/>
      <c r="GU902" s="472"/>
      <c r="GV902" s="472"/>
    </row>
    <row r="903" spans="1:204" s="473" customFormat="1" x14ac:dyDescent="0.2">
      <c r="A903" s="476"/>
      <c r="B903" s="496" t="s">
        <v>1597</v>
      </c>
      <c r="C903" s="475" t="s">
        <v>1383</v>
      </c>
      <c r="D903" s="478">
        <v>0.41</v>
      </c>
      <c r="E903" s="478"/>
      <c r="F903" s="478"/>
      <c r="G903" s="478"/>
      <c r="H903" s="478"/>
      <c r="I903" s="478"/>
      <c r="J903" s="478"/>
      <c r="K903" s="478"/>
      <c r="L903" s="478"/>
      <c r="M903" s="478"/>
      <c r="N903" s="478"/>
      <c r="O903" s="478"/>
      <c r="P903" s="478"/>
      <c r="Q903" s="478"/>
      <c r="R903" s="478"/>
      <c r="S903" s="478"/>
      <c r="T903" s="478"/>
      <c r="U903" s="478"/>
      <c r="V903" s="478"/>
      <c r="W903" s="478"/>
      <c r="X903" s="478">
        <v>0</v>
      </c>
      <c r="Y903" s="478"/>
      <c r="Z903" s="478"/>
      <c r="AA903" s="478"/>
      <c r="AB903" s="478"/>
      <c r="AC903" s="478"/>
      <c r="AD903" s="478"/>
      <c r="AE903" s="478"/>
      <c r="AF903" s="478"/>
      <c r="AG903" s="478"/>
      <c r="AH903" s="478"/>
      <c r="AI903" s="478"/>
      <c r="AJ903" s="478"/>
      <c r="AK903" s="478"/>
      <c r="AL903" s="478"/>
      <c r="AM903" s="478"/>
      <c r="AN903" s="478"/>
      <c r="AO903" s="478"/>
      <c r="AP903" s="478"/>
      <c r="AQ903" s="478"/>
      <c r="AR903" s="478"/>
      <c r="AS903" s="478"/>
      <c r="AT903" s="478"/>
      <c r="AU903" s="478"/>
      <c r="AV903" s="478"/>
      <c r="AW903" s="478"/>
      <c r="AX903" s="478"/>
      <c r="AY903" s="478"/>
      <c r="AZ903" s="478"/>
      <c r="BA903" s="478"/>
      <c r="BB903" s="478"/>
      <c r="BC903" s="478"/>
      <c r="BD903" s="475" t="s">
        <v>1581</v>
      </c>
      <c r="BE903" s="510"/>
      <c r="BF903" s="472"/>
      <c r="BG903" s="472">
        <v>0</v>
      </c>
      <c r="BH903" s="472">
        <v>0.41</v>
      </c>
      <c r="BI903" s="472"/>
      <c r="BJ903" s="472"/>
      <c r="BK903" s="472"/>
      <c r="BL903" s="472"/>
      <c r="BM903" s="472"/>
      <c r="BN903" s="472"/>
      <c r="BO903" s="472"/>
      <c r="BP903" s="472"/>
      <c r="BQ903" s="472"/>
      <c r="BR903" s="472"/>
      <c r="BS903" s="472"/>
      <c r="BT903" s="472"/>
      <c r="BU903" s="472"/>
      <c r="BV903" s="472"/>
      <c r="BW903" s="472"/>
      <c r="BX903" s="472"/>
      <c r="BY903" s="472"/>
      <c r="BZ903" s="472"/>
      <c r="CA903" s="472"/>
      <c r="CB903" s="472"/>
      <c r="CC903" s="472"/>
      <c r="CD903" s="472"/>
      <c r="CE903" s="472"/>
      <c r="CF903" s="472"/>
      <c r="CG903" s="472"/>
      <c r="CH903" s="472"/>
      <c r="CI903" s="472"/>
      <c r="CJ903" s="472"/>
      <c r="CK903" s="472"/>
      <c r="CL903" s="472"/>
      <c r="CM903" s="472"/>
      <c r="CN903" s="472"/>
      <c r="CO903" s="472"/>
      <c r="CP903" s="472"/>
      <c r="CQ903" s="472"/>
      <c r="CR903" s="472"/>
      <c r="CS903" s="472"/>
      <c r="CT903" s="472"/>
      <c r="CU903" s="472"/>
      <c r="CV903" s="472"/>
      <c r="CW903" s="472"/>
      <c r="CX903" s="472"/>
      <c r="CY903" s="472"/>
      <c r="CZ903" s="472"/>
      <c r="DA903" s="472"/>
      <c r="DB903" s="472"/>
      <c r="DC903" s="472"/>
      <c r="DD903" s="472"/>
      <c r="DE903" s="472"/>
      <c r="DF903" s="472"/>
      <c r="DG903" s="472"/>
      <c r="DH903" s="472"/>
      <c r="DI903" s="472"/>
      <c r="DJ903" s="472"/>
      <c r="DK903" s="472"/>
      <c r="DL903" s="472"/>
      <c r="DM903" s="472"/>
      <c r="DN903" s="472"/>
      <c r="DO903" s="472"/>
      <c r="DP903" s="472"/>
      <c r="DQ903" s="472"/>
      <c r="DR903" s="472"/>
      <c r="DS903" s="472"/>
      <c r="DT903" s="472"/>
      <c r="DU903" s="472"/>
      <c r="DV903" s="472"/>
      <c r="DW903" s="472"/>
      <c r="DX903" s="472"/>
      <c r="DY903" s="472"/>
      <c r="DZ903" s="472"/>
      <c r="EA903" s="472"/>
      <c r="EB903" s="472"/>
      <c r="EC903" s="472"/>
      <c r="ED903" s="472"/>
      <c r="EE903" s="472"/>
      <c r="EF903" s="472"/>
      <c r="EG903" s="472"/>
      <c r="EH903" s="472"/>
      <c r="EI903" s="472"/>
      <c r="EJ903" s="472"/>
      <c r="EK903" s="472"/>
      <c r="EL903" s="472"/>
      <c r="EM903" s="472"/>
      <c r="EN903" s="472"/>
      <c r="EO903" s="472"/>
      <c r="EP903" s="472"/>
      <c r="EQ903" s="472"/>
      <c r="ER903" s="472"/>
      <c r="ES903" s="472"/>
      <c r="ET903" s="472"/>
      <c r="EU903" s="472"/>
      <c r="EV903" s="472"/>
      <c r="EW903" s="472"/>
      <c r="EX903" s="472"/>
      <c r="EY903" s="472"/>
      <c r="EZ903" s="472"/>
      <c r="FA903" s="472"/>
      <c r="FB903" s="472"/>
      <c r="FC903" s="472"/>
      <c r="FD903" s="472"/>
      <c r="FE903" s="472"/>
      <c r="FF903" s="472"/>
      <c r="FG903" s="472"/>
      <c r="FH903" s="472"/>
      <c r="FI903" s="472"/>
      <c r="FJ903" s="472"/>
      <c r="FK903" s="472"/>
      <c r="FL903" s="472"/>
      <c r="FM903" s="472"/>
      <c r="FN903" s="472"/>
      <c r="FO903" s="472"/>
      <c r="FP903" s="472"/>
      <c r="FQ903" s="472"/>
      <c r="FR903" s="472"/>
      <c r="FS903" s="472"/>
      <c r="FT903" s="472"/>
      <c r="FU903" s="472"/>
      <c r="FV903" s="472"/>
      <c r="FW903" s="472"/>
      <c r="FX903" s="472"/>
      <c r="FY903" s="472"/>
      <c r="FZ903" s="472"/>
      <c r="GA903" s="472"/>
      <c r="GB903" s="472"/>
      <c r="GC903" s="472"/>
      <c r="GD903" s="472"/>
      <c r="GE903" s="472"/>
      <c r="GF903" s="472"/>
      <c r="GG903" s="472"/>
      <c r="GH903" s="472"/>
      <c r="GI903" s="472"/>
      <c r="GJ903" s="472"/>
      <c r="GK903" s="472"/>
      <c r="GL903" s="472"/>
      <c r="GM903" s="472"/>
      <c r="GN903" s="472"/>
      <c r="GO903" s="472"/>
      <c r="GP903" s="472"/>
      <c r="GQ903" s="472"/>
      <c r="GR903" s="472"/>
      <c r="GS903" s="472"/>
      <c r="GT903" s="472"/>
      <c r="GU903" s="472"/>
      <c r="GV903" s="472"/>
    </row>
    <row r="904" spans="1:204" s="473" customFormat="1" ht="32" x14ac:dyDescent="0.2">
      <c r="A904" s="476"/>
      <c r="B904" s="507" t="s">
        <v>1598</v>
      </c>
      <c r="C904" s="475" t="s">
        <v>1383</v>
      </c>
      <c r="D904" s="478">
        <v>0.5</v>
      </c>
      <c r="E904" s="478"/>
      <c r="F904" s="478"/>
      <c r="G904" s="478"/>
      <c r="H904" s="478"/>
      <c r="I904" s="478"/>
      <c r="J904" s="478"/>
      <c r="K904" s="478"/>
      <c r="L904" s="478"/>
      <c r="M904" s="478"/>
      <c r="N904" s="478"/>
      <c r="O904" s="478"/>
      <c r="P904" s="478"/>
      <c r="Q904" s="478"/>
      <c r="R904" s="478"/>
      <c r="S904" s="478"/>
      <c r="T904" s="478"/>
      <c r="U904" s="478"/>
      <c r="V904" s="478"/>
      <c r="W904" s="478"/>
      <c r="X904" s="478">
        <v>0</v>
      </c>
      <c r="Y904" s="478"/>
      <c r="Z904" s="478"/>
      <c r="AA904" s="478"/>
      <c r="AB904" s="478"/>
      <c r="AC904" s="478"/>
      <c r="AD904" s="478"/>
      <c r="AE904" s="478"/>
      <c r="AF904" s="478"/>
      <c r="AG904" s="478"/>
      <c r="AH904" s="478"/>
      <c r="AI904" s="478"/>
      <c r="AJ904" s="478"/>
      <c r="AK904" s="478"/>
      <c r="AL904" s="478"/>
      <c r="AM904" s="478"/>
      <c r="AN904" s="478"/>
      <c r="AO904" s="478"/>
      <c r="AP904" s="478"/>
      <c r="AQ904" s="478"/>
      <c r="AR904" s="478"/>
      <c r="AS904" s="478"/>
      <c r="AT904" s="478"/>
      <c r="AU904" s="478"/>
      <c r="AV904" s="478"/>
      <c r="AW904" s="478"/>
      <c r="AX904" s="478"/>
      <c r="AY904" s="478"/>
      <c r="AZ904" s="478"/>
      <c r="BA904" s="478"/>
      <c r="BB904" s="478"/>
      <c r="BC904" s="478"/>
      <c r="BD904" s="475" t="s">
        <v>1581</v>
      </c>
      <c r="BE904" s="510"/>
      <c r="BF904" s="472"/>
      <c r="BG904" s="472">
        <v>0</v>
      </c>
      <c r="BH904" s="472">
        <v>0.5</v>
      </c>
      <c r="BI904" s="472"/>
      <c r="BJ904" s="472"/>
      <c r="BK904" s="472"/>
      <c r="BL904" s="472"/>
      <c r="BM904" s="472"/>
      <c r="BN904" s="472"/>
      <c r="BO904" s="472"/>
      <c r="BP904" s="472"/>
      <c r="BQ904" s="472"/>
      <c r="BR904" s="472"/>
      <c r="BS904" s="472"/>
      <c r="BT904" s="472"/>
      <c r="BU904" s="472"/>
      <c r="BV904" s="472"/>
      <c r="BW904" s="472"/>
      <c r="BX904" s="472"/>
      <c r="BY904" s="472"/>
      <c r="BZ904" s="472"/>
      <c r="CA904" s="472"/>
      <c r="CB904" s="472"/>
      <c r="CC904" s="472"/>
      <c r="CD904" s="472"/>
      <c r="CE904" s="472"/>
      <c r="CF904" s="472"/>
      <c r="CG904" s="472"/>
      <c r="CH904" s="472"/>
      <c r="CI904" s="472"/>
      <c r="CJ904" s="472"/>
      <c r="CK904" s="472"/>
      <c r="CL904" s="472"/>
      <c r="CM904" s="472"/>
      <c r="CN904" s="472"/>
      <c r="CO904" s="472"/>
      <c r="CP904" s="472"/>
      <c r="CQ904" s="472"/>
      <c r="CR904" s="472"/>
      <c r="CS904" s="472"/>
      <c r="CT904" s="472"/>
      <c r="CU904" s="472"/>
      <c r="CV904" s="472"/>
      <c r="CW904" s="472"/>
      <c r="CX904" s="472"/>
      <c r="CY904" s="472"/>
      <c r="CZ904" s="472"/>
      <c r="DA904" s="472"/>
      <c r="DB904" s="472"/>
      <c r="DC904" s="472"/>
      <c r="DD904" s="472"/>
      <c r="DE904" s="472"/>
      <c r="DF904" s="472"/>
      <c r="DG904" s="472"/>
      <c r="DH904" s="472"/>
      <c r="DI904" s="472"/>
      <c r="DJ904" s="472"/>
      <c r="DK904" s="472"/>
      <c r="DL904" s="472"/>
      <c r="DM904" s="472"/>
      <c r="DN904" s="472"/>
      <c r="DO904" s="472"/>
      <c r="DP904" s="472"/>
      <c r="DQ904" s="472"/>
      <c r="DR904" s="472"/>
      <c r="DS904" s="472"/>
      <c r="DT904" s="472"/>
      <c r="DU904" s="472"/>
      <c r="DV904" s="472"/>
      <c r="DW904" s="472"/>
      <c r="DX904" s="472"/>
      <c r="DY904" s="472"/>
      <c r="DZ904" s="472"/>
      <c r="EA904" s="472"/>
      <c r="EB904" s="472"/>
      <c r="EC904" s="472"/>
      <c r="ED904" s="472"/>
      <c r="EE904" s="472"/>
      <c r="EF904" s="472"/>
      <c r="EG904" s="472"/>
      <c r="EH904" s="472"/>
      <c r="EI904" s="472"/>
      <c r="EJ904" s="472"/>
      <c r="EK904" s="472"/>
      <c r="EL904" s="472"/>
      <c r="EM904" s="472"/>
      <c r="EN904" s="472"/>
      <c r="EO904" s="472"/>
      <c r="EP904" s="472"/>
      <c r="EQ904" s="472"/>
      <c r="ER904" s="472"/>
      <c r="ES904" s="472"/>
      <c r="ET904" s="472"/>
      <c r="EU904" s="472"/>
      <c r="EV904" s="472"/>
      <c r="EW904" s="472"/>
      <c r="EX904" s="472"/>
      <c r="EY904" s="472"/>
      <c r="EZ904" s="472"/>
      <c r="FA904" s="472"/>
      <c r="FB904" s="472"/>
      <c r="FC904" s="472"/>
      <c r="FD904" s="472"/>
      <c r="FE904" s="472"/>
      <c r="FF904" s="472"/>
      <c r="FG904" s="472"/>
      <c r="FH904" s="472"/>
      <c r="FI904" s="472"/>
      <c r="FJ904" s="472"/>
      <c r="FK904" s="472"/>
      <c r="FL904" s="472"/>
      <c r="FM904" s="472"/>
      <c r="FN904" s="472"/>
      <c r="FO904" s="472"/>
      <c r="FP904" s="472"/>
      <c r="FQ904" s="472"/>
      <c r="FR904" s="472"/>
      <c r="FS904" s="472"/>
      <c r="FT904" s="472"/>
      <c r="FU904" s="472"/>
      <c r="FV904" s="472"/>
      <c r="FW904" s="472"/>
      <c r="FX904" s="472"/>
      <c r="FY904" s="472"/>
      <c r="FZ904" s="472"/>
      <c r="GA904" s="472"/>
      <c r="GB904" s="472"/>
      <c r="GC904" s="472"/>
      <c r="GD904" s="472"/>
      <c r="GE904" s="472"/>
      <c r="GF904" s="472"/>
      <c r="GG904" s="472"/>
      <c r="GH904" s="472"/>
      <c r="GI904" s="472"/>
      <c r="GJ904" s="472"/>
      <c r="GK904" s="472"/>
      <c r="GL904" s="472"/>
      <c r="GM904" s="472"/>
      <c r="GN904" s="472"/>
      <c r="GO904" s="472"/>
      <c r="GP904" s="472"/>
      <c r="GQ904" s="472"/>
      <c r="GR904" s="472"/>
      <c r="GS904" s="472"/>
      <c r="GT904" s="472"/>
      <c r="GU904" s="472"/>
      <c r="GV904" s="472"/>
    </row>
    <row r="905" spans="1:204" s="473" customFormat="1" ht="64" x14ac:dyDescent="0.2">
      <c r="A905" s="476"/>
      <c r="B905" s="481" t="s">
        <v>1599</v>
      </c>
      <c r="C905" s="475" t="s">
        <v>1383</v>
      </c>
      <c r="D905" s="478">
        <v>0.46</v>
      </c>
      <c r="E905" s="478">
        <v>0.2</v>
      </c>
      <c r="F905" s="478"/>
      <c r="G905" s="478"/>
      <c r="H905" s="478">
        <v>0.26</v>
      </c>
      <c r="I905" s="478"/>
      <c r="J905" s="478"/>
      <c r="K905" s="478"/>
      <c r="L905" s="478"/>
      <c r="M905" s="478"/>
      <c r="N905" s="478"/>
      <c r="O905" s="478"/>
      <c r="P905" s="478"/>
      <c r="Q905" s="478"/>
      <c r="R905" s="478"/>
      <c r="S905" s="478"/>
      <c r="T905" s="478"/>
      <c r="U905" s="478"/>
      <c r="V905" s="478"/>
      <c r="W905" s="478"/>
      <c r="X905" s="478">
        <v>0</v>
      </c>
      <c r="Y905" s="478"/>
      <c r="Z905" s="478"/>
      <c r="AA905" s="478"/>
      <c r="AB905" s="478"/>
      <c r="AC905" s="478"/>
      <c r="AD905" s="478"/>
      <c r="AE905" s="478"/>
      <c r="AF905" s="478"/>
      <c r="AG905" s="478"/>
      <c r="AH905" s="478"/>
      <c r="AI905" s="478"/>
      <c r="AJ905" s="478"/>
      <c r="AK905" s="478"/>
      <c r="AL905" s="478"/>
      <c r="AM905" s="478"/>
      <c r="AN905" s="478"/>
      <c r="AO905" s="478"/>
      <c r="AP905" s="478"/>
      <c r="AQ905" s="478"/>
      <c r="AR905" s="478"/>
      <c r="AS905" s="478"/>
      <c r="AT905" s="478"/>
      <c r="AU905" s="478"/>
      <c r="AV905" s="478"/>
      <c r="AW905" s="478"/>
      <c r="AX905" s="478"/>
      <c r="AY905" s="478"/>
      <c r="AZ905" s="478"/>
      <c r="BA905" s="478"/>
      <c r="BB905" s="478"/>
      <c r="BC905" s="478"/>
      <c r="BD905" s="475" t="s">
        <v>3004</v>
      </c>
      <c r="BE905" s="493" t="s">
        <v>1600</v>
      </c>
      <c r="BF905" s="472">
        <v>2017</v>
      </c>
      <c r="BG905" s="472">
        <v>0.46</v>
      </c>
      <c r="BH905" s="472">
        <v>0</v>
      </c>
      <c r="BI905" s="472"/>
      <c r="BJ905" s="472"/>
      <c r="BK905" s="472"/>
      <c r="BL905" s="472"/>
      <c r="BM905" s="472"/>
      <c r="BN905" s="472"/>
      <c r="BO905" s="472"/>
      <c r="BP905" s="472"/>
      <c r="BQ905" s="472"/>
      <c r="BR905" s="472"/>
      <c r="BS905" s="472"/>
      <c r="BT905" s="472"/>
      <c r="BU905" s="472"/>
      <c r="BV905" s="472"/>
      <c r="BW905" s="472"/>
      <c r="BX905" s="472"/>
      <c r="BY905" s="472"/>
      <c r="BZ905" s="472"/>
      <c r="CA905" s="472"/>
      <c r="CB905" s="472"/>
      <c r="CC905" s="472"/>
      <c r="CD905" s="472"/>
      <c r="CE905" s="472"/>
      <c r="CF905" s="472"/>
      <c r="CG905" s="472"/>
      <c r="CH905" s="472"/>
      <c r="CI905" s="472"/>
      <c r="CJ905" s="472"/>
      <c r="CK905" s="472"/>
      <c r="CL905" s="472"/>
      <c r="CM905" s="472"/>
      <c r="CN905" s="472"/>
      <c r="CO905" s="472"/>
      <c r="CP905" s="472"/>
      <c r="CQ905" s="472"/>
      <c r="CR905" s="472"/>
      <c r="CS905" s="472"/>
      <c r="CT905" s="472"/>
      <c r="CU905" s="472"/>
      <c r="CV905" s="472"/>
      <c r="CW905" s="472"/>
      <c r="CX905" s="472"/>
      <c r="CY905" s="472"/>
      <c r="CZ905" s="472"/>
      <c r="DA905" s="472"/>
      <c r="DB905" s="472"/>
      <c r="DC905" s="472"/>
      <c r="DD905" s="472"/>
      <c r="DE905" s="472"/>
      <c r="DF905" s="472"/>
      <c r="DG905" s="472"/>
      <c r="DH905" s="472"/>
      <c r="DI905" s="472"/>
      <c r="DJ905" s="472"/>
      <c r="DK905" s="472"/>
      <c r="DL905" s="472"/>
      <c r="DM905" s="472"/>
      <c r="DN905" s="472"/>
      <c r="DO905" s="472"/>
      <c r="DP905" s="472"/>
      <c r="DQ905" s="472"/>
      <c r="DR905" s="472"/>
      <c r="DS905" s="472"/>
      <c r="DT905" s="472"/>
      <c r="DU905" s="472"/>
      <c r="DV905" s="472"/>
      <c r="DW905" s="472"/>
      <c r="DX905" s="472"/>
      <c r="DY905" s="472"/>
      <c r="DZ905" s="472"/>
      <c r="EA905" s="472"/>
      <c r="EB905" s="472"/>
      <c r="EC905" s="472"/>
      <c r="ED905" s="472"/>
      <c r="EE905" s="472"/>
      <c r="EF905" s="472"/>
      <c r="EG905" s="472"/>
      <c r="EH905" s="472"/>
      <c r="EI905" s="472"/>
      <c r="EJ905" s="472"/>
      <c r="EK905" s="472"/>
      <c r="EL905" s="472"/>
      <c r="EM905" s="472"/>
      <c r="EN905" s="472"/>
      <c r="EO905" s="472"/>
      <c r="EP905" s="472"/>
      <c r="EQ905" s="472"/>
      <c r="ER905" s="472"/>
      <c r="ES905" s="472"/>
      <c r="ET905" s="472"/>
      <c r="EU905" s="472"/>
      <c r="EV905" s="472"/>
      <c r="EW905" s="472"/>
      <c r="EX905" s="472"/>
      <c r="EY905" s="472"/>
      <c r="EZ905" s="472"/>
      <c r="FA905" s="472"/>
      <c r="FB905" s="472"/>
      <c r="FC905" s="472"/>
      <c r="FD905" s="472"/>
      <c r="FE905" s="472"/>
      <c r="FF905" s="472"/>
      <c r="FG905" s="472"/>
      <c r="FH905" s="472"/>
      <c r="FI905" s="472"/>
      <c r="FJ905" s="472"/>
      <c r="FK905" s="472"/>
      <c r="FL905" s="472"/>
      <c r="FM905" s="472"/>
      <c r="FN905" s="472"/>
      <c r="FO905" s="472"/>
      <c r="FP905" s="472"/>
      <c r="FQ905" s="472"/>
      <c r="FR905" s="472"/>
      <c r="FS905" s="472"/>
      <c r="FT905" s="472"/>
      <c r="FU905" s="472"/>
      <c r="FV905" s="472"/>
      <c r="FW905" s="472"/>
      <c r="FX905" s="472"/>
      <c r="FY905" s="472"/>
      <c r="FZ905" s="472"/>
      <c r="GA905" s="472"/>
      <c r="GB905" s="472"/>
      <c r="GC905" s="472"/>
      <c r="GD905" s="472"/>
      <c r="GE905" s="472"/>
      <c r="GF905" s="472"/>
      <c r="GG905" s="472"/>
      <c r="GH905" s="472"/>
      <c r="GI905" s="472"/>
      <c r="GJ905" s="472"/>
      <c r="GK905" s="472"/>
      <c r="GL905" s="472"/>
      <c r="GM905" s="472"/>
      <c r="GN905" s="472"/>
      <c r="GO905" s="472"/>
      <c r="GP905" s="472"/>
      <c r="GQ905" s="472"/>
      <c r="GR905" s="472"/>
      <c r="GS905" s="472"/>
      <c r="GT905" s="472"/>
      <c r="GU905" s="472"/>
      <c r="GV905" s="472"/>
    </row>
    <row r="906" spans="1:204" s="473" customFormat="1" x14ac:dyDescent="0.2">
      <c r="A906" s="476"/>
      <c r="B906" s="481" t="s">
        <v>1601</v>
      </c>
      <c r="C906" s="475" t="s">
        <v>1383</v>
      </c>
      <c r="D906" s="478">
        <v>0.15</v>
      </c>
      <c r="E906" s="478"/>
      <c r="F906" s="478"/>
      <c r="G906" s="478"/>
      <c r="H906" s="478"/>
      <c r="I906" s="478"/>
      <c r="J906" s="478"/>
      <c r="K906" s="478"/>
      <c r="L906" s="478"/>
      <c r="M906" s="478"/>
      <c r="N906" s="478"/>
      <c r="O906" s="478"/>
      <c r="P906" s="478"/>
      <c r="Q906" s="478"/>
      <c r="R906" s="478"/>
      <c r="S906" s="478"/>
      <c r="T906" s="478"/>
      <c r="U906" s="478"/>
      <c r="V906" s="478"/>
      <c r="W906" s="478"/>
      <c r="X906" s="478">
        <v>0</v>
      </c>
      <c r="Y906" s="478"/>
      <c r="Z906" s="478"/>
      <c r="AA906" s="478"/>
      <c r="AB906" s="478"/>
      <c r="AC906" s="478"/>
      <c r="AD906" s="478"/>
      <c r="AE906" s="478"/>
      <c r="AF906" s="478"/>
      <c r="AG906" s="478"/>
      <c r="AH906" s="478"/>
      <c r="AI906" s="478"/>
      <c r="AJ906" s="478"/>
      <c r="AK906" s="478"/>
      <c r="AL906" s="478"/>
      <c r="AM906" s="478"/>
      <c r="AN906" s="478"/>
      <c r="AO906" s="478"/>
      <c r="AP906" s="478"/>
      <c r="AQ906" s="478"/>
      <c r="AR906" s="478"/>
      <c r="AS906" s="478"/>
      <c r="AT906" s="478"/>
      <c r="AU906" s="478"/>
      <c r="AV906" s="478"/>
      <c r="AW906" s="478"/>
      <c r="AX906" s="478"/>
      <c r="AY906" s="478"/>
      <c r="AZ906" s="478"/>
      <c r="BA906" s="478">
        <v>0.15</v>
      </c>
      <c r="BB906" s="478"/>
      <c r="BC906" s="478"/>
      <c r="BD906" s="475" t="s">
        <v>3004</v>
      </c>
      <c r="BE906" s="475" t="s">
        <v>1602</v>
      </c>
      <c r="BF906" s="472">
        <v>2017</v>
      </c>
      <c r="BG906" s="472">
        <v>0.15</v>
      </c>
      <c r="BH906" s="472">
        <v>0</v>
      </c>
      <c r="BI906" s="472"/>
      <c r="BJ906" s="472"/>
      <c r="BK906" s="472"/>
      <c r="BL906" s="472"/>
      <c r="BM906" s="472"/>
      <c r="BN906" s="472"/>
      <c r="BO906" s="472"/>
      <c r="BP906" s="472"/>
      <c r="BQ906" s="472"/>
      <c r="BR906" s="472"/>
      <c r="BS906" s="472"/>
      <c r="BT906" s="472"/>
      <c r="BU906" s="472"/>
      <c r="BV906" s="472"/>
      <c r="BW906" s="472"/>
      <c r="BX906" s="472"/>
      <c r="BY906" s="472"/>
      <c r="BZ906" s="472"/>
      <c r="CA906" s="472"/>
      <c r="CB906" s="472"/>
      <c r="CC906" s="472"/>
      <c r="CD906" s="472"/>
      <c r="CE906" s="472"/>
      <c r="CF906" s="472"/>
      <c r="CG906" s="472"/>
      <c r="CH906" s="472"/>
      <c r="CI906" s="472"/>
      <c r="CJ906" s="472"/>
      <c r="CK906" s="472"/>
      <c r="CL906" s="472"/>
      <c r="CM906" s="472"/>
      <c r="CN906" s="472"/>
      <c r="CO906" s="472"/>
      <c r="CP906" s="472"/>
      <c r="CQ906" s="472"/>
      <c r="CR906" s="472"/>
      <c r="CS906" s="472"/>
      <c r="CT906" s="472"/>
      <c r="CU906" s="472"/>
      <c r="CV906" s="472"/>
      <c r="CW906" s="472"/>
      <c r="CX906" s="472"/>
      <c r="CY906" s="472"/>
      <c r="CZ906" s="472"/>
      <c r="DA906" s="472"/>
      <c r="DB906" s="472"/>
      <c r="DC906" s="472"/>
      <c r="DD906" s="472"/>
      <c r="DE906" s="472"/>
      <c r="DF906" s="472"/>
      <c r="DG906" s="472"/>
      <c r="DH906" s="472"/>
      <c r="DI906" s="472"/>
      <c r="DJ906" s="472"/>
      <c r="DK906" s="472"/>
      <c r="DL906" s="472"/>
      <c r="DM906" s="472"/>
      <c r="DN906" s="472"/>
      <c r="DO906" s="472"/>
      <c r="DP906" s="472"/>
      <c r="DQ906" s="472"/>
      <c r="DR906" s="472"/>
      <c r="DS906" s="472"/>
      <c r="DT906" s="472"/>
      <c r="DU906" s="472"/>
      <c r="DV906" s="472"/>
      <c r="DW906" s="472"/>
      <c r="DX906" s="472"/>
      <c r="DY906" s="472"/>
      <c r="DZ906" s="472"/>
      <c r="EA906" s="472"/>
      <c r="EB906" s="472"/>
      <c r="EC906" s="472"/>
      <c r="ED906" s="472"/>
      <c r="EE906" s="472"/>
      <c r="EF906" s="472"/>
      <c r="EG906" s="472"/>
      <c r="EH906" s="472"/>
      <c r="EI906" s="472"/>
      <c r="EJ906" s="472"/>
      <c r="EK906" s="472"/>
      <c r="EL906" s="472"/>
      <c r="EM906" s="472"/>
      <c r="EN906" s="472"/>
      <c r="EO906" s="472"/>
      <c r="EP906" s="472"/>
      <c r="EQ906" s="472"/>
      <c r="ER906" s="472"/>
      <c r="ES906" s="472"/>
      <c r="ET906" s="472"/>
      <c r="EU906" s="472"/>
      <c r="EV906" s="472"/>
      <c r="EW906" s="472"/>
      <c r="EX906" s="472"/>
      <c r="EY906" s="472"/>
      <c r="EZ906" s="472"/>
      <c r="FA906" s="472"/>
      <c r="FB906" s="472"/>
      <c r="FC906" s="472"/>
      <c r="FD906" s="472"/>
      <c r="FE906" s="472"/>
      <c r="FF906" s="472"/>
      <c r="FG906" s="472"/>
      <c r="FH906" s="472"/>
      <c r="FI906" s="472"/>
      <c r="FJ906" s="472"/>
      <c r="FK906" s="472"/>
      <c r="FL906" s="472"/>
      <c r="FM906" s="472"/>
      <c r="FN906" s="472"/>
      <c r="FO906" s="472"/>
      <c r="FP906" s="472"/>
      <c r="FQ906" s="472"/>
      <c r="FR906" s="472"/>
      <c r="FS906" s="472"/>
      <c r="FT906" s="472"/>
      <c r="FU906" s="472"/>
      <c r="FV906" s="472"/>
      <c r="FW906" s="472"/>
      <c r="FX906" s="472"/>
      <c r="FY906" s="472"/>
      <c r="FZ906" s="472"/>
      <c r="GA906" s="472"/>
      <c r="GB906" s="472"/>
      <c r="GC906" s="472"/>
      <c r="GD906" s="472"/>
      <c r="GE906" s="472"/>
      <c r="GF906" s="472"/>
      <c r="GG906" s="472"/>
      <c r="GH906" s="472"/>
      <c r="GI906" s="472"/>
      <c r="GJ906" s="472"/>
      <c r="GK906" s="472"/>
      <c r="GL906" s="472"/>
      <c r="GM906" s="472"/>
      <c r="GN906" s="472"/>
      <c r="GO906" s="472"/>
      <c r="GP906" s="472"/>
      <c r="GQ906" s="472"/>
      <c r="GR906" s="472"/>
      <c r="GS906" s="472"/>
      <c r="GT906" s="472"/>
      <c r="GU906" s="472"/>
      <c r="GV906" s="472"/>
    </row>
    <row r="907" spans="1:204" s="473" customFormat="1" x14ac:dyDescent="0.2">
      <c r="A907" s="476"/>
      <c r="B907" s="484" t="s">
        <v>1603</v>
      </c>
      <c r="C907" s="475" t="s">
        <v>1383</v>
      </c>
      <c r="D907" s="478">
        <v>0.2</v>
      </c>
      <c r="E907" s="478"/>
      <c r="F907" s="478"/>
      <c r="G907" s="478"/>
      <c r="H907" s="478"/>
      <c r="I907" s="478"/>
      <c r="J907" s="478"/>
      <c r="K907" s="478"/>
      <c r="L907" s="478"/>
      <c r="M907" s="478"/>
      <c r="N907" s="478"/>
      <c r="O907" s="478"/>
      <c r="P907" s="478"/>
      <c r="Q907" s="478"/>
      <c r="R907" s="478"/>
      <c r="S907" s="478"/>
      <c r="T907" s="478"/>
      <c r="U907" s="478"/>
      <c r="V907" s="478"/>
      <c r="W907" s="478"/>
      <c r="X907" s="478">
        <v>0</v>
      </c>
      <c r="Y907" s="478"/>
      <c r="Z907" s="478"/>
      <c r="AA907" s="478"/>
      <c r="AB907" s="478"/>
      <c r="AC907" s="478"/>
      <c r="AD907" s="478"/>
      <c r="AE907" s="478"/>
      <c r="AF907" s="478"/>
      <c r="AG907" s="478"/>
      <c r="AH907" s="478"/>
      <c r="AI907" s="478"/>
      <c r="AJ907" s="478"/>
      <c r="AK907" s="478"/>
      <c r="AL907" s="478"/>
      <c r="AM907" s="478"/>
      <c r="AN907" s="478"/>
      <c r="AO907" s="478"/>
      <c r="AP907" s="478"/>
      <c r="AQ907" s="478"/>
      <c r="AR907" s="478"/>
      <c r="AS907" s="478"/>
      <c r="AT907" s="478"/>
      <c r="AU907" s="478"/>
      <c r="AV907" s="478"/>
      <c r="AW907" s="478"/>
      <c r="AX907" s="478"/>
      <c r="AY907" s="478"/>
      <c r="AZ907" s="478"/>
      <c r="BA907" s="478">
        <v>0.2</v>
      </c>
      <c r="BB907" s="478"/>
      <c r="BC907" s="478"/>
      <c r="BD907" s="475" t="s">
        <v>3004</v>
      </c>
      <c r="BE907" s="475" t="s">
        <v>1604</v>
      </c>
      <c r="BF907" s="472">
        <v>2017</v>
      </c>
      <c r="BG907" s="472">
        <v>0.2</v>
      </c>
      <c r="BH907" s="472">
        <v>0</v>
      </c>
      <c r="BI907" s="472"/>
      <c r="BJ907" s="472"/>
      <c r="BK907" s="472"/>
      <c r="BL907" s="472"/>
      <c r="BM907" s="472"/>
      <c r="BN907" s="472"/>
      <c r="BO907" s="472"/>
      <c r="BP907" s="472"/>
      <c r="BQ907" s="472"/>
      <c r="BR907" s="472"/>
      <c r="BS907" s="472"/>
      <c r="BT907" s="472"/>
      <c r="BU907" s="472"/>
      <c r="BV907" s="472"/>
      <c r="BW907" s="472"/>
      <c r="BX907" s="472"/>
      <c r="BY907" s="472"/>
      <c r="BZ907" s="472"/>
      <c r="CA907" s="472"/>
      <c r="CB907" s="472"/>
      <c r="CC907" s="472"/>
      <c r="CD907" s="472"/>
      <c r="CE907" s="472"/>
      <c r="CF907" s="472"/>
      <c r="CG907" s="472"/>
      <c r="CH907" s="472"/>
      <c r="CI907" s="472"/>
      <c r="CJ907" s="472"/>
      <c r="CK907" s="472"/>
      <c r="CL907" s="472"/>
      <c r="CM907" s="472"/>
      <c r="CN907" s="472"/>
      <c r="CO907" s="472"/>
      <c r="CP907" s="472"/>
      <c r="CQ907" s="472"/>
      <c r="CR907" s="472"/>
      <c r="CS907" s="472"/>
      <c r="CT907" s="472"/>
      <c r="CU907" s="472"/>
      <c r="CV907" s="472"/>
      <c r="CW907" s="472"/>
      <c r="CX907" s="472"/>
      <c r="CY907" s="472"/>
      <c r="CZ907" s="472"/>
      <c r="DA907" s="472"/>
      <c r="DB907" s="472"/>
      <c r="DC907" s="472"/>
      <c r="DD907" s="472"/>
      <c r="DE907" s="472"/>
      <c r="DF907" s="472"/>
      <c r="DG907" s="472"/>
      <c r="DH907" s="472"/>
      <c r="DI907" s="472"/>
      <c r="DJ907" s="472"/>
      <c r="DK907" s="472"/>
      <c r="DL907" s="472"/>
      <c r="DM907" s="472"/>
      <c r="DN907" s="472"/>
      <c r="DO907" s="472"/>
      <c r="DP907" s="472"/>
      <c r="DQ907" s="472"/>
      <c r="DR907" s="472"/>
      <c r="DS907" s="472"/>
      <c r="DT907" s="472"/>
      <c r="DU907" s="472"/>
      <c r="DV907" s="472"/>
      <c r="DW907" s="472"/>
      <c r="DX907" s="472"/>
      <c r="DY907" s="472"/>
      <c r="DZ907" s="472"/>
      <c r="EA907" s="472"/>
      <c r="EB907" s="472"/>
      <c r="EC907" s="472"/>
      <c r="ED907" s="472"/>
      <c r="EE907" s="472"/>
      <c r="EF907" s="472"/>
      <c r="EG907" s="472"/>
      <c r="EH907" s="472"/>
      <c r="EI907" s="472"/>
      <c r="EJ907" s="472"/>
      <c r="EK907" s="472"/>
      <c r="EL907" s="472"/>
      <c r="EM907" s="472"/>
      <c r="EN907" s="472"/>
      <c r="EO907" s="472"/>
      <c r="EP907" s="472"/>
      <c r="EQ907" s="472"/>
      <c r="ER907" s="472"/>
      <c r="ES907" s="472"/>
      <c r="ET907" s="472"/>
      <c r="EU907" s="472"/>
      <c r="EV907" s="472"/>
      <c r="EW907" s="472"/>
      <c r="EX907" s="472"/>
      <c r="EY907" s="472"/>
      <c r="EZ907" s="472"/>
      <c r="FA907" s="472"/>
      <c r="FB907" s="472"/>
      <c r="FC907" s="472"/>
      <c r="FD907" s="472"/>
      <c r="FE907" s="472"/>
      <c r="FF907" s="472"/>
      <c r="FG907" s="472"/>
      <c r="FH907" s="472"/>
      <c r="FI907" s="472"/>
      <c r="FJ907" s="472"/>
      <c r="FK907" s="472"/>
      <c r="FL907" s="472"/>
      <c r="FM907" s="472"/>
      <c r="FN907" s="472"/>
      <c r="FO907" s="472"/>
      <c r="FP907" s="472"/>
      <c r="FQ907" s="472"/>
      <c r="FR907" s="472"/>
      <c r="FS907" s="472"/>
      <c r="FT907" s="472"/>
      <c r="FU907" s="472"/>
      <c r="FV907" s="472"/>
      <c r="FW907" s="472"/>
      <c r="FX907" s="472"/>
      <c r="FY907" s="472"/>
      <c r="FZ907" s="472"/>
      <c r="GA907" s="472"/>
      <c r="GB907" s="472"/>
      <c r="GC907" s="472"/>
      <c r="GD907" s="472"/>
      <c r="GE907" s="472"/>
      <c r="GF907" s="472"/>
      <c r="GG907" s="472"/>
      <c r="GH907" s="472"/>
      <c r="GI907" s="472"/>
      <c r="GJ907" s="472"/>
      <c r="GK907" s="472"/>
      <c r="GL907" s="472"/>
      <c r="GM907" s="472"/>
      <c r="GN907" s="472"/>
      <c r="GO907" s="472"/>
      <c r="GP907" s="472"/>
      <c r="GQ907" s="472"/>
      <c r="GR907" s="472"/>
      <c r="GS907" s="472"/>
      <c r="GT907" s="472"/>
      <c r="GU907" s="472"/>
      <c r="GV907" s="472"/>
    </row>
    <row r="908" spans="1:204" s="473" customFormat="1" ht="48" x14ac:dyDescent="0.2">
      <c r="A908" s="476"/>
      <c r="B908" s="484" t="s">
        <v>1605</v>
      </c>
      <c r="C908" s="475" t="s">
        <v>1383</v>
      </c>
      <c r="D908" s="478">
        <v>10.899999999999999</v>
      </c>
      <c r="E908" s="478"/>
      <c r="F908" s="478"/>
      <c r="G908" s="478"/>
      <c r="H908" s="478">
        <v>1</v>
      </c>
      <c r="I908" s="478"/>
      <c r="J908" s="478"/>
      <c r="K908" s="478"/>
      <c r="L908" s="478"/>
      <c r="M908" s="478"/>
      <c r="N908" s="478"/>
      <c r="O908" s="478"/>
      <c r="P908" s="478"/>
      <c r="Q908" s="478"/>
      <c r="R908" s="478"/>
      <c r="S908" s="478"/>
      <c r="T908" s="478"/>
      <c r="U908" s="478"/>
      <c r="V908" s="478"/>
      <c r="W908" s="478"/>
      <c r="X908" s="478">
        <v>0</v>
      </c>
      <c r="Y908" s="478"/>
      <c r="Z908" s="478"/>
      <c r="AA908" s="478"/>
      <c r="AB908" s="478"/>
      <c r="AC908" s="478"/>
      <c r="AD908" s="478"/>
      <c r="AE908" s="478"/>
      <c r="AF908" s="478"/>
      <c r="AG908" s="478"/>
      <c r="AH908" s="478"/>
      <c r="AI908" s="478"/>
      <c r="AJ908" s="478"/>
      <c r="AK908" s="478"/>
      <c r="AL908" s="478"/>
      <c r="AM908" s="478"/>
      <c r="AN908" s="478"/>
      <c r="AO908" s="478"/>
      <c r="AP908" s="478"/>
      <c r="AQ908" s="478"/>
      <c r="AR908" s="478"/>
      <c r="AS908" s="478"/>
      <c r="AT908" s="478"/>
      <c r="AU908" s="478"/>
      <c r="AV908" s="478"/>
      <c r="AW908" s="478"/>
      <c r="AX908" s="478"/>
      <c r="AY908" s="478"/>
      <c r="AZ908" s="478"/>
      <c r="BA908" s="478"/>
      <c r="BB908" s="478"/>
      <c r="BC908" s="478"/>
      <c r="BD908" s="475" t="s">
        <v>3004</v>
      </c>
      <c r="BE908" s="475"/>
      <c r="BF908" s="472"/>
      <c r="BG908" s="472">
        <v>1</v>
      </c>
      <c r="BH908" s="472">
        <v>9.8999999999999986</v>
      </c>
      <c r="BI908" s="472"/>
      <c r="BJ908" s="472"/>
      <c r="BK908" s="472"/>
      <c r="BL908" s="472"/>
      <c r="BM908" s="472"/>
      <c r="BN908" s="472"/>
      <c r="BO908" s="472"/>
      <c r="BP908" s="472"/>
      <c r="BQ908" s="472"/>
      <c r="BR908" s="472"/>
      <c r="BS908" s="472"/>
      <c r="BT908" s="472"/>
      <c r="BU908" s="472"/>
      <c r="BV908" s="472"/>
      <c r="BW908" s="472"/>
      <c r="BX908" s="472"/>
      <c r="BY908" s="472"/>
      <c r="BZ908" s="472"/>
      <c r="CA908" s="472"/>
      <c r="CB908" s="472"/>
      <c r="CC908" s="472"/>
      <c r="CD908" s="472"/>
      <c r="CE908" s="472"/>
      <c r="CF908" s="472"/>
      <c r="CG908" s="472"/>
      <c r="CH908" s="472"/>
      <c r="CI908" s="472"/>
      <c r="CJ908" s="472"/>
      <c r="CK908" s="472"/>
      <c r="CL908" s="472"/>
      <c r="CM908" s="472"/>
      <c r="CN908" s="472"/>
      <c r="CO908" s="472"/>
      <c r="CP908" s="472"/>
      <c r="CQ908" s="472"/>
      <c r="CR908" s="472"/>
      <c r="CS908" s="472"/>
      <c r="CT908" s="472"/>
      <c r="CU908" s="472"/>
      <c r="CV908" s="472"/>
      <c r="CW908" s="472"/>
      <c r="CX908" s="472"/>
      <c r="CY908" s="472"/>
      <c r="CZ908" s="472"/>
      <c r="DA908" s="472"/>
      <c r="DB908" s="472"/>
      <c r="DC908" s="472"/>
      <c r="DD908" s="472"/>
      <c r="DE908" s="472"/>
      <c r="DF908" s="472"/>
      <c r="DG908" s="472"/>
      <c r="DH908" s="472"/>
      <c r="DI908" s="472"/>
      <c r="DJ908" s="472"/>
      <c r="DK908" s="472"/>
      <c r="DL908" s="472"/>
      <c r="DM908" s="472"/>
      <c r="DN908" s="472"/>
      <c r="DO908" s="472"/>
      <c r="DP908" s="472"/>
      <c r="DQ908" s="472"/>
      <c r="DR908" s="472"/>
      <c r="DS908" s="472"/>
      <c r="DT908" s="472"/>
      <c r="DU908" s="472"/>
      <c r="DV908" s="472"/>
      <c r="DW908" s="472"/>
      <c r="DX908" s="472"/>
      <c r="DY908" s="472"/>
      <c r="DZ908" s="472"/>
      <c r="EA908" s="472"/>
      <c r="EB908" s="472"/>
      <c r="EC908" s="472"/>
      <c r="ED908" s="472"/>
      <c r="EE908" s="472"/>
      <c r="EF908" s="472"/>
      <c r="EG908" s="472"/>
      <c r="EH908" s="472"/>
      <c r="EI908" s="472"/>
      <c r="EJ908" s="472"/>
      <c r="EK908" s="472"/>
      <c r="EL908" s="472"/>
      <c r="EM908" s="472"/>
      <c r="EN908" s="472"/>
      <c r="EO908" s="472"/>
      <c r="EP908" s="472"/>
      <c r="EQ908" s="472"/>
      <c r="ER908" s="472"/>
      <c r="ES908" s="472"/>
      <c r="ET908" s="472"/>
      <c r="EU908" s="472"/>
      <c r="EV908" s="472"/>
      <c r="EW908" s="472"/>
      <c r="EX908" s="472"/>
      <c r="EY908" s="472"/>
      <c r="EZ908" s="472"/>
      <c r="FA908" s="472"/>
      <c r="FB908" s="472"/>
      <c r="FC908" s="472"/>
      <c r="FD908" s="472"/>
      <c r="FE908" s="472"/>
      <c r="FF908" s="472"/>
      <c r="FG908" s="472"/>
      <c r="FH908" s="472"/>
      <c r="FI908" s="472"/>
      <c r="FJ908" s="472"/>
      <c r="FK908" s="472"/>
      <c r="FL908" s="472"/>
      <c r="FM908" s="472"/>
      <c r="FN908" s="472"/>
      <c r="FO908" s="472"/>
      <c r="FP908" s="472"/>
      <c r="FQ908" s="472"/>
      <c r="FR908" s="472"/>
      <c r="FS908" s="472"/>
      <c r="FT908" s="472"/>
      <c r="FU908" s="472"/>
      <c r="FV908" s="472"/>
      <c r="FW908" s="472"/>
      <c r="FX908" s="472"/>
      <c r="FY908" s="472"/>
      <c r="FZ908" s="472"/>
      <c r="GA908" s="472"/>
      <c r="GB908" s="472"/>
      <c r="GC908" s="472"/>
      <c r="GD908" s="472"/>
      <c r="GE908" s="472"/>
      <c r="GF908" s="472"/>
      <c r="GG908" s="472"/>
      <c r="GH908" s="472"/>
      <c r="GI908" s="472"/>
      <c r="GJ908" s="472"/>
      <c r="GK908" s="472"/>
      <c r="GL908" s="472"/>
      <c r="GM908" s="472"/>
      <c r="GN908" s="472"/>
      <c r="GO908" s="472"/>
      <c r="GP908" s="472"/>
      <c r="GQ908" s="472"/>
      <c r="GR908" s="472"/>
      <c r="GS908" s="472"/>
      <c r="GT908" s="472"/>
      <c r="GU908" s="472"/>
      <c r="GV908" s="472"/>
    </row>
    <row r="909" spans="1:204" s="473" customFormat="1" ht="80" x14ac:dyDescent="0.2">
      <c r="A909" s="476"/>
      <c r="B909" s="484" t="s">
        <v>1606</v>
      </c>
      <c r="C909" s="475" t="s">
        <v>1383</v>
      </c>
      <c r="D909" s="478">
        <v>0.91999999999999993</v>
      </c>
      <c r="E909" s="478"/>
      <c r="F909" s="478"/>
      <c r="G909" s="478"/>
      <c r="H909" s="478">
        <v>0.44</v>
      </c>
      <c r="I909" s="478">
        <v>0.3</v>
      </c>
      <c r="J909" s="478"/>
      <c r="K909" s="478"/>
      <c r="L909" s="478"/>
      <c r="M909" s="478">
        <v>0.08</v>
      </c>
      <c r="N909" s="478"/>
      <c r="O909" s="478"/>
      <c r="P909" s="478"/>
      <c r="Q909" s="478"/>
      <c r="R909" s="478"/>
      <c r="S909" s="478"/>
      <c r="T909" s="478"/>
      <c r="U909" s="478"/>
      <c r="V909" s="478"/>
      <c r="W909" s="478"/>
      <c r="X909" s="478">
        <v>0</v>
      </c>
      <c r="Y909" s="478"/>
      <c r="Z909" s="478"/>
      <c r="AA909" s="478"/>
      <c r="AB909" s="478"/>
      <c r="AC909" s="478"/>
      <c r="AD909" s="478"/>
      <c r="AE909" s="478"/>
      <c r="AF909" s="478"/>
      <c r="AG909" s="478"/>
      <c r="AH909" s="478"/>
      <c r="AI909" s="478"/>
      <c r="AJ909" s="478"/>
      <c r="AK909" s="478"/>
      <c r="AL909" s="478"/>
      <c r="AM909" s="478"/>
      <c r="AN909" s="478"/>
      <c r="AO909" s="478"/>
      <c r="AP909" s="478"/>
      <c r="AQ909" s="478"/>
      <c r="AR909" s="478"/>
      <c r="AS909" s="478"/>
      <c r="AT909" s="478"/>
      <c r="AU909" s="478"/>
      <c r="AV909" s="478"/>
      <c r="AW909" s="478"/>
      <c r="AX909" s="478"/>
      <c r="AY909" s="478"/>
      <c r="AZ909" s="478"/>
      <c r="BA909" s="478">
        <v>0.1</v>
      </c>
      <c r="BB909" s="478"/>
      <c r="BC909" s="478"/>
      <c r="BD909" s="475" t="s">
        <v>3029</v>
      </c>
      <c r="BE909" s="475" t="s">
        <v>1607</v>
      </c>
      <c r="BF909" s="472">
        <v>2017</v>
      </c>
      <c r="BG909" s="472">
        <v>0.91999999999999993</v>
      </c>
      <c r="BH909" s="472">
        <v>0</v>
      </c>
      <c r="BI909" s="472"/>
      <c r="BJ909" s="472"/>
      <c r="BK909" s="472"/>
      <c r="BL909" s="472"/>
      <c r="BM909" s="472"/>
      <c r="BN909" s="472"/>
      <c r="BO909" s="472"/>
      <c r="BP909" s="472"/>
      <c r="BQ909" s="472"/>
      <c r="BR909" s="472"/>
      <c r="BS909" s="472"/>
      <c r="BT909" s="472"/>
      <c r="BU909" s="472"/>
      <c r="BV909" s="472"/>
      <c r="BW909" s="472"/>
      <c r="BX909" s="472"/>
      <c r="BY909" s="472"/>
      <c r="BZ909" s="472"/>
      <c r="CA909" s="472"/>
      <c r="CB909" s="472"/>
      <c r="CC909" s="472"/>
      <c r="CD909" s="472"/>
      <c r="CE909" s="472"/>
      <c r="CF909" s="472"/>
      <c r="CG909" s="472"/>
      <c r="CH909" s="472"/>
      <c r="CI909" s="472"/>
      <c r="CJ909" s="472"/>
      <c r="CK909" s="472"/>
      <c r="CL909" s="472"/>
      <c r="CM909" s="472"/>
      <c r="CN909" s="472"/>
      <c r="CO909" s="472"/>
      <c r="CP909" s="472"/>
      <c r="CQ909" s="472"/>
      <c r="CR909" s="472"/>
      <c r="CS909" s="472"/>
      <c r="CT909" s="472"/>
      <c r="CU909" s="472"/>
      <c r="CV909" s="472"/>
      <c r="CW909" s="472"/>
      <c r="CX909" s="472"/>
      <c r="CY909" s="472"/>
      <c r="CZ909" s="472"/>
      <c r="DA909" s="472"/>
      <c r="DB909" s="472"/>
      <c r="DC909" s="472"/>
      <c r="DD909" s="472"/>
      <c r="DE909" s="472"/>
      <c r="DF909" s="472"/>
      <c r="DG909" s="472"/>
      <c r="DH909" s="472"/>
      <c r="DI909" s="472"/>
      <c r="DJ909" s="472"/>
      <c r="DK909" s="472"/>
      <c r="DL909" s="472"/>
      <c r="DM909" s="472"/>
      <c r="DN909" s="472"/>
      <c r="DO909" s="472"/>
      <c r="DP909" s="472"/>
      <c r="DQ909" s="472"/>
      <c r="DR909" s="472"/>
      <c r="DS909" s="472"/>
      <c r="DT909" s="472"/>
      <c r="DU909" s="472"/>
      <c r="DV909" s="472"/>
      <c r="DW909" s="472"/>
      <c r="DX909" s="472"/>
      <c r="DY909" s="472"/>
      <c r="DZ909" s="472"/>
      <c r="EA909" s="472"/>
      <c r="EB909" s="472"/>
      <c r="EC909" s="472"/>
      <c r="ED909" s="472"/>
      <c r="EE909" s="472"/>
      <c r="EF909" s="472"/>
      <c r="EG909" s="472"/>
      <c r="EH909" s="472"/>
      <c r="EI909" s="472"/>
      <c r="EJ909" s="472"/>
      <c r="EK909" s="472"/>
      <c r="EL909" s="472"/>
      <c r="EM909" s="472"/>
      <c r="EN909" s="472"/>
      <c r="EO909" s="472"/>
      <c r="EP909" s="472"/>
      <c r="EQ909" s="472"/>
      <c r="ER909" s="472"/>
      <c r="ES909" s="472"/>
      <c r="ET909" s="472"/>
      <c r="EU909" s="472"/>
      <c r="EV909" s="472"/>
      <c r="EW909" s="472"/>
      <c r="EX909" s="472"/>
      <c r="EY909" s="472"/>
      <c r="EZ909" s="472"/>
      <c r="FA909" s="472"/>
      <c r="FB909" s="472"/>
      <c r="FC909" s="472"/>
      <c r="FD909" s="472"/>
      <c r="FE909" s="472"/>
      <c r="FF909" s="472"/>
      <c r="FG909" s="472"/>
      <c r="FH909" s="472"/>
      <c r="FI909" s="472"/>
      <c r="FJ909" s="472"/>
      <c r="FK909" s="472"/>
      <c r="FL909" s="472"/>
      <c r="FM909" s="472"/>
      <c r="FN909" s="472"/>
      <c r="FO909" s="472"/>
      <c r="FP909" s="472"/>
      <c r="FQ909" s="472"/>
      <c r="FR909" s="472"/>
      <c r="FS909" s="472"/>
      <c r="FT909" s="472"/>
      <c r="FU909" s="472"/>
      <c r="FV909" s="472"/>
      <c r="FW909" s="472"/>
      <c r="FX909" s="472"/>
      <c r="FY909" s="472"/>
      <c r="FZ909" s="472"/>
      <c r="GA909" s="472"/>
      <c r="GB909" s="472"/>
      <c r="GC909" s="472"/>
      <c r="GD909" s="472"/>
      <c r="GE909" s="472"/>
      <c r="GF909" s="472"/>
      <c r="GG909" s="472"/>
      <c r="GH909" s="472"/>
      <c r="GI909" s="472"/>
      <c r="GJ909" s="472"/>
      <c r="GK909" s="472"/>
      <c r="GL909" s="472"/>
      <c r="GM909" s="472"/>
      <c r="GN909" s="472"/>
      <c r="GO909" s="472"/>
      <c r="GP909" s="472"/>
      <c r="GQ909" s="472"/>
      <c r="GR909" s="472"/>
      <c r="GS909" s="472"/>
      <c r="GT909" s="472"/>
      <c r="GU909" s="472"/>
      <c r="GV909" s="472"/>
    </row>
    <row r="910" spans="1:204" s="473" customFormat="1" ht="96" x14ac:dyDescent="0.2">
      <c r="A910" s="476"/>
      <c r="B910" s="484" t="s">
        <v>1608</v>
      </c>
      <c r="C910" s="475" t="s">
        <v>1383</v>
      </c>
      <c r="D910" s="478">
        <v>8.57</v>
      </c>
      <c r="E910" s="478"/>
      <c r="F910" s="478"/>
      <c r="G910" s="478"/>
      <c r="H910" s="478">
        <v>0.9</v>
      </c>
      <c r="I910" s="478"/>
      <c r="J910" s="478"/>
      <c r="K910" s="478"/>
      <c r="L910" s="478"/>
      <c r="M910" s="478"/>
      <c r="N910" s="478"/>
      <c r="O910" s="478"/>
      <c r="P910" s="478"/>
      <c r="Q910" s="478"/>
      <c r="R910" s="478"/>
      <c r="S910" s="478"/>
      <c r="T910" s="478"/>
      <c r="U910" s="478"/>
      <c r="V910" s="478"/>
      <c r="W910" s="478"/>
      <c r="X910" s="478">
        <v>0</v>
      </c>
      <c r="Y910" s="478"/>
      <c r="Z910" s="478"/>
      <c r="AA910" s="478"/>
      <c r="AB910" s="478"/>
      <c r="AC910" s="478"/>
      <c r="AD910" s="478"/>
      <c r="AE910" s="478"/>
      <c r="AF910" s="478"/>
      <c r="AG910" s="478"/>
      <c r="AH910" s="478"/>
      <c r="AI910" s="478"/>
      <c r="AJ910" s="478"/>
      <c r="AK910" s="478"/>
      <c r="AL910" s="478"/>
      <c r="AM910" s="478"/>
      <c r="AN910" s="478"/>
      <c r="AO910" s="478"/>
      <c r="AP910" s="478"/>
      <c r="AQ910" s="478"/>
      <c r="AR910" s="478"/>
      <c r="AS910" s="478"/>
      <c r="AT910" s="478"/>
      <c r="AU910" s="478"/>
      <c r="AV910" s="478"/>
      <c r="AW910" s="478"/>
      <c r="AX910" s="478"/>
      <c r="AY910" s="478"/>
      <c r="AZ910" s="478"/>
      <c r="BA910" s="478"/>
      <c r="BB910" s="478"/>
      <c r="BC910" s="478"/>
      <c r="BD910" s="475" t="s">
        <v>3029</v>
      </c>
      <c r="BE910" s="475"/>
      <c r="BF910" s="472"/>
      <c r="BG910" s="472">
        <v>0.9</v>
      </c>
      <c r="BH910" s="472">
        <v>7.6700000000000008</v>
      </c>
      <c r="BI910" s="472"/>
      <c r="BJ910" s="472"/>
      <c r="BK910" s="472"/>
      <c r="BL910" s="472"/>
      <c r="BM910" s="472"/>
      <c r="BN910" s="472"/>
      <c r="BO910" s="472"/>
      <c r="BP910" s="472"/>
      <c r="BQ910" s="472"/>
      <c r="BR910" s="472"/>
      <c r="BS910" s="472"/>
      <c r="BT910" s="472"/>
      <c r="BU910" s="472"/>
      <c r="BV910" s="472"/>
      <c r="BW910" s="472"/>
      <c r="BX910" s="472"/>
      <c r="BY910" s="472"/>
      <c r="BZ910" s="472"/>
      <c r="CA910" s="472"/>
      <c r="CB910" s="472"/>
      <c r="CC910" s="472"/>
      <c r="CD910" s="472"/>
      <c r="CE910" s="472"/>
      <c r="CF910" s="472"/>
      <c r="CG910" s="472"/>
      <c r="CH910" s="472"/>
      <c r="CI910" s="472"/>
      <c r="CJ910" s="472"/>
      <c r="CK910" s="472"/>
      <c r="CL910" s="472"/>
      <c r="CM910" s="472"/>
      <c r="CN910" s="472"/>
      <c r="CO910" s="472"/>
      <c r="CP910" s="472"/>
      <c r="CQ910" s="472"/>
      <c r="CR910" s="472"/>
      <c r="CS910" s="472"/>
      <c r="CT910" s="472"/>
      <c r="CU910" s="472"/>
      <c r="CV910" s="472"/>
      <c r="CW910" s="472"/>
      <c r="CX910" s="472"/>
      <c r="CY910" s="472"/>
      <c r="CZ910" s="472"/>
      <c r="DA910" s="472"/>
      <c r="DB910" s="472"/>
      <c r="DC910" s="472"/>
      <c r="DD910" s="472"/>
      <c r="DE910" s="472"/>
      <c r="DF910" s="472"/>
      <c r="DG910" s="472"/>
      <c r="DH910" s="472"/>
      <c r="DI910" s="472"/>
      <c r="DJ910" s="472"/>
      <c r="DK910" s="472"/>
      <c r="DL910" s="472"/>
      <c r="DM910" s="472"/>
      <c r="DN910" s="472"/>
      <c r="DO910" s="472"/>
      <c r="DP910" s="472"/>
      <c r="DQ910" s="472"/>
      <c r="DR910" s="472"/>
      <c r="DS910" s="472"/>
      <c r="DT910" s="472"/>
      <c r="DU910" s="472"/>
      <c r="DV910" s="472"/>
      <c r="DW910" s="472"/>
      <c r="DX910" s="472"/>
      <c r="DY910" s="472"/>
      <c r="DZ910" s="472"/>
      <c r="EA910" s="472"/>
      <c r="EB910" s="472"/>
      <c r="EC910" s="472"/>
      <c r="ED910" s="472"/>
      <c r="EE910" s="472"/>
      <c r="EF910" s="472"/>
      <c r="EG910" s="472"/>
      <c r="EH910" s="472"/>
      <c r="EI910" s="472"/>
      <c r="EJ910" s="472"/>
      <c r="EK910" s="472"/>
      <c r="EL910" s="472"/>
      <c r="EM910" s="472"/>
      <c r="EN910" s="472"/>
      <c r="EO910" s="472"/>
      <c r="EP910" s="472"/>
      <c r="EQ910" s="472"/>
      <c r="ER910" s="472"/>
      <c r="ES910" s="472"/>
      <c r="ET910" s="472"/>
      <c r="EU910" s="472"/>
      <c r="EV910" s="472"/>
      <c r="EW910" s="472"/>
      <c r="EX910" s="472"/>
      <c r="EY910" s="472"/>
      <c r="EZ910" s="472"/>
      <c r="FA910" s="472"/>
      <c r="FB910" s="472"/>
      <c r="FC910" s="472"/>
      <c r="FD910" s="472"/>
      <c r="FE910" s="472"/>
      <c r="FF910" s="472"/>
      <c r="FG910" s="472"/>
      <c r="FH910" s="472"/>
      <c r="FI910" s="472"/>
      <c r="FJ910" s="472"/>
      <c r="FK910" s="472"/>
      <c r="FL910" s="472"/>
      <c r="FM910" s="472"/>
      <c r="FN910" s="472"/>
      <c r="FO910" s="472"/>
      <c r="FP910" s="472"/>
      <c r="FQ910" s="472"/>
      <c r="FR910" s="472"/>
      <c r="FS910" s="472"/>
      <c r="FT910" s="472"/>
      <c r="FU910" s="472"/>
      <c r="FV910" s="472"/>
      <c r="FW910" s="472"/>
      <c r="FX910" s="472"/>
      <c r="FY910" s="472"/>
      <c r="FZ910" s="472"/>
      <c r="GA910" s="472"/>
      <c r="GB910" s="472"/>
      <c r="GC910" s="472"/>
      <c r="GD910" s="472"/>
      <c r="GE910" s="472"/>
      <c r="GF910" s="472"/>
      <c r="GG910" s="472"/>
      <c r="GH910" s="472"/>
      <c r="GI910" s="472"/>
      <c r="GJ910" s="472"/>
      <c r="GK910" s="472"/>
      <c r="GL910" s="472"/>
      <c r="GM910" s="472"/>
      <c r="GN910" s="472"/>
      <c r="GO910" s="472"/>
      <c r="GP910" s="472"/>
      <c r="GQ910" s="472"/>
      <c r="GR910" s="472"/>
      <c r="GS910" s="472"/>
      <c r="GT910" s="472"/>
      <c r="GU910" s="472"/>
      <c r="GV910" s="472"/>
    </row>
    <row r="911" spans="1:204" s="473" customFormat="1" x14ac:dyDescent="0.2">
      <c r="A911" s="476"/>
      <c r="B911" s="508" t="s">
        <v>1609</v>
      </c>
      <c r="C911" s="475" t="s">
        <v>1383</v>
      </c>
      <c r="D911" s="478">
        <v>0.95</v>
      </c>
      <c r="E911" s="478"/>
      <c r="F911" s="478"/>
      <c r="G911" s="478"/>
      <c r="H911" s="478">
        <v>0.85</v>
      </c>
      <c r="I911" s="478">
        <v>0.1</v>
      </c>
      <c r="J911" s="478"/>
      <c r="K911" s="478"/>
      <c r="L911" s="478"/>
      <c r="M911" s="478"/>
      <c r="N911" s="478"/>
      <c r="O911" s="478"/>
      <c r="P911" s="478"/>
      <c r="Q911" s="478"/>
      <c r="R911" s="478"/>
      <c r="S911" s="478"/>
      <c r="T911" s="478"/>
      <c r="U911" s="478"/>
      <c r="V911" s="478"/>
      <c r="W911" s="478"/>
      <c r="X911" s="478">
        <v>0</v>
      </c>
      <c r="Y911" s="478"/>
      <c r="Z911" s="478"/>
      <c r="AA911" s="478"/>
      <c r="AB911" s="478"/>
      <c r="AC911" s="478"/>
      <c r="AD911" s="478"/>
      <c r="AE911" s="478"/>
      <c r="AF911" s="478"/>
      <c r="AG911" s="478"/>
      <c r="AH911" s="478"/>
      <c r="AI911" s="478"/>
      <c r="AJ911" s="478"/>
      <c r="AK911" s="478"/>
      <c r="AL911" s="478"/>
      <c r="AM911" s="478"/>
      <c r="AN911" s="478"/>
      <c r="AO911" s="478"/>
      <c r="AP911" s="478"/>
      <c r="AQ911" s="478"/>
      <c r="AR911" s="478"/>
      <c r="AS911" s="478"/>
      <c r="AT911" s="478"/>
      <c r="AU911" s="478"/>
      <c r="AV911" s="478"/>
      <c r="AW911" s="478"/>
      <c r="AX911" s="478"/>
      <c r="AY911" s="478"/>
      <c r="AZ911" s="478"/>
      <c r="BA911" s="478"/>
      <c r="BB911" s="478"/>
      <c r="BC911" s="478"/>
      <c r="BD911" s="475" t="s">
        <v>2993</v>
      </c>
      <c r="BE911" s="475" t="s">
        <v>2993</v>
      </c>
      <c r="BF911" s="472">
        <v>2017</v>
      </c>
      <c r="BG911" s="472">
        <v>0.95</v>
      </c>
      <c r="BH911" s="472">
        <v>0</v>
      </c>
      <c r="BI911" s="472"/>
      <c r="BJ911" s="472"/>
      <c r="BK911" s="472"/>
      <c r="BL911" s="472"/>
      <c r="BM911" s="472"/>
      <c r="BN911" s="472"/>
      <c r="BO911" s="472"/>
      <c r="BP911" s="472"/>
      <c r="BQ911" s="472"/>
      <c r="BR911" s="472"/>
      <c r="BS911" s="472"/>
      <c r="BT911" s="472"/>
      <c r="BU911" s="472"/>
      <c r="BV911" s="472"/>
      <c r="BW911" s="472"/>
      <c r="BX911" s="472"/>
      <c r="BY911" s="472"/>
      <c r="BZ911" s="472"/>
      <c r="CA911" s="472"/>
      <c r="CB911" s="472"/>
      <c r="CC911" s="472"/>
      <c r="CD911" s="472"/>
      <c r="CE911" s="472"/>
      <c r="CF911" s="472"/>
      <c r="CG911" s="472"/>
      <c r="CH911" s="472"/>
      <c r="CI911" s="472"/>
      <c r="CJ911" s="472"/>
      <c r="CK911" s="472"/>
      <c r="CL911" s="472"/>
      <c r="CM911" s="472"/>
      <c r="CN911" s="472"/>
      <c r="CO911" s="472"/>
      <c r="CP911" s="472"/>
      <c r="CQ911" s="472"/>
      <c r="CR911" s="472"/>
      <c r="CS911" s="472"/>
      <c r="CT911" s="472"/>
      <c r="CU911" s="472"/>
      <c r="CV911" s="472"/>
      <c r="CW911" s="472"/>
      <c r="CX911" s="472"/>
      <c r="CY911" s="472"/>
      <c r="CZ911" s="472"/>
      <c r="DA911" s="472"/>
      <c r="DB911" s="472"/>
      <c r="DC911" s="472"/>
      <c r="DD911" s="472"/>
      <c r="DE911" s="472"/>
      <c r="DF911" s="472"/>
      <c r="DG911" s="472"/>
      <c r="DH911" s="472"/>
      <c r="DI911" s="472"/>
      <c r="DJ911" s="472"/>
      <c r="DK911" s="472"/>
      <c r="DL911" s="472"/>
      <c r="DM911" s="472"/>
      <c r="DN911" s="472"/>
      <c r="DO911" s="472"/>
      <c r="DP911" s="472"/>
      <c r="DQ911" s="472"/>
      <c r="DR911" s="472"/>
      <c r="DS911" s="472"/>
      <c r="DT911" s="472"/>
      <c r="DU911" s="472"/>
      <c r="DV911" s="472"/>
      <c r="DW911" s="472"/>
      <c r="DX911" s="472"/>
      <c r="DY911" s="472"/>
      <c r="DZ911" s="472"/>
      <c r="EA911" s="472"/>
      <c r="EB911" s="472"/>
      <c r="EC911" s="472"/>
      <c r="ED911" s="472"/>
      <c r="EE911" s="472"/>
      <c r="EF911" s="472"/>
      <c r="EG911" s="472"/>
      <c r="EH911" s="472"/>
      <c r="EI911" s="472"/>
      <c r="EJ911" s="472"/>
      <c r="EK911" s="472"/>
      <c r="EL911" s="472"/>
      <c r="EM911" s="472"/>
      <c r="EN911" s="472"/>
      <c r="EO911" s="472"/>
      <c r="EP911" s="472"/>
      <c r="EQ911" s="472"/>
      <c r="ER911" s="472"/>
      <c r="ES911" s="472"/>
      <c r="ET911" s="472"/>
      <c r="EU911" s="472"/>
      <c r="EV911" s="472"/>
      <c r="EW911" s="472"/>
      <c r="EX911" s="472"/>
      <c r="EY911" s="472"/>
      <c r="EZ911" s="472"/>
      <c r="FA911" s="472"/>
      <c r="FB911" s="472"/>
      <c r="FC911" s="472"/>
      <c r="FD911" s="472"/>
      <c r="FE911" s="472"/>
      <c r="FF911" s="472"/>
      <c r="FG911" s="472"/>
      <c r="FH911" s="472"/>
      <c r="FI911" s="472"/>
      <c r="FJ911" s="472"/>
      <c r="FK911" s="472"/>
      <c r="FL911" s="472"/>
      <c r="FM911" s="472"/>
      <c r="FN911" s="472"/>
      <c r="FO911" s="472"/>
      <c r="FP911" s="472"/>
      <c r="FQ911" s="472"/>
      <c r="FR911" s="472"/>
      <c r="FS911" s="472"/>
      <c r="FT911" s="472"/>
      <c r="FU911" s="472"/>
      <c r="FV911" s="472"/>
      <c r="FW911" s="472"/>
      <c r="FX911" s="472"/>
      <c r="FY911" s="472"/>
      <c r="FZ911" s="472"/>
      <c r="GA911" s="472"/>
      <c r="GB911" s="472"/>
      <c r="GC911" s="472"/>
      <c r="GD911" s="472"/>
      <c r="GE911" s="472"/>
      <c r="GF911" s="472"/>
      <c r="GG911" s="472"/>
      <c r="GH911" s="472"/>
      <c r="GI911" s="472"/>
      <c r="GJ911" s="472"/>
      <c r="GK911" s="472"/>
      <c r="GL911" s="472"/>
      <c r="GM911" s="472"/>
      <c r="GN911" s="472"/>
      <c r="GO911" s="472"/>
      <c r="GP911" s="472"/>
      <c r="GQ911" s="472"/>
      <c r="GR911" s="472"/>
      <c r="GS911" s="472"/>
      <c r="GT911" s="472"/>
      <c r="GU911" s="472"/>
      <c r="GV911" s="472"/>
    </row>
    <row r="912" spans="1:204" s="473" customFormat="1" x14ac:dyDescent="0.2">
      <c r="A912" s="476"/>
      <c r="B912" s="484" t="s">
        <v>3056</v>
      </c>
      <c r="C912" s="475" t="s">
        <v>1383</v>
      </c>
      <c r="D912" s="478">
        <v>0.05</v>
      </c>
      <c r="E912" s="478"/>
      <c r="F912" s="478"/>
      <c r="G912" s="478"/>
      <c r="H912" s="478">
        <v>0.05</v>
      </c>
      <c r="I912" s="478"/>
      <c r="J912" s="478"/>
      <c r="K912" s="478"/>
      <c r="L912" s="478"/>
      <c r="M912" s="478"/>
      <c r="N912" s="478"/>
      <c r="O912" s="478"/>
      <c r="P912" s="478"/>
      <c r="Q912" s="478"/>
      <c r="R912" s="478"/>
      <c r="S912" s="478"/>
      <c r="T912" s="478"/>
      <c r="U912" s="478"/>
      <c r="V912" s="478"/>
      <c r="W912" s="478"/>
      <c r="X912" s="478">
        <v>0</v>
      </c>
      <c r="Y912" s="478"/>
      <c r="Z912" s="478"/>
      <c r="AA912" s="478"/>
      <c r="AB912" s="478"/>
      <c r="AC912" s="478"/>
      <c r="AD912" s="478"/>
      <c r="AE912" s="478"/>
      <c r="AF912" s="478"/>
      <c r="AG912" s="478"/>
      <c r="AH912" s="478"/>
      <c r="AI912" s="478"/>
      <c r="AJ912" s="478"/>
      <c r="AK912" s="478"/>
      <c r="AL912" s="478"/>
      <c r="AM912" s="478"/>
      <c r="AN912" s="478"/>
      <c r="AO912" s="478"/>
      <c r="AP912" s="478"/>
      <c r="AQ912" s="478"/>
      <c r="AR912" s="478"/>
      <c r="AS912" s="478"/>
      <c r="AT912" s="478"/>
      <c r="AU912" s="478"/>
      <c r="AV912" s="478"/>
      <c r="AW912" s="478"/>
      <c r="AX912" s="478"/>
      <c r="AY912" s="478"/>
      <c r="AZ912" s="478"/>
      <c r="BA912" s="478"/>
      <c r="BB912" s="478"/>
      <c r="BC912" s="478"/>
      <c r="BD912" s="475" t="s">
        <v>2993</v>
      </c>
      <c r="BE912" s="493" t="s">
        <v>1610</v>
      </c>
      <c r="BF912" s="472">
        <v>2017</v>
      </c>
      <c r="BG912" s="472">
        <v>0.05</v>
      </c>
      <c r="BH912" s="472">
        <v>0</v>
      </c>
      <c r="BI912" s="472"/>
      <c r="BJ912" s="472"/>
      <c r="BK912" s="472"/>
      <c r="BL912" s="472"/>
      <c r="BM912" s="472"/>
      <c r="BN912" s="472"/>
      <c r="BO912" s="472"/>
      <c r="BP912" s="472"/>
      <c r="BQ912" s="472"/>
      <c r="BR912" s="472"/>
      <c r="BS912" s="472"/>
      <c r="BT912" s="472"/>
      <c r="BU912" s="472"/>
      <c r="BV912" s="472"/>
      <c r="BW912" s="472"/>
      <c r="BX912" s="472"/>
      <c r="BY912" s="472"/>
      <c r="BZ912" s="472"/>
      <c r="CA912" s="472"/>
      <c r="CB912" s="472"/>
      <c r="CC912" s="472"/>
      <c r="CD912" s="472"/>
      <c r="CE912" s="472"/>
      <c r="CF912" s="472"/>
      <c r="CG912" s="472"/>
      <c r="CH912" s="472"/>
      <c r="CI912" s="472"/>
      <c r="CJ912" s="472"/>
      <c r="CK912" s="472"/>
      <c r="CL912" s="472"/>
      <c r="CM912" s="472"/>
      <c r="CN912" s="472"/>
      <c r="CO912" s="472"/>
      <c r="CP912" s="472"/>
      <c r="CQ912" s="472"/>
      <c r="CR912" s="472"/>
      <c r="CS912" s="472"/>
      <c r="CT912" s="472"/>
      <c r="CU912" s="472"/>
      <c r="CV912" s="472"/>
      <c r="CW912" s="472"/>
      <c r="CX912" s="472"/>
      <c r="CY912" s="472"/>
      <c r="CZ912" s="472"/>
      <c r="DA912" s="472"/>
      <c r="DB912" s="472"/>
      <c r="DC912" s="472"/>
      <c r="DD912" s="472"/>
      <c r="DE912" s="472"/>
      <c r="DF912" s="472"/>
      <c r="DG912" s="472"/>
      <c r="DH912" s="472"/>
      <c r="DI912" s="472"/>
      <c r="DJ912" s="472"/>
      <c r="DK912" s="472"/>
      <c r="DL912" s="472"/>
      <c r="DM912" s="472"/>
      <c r="DN912" s="472"/>
      <c r="DO912" s="472"/>
      <c r="DP912" s="472"/>
      <c r="DQ912" s="472"/>
      <c r="DR912" s="472"/>
      <c r="DS912" s="472"/>
      <c r="DT912" s="472"/>
      <c r="DU912" s="472"/>
      <c r="DV912" s="472"/>
      <c r="DW912" s="472"/>
      <c r="DX912" s="472"/>
      <c r="DY912" s="472"/>
      <c r="DZ912" s="472"/>
      <c r="EA912" s="472"/>
      <c r="EB912" s="472"/>
      <c r="EC912" s="472"/>
      <c r="ED912" s="472"/>
      <c r="EE912" s="472"/>
      <c r="EF912" s="472"/>
      <c r="EG912" s="472"/>
      <c r="EH912" s="472"/>
      <c r="EI912" s="472"/>
      <c r="EJ912" s="472"/>
      <c r="EK912" s="472"/>
      <c r="EL912" s="472"/>
      <c r="EM912" s="472"/>
      <c r="EN912" s="472"/>
      <c r="EO912" s="472"/>
      <c r="EP912" s="472"/>
      <c r="EQ912" s="472"/>
      <c r="ER912" s="472"/>
      <c r="ES912" s="472"/>
      <c r="ET912" s="472"/>
      <c r="EU912" s="472"/>
      <c r="EV912" s="472"/>
      <c r="EW912" s="472"/>
      <c r="EX912" s="472"/>
      <c r="EY912" s="472"/>
      <c r="EZ912" s="472"/>
      <c r="FA912" s="472"/>
      <c r="FB912" s="472"/>
      <c r="FC912" s="472"/>
      <c r="FD912" s="472"/>
      <c r="FE912" s="472"/>
      <c r="FF912" s="472"/>
      <c r="FG912" s="472"/>
      <c r="FH912" s="472"/>
      <c r="FI912" s="472"/>
      <c r="FJ912" s="472"/>
      <c r="FK912" s="472"/>
      <c r="FL912" s="472"/>
      <c r="FM912" s="472"/>
      <c r="FN912" s="472"/>
      <c r="FO912" s="472"/>
      <c r="FP912" s="472"/>
      <c r="FQ912" s="472"/>
      <c r="FR912" s="472"/>
      <c r="FS912" s="472"/>
      <c r="FT912" s="472"/>
      <c r="FU912" s="472"/>
      <c r="FV912" s="472"/>
      <c r="FW912" s="472"/>
      <c r="FX912" s="472"/>
      <c r="FY912" s="472"/>
      <c r="FZ912" s="472"/>
      <c r="GA912" s="472"/>
      <c r="GB912" s="472"/>
      <c r="GC912" s="472"/>
      <c r="GD912" s="472"/>
      <c r="GE912" s="472"/>
      <c r="GF912" s="472"/>
      <c r="GG912" s="472"/>
      <c r="GH912" s="472"/>
      <c r="GI912" s="472"/>
      <c r="GJ912" s="472"/>
      <c r="GK912" s="472"/>
      <c r="GL912" s="472"/>
      <c r="GM912" s="472"/>
      <c r="GN912" s="472"/>
      <c r="GO912" s="472"/>
      <c r="GP912" s="472"/>
      <c r="GQ912" s="472"/>
      <c r="GR912" s="472"/>
      <c r="GS912" s="472"/>
      <c r="GT912" s="472"/>
      <c r="GU912" s="472"/>
      <c r="GV912" s="472"/>
    </row>
    <row r="913" spans="1:204" s="473" customFormat="1" ht="48" x14ac:dyDescent="0.2">
      <c r="A913" s="476"/>
      <c r="B913" s="484" t="s">
        <v>1611</v>
      </c>
      <c r="C913" s="475" t="s">
        <v>1383</v>
      </c>
      <c r="D913" s="478">
        <v>2.2999999999999998</v>
      </c>
      <c r="E913" s="478"/>
      <c r="F913" s="478"/>
      <c r="G913" s="478"/>
      <c r="H913" s="478">
        <v>0.3</v>
      </c>
      <c r="I913" s="478"/>
      <c r="J913" s="478"/>
      <c r="K913" s="478"/>
      <c r="L913" s="478"/>
      <c r="M913" s="478"/>
      <c r="N913" s="478"/>
      <c r="O913" s="478"/>
      <c r="P913" s="478"/>
      <c r="Q913" s="478"/>
      <c r="R913" s="478"/>
      <c r="S913" s="478"/>
      <c r="T913" s="478"/>
      <c r="U913" s="478"/>
      <c r="V913" s="478"/>
      <c r="W913" s="478"/>
      <c r="X913" s="478">
        <v>0</v>
      </c>
      <c r="Y913" s="478"/>
      <c r="Z913" s="478"/>
      <c r="AA913" s="478"/>
      <c r="AB913" s="478"/>
      <c r="AC913" s="478"/>
      <c r="AD913" s="478"/>
      <c r="AE913" s="478"/>
      <c r="AF913" s="478"/>
      <c r="AG913" s="478"/>
      <c r="AH913" s="478"/>
      <c r="AI913" s="478"/>
      <c r="AJ913" s="478"/>
      <c r="AK913" s="478"/>
      <c r="AL913" s="478"/>
      <c r="AM913" s="478"/>
      <c r="AN913" s="478"/>
      <c r="AO913" s="478"/>
      <c r="AP913" s="478"/>
      <c r="AQ913" s="478"/>
      <c r="AR913" s="478"/>
      <c r="AS913" s="478"/>
      <c r="AT913" s="478"/>
      <c r="AU913" s="478"/>
      <c r="AV913" s="478"/>
      <c r="AW913" s="478"/>
      <c r="AX913" s="478"/>
      <c r="AY913" s="478"/>
      <c r="AZ913" s="478"/>
      <c r="BA913" s="478"/>
      <c r="BB913" s="478"/>
      <c r="BC913" s="478"/>
      <c r="BD913" s="475" t="s">
        <v>2993</v>
      </c>
      <c r="BE913" s="475"/>
      <c r="BF913" s="472"/>
      <c r="BG913" s="472">
        <v>0.3</v>
      </c>
      <c r="BH913" s="472">
        <v>2</v>
      </c>
      <c r="BI913" s="472"/>
      <c r="BJ913" s="472"/>
      <c r="BK913" s="472"/>
      <c r="BL913" s="472"/>
      <c r="BM913" s="472"/>
      <c r="BN913" s="472"/>
      <c r="BO913" s="472"/>
      <c r="BP913" s="472"/>
      <c r="BQ913" s="472"/>
      <c r="BR913" s="472"/>
      <c r="BS913" s="472"/>
      <c r="BT913" s="472"/>
      <c r="BU913" s="472"/>
      <c r="BV913" s="472"/>
      <c r="BW913" s="472"/>
      <c r="BX913" s="472"/>
      <c r="BY913" s="472"/>
      <c r="BZ913" s="472"/>
      <c r="CA913" s="472"/>
      <c r="CB913" s="472"/>
      <c r="CC913" s="472"/>
      <c r="CD913" s="472"/>
      <c r="CE913" s="472"/>
      <c r="CF913" s="472"/>
      <c r="CG913" s="472"/>
      <c r="CH913" s="472"/>
      <c r="CI913" s="472"/>
      <c r="CJ913" s="472"/>
      <c r="CK913" s="472"/>
      <c r="CL913" s="472"/>
      <c r="CM913" s="472"/>
      <c r="CN913" s="472"/>
      <c r="CO913" s="472"/>
      <c r="CP913" s="472"/>
      <c r="CQ913" s="472"/>
      <c r="CR913" s="472"/>
      <c r="CS913" s="472"/>
      <c r="CT913" s="472"/>
      <c r="CU913" s="472"/>
      <c r="CV913" s="472"/>
      <c r="CW913" s="472"/>
      <c r="CX913" s="472"/>
      <c r="CY913" s="472"/>
      <c r="CZ913" s="472"/>
      <c r="DA913" s="472"/>
      <c r="DB913" s="472"/>
      <c r="DC913" s="472"/>
      <c r="DD913" s="472"/>
      <c r="DE913" s="472"/>
      <c r="DF913" s="472"/>
      <c r="DG913" s="472"/>
      <c r="DH913" s="472"/>
      <c r="DI913" s="472"/>
      <c r="DJ913" s="472"/>
      <c r="DK913" s="472"/>
      <c r="DL913" s="472"/>
      <c r="DM913" s="472"/>
      <c r="DN913" s="472"/>
      <c r="DO913" s="472"/>
      <c r="DP913" s="472"/>
      <c r="DQ913" s="472"/>
      <c r="DR913" s="472"/>
      <c r="DS913" s="472"/>
      <c r="DT913" s="472"/>
      <c r="DU913" s="472"/>
      <c r="DV913" s="472"/>
      <c r="DW913" s="472"/>
      <c r="DX913" s="472"/>
      <c r="DY913" s="472"/>
      <c r="DZ913" s="472"/>
      <c r="EA913" s="472"/>
      <c r="EB913" s="472"/>
      <c r="EC913" s="472"/>
      <c r="ED913" s="472"/>
      <c r="EE913" s="472"/>
      <c r="EF913" s="472"/>
      <c r="EG913" s="472"/>
      <c r="EH913" s="472"/>
      <c r="EI913" s="472"/>
      <c r="EJ913" s="472"/>
      <c r="EK913" s="472"/>
      <c r="EL913" s="472"/>
      <c r="EM913" s="472"/>
      <c r="EN913" s="472"/>
      <c r="EO913" s="472"/>
      <c r="EP913" s="472"/>
      <c r="EQ913" s="472"/>
      <c r="ER913" s="472"/>
      <c r="ES913" s="472"/>
      <c r="ET913" s="472"/>
      <c r="EU913" s="472"/>
      <c r="EV913" s="472"/>
      <c r="EW913" s="472"/>
      <c r="EX913" s="472"/>
      <c r="EY913" s="472"/>
      <c r="EZ913" s="472"/>
      <c r="FA913" s="472"/>
      <c r="FB913" s="472"/>
      <c r="FC913" s="472"/>
      <c r="FD913" s="472"/>
      <c r="FE913" s="472"/>
      <c r="FF913" s="472"/>
      <c r="FG913" s="472"/>
      <c r="FH913" s="472"/>
      <c r="FI913" s="472"/>
      <c r="FJ913" s="472"/>
      <c r="FK913" s="472"/>
      <c r="FL913" s="472"/>
      <c r="FM913" s="472"/>
      <c r="FN913" s="472"/>
      <c r="FO913" s="472"/>
      <c r="FP913" s="472"/>
      <c r="FQ913" s="472"/>
      <c r="FR913" s="472"/>
      <c r="FS913" s="472"/>
      <c r="FT913" s="472"/>
      <c r="FU913" s="472"/>
      <c r="FV913" s="472"/>
      <c r="FW913" s="472"/>
      <c r="FX913" s="472"/>
      <c r="FY913" s="472"/>
      <c r="FZ913" s="472"/>
      <c r="GA913" s="472"/>
      <c r="GB913" s="472"/>
      <c r="GC913" s="472"/>
      <c r="GD913" s="472"/>
      <c r="GE913" s="472"/>
      <c r="GF913" s="472"/>
      <c r="GG913" s="472"/>
      <c r="GH913" s="472"/>
      <c r="GI913" s="472"/>
      <c r="GJ913" s="472"/>
      <c r="GK913" s="472"/>
      <c r="GL913" s="472"/>
      <c r="GM913" s="472"/>
      <c r="GN913" s="472"/>
      <c r="GO913" s="472"/>
      <c r="GP913" s="472"/>
      <c r="GQ913" s="472"/>
      <c r="GR913" s="472"/>
      <c r="GS913" s="472"/>
      <c r="GT913" s="472"/>
      <c r="GU913" s="472"/>
      <c r="GV913" s="472"/>
    </row>
    <row r="914" spans="1:204" s="473" customFormat="1" x14ac:dyDescent="0.2">
      <c r="A914" s="476"/>
      <c r="B914" s="484" t="s">
        <v>1612</v>
      </c>
      <c r="C914" s="475" t="s">
        <v>1383</v>
      </c>
      <c r="D914" s="478">
        <v>0.89</v>
      </c>
      <c r="E914" s="478"/>
      <c r="F914" s="478"/>
      <c r="G914" s="478"/>
      <c r="H914" s="478"/>
      <c r="I914" s="478"/>
      <c r="J914" s="478"/>
      <c r="K914" s="478"/>
      <c r="L914" s="478"/>
      <c r="M914" s="478"/>
      <c r="N914" s="478"/>
      <c r="O914" s="478"/>
      <c r="P914" s="478"/>
      <c r="Q914" s="478"/>
      <c r="R914" s="478"/>
      <c r="S914" s="478"/>
      <c r="T914" s="478"/>
      <c r="U914" s="478"/>
      <c r="V914" s="478"/>
      <c r="W914" s="478"/>
      <c r="X914" s="478">
        <v>0</v>
      </c>
      <c r="Y914" s="478"/>
      <c r="Z914" s="478"/>
      <c r="AA914" s="478"/>
      <c r="AB914" s="478"/>
      <c r="AC914" s="478"/>
      <c r="AD914" s="478"/>
      <c r="AE914" s="478"/>
      <c r="AF914" s="478"/>
      <c r="AG914" s="478"/>
      <c r="AH914" s="478"/>
      <c r="AI914" s="478"/>
      <c r="AJ914" s="478"/>
      <c r="AK914" s="478"/>
      <c r="AL914" s="478"/>
      <c r="AM914" s="478"/>
      <c r="AN914" s="478"/>
      <c r="AO914" s="478"/>
      <c r="AP914" s="478"/>
      <c r="AQ914" s="478"/>
      <c r="AR914" s="478"/>
      <c r="AS914" s="478"/>
      <c r="AT914" s="478"/>
      <c r="AU914" s="478"/>
      <c r="AV914" s="478"/>
      <c r="AW914" s="478"/>
      <c r="AX914" s="478"/>
      <c r="AY914" s="478"/>
      <c r="AZ914" s="478"/>
      <c r="BA914" s="478"/>
      <c r="BB914" s="478"/>
      <c r="BC914" s="478"/>
      <c r="BD914" s="475" t="s">
        <v>1613</v>
      </c>
      <c r="BE914" s="475"/>
      <c r="BF914" s="472"/>
      <c r="BG914" s="472">
        <v>0</v>
      </c>
      <c r="BH914" s="472">
        <v>0.89</v>
      </c>
      <c r="BI914" s="472"/>
      <c r="BJ914" s="472"/>
      <c r="BK914" s="472"/>
      <c r="BL914" s="472"/>
      <c r="BM914" s="472"/>
      <c r="BN914" s="472"/>
      <c r="BO914" s="472"/>
      <c r="BP914" s="472"/>
      <c r="BQ914" s="472"/>
      <c r="BR914" s="472"/>
      <c r="BS914" s="472"/>
      <c r="BT914" s="472"/>
      <c r="BU914" s="472"/>
      <c r="BV914" s="472"/>
      <c r="BW914" s="472"/>
      <c r="BX914" s="472"/>
      <c r="BY914" s="472"/>
      <c r="BZ914" s="472"/>
      <c r="CA914" s="472"/>
      <c r="CB914" s="472"/>
      <c r="CC914" s="472"/>
      <c r="CD914" s="472"/>
      <c r="CE914" s="472"/>
      <c r="CF914" s="472"/>
      <c r="CG914" s="472"/>
      <c r="CH914" s="472"/>
      <c r="CI914" s="472"/>
      <c r="CJ914" s="472"/>
      <c r="CK914" s="472"/>
      <c r="CL914" s="472"/>
      <c r="CM914" s="472"/>
      <c r="CN914" s="472"/>
      <c r="CO914" s="472"/>
      <c r="CP914" s="472"/>
      <c r="CQ914" s="472"/>
      <c r="CR914" s="472"/>
      <c r="CS914" s="472"/>
      <c r="CT914" s="472"/>
      <c r="CU914" s="472"/>
      <c r="CV914" s="472"/>
      <c r="CW914" s="472"/>
      <c r="CX914" s="472"/>
      <c r="CY914" s="472"/>
      <c r="CZ914" s="472"/>
      <c r="DA914" s="472"/>
      <c r="DB914" s="472"/>
      <c r="DC914" s="472"/>
      <c r="DD914" s="472"/>
      <c r="DE914" s="472"/>
      <c r="DF914" s="472"/>
      <c r="DG914" s="472"/>
      <c r="DH914" s="472"/>
      <c r="DI914" s="472"/>
      <c r="DJ914" s="472"/>
      <c r="DK914" s="472"/>
      <c r="DL914" s="472"/>
      <c r="DM914" s="472"/>
      <c r="DN914" s="472"/>
      <c r="DO914" s="472"/>
      <c r="DP914" s="472"/>
      <c r="DQ914" s="472"/>
      <c r="DR914" s="472"/>
      <c r="DS914" s="472"/>
      <c r="DT914" s="472"/>
      <c r="DU914" s="472"/>
      <c r="DV914" s="472"/>
      <c r="DW914" s="472"/>
      <c r="DX914" s="472"/>
      <c r="DY914" s="472"/>
      <c r="DZ914" s="472"/>
      <c r="EA914" s="472"/>
      <c r="EB914" s="472"/>
      <c r="EC914" s="472"/>
      <c r="ED914" s="472"/>
      <c r="EE914" s="472"/>
      <c r="EF914" s="472"/>
      <c r="EG914" s="472"/>
      <c r="EH914" s="472"/>
      <c r="EI914" s="472"/>
      <c r="EJ914" s="472"/>
      <c r="EK914" s="472"/>
      <c r="EL914" s="472"/>
      <c r="EM914" s="472"/>
      <c r="EN914" s="472"/>
      <c r="EO914" s="472"/>
      <c r="EP914" s="472"/>
      <c r="EQ914" s="472"/>
      <c r="ER914" s="472"/>
      <c r="ES914" s="472"/>
      <c r="ET914" s="472"/>
      <c r="EU914" s="472"/>
      <c r="EV914" s="472"/>
      <c r="EW914" s="472"/>
      <c r="EX914" s="472"/>
      <c r="EY914" s="472"/>
      <c r="EZ914" s="472"/>
      <c r="FA914" s="472"/>
      <c r="FB914" s="472"/>
      <c r="FC914" s="472"/>
      <c r="FD914" s="472"/>
      <c r="FE914" s="472"/>
      <c r="FF914" s="472"/>
      <c r="FG914" s="472"/>
      <c r="FH914" s="472"/>
      <c r="FI914" s="472"/>
      <c r="FJ914" s="472"/>
      <c r="FK914" s="472"/>
      <c r="FL914" s="472"/>
      <c r="FM914" s="472"/>
      <c r="FN914" s="472"/>
      <c r="FO914" s="472"/>
      <c r="FP914" s="472"/>
      <c r="FQ914" s="472"/>
      <c r="FR914" s="472"/>
      <c r="FS914" s="472"/>
      <c r="FT914" s="472"/>
      <c r="FU914" s="472"/>
      <c r="FV914" s="472"/>
      <c r="FW914" s="472"/>
      <c r="FX914" s="472"/>
      <c r="FY914" s="472"/>
      <c r="FZ914" s="472"/>
      <c r="GA914" s="472"/>
      <c r="GB914" s="472"/>
      <c r="GC914" s="472"/>
      <c r="GD914" s="472"/>
      <c r="GE914" s="472"/>
      <c r="GF914" s="472"/>
      <c r="GG914" s="472"/>
      <c r="GH914" s="472"/>
      <c r="GI914" s="472"/>
      <c r="GJ914" s="472"/>
      <c r="GK914" s="472"/>
      <c r="GL914" s="472"/>
      <c r="GM914" s="472"/>
      <c r="GN914" s="472"/>
      <c r="GO914" s="472"/>
      <c r="GP914" s="472"/>
      <c r="GQ914" s="472"/>
      <c r="GR914" s="472"/>
      <c r="GS914" s="472"/>
      <c r="GT914" s="472"/>
      <c r="GU914" s="472"/>
      <c r="GV914" s="472"/>
    </row>
    <row r="915" spans="1:204" s="473" customFormat="1" x14ac:dyDescent="0.2">
      <c r="A915" s="476"/>
      <c r="B915" s="484" t="s">
        <v>1612</v>
      </c>
      <c r="C915" s="475" t="s">
        <v>1383</v>
      </c>
      <c r="D915" s="478">
        <v>0.5</v>
      </c>
      <c r="E915" s="478"/>
      <c r="F915" s="478"/>
      <c r="G915" s="478"/>
      <c r="H915" s="478"/>
      <c r="I915" s="478"/>
      <c r="J915" s="478"/>
      <c r="K915" s="478"/>
      <c r="L915" s="478"/>
      <c r="M915" s="478"/>
      <c r="N915" s="478"/>
      <c r="O915" s="478"/>
      <c r="P915" s="478"/>
      <c r="Q915" s="478"/>
      <c r="R915" s="478"/>
      <c r="S915" s="478"/>
      <c r="T915" s="478"/>
      <c r="U915" s="478"/>
      <c r="V915" s="478"/>
      <c r="W915" s="478"/>
      <c r="X915" s="478">
        <v>0</v>
      </c>
      <c r="Y915" s="478"/>
      <c r="Z915" s="478"/>
      <c r="AA915" s="478"/>
      <c r="AB915" s="478"/>
      <c r="AC915" s="478"/>
      <c r="AD915" s="478"/>
      <c r="AE915" s="478"/>
      <c r="AF915" s="478"/>
      <c r="AG915" s="478"/>
      <c r="AH915" s="478"/>
      <c r="AI915" s="478"/>
      <c r="AJ915" s="478"/>
      <c r="AK915" s="478"/>
      <c r="AL915" s="478"/>
      <c r="AM915" s="478"/>
      <c r="AN915" s="478"/>
      <c r="AO915" s="478"/>
      <c r="AP915" s="478"/>
      <c r="AQ915" s="478"/>
      <c r="AR915" s="478"/>
      <c r="AS915" s="478"/>
      <c r="AT915" s="478"/>
      <c r="AU915" s="478"/>
      <c r="AV915" s="478"/>
      <c r="AW915" s="478"/>
      <c r="AX915" s="478"/>
      <c r="AY915" s="478"/>
      <c r="AZ915" s="478"/>
      <c r="BA915" s="478"/>
      <c r="BB915" s="478"/>
      <c r="BC915" s="478"/>
      <c r="BD915" s="475" t="s">
        <v>1613</v>
      </c>
      <c r="BE915" s="475"/>
      <c r="BF915" s="472"/>
      <c r="BG915" s="472"/>
      <c r="BH915" s="472"/>
      <c r="BI915" s="472"/>
      <c r="BJ915" s="472"/>
      <c r="BK915" s="472"/>
      <c r="BL915" s="472"/>
      <c r="BM915" s="472"/>
      <c r="BN915" s="472"/>
      <c r="BO915" s="472"/>
      <c r="BP915" s="472"/>
      <c r="BQ915" s="472"/>
      <c r="BR915" s="472"/>
      <c r="BS915" s="472"/>
      <c r="BT915" s="472"/>
      <c r="BU915" s="472"/>
      <c r="BV915" s="472"/>
      <c r="BW915" s="472"/>
      <c r="BX915" s="472"/>
      <c r="BY915" s="472"/>
      <c r="BZ915" s="472"/>
      <c r="CA915" s="472"/>
      <c r="CB915" s="472"/>
      <c r="CC915" s="472"/>
      <c r="CD915" s="472"/>
      <c r="CE915" s="472"/>
      <c r="CF915" s="472"/>
      <c r="CG915" s="472"/>
      <c r="CH915" s="472"/>
      <c r="CI915" s="472"/>
      <c r="CJ915" s="472"/>
      <c r="CK915" s="472"/>
      <c r="CL915" s="472"/>
      <c r="CM915" s="472"/>
      <c r="CN915" s="472"/>
      <c r="CO915" s="472"/>
      <c r="CP915" s="472"/>
      <c r="CQ915" s="472"/>
      <c r="CR915" s="472"/>
      <c r="CS915" s="472"/>
      <c r="CT915" s="472"/>
      <c r="CU915" s="472"/>
      <c r="CV915" s="472"/>
      <c r="CW915" s="472"/>
      <c r="CX915" s="472"/>
      <c r="CY915" s="472"/>
      <c r="CZ915" s="472"/>
      <c r="DA915" s="472"/>
      <c r="DB915" s="472"/>
      <c r="DC915" s="472"/>
      <c r="DD915" s="472"/>
      <c r="DE915" s="472"/>
      <c r="DF915" s="472"/>
      <c r="DG915" s="472"/>
      <c r="DH915" s="472"/>
      <c r="DI915" s="472"/>
      <c r="DJ915" s="472"/>
      <c r="DK915" s="472"/>
      <c r="DL915" s="472"/>
      <c r="DM915" s="472"/>
      <c r="DN915" s="472"/>
      <c r="DO915" s="472"/>
      <c r="DP915" s="472"/>
      <c r="DQ915" s="472"/>
      <c r="DR915" s="472"/>
      <c r="DS915" s="472"/>
      <c r="DT915" s="472"/>
      <c r="DU915" s="472"/>
      <c r="DV915" s="472"/>
      <c r="DW915" s="472"/>
      <c r="DX915" s="472"/>
      <c r="DY915" s="472"/>
      <c r="DZ915" s="472"/>
      <c r="EA915" s="472"/>
      <c r="EB915" s="472"/>
      <c r="EC915" s="472"/>
      <c r="ED915" s="472"/>
      <c r="EE915" s="472"/>
      <c r="EF915" s="472"/>
      <c r="EG915" s="472"/>
      <c r="EH915" s="472"/>
      <c r="EI915" s="472"/>
      <c r="EJ915" s="472"/>
      <c r="EK915" s="472"/>
      <c r="EL915" s="472"/>
      <c r="EM915" s="472"/>
      <c r="EN915" s="472"/>
      <c r="EO915" s="472"/>
      <c r="EP915" s="472"/>
      <c r="EQ915" s="472"/>
      <c r="ER915" s="472"/>
      <c r="ES915" s="472"/>
      <c r="ET915" s="472"/>
      <c r="EU915" s="472"/>
      <c r="EV915" s="472"/>
      <c r="EW915" s="472"/>
      <c r="EX915" s="472"/>
      <c r="EY915" s="472"/>
      <c r="EZ915" s="472"/>
      <c r="FA915" s="472"/>
      <c r="FB915" s="472"/>
      <c r="FC915" s="472"/>
      <c r="FD915" s="472"/>
      <c r="FE915" s="472"/>
      <c r="FF915" s="472"/>
      <c r="FG915" s="472"/>
      <c r="FH915" s="472"/>
      <c r="FI915" s="472"/>
      <c r="FJ915" s="472"/>
      <c r="FK915" s="472"/>
      <c r="FL915" s="472"/>
      <c r="FM915" s="472"/>
      <c r="FN915" s="472"/>
      <c r="FO915" s="472"/>
      <c r="FP915" s="472"/>
      <c r="FQ915" s="472"/>
      <c r="FR915" s="472"/>
      <c r="FS915" s="472"/>
      <c r="FT915" s="472"/>
      <c r="FU915" s="472"/>
      <c r="FV915" s="472"/>
      <c r="FW915" s="472"/>
      <c r="FX915" s="472"/>
      <c r="FY915" s="472"/>
      <c r="FZ915" s="472"/>
      <c r="GA915" s="472"/>
      <c r="GB915" s="472"/>
      <c r="GC915" s="472"/>
      <c r="GD915" s="472"/>
      <c r="GE915" s="472"/>
      <c r="GF915" s="472"/>
      <c r="GG915" s="472"/>
      <c r="GH915" s="472"/>
      <c r="GI915" s="472"/>
      <c r="GJ915" s="472"/>
      <c r="GK915" s="472"/>
      <c r="GL915" s="472"/>
      <c r="GM915" s="472"/>
      <c r="GN915" s="472"/>
      <c r="GO915" s="472"/>
      <c r="GP915" s="472"/>
      <c r="GQ915" s="472"/>
      <c r="GR915" s="472"/>
      <c r="GS915" s="472"/>
      <c r="GT915" s="472"/>
      <c r="GU915" s="472"/>
      <c r="GV915" s="472"/>
    </row>
    <row r="916" spans="1:204" s="473" customFormat="1" x14ac:dyDescent="0.2">
      <c r="A916" s="476"/>
      <c r="B916" s="484" t="s">
        <v>1612</v>
      </c>
      <c r="C916" s="475" t="s">
        <v>1383</v>
      </c>
      <c r="D916" s="478">
        <v>0.5</v>
      </c>
      <c r="E916" s="478"/>
      <c r="F916" s="478"/>
      <c r="G916" s="478"/>
      <c r="H916" s="478"/>
      <c r="I916" s="478"/>
      <c r="J916" s="478">
        <v>0.5</v>
      </c>
      <c r="K916" s="478"/>
      <c r="L916" s="478"/>
      <c r="M916" s="478"/>
      <c r="N916" s="478"/>
      <c r="O916" s="478"/>
      <c r="P916" s="478"/>
      <c r="Q916" s="478"/>
      <c r="R916" s="478"/>
      <c r="S916" s="478"/>
      <c r="T916" s="478"/>
      <c r="U916" s="478"/>
      <c r="V916" s="478"/>
      <c r="W916" s="478"/>
      <c r="X916" s="478">
        <v>0</v>
      </c>
      <c r="Y916" s="478"/>
      <c r="Z916" s="478"/>
      <c r="AA916" s="478"/>
      <c r="AB916" s="478"/>
      <c r="AC916" s="478"/>
      <c r="AD916" s="478"/>
      <c r="AE916" s="478"/>
      <c r="AF916" s="478"/>
      <c r="AG916" s="478"/>
      <c r="AH916" s="478"/>
      <c r="AI916" s="478"/>
      <c r="AJ916" s="478"/>
      <c r="AK916" s="478"/>
      <c r="AL916" s="478"/>
      <c r="AM916" s="478"/>
      <c r="AN916" s="478"/>
      <c r="AO916" s="478"/>
      <c r="AP916" s="478"/>
      <c r="AQ916" s="478"/>
      <c r="AR916" s="478"/>
      <c r="AS916" s="478"/>
      <c r="AT916" s="478"/>
      <c r="AU916" s="478"/>
      <c r="AV916" s="478"/>
      <c r="AW916" s="478"/>
      <c r="AX916" s="478"/>
      <c r="AY916" s="478"/>
      <c r="AZ916" s="478"/>
      <c r="BA916" s="478"/>
      <c r="BB916" s="478"/>
      <c r="BC916" s="478"/>
      <c r="BD916" s="475" t="s">
        <v>2989</v>
      </c>
      <c r="BE916" s="475" t="s">
        <v>2989</v>
      </c>
      <c r="BF916" s="472">
        <v>2017</v>
      </c>
      <c r="BG916" s="472">
        <v>0.5</v>
      </c>
      <c r="BH916" s="472">
        <v>0</v>
      </c>
      <c r="BI916" s="472"/>
      <c r="BJ916" s="472"/>
      <c r="BK916" s="472"/>
      <c r="BL916" s="472"/>
      <c r="BM916" s="472"/>
      <c r="BN916" s="472"/>
      <c r="BO916" s="472"/>
      <c r="BP916" s="472"/>
      <c r="BQ916" s="472"/>
      <c r="BR916" s="472"/>
      <c r="BS916" s="472"/>
      <c r="BT916" s="472"/>
      <c r="BU916" s="472"/>
      <c r="BV916" s="472"/>
      <c r="BW916" s="472"/>
      <c r="BX916" s="472"/>
      <c r="BY916" s="472"/>
      <c r="BZ916" s="472"/>
      <c r="CA916" s="472"/>
      <c r="CB916" s="472"/>
      <c r="CC916" s="472"/>
      <c r="CD916" s="472"/>
      <c r="CE916" s="472"/>
      <c r="CF916" s="472"/>
      <c r="CG916" s="472"/>
      <c r="CH916" s="472"/>
      <c r="CI916" s="472"/>
      <c r="CJ916" s="472"/>
      <c r="CK916" s="472"/>
      <c r="CL916" s="472"/>
      <c r="CM916" s="472"/>
      <c r="CN916" s="472"/>
      <c r="CO916" s="472"/>
      <c r="CP916" s="472"/>
      <c r="CQ916" s="472"/>
      <c r="CR916" s="472"/>
      <c r="CS916" s="472"/>
      <c r="CT916" s="472"/>
      <c r="CU916" s="472"/>
      <c r="CV916" s="472"/>
      <c r="CW916" s="472"/>
      <c r="CX916" s="472"/>
      <c r="CY916" s="472"/>
      <c r="CZ916" s="472"/>
      <c r="DA916" s="472"/>
      <c r="DB916" s="472"/>
      <c r="DC916" s="472"/>
      <c r="DD916" s="472"/>
      <c r="DE916" s="472"/>
      <c r="DF916" s="472"/>
      <c r="DG916" s="472"/>
      <c r="DH916" s="472"/>
      <c r="DI916" s="472"/>
      <c r="DJ916" s="472"/>
      <c r="DK916" s="472"/>
      <c r="DL916" s="472"/>
      <c r="DM916" s="472"/>
      <c r="DN916" s="472"/>
      <c r="DO916" s="472"/>
      <c r="DP916" s="472"/>
      <c r="DQ916" s="472"/>
      <c r="DR916" s="472"/>
      <c r="DS916" s="472"/>
      <c r="DT916" s="472"/>
      <c r="DU916" s="472"/>
      <c r="DV916" s="472"/>
      <c r="DW916" s="472"/>
      <c r="DX916" s="472"/>
      <c r="DY916" s="472"/>
      <c r="DZ916" s="472"/>
      <c r="EA916" s="472"/>
      <c r="EB916" s="472"/>
      <c r="EC916" s="472"/>
      <c r="ED916" s="472"/>
      <c r="EE916" s="472"/>
      <c r="EF916" s="472"/>
      <c r="EG916" s="472"/>
      <c r="EH916" s="472"/>
      <c r="EI916" s="472"/>
      <c r="EJ916" s="472"/>
      <c r="EK916" s="472"/>
      <c r="EL916" s="472"/>
      <c r="EM916" s="472"/>
      <c r="EN916" s="472"/>
      <c r="EO916" s="472"/>
      <c r="EP916" s="472"/>
      <c r="EQ916" s="472"/>
      <c r="ER916" s="472"/>
      <c r="ES916" s="472"/>
      <c r="ET916" s="472"/>
      <c r="EU916" s="472"/>
      <c r="EV916" s="472"/>
      <c r="EW916" s="472"/>
      <c r="EX916" s="472"/>
      <c r="EY916" s="472"/>
      <c r="EZ916" s="472"/>
      <c r="FA916" s="472"/>
      <c r="FB916" s="472"/>
      <c r="FC916" s="472"/>
      <c r="FD916" s="472"/>
      <c r="FE916" s="472"/>
      <c r="FF916" s="472"/>
      <c r="FG916" s="472"/>
      <c r="FH916" s="472"/>
      <c r="FI916" s="472"/>
      <c r="FJ916" s="472"/>
      <c r="FK916" s="472"/>
      <c r="FL916" s="472"/>
      <c r="FM916" s="472"/>
      <c r="FN916" s="472"/>
      <c r="FO916" s="472"/>
      <c r="FP916" s="472"/>
      <c r="FQ916" s="472"/>
      <c r="FR916" s="472"/>
      <c r="FS916" s="472"/>
      <c r="FT916" s="472"/>
      <c r="FU916" s="472"/>
      <c r="FV916" s="472"/>
      <c r="FW916" s="472"/>
      <c r="FX916" s="472"/>
      <c r="FY916" s="472"/>
      <c r="FZ916" s="472"/>
      <c r="GA916" s="472"/>
      <c r="GB916" s="472"/>
      <c r="GC916" s="472"/>
      <c r="GD916" s="472"/>
      <c r="GE916" s="472"/>
      <c r="GF916" s="472"/>
      <c r="GG916" s="472"/>
      <c r="GH916" s="472"/>
      <c r="GI916" s="472"/>
      <c r="GJ916" s="472"/>
      <c r="GK916" s="472"/>
      <c r="GL916" s="472"/>
      <c r="GM916" s="472"/>
      <c r="GN916" s="472"/>
      <c r="GO916" s="472"/>
      <c r="GP916" s="472"/>
      <c r="GQ916" s="472"/>
      <c r="GR916" s="472"/>
      <c r="GS916" s="472"/>
      <c r="GT916" s="472"/>
      <c r="GU916" s="472"/>
      <c r="GV916" s="472"/>
    </row>
    <row r="917" spans="1:204" s="473" customFormat="1" x14ac:dyDescent="0.2">
      <c r="A917" s="476"/>
      <c r="B917" s="484" t="s">
        <v>1612</v>
      </c>
      <c r="C917" s="475" t="s">
        <v>1383</v>
      </c>
      <c r="D917" s="478">
        <v>1.5</v>
      </c>
      <c r="E917" s="478"/>
      <c r="F917" s="478"/>
      <c r="G917" s="478"/>
      <c r="H917" s="478"/>
      <c r="I917" s="478"/>
      <c r="J917" s="478"/>
      <c r="K917" s="478"/>
      <c r="L917" s="478"/>
      <c r="M917" s="478"/>
      <c r="N917" s="478"/>
      <c r="O917" s="478"/>
      <c r="P917" s="478"/>
      <c r="Q917" s="478"/>
      <c r="R917" s="478"/>
      <c r="S917" s="478"/>
      <c r="T917" s="478"/>
      <c r="U917" s="478"/>
      <c r="V917" s="478"/>
      <c r="W917" s="478"/>
      <c r="X917" s="478">
        <v>0</v>
      </c>
      <c r="Y917" s="478"/>
      <c r="Z917" s="478"/>
      <c r="AA917" s="478"/>
      <c r="AB917" s="478"/>
      <c r="AC917" s="478"/>
      <c r="AD917" s="478"/>
      <c r="AE917" s="478"/>
      <c r="AF917" s="478"/>
      <c r="AG917" s="478"/>
      <c r="AH917" s="478"/>
      <c r="AI917" s="478"/>
      <c r="AJ917" s="478"/>
      <c r="AK917" s="478"/>
      <c r="AL917" s="478"/>
      <c r="AM917" s="478"/>
      <c r="AN917" s="478"/>
      <c r="AO917" s="478"/>
      <c r="AP917" s="478"/>
      <c r="AQ917" s="478"/>
      <c r="AR917" s="478"/>
      <c r="AS917" s="478"/>
      <c r="AT917" s="478"/>
      <c r="AU917" s="478"/>
      <c r="AV917" s="478"/>
      <c r="AW917" s="478"/>
      <c r="AX917" s="478"/>
      <c r="AY917" s="478"/>
      <c r="AZ917" s="478"/>
      <c r="BA917" s="478"/>
      <c r="BB917" s="478"/>
      <c r="BC917" s="478"/>
      <c r="BD917" s="475" t="s">
        <v>2989</v>
      </c>
      <c r="BE917" s="475"/>
      <c r="BF917" s="472"/>
      <c r="BG917" s="472">
        <v>0</v>
      </c>
      <c r="BH917" s="472">
        <v>1.5</v>
      </c>
      <c r="BI917" s="472"/>
      <c r="BJ917" s="472"/>
      <c r="BK917" s="472"/>
      <c r="BL917" s="472"/>
      <c r="BM917" s="472"/>
      <c r="BN917" s="472"/>
      <c r="BO917" s="472"/>
      <c r="BP917" s="472"/>
      <c r="BQ917" s="472"/>
      <c r="BR917" s="472"/>
      <c r="BS917" s="472"/>
      <c r="BT917" s="472"/>
      <c r="BU917" s="472"/>
      <c r="BV917" s="472"/>
      <c r="BW917" s="472"/>
      <c r="BX917" s="472"/>
      <c r="BY917" s="472"/>
      <c r="BZ917" s="472"/>
      <c r="CA917" s="472"/>
      <c r="CB917" s="472"/>
      <c r="CC917" s="472"/>
      <c r="CD917" s="472"/>
      <c r="CE917" s="472"/>
      <c r="CF917" s="472"/>
      <c r="CG917" s="472"/>
      <c r="CH917" s="472"/>
      <c r="CI917" s="472"/>
      <c r="CJ917" s="472"/>
      <c r="CK917" s="472"/>
      <c r="CL917" s="472"/>
      <c r="CM917" s="472"/>
      <c r="CN917" s="472"/>
      <c r="CO917" s="472"/>
      <c r="CP917" s="472"/>
      <c r="CQ917" s="472"/>
      <c r="CR917" s="472"/>
      <c r="CS917" s="472"/>
      <c r="CT917" s="472"/>
      <c r="CU917" s="472"/>
      <c r="CV917" s="472"/>
      <c r="CW917" s="472"/>
      <c r="CX917" s="472"/>
      <c r="CY917" s="472"/>
      <c r="CZ917" s="472"/>
      <c r="DA917" s="472"/>
      <c r="DB917" s="472"/>
      <c r="DC917" s="472"/>
      <c r="DD917" s="472"/>
      <c r="DE917" s="472"/>
      <c r="DF917" s="472"/>
      <c r="DG917" s="472"/>
      <c r="DH917" s="472"/>
      <c r="DI917" s="472"/>
      <c r="DJ917" s="472"/>
      <c r="DK917" s="472"/>
      <c r="DL917" s="472"/>
      <c r="DM917" s="472"/>
      <c r="DN917" s="472"/>
      <c r="DO917" s="472"/>
      <c r="DP917" s="472"/>
      <c r="DQ917" s="472"/>
      <c r="DR917" s="472"/>
      <c r="DS917" s="472"/>
      <c r="DT917" s="472"/>
      <c r="DU917" s="472"/>
      <c r="DV917" s="472"/>
      <c r="DW917" s="472"/>
      <c r="DX917" s="472"/>
      <c r="DY917" s="472"/>
      <c r="DZ917" s="472"/>
      <c r="EA917" s="472"/>
      <c r="EB917" s="472"/>
      <c r="EC917" s="472"/>
      <c r="ED917" s="472"/>
      <c r="EE917" s="472"/>
      <c r="EF917" s="472"/>
      <c r="EG917" s="472"/>
      <c r="EH917" s="472"/>
      <c r="EI917" s="472"/>
      <c r="EJ917" s="472"/>
      <c r="EK917" s="472"/>
      <c r="EL917" s="472"/>
      <c r="EM917" s="472"/>
      <c r="EN917" s="472"/>
      <c r="EO917" s="472"/>
      <c r="EP917" s="472"/>
      <c r="EQ917" s="472"/>
      <c r="ER917" s="472"/>
      <c r="ES917" s="472"/>
      <c r="ET917" s="472"/>
      <c r="EU917" s="472"/>
      <c r="EV917" s="472"/>
      <c r="EW917" s="472"/>
      <c r="EX917" s="472"/>
      <c r="EY917" s="472"/>
      <c r="EZ917" s="472"/>
      <c r="FA917" s="472"/>
      <c r="FB917" s="472"/>
      <c r="FC917" s="472"/>
      <c r="FD917" s="472"/>
      <c r="FE917" s="472"/>
      <c r="FF917" s="472"/>
      <c r="FG917" s="472"/>
      <c r="FH917" s="472"/>
      <c r="FI917" s="472"/>
      <c r="FJ917" s="472"/>
      <c r="FK917" s="472"/>
      <c r="FL917" s="472"/>
      <c r="FM917" s="472"/>
      <c r="FN917" s="472"/>
      <c r="FO917" s="472"/>
      <c r="FP917" s="472"/>
      <c r="FQ917" s="472"/>
      <c r="FR917" s="472"/>
      <c r="FS917" s="472"/>
      <c r="FT917" s="472"/>
      <c r="FU917" s="472"/>
      <c r="FV917" s="472"/>
      <c r="FW917" s="472"/>
      <c r="FX917" s="472"/>
      <c r="FY917" s="472"/>
      <c r="FZ917" s="472"/>
      <c r="GA917" s="472"/>
      <c r="GB917" s="472"/>
      <c r="GC917" s="472"/>
      <c r="GD917" s="472"/>
      <c r="GE917" s="472"/>
      <c r="GF917" s="472"/>
      <c r="GG917" s="472"/>
      <c r="GH917" s="472"/>
      <c r="GI917" s="472"/>
      <c r="GJ917" s="472"/>
      <c r="GK917" s="472"/>
      <c r="GL917" s="472"/>
      <c r="GM917" s="472"/>
      <c r="GN917" s="472"/>
      <c r="GO917" s="472"/>
      <c r="GP917" s="472"/>
      <c r="GQ917" s="472"/>
      <c r="GR917" s="472"/>
      <c r="GS917" s="472"/>
      <c r="GT917" s="472"/>
      <c r="GU917" s="472"/>
      <c r="GV917" s="472"/>
    </row>
    <row r="918" spans="1:204" s="473" customFormat="1" ht="48" x14ac:dyDescent="0.2">
      <c r="A918" s="476"/>
      <c r="B918" s="484" t="s">
        <v>1614</v>
      </c>
      <c r="C918" s="475" t="s">
        <v>1383</v>
      </c>
      <c r="D918" s="478">
        <v>2</v>
      </c>
      <c r="E918" s="478">
        <v>0.5</v>
      </c>
      <c r="F918" s="478"/>
      <c r="G918" s="478">
        <v>0.2</v>
      </c>
      <c r="H918" s="478">
        <v>1.3</v>
      </c>
      <c r="I918" s="478"/>
      <c r="J918" s="478"/>
      <c r="K918" s="478"/>
      <c r="L918" s="478"/>
      <c r="M918" s="478"/>
      <c r="N918" s="478"/>
      <c r="O918" s="478"/>
      <c r="P918" s="478"/>
      <c r="Q918" s="478"/>
      <c r="R918" s="478"/>
      <c r="S918" s="478"/>
      <c r="T918" s="478"/>
      <c r="U918" s="478"/>
      <c r="V918" s="478"/>
      <c r="W918" s="478"/>
      <c r="X918" s="478">
        <v>0</v>
      </c>
      <c r="Y918" s="478"/>
      <c r="Z918" s="478"/>
      <c r="AA918" s="478"/>
      <c r="AB918" s="478"/>
      <c r="AC918" s="478"/>
      <c r="AD918" s="478"/>
      <c r="AE918" s="478"/>
      <c r="AF918" s="478"/>
      <c r="AG918" s="478"/>
      <c r="AH918" s="478"/>
      <c r="AI918" s="478"/>
      <c r="AJ918" s="478"/>
      <c r="AK918" s="478"/>
      <c r="AL918" s="478"/>
      <c r="AM918" s="478"/>
      <c r="AN918" s="478"/>
      <c r="AO918" s="478"/>
      <c r="AP918" s="478"/>
      <c r="AQ918" s="478"/>
      <c r="AR918" s="478"/>
      <c r="AS918" s="478"/>
      <c r="AT918" s="478"/>
      <c r="AU918" s="478"/>
      <c r="AV918" s="478"/>
      <c r="AW918" s="478"/>
      <c r="AX918" s="478"/>
      <c r="AY918" s="478"/>
      <c r="AZ918" s="478"/>
      <c r="BA918" s="478"/>
      <c r="BB918" s="478"/>
      <c r="BC918" s="478"/>
      <c r="BD918" s="475" t="s">
        <v>1615</v>
      </c>
      <c r="BE918" s="475" t="s">
        <v>1616</v>
      </c>
      <c r="BF918" s="472">
        <v>2017</v>
      </c>
      <c r="BG918" s="472">
        <v>2</v>
      </c>
      <c r="BH918" s="472">
        <v>0</v>
      </c>
      <c r="BI918" s="472"/>
      <c r="BJ918" s="472"/>
      <c r="BK918" s="472"/>
      <c r="BL918" s="472"/>
      <c r="BM918" s="472"/>
      <c r="BN918" s="472"/>
      <c r="BO918" s="472"/>
      <c r="BP918" s="472"/>
      <c r="BQ918" s="472"/>
      <c r="BR918" s="472"/>
      <c r="BS918" s="472"/>
      <c r="BT918" s="472"/>
      <c r="BU918" s="472"/>
      <c r="BV918" s="472"/>
      <c r="BW918" s="472"/>
      <c r="BX918" s="472"/>
      <c r="BY918" s="472"/>
      <c r="BZ918" s="472"/>
      <c r="CA918" s="472"/>
      <c r="CB918" s="472"/>
      <c r="CC918" s="472"/>
      <c r="CD918" s="472"/>
      <c r="CE918" s="472"/>
      <c r="CF918" s="472"/>
      <c r="CG918" s="472"/>
      <c r="CH918" s="472"/>
      <c r="CI918" s="472"/>
      <c r="CJ918" s="472"/>
      <c r="CK918" s="472"/>
      <c r="CL918" s="472"/>
      <c r="CM918" s="472"/>
      <c r="CN918" s="472"/>
      <c r="CO918" s="472"/>
      <c r="CP918" s="472"/>
      <c r="CQ918" s="472"/>
      <c r="CR918" s="472"/>
      <c r="CS918" s="472"/>
      <c r="CT918" s="472"/>
      <c r="CU918" s="472"/>
      <c r="CV918" s="472"/>
      <c r="CW918" s="472"/>
      <c r="CX918" s="472"/>
      <c r="CY918" s="472"/>
      <c r="CZ918" s="472"/>
      <c r="DA918" s="472"/>
      <c r="DB918" s="472"/>
      <c r="DC918" s="472"/>
      <c r="DD918" s="472"/>
      <c r="DE918" s="472"/>
      <c r="DF918" s="472"/>
      <c r="DG918" s="472"/>
      <c r="DH918" s="472"/>
      <c r="DI918" s="472"/>
      <c r="DJ918" s="472"/>
      <c r="DK918" s="472"/>
      <c r="DL918" s="472"/>
      <c r="DM918" s="472"/>
      <c r="DN918" s="472"/>
      <c r="DO918" s="472"/>
      <c r="DP918" s="472"/>
      <c r="DQ918" s="472"/>
      <c r="DR918" s="472"/>
      <c r="DS918" s="472"/>
      <c r="DT918" s="472"/>
      <c r="DU918" s="472"/>
      <c r="DV918" s="472"/>
      <c r="DW918" s="472"/>
      <c r="DX918" s="472"/>
      <c r="DY918" s="472"/>
      <c r="DZ918" s="472"/>
      <c r="EA918" s="472"/>
      <c r="EB918" s="472"/>
      <c r="EC918" s="472"/>
      <c r="ED918" s="472"/>
      <c r="EE918" s="472"/>
      <c r="EF918" s="472"/>
      <c r="EG918" s="472"/>
      <c r="EH918" s="472"/>
      <c r="EI918" s="472"/>
      <c r="EJ918" s="472"/>
      <c r="EK918" s="472"/>
      <c r="EL918" s="472"/>
      <c r="EM918" s="472"/>
      <c r="EN918" s="472"/>
      <c r="EO918" s="472"/>
      <c r="EP918" s="472"/>
      <c r="EQ918" s="472"/>
      <c r="ER918" s="472"/>
      <c r="ES918" s="472"/>
      <c r="ET918" s="472"/>
      <c r="EU918" s="472"/>
      <c r="EV918" s="472"/>
      <c r="EW918" s="472"/>
      <c r="EX918" s="472"/>
      <c r="EY918" s="472"/>
      <c r="EZ918" s="472"/>
      <c r="FA918" s="472"/>
      <c r="FB918" s="472"/>
      <c r="FC918" s="472"/>
      <c r="FD918" s="472"/>
      <c r="FE918" s="472"/>
      <c r="FF918" s="472"/>
      <c r="FG918" s="472"/>
      <c r="FH918" s="472"/>
      <c r="FI918" s="472"/>
      <c r="FJ918" s="472"/>
      <c r="FK918" s="472"/>
      <c r="FL918" s="472"/>
      <c r="FM918" s="472"/>
      <c r="FN918" s="472"/>
      <c r="FO918" s="472"/>
      <c r="FP918" s="472"/>
      <c r="FQ918" s="472"/>
      <c r="FR918" s="472"/>
      <c r="FS918" s="472"/>
      <c r="FT918" s="472"/>
      <c r="FU918" s="472"/>
      <c r="FV918" s="472"/>
      <c r="FW918" s="472"/>
      <c r="FX918" s="472"/>
      <c r="FY918" s="472"/>
      <c r="FZ918" s="472"/>
      <c r="GA918" s="472"/>
      <c r="GB918" s="472"/>
      <c r="GC918" s="472"/>
      <c r="GD918" s="472"/>
      <c r="GE918" s="472"/>
      <c r="GF918" s="472"/>
      <c r="GG918" s="472"/>
      <c r="GH918" s="472"/>
      <c r="GI918" s="472"/>
      <c r="GJ918" s="472"/>
      <c r="GK918" s="472"/>
      <c r="GL918" s="472"/>
      <c r="GM918" s="472"/>
      <c r="GN918" s="472"/>
      <c r="GO918" s="472"/>
      <c r="GP918" s="472"/>
      <c r="GQ918" s="472"/>
      <c r="GR918" s="472"/>
      <c r="GS918" s="472"/>
      <c r="GT918" s="472"/>
      <c r="GU918" s="472"/>
      <c r="GV918" s="472"/>
    </row>
    <row r="919" spans="1:204" s="473" customFormat="1" x14ac:dyDescent="0.2">
      <c r="A919" s="476"/>
      <c r="B919" s="484" t="s">
        <v>1617</v>
      </c>
      <c r="C919" s="475" t="s">
        <v>1383</v>
      </c>
      <c r="D919" s="478">
        <v>2.1</v>
      </c>
      <c r="E919" s="478"/>
      <c r="F919" s="478"/>
      <c r="G919" s="478"/>
      <c r="H919" s="478"/>
      <c r="I919" s="478"/>
      <c r="J919" s="478"/>
      <c r="K919" s="478"/>
      <c r="L919" s="478"/>
      <c r="M919" s="478"/>
      <c r="N919" s="478"/>
      <c r="O919" s="478"/>
      <c r="P919" s="478"/>
      <c r="Q919" s="478"/>
      <c r="R919" s="478"/>
      <c r="S919" s="478"/>
      <c r="T919" s="478"/>
      <c r="U919" s="478"/>
      <c r="V919" s="478"/>
      <c r="W919" s="478"/>
      <c r="X919" s="478">
        <v>0</v>
      </c>
      <c r="Y919" s="478"/>
      <c r="Z919" s="478"/>
      <c r="AA919" s="478"/>
      <c r="AB919" s="478"/>
      <c r="AC919" s="478"/>
      <c r="AD919" s="478"/>
      <c r="AE919" s="478"/>
      <c r="AF919" s="478"/>
      <c r="AG919" s="478"/>
      <c r="AH919" s="478"/>
      <c r="AI919" s="478"/>
      <c r="AJ919" s="478"/>
      <c r="AK919" s="478"/>
      <c r="AL919" s="478"/>
      <c r="AM919" s="478"/>
      <c r="AN919" s="478"/>
      <c r="AO919" s="478"/>
      <c r="AP919" s="478"/>
      <c r="AQ919" s="478"/>
      <c r="AR919" s="478"/>
      <c r="AS919" s="478"/>
      <c r="AT919" s="478"/>
      <c r="AU919" s="478"/>
      <c r="AV919" s="478"/>
      <c r="AW919" s="478"/>
      <c r="AX919" s="478"/>
      <c r="AY919" s="478"/>
      <c r="AZ919" s="478"/>
      <c r="BA919" s="478"/>
      <c r="BB919" s="478"/>
      <c r="BC919" s="478"/>
      <c r="BD919" s="475" t="s">
        <v>1615</v>
      </c>
      <c r="BE919" s="475"/>
      <c r="BF919" s="472"/>
      <c r="BG919" s="472">
        <v>0</v>
      </c>
      <c r="BH919" s="472">
        <v>2.1</v>
      </c>
      <c r="BI919" s="472"/>
      <c r="BJ919" s="472"/>
      <c r="BK919" s="472"/>
      <c r="BL919" s="472"/>
      <c r="BM919" s="472"/>
      <c r="BN919" s="472"/>
      <c r="BO919" s="472"/>
      <c r="BP919" s="472"/>
      <c r="BQ919" s="472"/>
      <c r="BR919" s="472"/>
      <c r="BS919" s="472"/>
      <c r="BT919" s="472"/>
      <c r="BU919" s="472"/>
      <c r="BV919" s="472"/>
      <c r="BW919" s="472"/>
      <c r="BX919" s="472"/>
      <c r="BY919" s="472"/>
      <c r="BZ919" s="472"/>
      <c r="CA919" s="472"/>
      <c r="CB919" s="472"/>
      <c r="CC919" s="472"/>
      <c r="CD919" s="472"/>
      <c r="CE919" s="472"/>
      <c r="CF919" s="472"/>
      <c r="CG919" s="472"/>
      <c r="CH919" s="472"/>
      <c r="CI919" s="472"/>
      <c r="CJ919" s="472"/>
      <c r="CK919" s="472"/>
      <c r="CL919" s="472"/>
      <c r="CM919" s="472"/>
      <c r="CN919" s="472"/>
      <c r="CO919" s="472"/>
      <c r="CP919" s="472"/>
      <c r="CQ919" s="472"/>
      <c r="CR919" s="472"/>
      <c r="CS919" s="472"/>
      <c r="CT919" s="472"/>
      <c r="CU919" s="472"/>
      <c r="CV919" s="472"/>
      <c r="CW919" s="472"/>
      <c r="CX919" s="472"/>
      <c r="CY919" s="472"/>
      <c r="CZ919" s="472"/>
      <c r="DA919" s="472"/>
      <c r="DB919" s="472"/>
      <c r="DC919" s="472"/>
      <c r="DD919" s="472"/>
      <c r="DE919" s="472"/>
      <c r="DF919" s="472"/>
      <c r="DG919" s="472"/>
      <c r="DH919" s="472"/>
      <c r="DI919" s="472"/>
      <c r="DJ919" s="472"/>
      <c r="DK919" s="472"/>
      <c r="DL919" s="472"/>
      <c r="DM919" s="472"/>
      <c r="DN919" s="472"/>
      <c r="DO919" s="472"/>
      <c r="DP919" s="472"/>
      <c r="DQ919" s="472"/>
      <c r="DR919" s="472"/>
      <c r="DS919" s="472"/>
      <c r="DT919" s="472"/>
      <c r="DU919" s="472"/>
      <c r="DV919" s="472"/>
      <c r="DW919" s="472"/>
      <c r="DX919" s="472"/>
      <c r="DY919" s="472"/>
      <c r="DZ919" s="472"/>
      <c r="EA919" s="472"/>
      <c r="EB919" s="472"/>
      <c r="EC919" s="472"/>
      <c r="ED919" s="472"/>
      <c r="EE919" s="472"/>
      <c r="EF919" s="472"/>
      <c r="EG919" s="472"/>
      <c r="EH919" s="472"/>
      <c r="EI919" s="472"/>
      <c r="EJ919" s="472"/>
      <c r="EK919" s="472"/>
      <c r="EL919" s="472"/>
      <c r="EM919" s="472"/>
      <c r="EN919" s="472"/>
      <c r="EO919" s="472"/>
      <c r="EP919" s="472"/>
      <c r="EQ919" s="472"/>
      <c r="ER919" s="472"/>
      <c r="ES919" s="472"/>
      <c r="ET919" s="472"/>
      <c r="EU919" s="472"/>
      <c r="EV919" s="472"/>
      <c r="EW919" s="472"/>
      <c r="EX919" s="472"/>
      <c r="EY919" s="472"/>
      <c r="EZ919" s="472"/>
      <c r="FA919" s="472"/>
      <c r="FB919" s="472"/>
      <c r="FC919" s="472"/>
      <c r="FD919" s="472"/>
      <c r="FE919" s="472"/>
      <c r="FF919" s="472"/>
      <c r="FG919" s="472"/>
      <c r="FH919" s="472"/>
      <c r="FI919" s="472"/>
      <c r="FJ919" s="472"/>
      <c r="FK919" s="472"/>
      <c r="FL919" s="472"/>
      <c r="FM919" s="472"/>
      <c r="FN919" s="472"/>
      <c r="FO919" s="472"/>
      <c r="FP919" s="472"/>
      <c r="FQ919" s="472"/>
      <c r="FR919" s="472"/>
      <c r="FS919" s="472"/>
      <c r="FT919" s="472"/>
      <c r="FU919" s="472"/>
      <c r="FV919" s="472"/>
      <c r="FW919" s="472"/>
      <c r="FX919" s="472"/>
      <c r="FY919" s="472"/>
      <c r="FZ919" s="472"/>
      <c r="GA919" s="472"/>
      <c r="GB919" s="472"/>
      <c r="GC919" s="472"/>
      <c r="GD919" s="472"/>
      <c r="GE919" s="472"/>
      <c r="GF919" s="472"/>
      <c r="GG919" s="472"/>
      <c r="GH919" s="472"/>
      <c r="GI919" s="472"/>
      <c r="GJ919" s="472"/>
      <c r="GK919" s="472"/>
      <c r="GL919" s="472"/>
      <c r="GM919" s="472"/>
      <c r="GN919" s="472"/>
      <c r="GO919" s="472"/>
      <c r="GP919" s="472"/>
      <c r="GQ919" s="472"/>
      <c r="GR919" s="472"/>
      <c r="GS919" s="472"/>
      <c r="GT919" s="472"/>
      <c r="GU919" s="472"/>
      <c r="GV919" s="472"/>
    </row>
    <row r="920" spans="1:204" s="473" customFormat="1" ht="192" x14ac:dyDescent="0.2">
      <c r="A920" s="476"/>
      <c r="B920" s="484" t="s">
        <v>1618</v>
      </c>
      <c r="C920" s="475" t="s">
        <v>1383</v>
      </c>
      <c r="D920" s="478">
        <v>74.839999999999989</v>
      </c>
      <c r="E920" s="478">
        <v>0</v>
      </c>
      <c r="F920" s="478"/>
      <c r="G920" s="478">
        <v>0</v>
      </c>
      <c r="H920" s="478">
        <v>0</v>
      </c>
      <c r="I920" s="478">
        <v>0</v>
      </c>
      <c r="J920" s="478">
        <v>0</v>
      </c>
      <c r="K920" s="478">
        <v>0</v>
      </c>
      <c r="L920" s="478">
        <v>0</v>
      </c>
      <c r="M920" s="478">
        <v>0</v>
      </c>
      <c r="N920" s="478"/>
      <c r="O920" s="478"/>
      <c r="P920" s="478"/>
      <c r="Q920" s="478"/>
      <c r="R920" s="478"/>
      <c r="S920" s="478"/>
      <c r="T920" s="478"/>
      <c r="U920" s="478">
        <v>0</v>
      </c>
      <c r="V920" s="478">
        <v>0</v>
      </c>
      <c r="W920" s="478"/>
      <c r="X920" s="478">
        <v>0</v>
      </c>
      <c r="Y920" s="478">
        <v>0</v>
      </c>
      <c r="Z920" s="478"/>
      <c r="AA920" s="478"/>
      <c r="AB920" s="478"/>
      <c r="AC920" s="478"/>
      <c r="AD920" s="478"/>
      <c r="AE920" s="478">
        <v>0</v>
      </c>
      <c r="AF920" s="478">
        <v>0</v>
      </c>
      <c r="AG920" s="478"/>
      <c r="AH920" s="478"/>
      <c r="AI920" s="478">
        <v>0</v>
      </c>
      <c r="AJ920" s="478"/>
      <c r="AK920" s="478"/>
      <c r="AL920" s="478"/>
      <c r="AM920" s="478">
        <v>0</v>
      </c>
      <c r="AN920" s="478">
        <v>0</v>
      </c>
      <c r="AO920" s="478">
        <v>0</v>
      </c>
      <c r="AP920" s="478"/>
      <c r="AQ920" s="478"/>
      <c r="AR920" s="478"/>
      <c r="AS920" s="478">
        <v>0</v>
      </c>
      <c r="AT920" s="478"/>
      <c r="AU920" s="478">
        <v>0</v>
      </c>
      <c r="AV920" s="478"/>
      <c r="AW920" s="478"/>
      <c r="AX920" s="478">
        <v>0</v>
      </c>
      <c r="AY920" s="478">
        <v>0</v>
      </c>
      <c r="AZ920" s="478"/>
      <c r="BA920" s="478">
        <v>0</v>
      </c>
      <c r="BB920" s="478">
        <v>0</v>
      </c>
      <c r="BC920" s="478">
        <v>0</v>
      </c>
      <c r="BD920" s="475" t="s">
        <v>1619</v>
      </c>
      <c r="BE920" s="475"/>
      <c r="BF920" s="472"/>
      <c r="BG920" s="472"/>
      <c r="BH920" s="472"/>
      <c r="BI920" s="472"/>
      <c r="BJ920" s="472"/>
      <c r="BK920" s="472"/>
      <c r="BL920" s="472"/>
      <c r="BM920" s="472"/>
      <c r="BN920" s="472"/>
      <c r="BO920" s="472"/>
      <c r="BP920" s="472"/>
      <c r="BQ920" s="472"/>
      <c r="BR920" s="472"/>
      <c r="BS920" s="472"/>
      <c r="BT920" s="472"/>
      <c r="BU920" s="472"/>
      <c r="BV920" s="472"/>
      <c r="BW920" s="472"/>
      <c r="BX920" s="472"/>
      <c r="BY920" s="472"/>
      <c r="BZ920" s="472"/>
      <c r="CA920" s="472"/>
      <c r="CB920" s="472"/>
      <c r="CC920" s="472"/>
      <c r="CD920" s="472"/>
      <c r="CE920" s="472"/>
      <c r="CF920" s="472"/>
      <c r="CG920" s="472"/>
      <c r="CH920" s="472"/>
      <c r="CI920" s="472"/>
      <c r="CJ920" s="472"/>
      <c r="CK920" s="472"/>
      <c r="CL920" s="472"/>
      <c r="CM920" s="472"/>
      <c r="CN920" s="472"/>
      <c r="CO920" s="472"/>
      <c r="CP920" s="472"/>
      <c r="CQ920" s="472"/>
      <c r="CR920" s="472"/>
      <c r="CS920" s="472"/>
      <c r="CT920" s="472"/>
      <c r="CU920" s="472"/>
      <c r="CV920" s="472"/>
      <c r="CW920" s="472"/>
      <c r="CX920" s="472"/>
      <c r="CY920" s="472"/>
      <c r="CZ920" s="472"/>
      <c r="DA920" s="472"/>
      <c r="DB920" s="472"/>
      <c r="DC920" s="472"/>
      <c r="DD920" s="472"/>
      <c r="DE920" s="472"/>
      <c r="DF920" s="472"/>
      <c r="DG920" s="472"/>
      <c r="DH920" s="472"/>
      <c r="DI920" s="472"/>
      <c r="DJ920" s="472"/>
      <c r="DK920" s="472"/>
      <c r="DL920" s="472"/>
      <c r="DM920" s="472"/>
      <c r="DN920" s="472"/>
      <c r="DO920" s="472"/>
      <c r="DP920" s="472"/>
      <c r="DQ920" s="472"/>
      <c r="DR920" s="472"/>
      <c r="DS920" s="472"/>
      <c r="DT920" s="472"/>
      <c r="DU920" s="472"/>
      <c r="DV920" s="472"/>
      <c r="DW920" s="472"/>
      <c r="DX920" s="472"/>
      <c r="DY920" s="472"/>
      <c r="DZ920" s="472"/>
      <c r="EA920" s="472"/>
      <c r="EB920" s="472"/>
      <c r="EC920" s="472"/>
      <c r="ED920" s="472"/>
      <c r="EE920" s="472"/>
      <c r="EF920" s="472"/>
      <c r="EG920" s="472"/>
      <c r="EH920" s="472"/>
      <c r="EI920" s="472"/>
      <c r="EJ920" s="472"/>
      <c r="EK920" s="472"/>
      <c r="EL920" s="472"/>
      <c r="EM920" s="472"/>
      <c r="EN920" s="472"/>
      <c r="EO920" s="472"/>
      <c r="EP920" s="472"/>
      <c r="EQ920" s="472"/>
      <c r="ER920" s="472"/>
      <c r="ES920" s="472"/>
      <c r="ET920" s="472"/>
      <c r="EU920" s="472"/>
      <c r="EV920" s="472"/>
      <c r="EW920" s="472"/>
      <c r="EX920" s="472"/>
      <c r="EY920" s="472"/>
      <c r="EZ920" s="472"/>
      <c r="FA920" s="472"/>
      <c r="FB920" s="472"/>
      <c r="FC920" s="472"/>
      <c r="FD920" s="472"/>
      <c r="FE920" s="472"/>
      <c r="FF920" s="472"/>
      <c r="FG920" s="472"/>
      <c r="FH920" s="472"/>
      <c r="FI920" s="472"/>
      <c r="FJ920" s="472"/>
      <c r="FK920" s="472"/>
      <c r="FL920" s="472"/>
      <c r="FM920" s="472"/>
      <c r="FN920" s="472"/>
      <c r="FO920" s="472"/>
      <c r="FP920" s="472"/>
      <c r="FQ920" s="472"/>
      <c r="FR920" s="472"/>
      <c r="FS920" s="472"/>
      <c r="FT920" s="472"/>
      <c r="FU920" s="472"/>
      <c r="FV920" s="472"/>
      <c r="FW920" s="472"/>
      <c r="FX920" s="472"/>
      <c r="FY920" s="472"/>
      <c r="FZ920" s="472"/>
      <c r="GA920" s="472"/>
      <c r="GB920" s="472"/>
      <c r="GC920" s="472"/>
      <c r="GD920" s="472"/>
      <c r="GE920" s="472"/>
      <c r="GF920" s="472"/>
      <c r="GG920" s="472"/>
      <c r="GH920" s="472"/>
      <c r="GI920" s="472"/>
      <c r="GJ920" s="472"/>
      <c r="GK920" s="472"/>
      <c r="GL920" s="472"/>
      <c r="GM920" s="472"/>
      <c r="GN920" s="472"/>
      <c r="GO920" s="472"/>
      <c r="GP920" s="472"/>
      <c r="GQ920" s="472"/>
      <c r="GR920" s="472"/>
      <c r="GS920" s="472"/>
      <c r="GT920" s="472"/>
      <c r="GU920" s="472"/>
      <c r="GV920" s="472"/>
    </row>
    <row r="921" spans="1:204" s="473" customFormat="1" ht="32" x14ac:dyDescent="0.2">
      <c r="A921" s="476"/>
      <c r="B921" s="484" t="s">
        <v>1620</v>
      </c>
      <c r="C921" s="475" t="s">
        <v>1383</v>
      </c>
      <c r="D921" s="478">
        <v>19.940000000000001</v>
      </c>
      <c r="E921" s="478">
        <v>0</v>
      </c>
      <c r="F921" s="478"/>
      <c r="G921" s="478">
        <v>0</v>
      </c>
      <c r="H921" s="478">
        <v>7.59</v>
      </c>
      <c r="I921" s="478">
        <v>0</v>
      </c>
      <c r="J921" s="478">
        <v>0</v>
      </c>
      <c r="K921" s="478">
        <v>0</v>
      </c>
      <c r="L921" s="478">
        <v>0</v>
      </c>
      <c r="M921" s="478">
        <v>0</v>
      </c>
      <c r="N921" s="478"/>
      <c r="O921" s="478"/>
      <c r="P921" s="478"/>
      <c r="Q921" s="478"/>
      <c r="R921" s="478"/>
      <c r="S921" s="478"/>
      <c r="T921" s="478"/>
      <c r="U921" s="478">
        <v>0</v>
      </c>
      <c r="V921" s="478">
        <v>0</v>
      </c>
      <c r="W921" s="478"/>
      <c r="X921" s="478">
        <v>0</v>
      </c>
      <c r="Y921" s="478">
        <v>0</v>
      </c>
      <c r="Z921" s="478"/>
      <c r="AA921" s="478"/>
      <c r="AB921" s="478"/>
      <c r="AC921" s="478"/>
      <c r="AD921" s="478"/>
      <c r="AE921" s="478">
        <v>0</v>
      </c>
      <c r="AF921" s="478">
        <v>0</v>
      </c>
      <c r="AG921" s="478"/>
      <c r="AH921" s="478"/>
      <c r="AI921" s="478">
        <v>0</v>
      </c>
      <c r="AJ921" s="478"/>
      <c r="AK921" s="478"/>
      <c r="AL921" s="478"/>
      <c r="AM921" s="478">
        <v>0</v>
      </c>
      <c r="AN921" s="478">
        <v>0</v>
      </c>
      <c r="AO921" s="478">
        <v>0</v>
      </c>
      <c r="AP921" s="478"/>
      <c r="AQ921" s="478"/>
      <c r="AR921" s="478"/>
      <c r="AS921" s="478">
        <v>0</v>
      </c>
      <c r="AT921" s="478"/>
      <c r="AU921" s="478">
        <v>0</v>
      </c>
      <c r="AV921" s="478"/>
      <c r="AW921" s="478"/>
      <c r="AX921" s="478">
        <v>0</v>
      </c>
      <c r="AY921" s="478">
        <v>0</v>
      </c>
      <c r="AZ921" s="478"/>
      <c r="BA921" s="478">
        <v>0</v>
      </c>
      <c r="BB921" s="478">
        <v>0</v>
      </c>
      <c r="BC921" s="478">
        <v>0</v>
      </c>
      <c r="BD921" s="475" t="s">
        <v>1621</v>
      </c>
      <c r="BE921" s="475"/>
      <c r="BF921" s="472"/>
      <c r="BG921" s="472"/>
      <c r="BH921" s="472"/>
      <c r="BI921" s="472"/>
      <c r="BJ921" s="472"/>
      <c r="BK921" s="472"/>
      <c r="BL921" s="472"/>
      <c r="BM921" s="472"/>
      <c r="BN921" s="472"/>
      <c r="BO921" s="472"/>
      <c r="BP921" s="472"/>
      <c r="BQ921" s="472"/>
      <c r="BR921" s="472"/>
      <c r="BS921" s="472"/>
      <c r="BT921" s="472"/>
      <c r="BU921" s="472"/>
      <c r="BV921" s="472"/>
      <c r="BW921" s="472"/>
      <c r="BX921" s="472"/>
      <c r="BY921" s="472"/>
      <c r="BZ921" s="472"/>
      <c r="CA921" s="472"/>
      <c r="CB921" s="472"/>
      <c r="CC921" s="472"/>
      <c r="CD921" s="472"/>
      <c r="CE921" s="472"/>
      <c r="CF921" s="472"/>
      <c r="CG921" s="472"/>
      <c r="CH921" s="472"/>
      <c r="CI921" s="472"/>
      <c r="CJ921" s="472"/>
      <c r="CK921" s="472"/>
      <c r="CL921" s="472"/>
      <c r="CM921" s="472"/>
      <c r="CN921" s="472"/>
      <c r="CO921" s="472"/>
      <c r="CP921" s="472"/>
      <c r="CQ921" s="472"/>
      <c r="CR921" s="472"/>
      <c r="CS921" s="472"/>
      <c r="CT921" s="472"/>
      <c r="CU921" s="472"/>
      <c r="CV921" s="472"/>
      <c r="CW921" s="472"/>
      <c r="CX921" s="472"/>
      <c r="CY921" s="472"/>
      <c r="CZ921" s="472"/>
      <c r="DA921" s="472"/>
      <c r="DB921" s="472"/>
      <c r="DC921" s="472"/>
      <c r="DD921" s="472"/>
      <c r="DE921" s="472"/>
      <c r="DF921" s="472"/>
      <c r="DG921" s="472"/>
      <c r="DH921" s="472"/>
      <c r="DI921" s="472"/>
      <c r="DJ921" s="472"/>
      <c r="DK921" s="472"/>
      <c r="DL921" s="472"/>
      <c r="DM921" s="472"/>
      <c r="DN921" s="472"/>
      <c r="DO921" s="472"/>
      <c r="DP921" s="472"/>
      <c r="DQ921" s="472"/>
      <c r="DR921" s="472"/>
      <c r="DS921" s="472"/>
      <c r="DT921" s="472"/>
      <c r="DU921" s="472"/>
      <c r="DV921" s="472"/>
      <c r="DW921" s="472"/>
      <c r="DX921" s="472"/>
      <c r="DY921" s="472"/>
      <c r="DZ921" s="472"/>
      <c r="EA921" s="472"/>
      <c r="EB921" s="472"/>
      <c r="EC921" s="472"/>
      <c r="ED921" s="472"/>
      <c r="EE921" s="472"/>
      <c r="EF921" s="472"/>
      <c r="EG921" s="472"/>
      <c r="EH921" s="472"/>
      <c r="EI921" s="472"/>
      <c r="EJ921" s="472"/>
      <c r="EK921" s="472"/>
      <c r="EL921" s="472"/>
      <c r="EM921" s="472"/>
      <c r="EN921" s="472"/>
      <c r="EO921" s="472"/>
      <c r="EP921" s="472"/>
      <c r="EQ921" s="472"/>
      <c r="ER921" s="472"/>
      <c r="ES921" s="472"/>
      <c r="ET921" s="472"/>
      <c r="EU921" s="472"/>
      <c r="EV921" s="472"/>
      <c r="EW921" s="472"/>
      <c r="EX921" s="472"/>
      <c r="EY921" s="472"/>
      <c r="EZ921" s="472"/>
      <c r="FA921" s="472"/>
      <c r="FB921" s="472"/>
      <c r="FC921" s="472"/>
      <c r="FD921" s="472"/>
      <c r="FE921" s="472"/>
      <c r="FF921" s="472"/>
      <c r="FG921" s="472"/>
      <c r="FH921" s="472"/>
      <c r="FI921" s="472"/>
      <c r="FJ921" s="472"/>
      <c r="FK921" s="472"/>
      <c r="FL921" s="472"/>
      <c r="FM921" s="472"/>
      <c r="FN921" s="472"/>
      <c r="FO921" s="472"/>
      <c r="FP921" s="472"/>
      <c r="FQ921" s="472"/>
      <c r="FR921" s="472"/>
      <c r="FS921" s="472"/>
      <c r="FT921" s="472"/>
      <c r="FU921" s="472"/>
      <c r="FV921" s="472"/>
      <c r="FW921" s="472"/>
      <c r="FX921" s="472"/>
      <c r="FY921" s="472"/>
      <c r="FZ921" s="472"/>
      <c r="GA921" s="472"/>
      <c r="GB921" s="472"/>
      <c r="GC921" s="472"/>
      <c r="GD921" s="472"/>
      <c r="GE921" s="472"/>
      <c r="GF921" s="472"/>
      <c r="GG921" s="472"/>
      <c r="GH921" s="472"/>
      <c r="GI921" s="472"/>
      <c r="GJ921" s="472"/>
      <c r="GK921" s="472"/>
      <c r="GL921" s="472"/>
      <c r="GM921" s="472"/>
      <c r="GN921" s="472"/>
      <c r="GO921" s="472"/>
      <c r="GP921" s="472"/>
      <c r="GQ921" s="472"/>
      <c r="GR921" s="472"/>
      <c r="GS921" s="472"/>
      <c r="GT921" s="472"/>
      <c r="GU921" s="472"/>
      <c r="GV921" s="472"/>
    </row>
    <row r="922" spans="1:204" s="473" customFormat="1" ht="32" x14ac:dyDescent="0.2">
      <c r="A922" s="476"/>
      <c r="B922" s="511" t="s">
        <v>1622</v>
      </c>
      <c r="C922" s="475" t="s">
        <v>1383</v>
      </c>
      <c r="D922" s="478">
        <v>17.559999999999999</v>
      </c>
      <c r="E922" s="478">
        <v>2</v>
      </c>
      <c r="F922" s="478"/>
      <c r="G922" s="478">
        <v>2</v>
      </c>
      <c r="H922" s="478">
        <v>5</v>
      </c>
      <c r="I922" s="478">
        <v>5</v>
      </c>
      <c r="J922" s="478"/>
      <c r="K922" s="478"/>
      <c r="L922" s="478">
        <v>3.56</v>
      </c>
      <c r="M922" s="478"/>
      <c r="N922" s="478"/>
      <c r="O922" s="478"/>
      <c r="P922" s="478"/>
      <c r="Q922" s="478"/>
      <c r="R922" s="478"/>
      <c r="S922" s="478"/>
      <c r="T922" s="478"/>
      <c r="U922" s="478"/>
      <c r="V922" s="478"/>
      <c r="W922" s="478"/>
      <c r="X922" s="478">
        <v>0</v>
      </c>
      <c r="Y922" s="478"/>
      <c r="Z922" s="478"/>
      <c r="AA922" s="478"/>
      <c r="AB922" s="478"/>
      <c r="AC922" s="478"/>
      <c r="AD922" s="478"/>
      <c r="AE922" s="478"/>
      <c r="AF922" s="478"/>
      <c r="AG922" s="478"/>
      <c r="AH922" s="478"/>
      <c r="AI922" s="478"/>
      <c r="AJ922" s="478"/>
      <c r="AK922" s="478"/>
      <c r="AL922" s="478"/>
      <c r="AM922" s="478"/>
      <c r="AN922" s="478"/>
      <c r="AO922" s="478"/>
      <c r="AP922" s="478"/>
      <c r="AQ922" s="478"/>
      <c r="AR922" s="478"/>
      <c r="AS922" s="478"/>
      <c r="AT922" s="478"/>
      <c r="AU922" s="478"/>
      <c r="AV922" s="478"/>
      <c r="AW922" s="478"/>
      <c r="AX922" s="478"/>
      <c r="AY922" s="478"/>
      <c r="AZ922" s="478"/>
      <c r="BA922" s="478"/>
      <c r="BB922" s="478"/>
      <c r="BC922" s="478"/>
      <c r="BD922" s="475" t="s">
        <v>1621</v>
      </c>
      <c r="BE922" s="475"/>
      <c r="BF922" s="472"/>
      <c r="BG922" s="472"/>
      <c r="BH922" s="472"/>
      <c r="BI922" s="472"/>
      <c r="BJ922" s="472"/>
      <c r="BK922" s="472"/>
      <c r="BL922" s="472"/>
      <c r="BM922" s="472"/>
      <c r="BN922" s="472"/>
      <c r="BO922" s="472"/>
      <c r="BP922" s="472"/>
      <c r="BQ922" s="472"/>
      <c r="BR922" s="472"/>
      <c r="BS922" s="472"/>
      <c r="BT922" s="472"/>
      <c r="BU922" s="472"/>
      <c r="BV922" s="472"/>
      <c r="BW922" s="472"/>
      <c r="BX922" s="472"/>
      <c r="BY922" s="472"/>
      <c r="BZ922" s="472"/>
      <c r="CA922" s="472"/>
      <c r="CB922" s="472"/>
      <c r="CC922" s="472"/>
      <c r="CD922" s="472"/>
      <c r="CE922" s="472"/>
      <c r="CF922" s="472"/>
      <c r="CG922" s="472"/>
      <c r="CH922" s="472"/>
      <c r="CI922" s="472"/>
      <c r="CJ922" s="472"/>
      <c r="CK922" s="472"/>
      <c r="CL922" s="472"/>
      <c r="CM922" s="472"/>
      <c r="CN922" s="472"/>
      <c r="CO922" s="472"/>
      <c r="CP922" s="472"/>
      <c r="CQ922" s="472"/>
      <c r="CR922" s="472"/>
      <c r="CS922" s="472"/>
      <c r="CT922" s="472"/>
      <c r="CU922" s="472"/>
      <c r="CV922" s="472"/>
      <c r="CW922" s="472"/>
      <c r="CX922" s="472"/>
      <c r="CY922" s="472"/>
      <c r="CZ922" s="472"/>
      <c r="DA922" s="472"/>
      <c r="DB922" s="472"/>
      <c r="DC922" s="472"/>
      <c r="DD922" s="472"/>
      <c r="DE922" s="472"/>
      <c r="DF922" s="472"/>
      <c r="DG922" s="472"/>
      <c r="DH922" s="472"/>
      <c r="DI922" s="472"/>
      <c r="DJ922" s="472"/>
      <c r="DK922" s="472"/>
      <c r="DL922" s="472"/>
      <c r="DM922" s="472"/>
      <c r="DN922" s="472"/>
      <c r="DO922" s="472"/>
      <c r="DP922" s="472"/>
      <c r="DQ922" s="472"/>
      <c r="DR922" s="472"/>
      <c r="DS922" s="472"/>
      <c r="DT922" s="472"/>
      <c r="DU922" s="472"/>
      <c r="DV922" s="472"/>
      <c r="DW922" s="472"/>
      <c r="DX922" s="472"/>
      <c r="DY922" s="472"/>
      <c r="DZ922" s="472"/>
      <c r="EA922" s="472"/>
      <c r="EB922" s="472"/>
      <c r="EC922" s="472"/>
      <c r="ED922" s="472"/>
      <c r="EE922" s="472"/>
      <c r="EF922" s="472"/>
      <c r="EG922" s="472"/>
      <c r="EH922" s="472"/>
      <c r="EI922" s="472"/>
      <c r="EJ922" s="472"/>
      <c r="EK922" s="472"/>
      <c r="EL922" s="472"/>
      <c r="EM922" s="472"/>
      <c r="EN922" s="472"/>
      <c r="EO922" s="472"/>
      <c r="EP922" s="472"/>
      <c r="EQ922" s="472"/>
      <c r="ER922" s="472"/>
      <c r="ES922" s="472"/>
      <c r="ET922" s="472"/>
      <c r="EU922" s="472"/>
      <c r="EV922" s="472"/>
      <c r="EW922" s="472"/>
      <c r="EX922" s="472"/>
      <c r="EY922" s="472"/>
      <c r="EZ922" s="472"/>
      <c r="FA922" s="472"/>
      <c r="FB922" s="472"/>
      <c r="FC922" s="472"/>
      <c r="FD922" s="472"/>
      <c r="FE922" s="472"/>
      <c r="FF922" s="472"/>
      <c r="FG922" s="472"/>
      <c r="FH922" s="472"/>
      <c r="FI922" s="472"/>
      <c r="FJ922" s="472"/>
      <c r="FK922" s="472"/>
      <c r="FL922" s="472"/>
      <c r="FM922" s="472"/>
      <c r="FN922" s="472"/>
      <c r="FO922" s="472"/>
      <c r="FP922" s="472"/>
      <c r="FQ922" s="472"/>
      <c r="FR922" s="472"/>
      <c r="FS922" s="472"/>
      <c r="FT922" s="472"/>
      <c r="FU922" s="472"/>
      <c r="FV922" s="472"/>
      <c r="FW922" s="472"/>
      <c r="FX922" s="472"/>
      <c r="FY922" s="472"/>
      <c r="FZ922" s="472"/>
      <c r="GA922" s="472"/>
      <c r="GB922" s="472"/>
      <c r="GC922" s="472"/>
      <c r="GD922" s="472"/>
      <c r="GE922" s="472"/>
      <c r="GF922" s="472"/>
      <c r="GG922" s="472"/>
      <c r="GH922" s="472"/>
      <c r="GI922" s="472"/>
      <c r="GJ922" s="472"/>
      <c r="GK922" s="472"/>
      <c r="GL922" s="472"/>
      <c r="GM922" s="472"/>
      <c r="GN922" s="472"/>
      <c r="GO922" s="472"/>
      <c r="GP922" s="472"/>
      <c r="GQ922" s="472"/>
      <c r="GR922" s="472"/>
      <c r="GS922" s="472"/>
      <c r="GT922" s="472"/>
      <c r="GU922" s="472"/>
      <c r="GV922" s="472"/>
    </row>
    <row r="923" spans="1:204" s="473" customFormat="1" ht="32" x14ac:dyDescent="0.2">
      <c r="A923" s="476"/>
      <c r="B923" s="484" t="s">
        <v>1623</v>
      </c>
      <c r="C923" s="475" t="s">
        <v>1383</v>
      </c>
      <c r="D923" s="478">
        <v>33.61</v>
      </c>
      <c r="E923" s="478">
        <v>0</v>
      </c>
      <c r="F923" s="478"/>
      <c r="G923" s="478">
        <v>0</v>
      </c>
      <c r="H923" s="512">
        <v>9.0000000000000018</v>
      </c>
      <c r="I923" s="478">
        <v>0</v>
      </c>
      <c r="J923" s="478">
        <v>0</v>
      </c>
      <c r="K923" s="478">
        <v>0</v>
      </c>
      <c r="L923" s="478">
        <v>0</v>
      </c>
      <c r="M923" s="478">
        <v>0</v>
      </c>
      <c r="N923" s="478"/>
      <c r="O923" s="478"/>
      <c r="P923" s="478"/>
      <c r="Q923" s="478"/>
      <c r="R923" s="478"/>
      <c r="S923" s="478"/>
      <c r="T923" s="478"/>
      <c r="U923" s="478">
        <v>0</v>
      </c>
      <c r="V923" s="478">
        <v>0</v>
      </c>
      <c r="W923" s="478"/>
      <c r="X923" s="478">
        <v>0</v>
      </c>
      <c r="Y923" s="478">
        <v>0</v>
      </c>
      <c r="Z923" s="478"/>
      <c r="AA923" s="478"/>
      <c r="AB923" s="478"/>
      <c r="AC923" s="478"/>
      <c r="AD923" s="478"/>
      <c r="AE923" s="478">
        <v>0</v>
      </c>
      <c r="AF923" s="478">
        <v>0</v>
      </c>
      <c r="AG923" s="478"/>
      <c r="AH923" s="478"/>
      <c r="AI923" s="478">
        <v>0</v>
      </c>
      <c r="AJ923" s="478"/>
      <c r="AK923" s="478"/>
      <c r="AL923" s="478"/>
      <c r="AM923" s="478">
        <v>0</v>
      </c>
      <c r="AN923" s="478">
        <v>0</v>
      </c>
      <c r="AO923" s="478">
        <v>0</v>
      </c>
      <c r="AP923" s="478"/>
      <c r="AQ923" s="478"/>
      <c r="AR923" s="478"/>
      <c r="AS923" s="478">
        <v>0</v>
      </c>
      <c r="AT923" s="478"/>
      <c r="AU923" s="478">
        <v>0</v>
      </c>
      <c r="AV923" s="478"/>
      <c r="AW923" s="478"/>
      <c r="AX923" s="478">
        <v>0</v>
      </c>
      <c r="AY923" s="478">
        <v>0</v>
      </c>
      <c r="AZ923" s="478"/>
      <c r="BA923" s="478">
        <v>0</v>
      </c>
      <c r="BB923" s="478">
        <v>0</v>
      </c>
      <c r="BC923" s="478">
        <v>0</v>
      </c>
      <c r="BD923" s="475" t="s">
        <v>1621</v>
      </c>
      <c r="BE923" s="475"/>
      <c r="BF923" s="472"/>
      <c r="BG923" s="472"/>
      <c r="BH923" s="472"/>
      <c r="BI923" s="472"/>
      <c r="BJ923" s="472"/>
      <c r="BK923" s="472"/>
      <c r="BL923" s="472"/>
      <c r="BM923" s="472"/>
      <c r="BN923" s="472"/>
      <c r="BO923" s="472"/>
      <c r="BP923" s="472"/>
      <c r="BQ923" s="472"/>
      <c r="BR923" s="472"/>
      <c r="BS923" s="472"/>
      <c r="BT923" s="472"/>
      <c r="BU923" s="472"/>
      <c r="BV923" s="472"/>
      <c r="BW923" s="472"/>
      <c r="BX923" s="472"/>
      <c r="BY923" s="472"/>
      <c r="BZ923" s="472"/>
      <c r="CA923" s="472"/>
      <c r="CB923" s="472"/>
      <c r="CC923" s="472"/>
      <c r="CD923" s="472"/>
      <c r="CE923" s="472"/>
      <c r="CF923" s="472"/>
      <c r="CG923" s="472"/>
      <c r="CH923" s="472"/>
      <c r="CI923" s="472"/>
      <c r="CJ923" s="472"/>
      <c r="CK923" s="472"/>
      <c r="CL923" s="472"/>
      <c r="CM923" s="472"/>
      <c r="CN923" s="472"/>
      <c r="CO923" s="472"/>
      <c r="CP923" s="472"/>
      <c r="CQ923" s="472"/>
      <c r="CR923" s="472"/>
      <c r="CS923" s="472"/>
      <c r="CT923" s="472"/>
      <c r="CU923" s="472"/>
      <c r="CV923" s="472"/>
      <c r="CW923" s="472"/>
      <c r="CX923" s="472"/>
      <c r="CY923" s="472"/>
      <c r="CZ923" s="472"/>
      <c r="DA923" s="472"/>
      <c r="DB923" s="472"/>
      <c r="DC923" s="472"/>
      <c r="DD923" s="472"/>
      <c r="DE923" s="472"/>
      <c r="DF923" s="472"/>
      <c r="DG923" s="472"/>
      <c r="DH923" s="472"/>
      <c r="DI923" s="472"/>
      <c r="DJ923" s="472"/>
      <c r="DK923" s="472"/>
      <c r="DL923" s="472"/>
      <c r="DM923" s="472"/>
      <c r="DN923" s="472"/>
      <c r="DO923" s="472"/>
      <c r="DP923" s="472"/>
      <c r="DQ923" s="472"/>
      <c r="DR923" s="472"/>
      <c r="DS923" s="472"/>
      <c r="DT923" s="472"/>
      <c r="DU923" s="472"/>
      <c r="DV923" s="472"/>
      <c r="DW923" s="472"/>
      <c r="DX923" s="472"/>
      <c r="DY923" s="472"/>
      <c r="DZ923" s="472"/>
      <c r="EA923" s="472"/>
      <c r="EB923" s="472"/>
      <c r="EC923" s="472"/>
      <c r="ED923" s="472"/>
      <c r="EE923" s="472"/>
      <c r="EF923" s="472"/>
      <c r="EG923" s="472"/>
      <c r="EH923" s="472"/>
      <c r="EI923" s="472"/>
      <c r="EJ923" s="472"/>
      <c r="EK923" s="472"/>
      <c r="EL923" s="472"/>
      <c r="EM923" s="472"/>
      <c r="EN923" s="472"/>
      <c r="EO923" s="472"/>
      <c r="EP923" s="472"/>
      <c r="EQ923" s="472"/>
      <c r="ER923" s="472"/>
      <c r="ES923" s="472"/>
      <c r="ET923" s="472"/>
      <c r="EU923" s="472"/>
      <c r="EV923" s="472"/>
      <c r="EW923" s="472"/>
      <c r="EX923" s="472"/>
      <c r="EY923" s="472"/>
      <c r="EZ923" s="472"/>
      <c r="FA923" s="472"/>
      <c r="FB923" s="472"/>
      <c r="FC923" s="472"/>
      <c r="FD923" s="472"/>
      <c r="FE923" s="472"/>
      <c r="FF923" s="472"/>
      <c r="FG923" s="472"/>
      <c r="FH923" s="472"/>
      <c r="FI923" s="472"/>
      <c r="FJ923" s="472"/>
      <c r="FK923" s="472"/>
      <c r="FL923" s="472"/>
      <c r="FM923" s="472"/>
      <c r="FN923" s="472"/>
      <c r="FO923" s="472"/>
      <c r="FP923" s="472"/>
      <c r="FQ923" s="472"/>
      <c r="FR923" s="472"/>
      <c r="FS923" s="472"/>
      <c r="FT923" s="472"/>
      <c r="FU923" s="472"/>
      <c r="FV923" s="472"/>
      <c r="FW923" s="472"/>
      <c r="FX923" s="472"/>
      <c r="FY923" s="472"/>
      <c r="FZ923" s="472"/>
      <c r="GA923" s="472"/>
      <c r="GB923" s="472"/>
      <c r="GC923" s="472"/>
      <c r="GD923" s="472"/>
      <c r="GE923" s="472"/>
      <c r="GF923" s="472"/>
      <c r="GG923" s="472"/>
      <c r="GH923" s="472"/>
      <c r="GI923" s="472"/>
      <c r="GJ923" s="472"/>
      <c r="GK923" s="472"/>
      <c r="GL923" s="472"/>
      <c r="GM923" s="472"/>
      <c r="GN923" s="472"/>
      <c r="GO923" s="472"/>
      <c r="GP923" s="472"/>
      <c r="GQ923" s="472"/>
      <c r="GR923" s="472"/>
      <c r="GS923" s="472"/>
      <c r="GT923" s="472"/>
      <c r="GU923" s="472"/>
      <c r="GV923" s="472"/>
    </row>
    <row r="924" spans="1:204" s="473" customFormat="1" x14ac:dyDescent="0.2">
      <c r="A924" s="476" t="s">
        <v>873</v>
      </c>
      <c r="B924" s="477" t="s">
        <v>76</v>
      </c>
      <c r="C924" s="475"/>
      <c r="D924" s="478"/>
      <c r="E924" s="478"/>
      <c r="F924" s="478"/>
      <c r="G924" s="478"/>
      <c r="H924" s="478"/>
      <c r="I924" s="478"/>
      <c r="J924" s="478"/>
      <c r="K924" s="478"/>
      <c r="L924" s="478"/>
      <c r="M924" s="478"/>
      <c r="N924" s="478"/>
      <c r="O924" s="478"/>
      <c r="P924" s="478"/>
      <c r="Q924" s="478"/>
      <c r="R924" s="478"/>
      <c r="S924" s="478"/>
      <c r="T924" s="478"/>
      <c r="U924" s="478"/>
      <c r="V924" s="478"/>
      <c r="W924" s="478"/>
      <c r="X924" s="478">
        <v>0</v>
      </c>
      <c r="Y924" s="478"/>
      <c r="Z924" s="478"/>
      <c r="AA924" s="478"/>
      <c r="AB924" s="478"/>
      <c r="AC924" s="478"/>
      <c r="AD924" s="478"/>
      <c r="AE924" s="478"/>
      <c r="AF924" s="478"/>
      <c r="AG924" s="478"/>
      <c r="AH924" s="478"/>
      <c r="AI924" s="478"/>
      <c r="AJ924" s="478"/>
      <c r="AK924" s="478"/>
      <c r="AL924" s="478"/>
      <c r="AM924" s="478"/>
      <c r="AN924" s="478"/>
      <c r="AO924" s="478"/>
      <c r="AP924" s="478"/>
      <c r="AQ924" s="478"/>
      <c r="AR924" s="478"/>
      <c r="AS924" s="478"/>
      <c r="AT924" s="478"/>
      <c r="AU924" s="478"/>
      <c r="AV924" s="478"/>
      <c r="AW924" s="478"/>
      <c r="AX924" s="478"/>
      <c r="AY924" s="478"/>
      <c r="AZ924" s="478"/>
      <c r="BA924" s="478"/>
      <c r="BB924" s="478"/>
      <c r="BC924" s="478"/>
      <c r="BD924" s="475"/>
      <c r="BE924" s="475"/>
      <c r="BF924" s="472"/>
      <c r="BG924" s="472">
        <v>0</v>
      </c>
      <c r="BH924" s="472">
        <v>0</v>
      </c>
      <c r="BI924" s="472"/>
      <c r="BJ924" s="472"/>
      <c r="BK924" s="472"/>
      <c r="BL924" s="472"/>
      <c r="BM924" s="472"/>
      <c r="BN924" s="472"/>
      <c r="BO924" s="472"/>
      <c r="BP924" s="472"/>
      <c r="BQ924" s="472"/>
      <c r="BR924" s="472"/>
      <c r="BS924" s="472"/>
      <c r="BT924" s="472"/>
      <c r="BU924" s="472"/>
      <c r="BV924" s="472"/>
      <c r="BW924" s="472"/>
      <c r="BX924" s="472"/>
      <c r="BY924" s="472"/>
      <c r="BZ924" s="472"/>
      <c r="CA924" s="472"/>
      <c r="CB924" s="472"/>
      <c r="CC924" s="472"/>
      <c r="CD924" s="472"/>
      <c r="CE924" s="472"/>
      <c r="CF924" s="472"/>
      <c r="CG924" s="472"/>
      <c r="CH924" s="472"/>
      <c r="CI924" s="472"/>
      <c r="CJ924" s="472"/>
      <c r="CK924" s="472"/>
      <c r="CL924" s="472"/>
      <c r="CM924" s="472"/>
      <c r="CN924" s="472"/>
      <c r="CO924" s="472"/>
      <c r="CP924" s="472"/>
      <c r="CQ924" s="472"/>
      <c r="CR924" s="472"/>
      <c r="CS924" s="472"/>
      <c r="CT924" s="472"/>
      <c r="CU924" s="472"/>
      <c r="CV924" s="472"/>
      <c r="CW924" s="472"/>
      <c r="CX924" s="472"/>
      <c r="CY924" s="472"/>
      <c r="CZ924" s="472"/>
      <c r="DA924" s="472"/>
      <c r="DB924" s="472"/>
      <c r="DC924" s="472"/>
      <c r="DD924" s="472"/>
      <c r="DE924" s="472"/>
      <c r="DF924" s="472"/>
      <c r="DG924" s="472"/>
      <c r="DH924" s="472"/>
      <c r="DI924" s="472"/>
      <c r="DJ924" s="472"/>
      <c r="DK924" s="472"/>
      <c r="DL924" s="472"/>
      <c r="DM924" s="472"/>
      <c r="DN924" s="472"/>
      <c r="DO924" s="472"/>
      <c r="DP924" s="472"/>
      <c r="DQ924" s="472"/>
      <c r="DR924" s="472"/>
      <c r="DS924" s="472"/>
      <c r="DT924" s="472"/>
      <c r="DU924" s="472"/>
      <c r="DV924" s="472"/>
      <c r="DW924" s="472"/>
      <c r="DX924" s="472"/>
      <c r="DY924" s="472"/>
      <c r="DZ924" s="472"/>
      <c r="EA924" s="472"/>
      <c r="EB924" s="472"/>
      <c r="EC924" s="472"/>
      <c r="ED924" s="472"/>
      <c r="EE924" s="472"/>
      <c r="EF924" s="472"/>
      <c r="EG924" s="472"/>
      <c r="EH924" s="472"/>
      <c r="EI924" s="472"/>
      <c r="EJ924" s="472"/>
      <c r="EK924" s="472"/>
      <c r="EL924" s="472"/>
      <c r="EM924" s="472"/>
      <c r="EN924" s="472"/>
      <c r="EO924" s="472"/>
      <c r="EP924" s="472"/>
      <c r="EQ924" s="472"/>
      <c r="ER924" s="472"/>
      <c r="ES924" s="472"/>
      <c r="ET924" s="472"/>
      <c r="EU924" s="472"/>
      <c r="EV924" s="472"/>
      <c r="EW924" s="472"/>
      <c r="EX924" s="472"/>
      <c r="EY924" s="472"/>
      <c r="EZ924" s="472"/>
      <c r="FA924" s="472"/>
      <c r="FB924" s="472"/>
      <c r="FC924" s="472"/>
      <c r="FD924" s="472"/>
      <c r="FE924" s="472"/>
      <c r="FF924" s="472"/>
      <c r="FG924" s="472"/>
      <c r="FH924" s="472"/>
      <c r="FI924" s="472"/>
      <c r="FJ924" s="472"/>
      <c r="FK924" s="472"/>
      <c r="FL924" s="472"/>
      <c r="FM924" s="472"/>
      <c r="FN924" s="472"/>
      <c r="FO924" s="472"/>
      <c r="FP924" s="472"/>
      <c r="FQ924" s="472"/>
      <c r="FR924" s="472"/>
      <c r="FS924" s="472"/>
      <c r="FT924" s="472"/>
      <c r="FU924" s="472"/>
      <c r="FV924" s="472"/>
      <c r="FW924" s="472"/>
      <c r="FX924" s="472"/>
      <c r="FY924" s="472"/>
      <c r="FZ924" s="472"/>
      <c r="GA924" s="472"/>
      <c r="GB924" s="472"/>
      <c r="GC924" s="472"/>
      <c r="GD924" s="472"/>
      <c r="GE924" s="472"/>
      <c r="GF924" s="472"/>
      <c r="GG924" s="472"/>
      <c r="GH924" s="472"/>
      <c r="GI924" s="472"/>
      <c r="GJ924" s="472"/>
      <c r="GK924" s="472"/>
      <c r="GL924" s="472"/>
      <c r="GM924" s="472"/>
      <c r="GN924" s="472"/>
      <c r="GO924" s="472"/>
      <c r="GP924" s="472"/>
      <c r="GQ924" s="472"/>
      <c r="GR924" s="472"/>
      <c r="GS924" s="472"/>
      <c r="GT924" s="472"/>
      <c r="GU924" s="472"/>
      <c r="GV924" s="472"/>
    </row>
    <row r="925" spans="1:204" s="473" customFormat="1" ht="32" x14ac:dyDescent="0.2">
      <c r="A925" s="491"/>
      <c r="B925" s="501" t="s">
        <v>1624</v>
      </c>
      <c r="C925" s="475" t="s">
        <v>77</v>
      </c>
      <c r="D925" s="478">
        <v>3</v>
      </c>
      <c r="E925" s="478"/>
      <c r="F925" s="478"/>
      <c r="G925" s="478"/>
      <c r="H925" s="478"/>
      <c r="I925" s="478"/>
      <c r="J925" s="478"/>
      <c r="K925" s="478"/>
      <c r="L925" s="478"/>
      <c r="M925" s="478"/>
      <c r="N925" s="478"/>
      <c r="O925" s="478"/>
      <c r="P925" s="478"/>
      <c r="Q925" s="478"/>
      <c r="R925" s="478"/>
      <c r="S925" s="478"/>
      <c r="T925" s="478"/>
      <c r="U925" s="478"/>
      <c r="V925" s="478"/>
      <c r="W925" s="478"/>
      <c r="X925" s="478">
        <v>1.61</v>
      </c>
      <c r="Y925" s="478"/>
      <c r="Z925" s="478"/>
      <c r="AA925" s="478"/>
      <c r="AB925" s="478"/>
      <c r="AC925" s="478"/>
      <c r="AD925" s="478"/>
      <c r="AE925" s="478">
        <v>1.61</v>
      </c>
      <c r="AF925" s="478"/>
      <c r="AG925" s="478"/>
      <c r="AH925" s="478"/>
      <c r="AI925" s="478"/>
      <c r="AJ925" s="478"/>
      <c r="AK925" s="478"/>
      <c r="AL925" s="478"/>
      <c r="AM925" s="478"/>
      <c r="AN925" s="478"/>
      <c r="AO925" s="478"/>
      <c r="AP925" s="478"/>
      <c r="AQ925" s="478"/>
      <c r="AR925" s="478"/>
      <c r="AS925" s="478"/>
      <c r="AT925" s="478"/>
      <c r="AU925" s="478"/>
      <c r="AV925" s="478"/>
      <c r="AW925" s="478"/>
      <c r="AX925" s="478"/>
      <c r="AY925" s="478"/>
      <c r="AZ925" s="478"/>
      <c r="BA925" s="478"/>
      <c r="BB925" s="478"/>
      <c r="BC925" s="478"/>
      <c r="BD925" s="475" t="s">
        <v>2981</v>
      </c>
      <c r="BE925" s="475"/>
      <c r="BF925" s="472"/>
      <c r="BG925" s="472">
        <v>1.61</v>
      </c>
      <c r="BH925" s="472">
        <v>1.39</v>
      </c>
      <c r="BI925" s="472"/>
      <c r="BJ925" s="472"/>
      <c r="BK925" s="472"/>
      <c r="BL925" s="472"/>
      <c r="BM925" s="472"/>
      <c r="BN925" s="472"/>
      <c r="BO925" s="472"/>
      <c r="BP925" s="472"/>
      <c r="BQ925" s="472"/>
      <c r="BR925" s="472"/>
      <c r="BS925" s="472"/>
      <c r="BT925" s="472"/>
      <c r="BU925" s="472"/>
      <c r="BV925" s="472"/>
      <c r="BW925" s="472"/>
      <c r="BX925" s="472"/>
      <c r="BY925" s="472"/>
      <c r="BZ925" s="472"/>
      <c r="CA925" s="472"/>
      <c r="CB925" s="472"/>
      <c r="CC925" s="472"/>
      <c r="CD925" s="472"/>
      <c r="CE925" s="472"/>
      <c r="CF925" s="472"/>
      <c r="CG925" s="472"/>
      <c r="CH925" s="472"/>
      <c r="CI925" s="472"/>
      <c r="CJ925" s="472"/>
      <c r="CK925" s="472"/>
      <c r="CL925" s="472"/>
      <c r="CM925" s="472"/>
      <c r="CN925" s="472"/>
      <c r="CO925" s="472"/>
      <c r="CP925" s="472"/>
      <c r="CQ925" s="472"/>
      <c r="CR925" s="472"/>
      <c r="CS925" s="472"/>
      <c r="CT925" s="472"/>
      <c r="CU925" s="472"/>
      <c r="CV925" s="472"/>
      <c r="CW925" s="472"/>
      <c r="CX925" s="472"/>
      <c r="CY925" s="472"/>
      <c r="CZ925" s="472"/>
      <c r="DA925" s="472"/>
      <c r="DB925" s="472"/>
      <c r="DC925" s="472"/>
      <c r="DD925" s="472"/>
      <c r="DE925" s="472"/>
      <c r="DF925" s="472"/>
      <c r="DG925" s="472"/>
      <c r="DH925" s="472"/>
      <c r="DI925" s="472"/>
      <c r="DJ925" s="472"/>
      <c r="DK925" s="472"/>
      <c r="DL925" s="472"/>
      <c r="DM925" s="472"/>
      <c r="DN925" s="472"/>
      <c r="DO925" s="472"/>
      <c r="DP925" s="472"/>
      <c r="DQ925" s="472"/>
      <c r="DR925" s="472"/>
      <c r="DS925" s="472"/>
      <c r="DT925" s="472"/>
      <c r="DU925" s="472"/>
      <c r="DV925" s="472"/>
      <c r="DW925" s="472"/>
      <c r="DX925" s="472"/>
      <c r="DY925" s="472"/>
      <c r="DZ925" s="472"/>
      <c r="EA925" s="472"/>
      <c r="EB925" s="472"/>
      <c r="EC925" s="472"/>
      <c r="ED925" s="472"/>
      <c r="EE925" s="472"/>
      <c r="EF925" s="472"/>
      <c r="EG925" s="472"/>
      <c r="EH925" s="472"/>
      <c r="EI925" s="472"/>
      <c r="EJ925" s="472"/>
      <c r="EK925" s="472"/>
      <c r="EL925" s="472"/>
      <c r="EM925" s="472"/>
      <c r="EN925" s="472"/>
      <c r="EO925" s="472"/>
      <c r="EP925" s="472"/>
      <c r="EQ925" s="472"/>
      <c r="ER925" s="472"/>
      <c r="ES925" s="472"/>
      <c r="ET925" s="472"/>
      <c r="EU925" s="472"/>
      <c r="EV925" s="472"/>
      <c r="EW925" s="472"/>
      <c r="EX925" s="472"/>
      <c r="EY925" s="472"/>
      <c r="EZ925" s="472"/>
      <c r="FA925" s="472"/>
      <c r="FB925" s="472"/>
      <c r="FC925" s="472"/>
      <c r="FD925" s="472"/>
      <c r="FE925" s="472"/>
      <c r="FF925" s="472"/>
      <c r="FG925" s="472"/>
      <c r="FH925" s="472"/>
      <c r="FI925" s="472"/>
      <c r="FJ925" s="472"/>
      <c r="FK925" s="472"/>
      <c r="FL925" s="472"/>
      <c r="FM925" s="472"/>
      <c r="FN925" s="472"/>
      <c r="FO925" s="472"/>
      <c r="FP925" s="472"/>
      <c r="FQ925" s="472"/>
      <c r="FR925" s="472"/>
      <c r="FS925" s="472"/>
      <c r="FT925" s="472"/>
      <c r="FU925" s="472"/>
      <c r="FV925" s="472"/>
      <c r="FW925" s="472"/>
      <c r="FX925" s="472"/>
      <c r="FY925" s="472"/>
      <c r="FZ925" s="472"/>
      <c r="GA925" s="472"/>
      <c r="GB925" s="472"/>
      <c r="GC925" s="472"/>
      <c r="GD925" s="472"/>
      <c r="GE925" s="472"/>
      <c r="GF925" s="472"/>
      <c r="GG925" s="472"/>
      <c r="GH925" s="472"/>
      <c r="GI925" s="472"/>
      <c r="GJ925" s="472"/>
      <c r="GK925" s="472"/>
      <c r="GL925" s="472"/>
      <c r="GM925" s="472"/>
      <c r="GN925" s="472"/>
      <c r="GO925" s="472"/>
      <c r="GP925" s="472"/>
      <c r="GQ925" s="472"/>
      <c r="GR925" s="472"/>
      <c r="GS925" s="472"/>
      <c r="GT925" s="472"/>
      <c r="GU925" s="472"/>
      <c r="GV925" s="472"/>
    </row>
    <row r="926" spans="1:204" s="473" customFormat="1" x14ac:dyDescent="0.2">
      <c r="A926" s="491"/>
      <c r="B926" s="481" t="s">
        <v>1625</v>
      </c>
      <c r="C926" s="475" t="s">
        <v>77</v>
      </c>
      <c r="D926" s="478">
        <v>0.5</v>
      </c>
      <c r="E926" s="478"/>
      <c r="F926" s="478"/>
      <c r="G926" s="478"/>
      <c r="H926" s="478"/>
      <c r="I926" s="478"/>
      <c r="J926" s="478"/>
      <c r="K926" s="478"/>
      <c r="L926" s="478"/>
      <c r="M926" s="478"/>
      <c r="N926" s="478"/>
      <c r="O926" s="478"/>
      <c r="P926" s="478"/>
      <c r="Q926" s="478"/>
      <c r="R926" s="478"/>
      <c r="S926" s="478"/>
      <c r="T926" s="478"/>
      <c r="U926" s="478"/>
      <c r="V926" s="478"/>
      <c r="W926" s="478"/>
      <c r="X926" s="478">
        <v>0</v>
      </c>
      <c r="Y926" s="478"/>
      <c r="Z926" s="478"/>
      <c r="AA926" s="478"/>
      <c r="AB926" s="478"/>
      <c r="AC926" s="478"/>
      <c r="AD926" s="478"/>
      <c r="AE926" s="478"/>
      <c r="AF926" s="478"/>
      <c r="AG926" s="478"/>
      <c r="AH926" s="478"/>
      <c r="AI926" s="478"/>
      <c r="AJ926" s="478"/>
      <c r="AK926" s="478"/>
      <c r="AL926" s="478"/>
      <c r="AM926" s="478"/>
      <c r="AN926" s="478"/>
      <c r="AO926" s="478"/>
      <c r="AP926" s="478"/>
      <c r="AQ926" s="478"/>
      <c r="AR926" s="478"/>
      <c r="AS926" s="478"/>
      <c r="AT926" s="478"/>
      <c r="AU926" s="478"/>
      <c r="AV926" s="478"/>
      <c r="AW926" s="478"/>
      <c r="AX926" s="478"/>
      <c r="AY926" s="478"/>
      <c r="AZ926" s="478"/>
      <c r="BA926" s="478"/>
      <c r="BB926" s="478"/>
      <c r="BC926" s="478"/>
      <c r="BD926" s="475" t="s">
        <v>1477</v>
      </c>
      <c r="BE926" s="475"/>
      <c r="BF926" s="472"/>
      <c r="BG926" s="472">
        <v>0</v>
      </c>
      <c r="BH926" s="472">
        <v>0.5</v>
      </c>
      <c r="BI926" s="472"/>
      <c r="BJ926" s="472"/>
      <c r="BK926" s="472"/>
      <c r="BL926" s="472"/>
      <c r="BM926" s="472"/>
      <c r="BN926" s="472"/>
      <c r="BO926" s="472"/>
      <c r="BP926" s="472"/>
      <c r="BQ926" s="472"/>
      <c r="BR926" s="472"/>
      <c r="BS926" s="472"/>
      <c r="BT926" s="472"/>
      <c r="BU926" s="472"/>
      <c r="BV926" s="472"/>
      <c r="BW926" s="472"/>
      <c r="BX926" s="472"/>
      <c r="BY926" s="472"/>
      <c r="BZ926" s="472"/>
      <c r="CA926" s="472"/>
      <c r="CB926" s="472"/>
      <c r="CC926" s="472"/>
      <c r="CD926" s="472"/>
      <c r="CE926" s="472"/>
      <c r="CF926" s="472"/>
      <c r="CG926" s="472"/>
      <c r="CH926" s="472"/>
      <c r="CI926" s="472"/>
      <c r="CJ926" s="472"/>
      <c r="CK926" s="472"/>
      <c r="CL926" s="472"/>
      <c r="CM926" s="472"/>
      <c r="CN926" s="472"/>
      <c r="CO926" s="472"/>
      <c r="CP926" s="472"/>
      <c r="CQ926" s="472"/>
      <c r="CR926" s="472"/>
      <c r="CS926" s="472"/>
      <c r="CT926" s="472"/>
      <c r="CU926" s="472"/>
      <c r="CV926" s="472"/>
      <c r="CW926" s="472"/>
      <c r="CX926" s="472"/>
      <c r="CY926" s="472"/>
      <c r="CZ926" s="472"/>
      <c r="DA926" s="472"/>
      <c r="DB926" s="472"/>
      <c r="DC926" s="472"/>
      <c r="DD926" s="472"/>
      <c r="DE926" s="472"/>
      <c r="DF926" s="472"/>
      <c r="DG926" s="472"/>
      <c r="DH926" s="472"/>
      <c r="DI926" s="472"/>
      <c r="DJ926" s="472"/>
      <c r="DK926" s="472"/>
      <c r="DL926" s="472"/>
      <c r="DM926" s="472"/>
      <c r="DN926" s="472"/>
      <c r="DO926" s="472"/>
      <c r="DP926" s="472"/>
      <c r="DQ926" s="472"/>
      <c r="DR926" s="472"/>
      <c r="DS926" s="472"/>
      <c r="DT926" s="472"/>
      <c r="DU926" s="472"/>
      <c r="DV926" s="472"/>
      <c r="DW926" s="472"/>
      <c r="DX926" s="472"/>
      <c r="DY926" s="472"/>
      <c r="DZ926" s="472"/>
      <c r="EA926" s="472"/>
      <c r="EB926" s="472"/>
      <c r="EC926" s="472"/>
      <c r="ED926" s="472"/>
      <c r="EE926" s="472"/>
      <c r="EF926" s="472"/>
      <c r="EG926" s="472"/>
      <c r="EH926" s="472"/>
      <c r="EI926" s="472"/>
      <c r="EJ926" s="472"/>
      <c r="EK926" s="472"/>
      <c r="EL926" s="472"/>
      <c r="EM926" s="472"/>
      <c r="EN926" s="472"/>
      <c r="EO926" s="472"/>
      <c r="EP926" s="472"/>
      <c r="EQ926" s="472"/>
      <c r="ER926" s="472"/>
      <c r="ES926" s="472"/>
      <c r="ET926" s="472"/>
      <c r="EU926" s="472"/>
      <c r="EV926" s="472"/>
      <c r="EW926" s="472"/>
      <c r="EX926" s="472"/>
      <c r="EY926" s="472"/>
      <c r="EZ926" s="472"/>
      <c r="FA926" s="472"/>
      <c r="FB926" s="472"/>
      <c r="FC926" s="472"/>
      <c r="FD926" s="472"/>
      <c r="FE926" s="472"/>
      <c r="FF926" s="472"/>
      <c r="FG926" s="472"/>
      <c r="FH926" s="472"/>
      <c r="FI926" s="472"/>
      <c r="FJ926" s="472"/>
      <c r="FK926" s="472"/>
      <c r="FL926" s="472"/>
      <c r="FM926" s="472"/>
      <c r="FN926" s="472"/>
      <c r="FO926" s="472"/>
      <c r="FP926" s="472"/>
      <c r="FQ926" s="472"/>
      <c r="FR926" s="472"/>
      <c r="FS926" s="472"/>
      <c r="FT926" s="472"/>
      <c r="FU926" s="472"/>
      <c r="FV926" s="472"/>
      <c r="FW926" s="472"/>
      <c r="FX926" s="472"/>
      <c r="FY926" s="472"/>
      <c r="FZ926" s="472"/>
      <c r="GA926" s="472"/>
      <c r="GB926" s="472"/>
      <c r="GC926" s="472"/>
      <c r="GD926" s="472"/>
      <c r="GE926" s="472"/>
      <c r="GF926" s="472"/>
      <c r="GG926" s="472"/>
      <c r="GH926" s="472"/>
      <c r="GI926" s="472"/>
      <c r="GJ926" s="472"/>
      <c r="GK926" s="472"/>
      <c r="GL926" s="472"/>
      <c r="GM926" s="472"/>
      <c r="GN926" s="472"/>
      <c r="GO926" s="472"/>
      <c r="GP926" s="472"/>
      <c r="GQ926" s="472"/>
      <c r="GR926" s="472"/>
      <c r="GS926" s="472"/>
      <c r="GT926" s="472"/>
      <c r="GU926" s="472"/>
      <c r="GV926" s="472"/>
    </row>
    <row r="927" spans="1:204" s="473" customFormat="1" x14ac:dyDescent="0.2">
      <c r="A927" s="491"/>
      <c r="B927" s="484" t="s">
        <v>1626</v>
      </c>
      <c r="C927" s="475" t="s">
        <v>77</v>
      </c>
      <c r="D927" s="478">
        <v>0.06</v>
      </c>
      <c r="E927" s="478"/>
      <c r="F927" s="478"/>
      <c r="G927" s="478">
        <v>0.06</v>
      </c>
      <c r="H927" s="478"/>
      <c r="I927" s="478"/>
      <c r="J927" s="478"/>
      <c r="K927" s="478"/>
      <c r="L927" s="478"/>
      <c r="M927" s="478"/>
      <c r="N927" s="478"/>
      <c r="O927" s="478"/>
      <c r="P927" s="478"/>
      <c r="Q927" s="478"/>
      <c r="R927" s="478"/>
      <c r="S927" s="478"/>
      <c r="T927" s="478"/>
      <c r="U927" s="478"/>
      <c r="V927" s="478"/>
      <c r="W927" s="478"/>
      <c r="X927" s="478">
        <v>0</v>
      </c>
      <c r="Y927" s="478"/>
      <c r="Z927" s="478"/>
      <c r="AA927" s="478"/>
      <c r="AB927" s="478"/>
      <c r="AC927" s="478"/>
      <c r="AD927" s="478"/>
      <c r="AE927" s="478"/>
      <c r="AF927" s="478"/>
      <c r="AG927" s="478"/>
      <c r="AH927" s="478"/>
      <c r="AI927" s="478"/>
      <c r="AJ927" s="478"/>
      <c r="AK927" s="478"/>
      <c r="AL927" s="478"/>
      <c r="AM927" s="478"/>
      <c r="AN927" s="478"/>
      <c r="AO927" s="478"/>
      <c r="AP927" s="478"/>
      <c r="AQ927" s="478"/>
      <c r="AR927" s="478"/>
      <c r="AS927" s="478"/>
      <c r="AT927" s="478"/>
      <c r="AU927" s="478"/>
      <c r="AV927" s="478"/>
      <c r="AW927" s="478"/>
      <c r="AX927" s="478"/>
      <c r="AY927" s="478"/>
      <c r="AZ927" s="478"/>
      <c r="BA927" s="478"/>
      <c r="BB927" s="478"/>
      <c r="BC927" s="478"/>
      <c r="BD927" s="475" t="s">
        <v>2983</v>
      </c>
      <c r="BE927" s="495" t="s">
        <v>1627</v>
      </c>
      <c r="BF927" s="472">
        <v>2017</v>
      </c>
      <c r="BG927" s="472">
        <v>0.06</v>
      </c>
      <c r="BH927" s="472">
        <v>0</v>
      </c>
      <c r="BI927" s="472"/>
      <c r="BJ927" s="472"/>
      <c r="BK927" s="472"/>
      <c r="BL927" s="472"/>
      <c r="BM927" s="472"/>
      <c r="BN927" s="472"/>
      <c r="BO927" s="472"/>
      <c r="BP927" s="472"/>
      <c r="BQ927" s="472"/>
      <c r="BR927" s="472"/>
      <c r="BS927" s="472"/>
      <c r="BT927" s="472"/>
      <c r="BU927" s="472"/>
      <c r="BV927" s="472"/>
      <c r="BW927" s="472"/>
      <c r="BX927" s="472"/>
      <c r="BY927" s="472"/>
      <c r="BZ927" s="472"/>
      <c r="CA927" s="472"/>
      <c r="CB927" s="472"/>
      <c r="CC927" s="472"/>
      <c r="CD927" s="472"/>
      <c r="CE927" s="472"/>
      <c r="CF927" s="472"/>
      <c r="CG927" s="472"/>
      <c r="CH927" s="472"/>
      <c r="CI927" s="472"/>
      <c r="CJ927" s="472"/>
      <c r="CK927" s="472"/>
      <c r="CL927" s="472"/>
      <c r="CM927" s="472"/>
      <c r="CN927" s="472"/>
      <c r="CO927" s="472"/>
      <c r="CP927" s="472"/>
      <c r="CQ927" s="472"/>
      <c r="CR927" s="472"/>
      <c r="CS927" s="472"/>
      <c r="CT927" s="472"/>
      <c r="CU927" s="472"/>
      <c r="CV927" s="472"/>
      <c r="CW927" s="472"/>
      <c r="CX927" s="472"/>
      <c r="CY927" s="472"/>
      <c r="CZ927" s="472"/>
      <c r="DA927" s="472"/>
      <c r="DB927" s="472"/>
      <c r="DC927" s="472"/>
      <c r="DD927" s="472"/>
      <c r="DE927" s="472"/>
      <c r="DF927" s="472"/>
      <c r="DG927" s="472"/>
      <c r="DH927" s="472"/>
      <c r="DI927" s="472"/>
      <c r="DJ927" s="472"/>
      <c r="DK927" s="472"/>
      <c r="DL927" s="472"/>
      <c r="DM927" s="472"/>
      <c r="DN927" s="472"/>
      <c r="DO927" s="472"/>
      <c r="DP927" s="472"/>
      <c r="DQ927" s="472"/>
      <c r="DR927" s="472"/>
      <c r="DS927" s="472"/>
      <c r="DT927" s="472"/>
      <c r="DU927" s="472"/>
      <c r="DV927" s="472"/>
      <c r="DW927" s="472"/>
      <c r="DX927" s="472"/>
      <c r="DY927" s="472"/>
      <c r="DZ927" s="472"/>
      <c r="EA927" s="472"/>
      <c r="EB927" s="472"/>
      <c r="EC927" s="472"/>
      <c r="ED927" s="472"/>
      <c r="EE927" s="472"/>
      <c r="EF927" s="472"/>
      <c r="EG927" s="472"/>
      <c r="EH927" s="472"/>
      <c r="EI927" s="472"/>
      <c r="EJ927" s="472"/>
      <c r="EK927" s="472"/>
      <c r="EL927" s="472"/>
      <c r="EM927" s="472"/>
      <c r="EN927" s="472"/>
      <c r="EO927" s="472"/>
      <c r="EP927" s="472"/>
      <c r="EQ927" s="472"/>
      <c r="ER927" s="472"/>
      <c r="ES927" s="472"/>
      <c r="ET927" s="472"/>
      <c r="EU927" s="472"/>
      <c r="EV927" s="472"/>
      <c r="EW927" s="472"/>
      <c r="EX927" s="472"/>
      <c r="EY927" s="472"/>
      <c r="EZ927" s="472"/>
      <c r="FA927" s="472"/>
      <c r="FB927" s="472"/>
      <c r="FC927" s="472"/>
      <c r="FD927" s="472"/>
      <c r="FE927" s="472"/>
      <c r="FF927" s="472"/>
      <c r="FG927" s="472"/>
      <c r="FH927" s="472"/>
      <c r="FI927" s="472"/>
      <c r="FJ927" s="472"/>
      <c r="FK927" s="472"/>
      <c r="FL927" s="472"/>
      <c r="FM927" s="472"/>
      <c r="FN927" s="472"/>
      <c r="FO927" s="472"/>
      <c r="FP927" s="472"/>
      <c r="FQ927" s="472"/>
      <c r="FR927" s="472"/>
      <c r="FS927" s="472"/>
      <c r="FT927" s="472"/>
      <c r="FU927" s="472"/>
      <c r="FV927" s="472"/>
      <c r="FW927" s="472"/>
      <c r="FX927" s="472"/>
      <c r="FY927" s="472"/>
      <c r="FZ927" s="472"/>
      <c r="GA927" s="472"/>
      <c r="GB927" s="472"/>
      <c r="GC927" s="472"/>
      <c r="GD927" s="472"/>
      <c r="GE927" s="472"/>
      <c r="GF927" s="472"/>
      <c r="GG927" s="472"/>
      <c r="GH927" s="472"/>
      <c r="GI927" s="472"/>
      <c r="GJ927" s="472"/>
      <c r="GK927" s="472"/>
      <c r="GL927" s="472"/>
      <c r="GM927" s="472"/>
      <c r="GN927" s="472"/>
      <c r="GO927" s="472"/>
      <c r="GP927" s="472"/>
      <c r="GQ927" s="472"/>
      <c r="GR927" s="472"/>
      <c r="GS927" s="472"/>
      <c r="GT927" s="472"/>
      <c r="GU927" s="472"/>
      <c r="GV927" s="472"/>
    </row>
    <row r="928" spans="1:204" s="473" customFormat="1" ht="192" x14ac:dyDescent="0.2">
      <c r="A928" s="491"/>
      <c r="B928" s="484" t="s">
        <v>1628</v>
      </c>
      <c r="C928" s="475" t="s">
        <v>77</v>
      </c>
      <c r="D928" s="478">
        <v>19.950000000000003</v>
      </c>
      <c r="E928" s="478">
        <v>0</v>
      </c>
      <c r="F928" s="478"/>
      <c r="G928" s="478">
        <v>0</v>
      </c>
      <c r="H928" s="478">
        <v>0</v>
      </c>
      <c r="I928" s="478">
        <v>0</v>
      </c>
      <c r="J928" s="478">
        <v>0</v>
      </c>
      <c r="K928" s="478">
        <v>0</v>
      </c>
      <c r="L928" s="478">
        <v>0</v>
      </c>
      <c r="M928" s="478">
        <v>0</v>
      </c>
      <c r="N928" s="478"/>
      <c r="O928" s="478"/>
      <c r="P928" s="478"/>
      <c r="Q928" s="478"/>
      <c r="R928" s="478"/>
      <c r="S928" s="478"/>
      <c r="T928" s="478"/>
      <c r="U928" s="478">
        <v>0</v>
      </c>
      <c r="V928" s="478">
        <v>0</v>
      </c>
      <c r="W928" s="478"/>
      <c r="X928" s="478">
        <v>0</v>
      </c>
      <c r="Y928" s="478">
        <v>0</v>
      </c>
      <c r="Z928" s="478"/>
      <c r="AA928" s="478"/>
      <c r="AB928" s="478"/>
      <c r="AC928" s="478"/>
      <c r="AD928" s="478"/>
      <c r="AE928" s="478">
        <v>0</v>
      </c>
      <c r="AF928" s="478">
        <v>0</v>
      </c>
      <c r="AG928" s="478"/>
      <c r="AH928" s="478"/>
      <c r="AI928" s="478">
        <v>0</v>
      </c>
      <c r="AJ928" s="478"/>
      <c r="AK928" s="478"/>
      <c r="AL928" s="478"/>
      <c r="AM928" s="478">
        <v>0</v>
      </c>
      <c r="AN928" s="478">
        <v>0</v>
      </c>
      <c r="AO928" s="478">
        <v>0</v>
      </c>
      <c r="AP928" s="478"/>
      <c r="AQ928" s="478"/>
      <c r="AR928" s="478"/>
      <c r="AS928" s="478">
        <v>0</v>
      </c>
      <c r="AT928" s="478"/>
      <c r="AU928" s="478">
        <v>0</v>
      </c>
      <c r="AV928" s="478"/>
      <c r="AW928" s="478"/>
      <c r="AX928" s="478">
        <v>0</v>
      </c>
      <c r="AY928" s="478">
        <v>0</v>
      </c>
      <c r="AZ928" s="478"/>
      <c r="BA928" s="478">
        <v>0</v>
      </c>
      <c r="BB928" s="478">
        <v>0</v>
      </c>
      <c r="BC928" s="478">
        <v>0</v>
      </c>
      <c r="BD928" s="475" t="s">
        <v>1619</v>
      </c>
      <c r="BE928" s="495"/>
      <c r="BF928" s="472"/>
      <c r="BG928" s="472"/>
      <c r="BH928" s="472"/>
      <c r="BI928" s="472"/>
      <c r="BJ928" s="472"/>
      <c r="BK928" s="472"/>
      <c r="BL928" s="472"/>
      <c r="BM928" s="472"/>
      <c r="BN928" s="472"/>
      <c r="BO928" s="472"/>
      <c r="BP928" s="472"/>
      <c r="BQ928" s="472"/>
      <c r="BR928" s="472"/>
      <c r="BS928" s="472"/>
      <c r="BT928" s="472"/>
      <c r="BU928" s="472"/>
      <c r="BV928" s="472"/>
      <c r="BW928" s="472"/>
      <c r="BX928" s="472"/>
      <c r="BY928" s="472"/>
      <c r="BZ928" s="472"/>
      <c r="CA928" s="472"/>
      <c r="CB928" s="472"/>
      <c r="CC928" s="472"/>
      <c r="CD928" s="472"/>
      <c r="CE928" s="472"/>
      <c r="CF928" s="472"/>
      <c r="CG928" s="472"/>
      <c r="CH928" s="472"/>
      <c r="CI928" s="472"/>
      <c r="CJ928" s="472"/>
      <c r="CK928" s="472"/>
      <c r="CL928" s="472"/>
      <c r="CM928" s="472"/>
      <c r="CN928" s="472"/>
      <c r="CO928" s="472"/>
      <c r="CP928" s="472"/>
      <c r="CQ928" s="472"/>
      <c r="CR928" s="472"/>
      <c r="CS928" s="472"/>
      <c r="CT928" s="472"/>
      <c r="CU928" s="472"/>
      <c r="CV928" s="472"/>
      <c r="CW928" s="472"/>
      <c r="CX928" s="472"/>
      <c r="CY928" s="472"/>
      <c r="CZ928" s="472"/>
      <c r="DA928" s="472"/>
      <c r="DB928" s="472"/>
      <c r="DC928" s="472"/>
      <c r="DD928" s="472"/>
      <c r="DE928" s="472"/>
      <c r="DF928" s="472"/>
      <c r="DG928" s="472"/>
      <c r="DH928" s="472"/>
      <c r="DI928" s="472"/>
      <c r="DJ928" s="472"/>
      <c r="DK928" s="472"/>
      <c r="DL928" s="472"/>
      <c r="DM928" s="472"/>
      <c r="DN928" s="472"/>
      <c r="DO928" s="472"/>
      <c r="DP928" s="472"/>
      <c r="DQ928" s="472"/>
      <c r="DR928" s="472"/>
      <c r="DS928" s="472"/>
      <c r="DT928" s="472"/>
      <c r="DU928" s="472"/>
      <c r="DV928" s="472"/>
      <c r="DW928" s="472"/>
      <c r="DX928" s="472"/>
      <c r="DY928" s="472"/>
      <c r="DZ928" s="472"/>
      <c r="EA928" s="472"/>
      <c r="EB928" s="472"/>
      <c r="EC928" s="472"/>
      <c r="ED928" s="472"/>
      <c r="EE928" s="472"/>
      <c r="EF928" s="472"/>
      <c r="EG928" s="472"/>
      <c r="EH928" s="472"/>
      <c r="EI928" s="472"/>
      <c r="EJ928" s="472"/>
      <c r="EK928" s="472"/>
      <c r="EL928" s="472"/>
      <c r="EM928" s="472"/>
      <c r="EN928" s="472"/>
      <c r="EO928" s="472"/>
      <c r="EP928" s="472"/>
      <c r="EQ928" s="472"/>
      <c r="ER928" s="472"/>
      <c r="ES928" s="472"/>
      <c r="ET928" s="472"/>
      <c r="EU928" s="472"/>
      <c r="EV928" s="472"/>
      <c r="EW928" s="472"/>
      <c r="EX928" s="472"/>
      <c r="EY928" s="472"/>
      <c r="EZ928" s="472"/>
      <c r="FA928" s="472"/>
      <c r="FB928" s="472"/>
      <c r="FC928" s="472"/>
      <c r="FD928" s="472"/>
      <c r="FE928" s="472"/>
      <c r="FF928" s="472"/>
      <c r="FG928" s="472"/>
      <c r="FH928" s="472"/>
      <c r="FI928" s="472"/>
      <c r="FJ928" s="472"/>
      <c r="FK928" s="472"/>
      <c r="FL928" s="472"/>
      <c r="FM928" s="472"/>
      <c r="FN928" s="472"/>
      <c r="FO928" s="472"/>
      <c r="FP928" s="472"/>
      <c r="FQ928" s="472"/>
      <c r="FR928" s="472"/>
      <c r="FS928" s="472"/>
      <c r="FT928" s="472"/>
      <c r="FU928" s="472"/>
      <c r="FV928" s="472"/>
      <c r="FW928" s="472"/>
      <c r="FX928" s="472"/>
      <c r="FY928" s="472"/>
      <c r="FZ928" s="472"/>
      <c r="GA928" s="472"/>
      <c r="GB928" s="472"/>
      <c r="GC928" s="472"/>
      <c r="GD928" s="472"/>
      <c r="GE928" s="472"/>
      <c r="GF928" s="472"/>
      <c r="GG928" s="472"/>
      <c r="GH928" s="472"/>
      <c r="GI928" s="472"/>
      <c r="GJ928" s="472"/>
      <c r="GK928" s="472"/>
      <c r="GL928" s="472"/>
      <c r="GM928" s="472"/>
      <c r="GN928" s="472"/>
      <c r="GO928" s="472"/>
      <c r="GP928" s="472"/>
      <c r="GQ928" s="472"/>
      <c r="GR928" s="472"/>
      <c r="GS928" s="472"/>
      <c r="GT928" s="472"/>
      <c r="GU928" s="472"/>
      <c r="GV928" s="472"/>
    </row>
    <row r="929" spans="1:204" s="473" customFormat="1" ht="32" x14ac:dyDescent="0.2">
      <c r="A929" s="476" t="s">
        <v>876</v>
      </c>
      <c r="B929" s="477" t="s">
        <v>359</v>
      </c>
      <c r="C929" s="475"/>
      <c r="D929" s="478"/>
      <c r="E929" s="478"/>
      <c r="F929" s="478"/>
      <c r="G929" s="478"/>
      <c r="H929" s="478"/>
      <c r="I929" s="478"/>
      <c r="J929" s="478"/>
      <c r="K929" s="478"/>
      <c r="L929" s="478"/>
      <c r="M929" s="478"/>
      <c r="N929" s="478"/>
      <c r="O929" s="478"/>
      <c r="P929" s="478"/>
      <c r="Q929" s="478"/>
      <c r="R929" s="478"/>
      <c r="S929" s="478"/>
      <c r="T929" s="478"/>
      <c r="U929" s="478"/>
      <c r="V929" s="478"/>
      <c r="W929" s="478"/>
      <c r="X929" s="478">
        <v>0</v>
      </c>
      <c r="Y929" s="478"/>
      <c r="Z929" s="478"/>
      <c r="AA929" s="478"/>
      <c r="AB929" s="478"/>
      <c r="AC929" s="478"/>
      <c r="AD929" s="478"/>
      <c r="AE929" s="478"/>
      <c r="AF929" s="478"/>
      <c r="AG929" s="478"/>
      <c r="AH929" s="478"/>
      <c r="AI929" s="478"/>
      <c r="AJ929" s="478"/>
      <c r="AK929" s="478"/>
      <c r="AL929" s="478"/>
      <c r="AM929" s="478"/>
      <c r="AN929" s="478"/>
      <c r="AO929" s="478"/>
      <c r="AP929" s="478"/>
      <c r="AQ929" s="478"/>
      <c r="AR929" s="478"/>
      <c r="AS929" s="478"/>
      <c r="AT929" s="478"/>
      <c r="AU929" s="478"/>
      <c r="AV929" s="478"/>
      <c r="AW929" s="478"/>
      <c r="AX929" s="478"/>
      <c r="AY929" s="478"/>
      <c r="AZ929" s="478"/>
      <c r="BA929" s="478"/>
      <c r="BB929" s="478"/>
      <c r="BC929" s="478"/>
      <c r="BD929" s="475"/>
      <c r="BE929" s="475"/>
      <c r="BF929" s="472"/>
      <c r="BG929" s="472">
        <v>0</v>
      </c>
      <c r="BH929" s="472">
        <v>0</v>
      </c>
      <c r="BI929" s="472"/>
      <c r="BJ929" s="472"/>
      <c r="BK929" s="472"/>
      <c r="BL929" s="472"/>
      <c r="BM929" s="472"/>
      <c r="BN929" s="472"/>
      <c r="BO929" s="472"/>
      <c r="BP929" s="472"/>
      <c r="BQ929" s="472"/>
      <c r="BR929" s="472"/>
      <c r="BS929" s="472"/>
      <c r="BT929" s="472"/>
      <c r="BU929" s="472"/>
      <c r="BV929" s="472"/>
      <c r="BW929" s="472"/>
      <c r="BX929" s="472"/>
      <c r="BY929" s="472"/>
      <c r="BZ929" s="472"/>
      <c r="CA929" s="472"/>
      <c r="CB929" s="472"/>
      <c r="CC929" s="472"/>
      <c r="CD929" s="472"/>
      <c r="CE929" s="472"/>
      <c r="CF929" s="472"/>
      <c r="CG929" s="472"/>
      <c r="CH929" s="472"/>
      <c r="CI929" s="472"/>
      <c r="CJ929" s="472"/>
      <c r="CK929" s="472"/>
      <c r="CL929" s="472"/>
      <c r="CM929" s="472"/>
      <c r="CN929" s="472"/>
      <c r="CO929" s="472"/>
      <c r="CP929" s="472"/>
      <c r="CQ929" s="472"/>
      <c r="CR929" s="472"/>
      <c r="CS929" s="472"/>
      <c r="CT929" s="472"/>
      <c r="CU929" s="472"/>
      <c r="CV929" s="472"/>
      <c r="CW929" s="472"/>
      <c r="CX929" s="472"/>
      <c r="CY929" s="472"/>
      <c r="CZ929" s="472"/>
      <c r="DA929" s="472"/>
      <c r="DB929" s="472"/>
      <c r="DC929" s="472"/>
      <c r="DD929" s="472"/>
      <c r="DE929" s="472"/>
      <c r="DF929" s="472"/>
      <c r="DG929" s="472"/>
      <c r="DH929" s="472"/>
      <c r="DI929" s="472"/>
      <c r="DJ929" s="472"/>
      <c r="DK929" s="472"/>
      <c r="DL929" s="472"/>
      <c r="DM929" s="472"/>
      <c r="DN929" s="472"/>
      <c r="DO929" s="472"/>
      <c r="DP929" s="472"/>
      <c r="DQ929" s="472"/>
      <c r="DR929" s="472"/>
      <c r="DS929" s="472"/>
      <c r="DT929" s="472"/>
      <c r="DU929" s="472"/>
      <c r="DV929" s="472"/>
      <c r="DW929" s="472"/>
      <c r="DX929" s="472"/>
      <c r="DY929" s="472"/>
      <c r="DZ929" s="472"/>
      <c r="EA929" s="472"/>
      <c r="EB929" s="472"/>
      <c r="EC929" s="472"/>
      <c r="ED929" s="472"/>
      <c r="EE929" s="472"/>
      <c r="EF929" s="472"/>
      <c r="EG929" s="472"/>
      <c r="EH929" s="472"/>
      <c r="EI929" s="472"/>
      <c r="EJ929" s="472"/>
      <c r="EK929" s="472"/>
      <c r="EL929" s="472"/>
      <c r="EM929" s="472"/>
      <c r="EN929" s="472"/>
      <c r="EO929" s="472"/>
      <c r="EP929" s="472"/>
      <c r="EQ929" s="472"/>
      <c r="ER929" s="472"/>
      <c r="ES929" s="472"/>
      <c r="ET929" s="472"/>
      <c r="EU929" s="472"/>
      <c r="EV929" s="472"/>
      <c r="EW929" s="472"/>
      <c r="EX929" s="472"/>
      <c r="EY929" s="472"/>
      <c r="EZ929" s="472"/>
      <c r="FA929" s="472"/>
      <c r="FB929" s="472"/>
      <c r="FC929" s="472"/>
      <c r="FD929" s="472"/>
      <c r="FE929" s="472"/>
      <c r="FF929" s="472"/>
      <c r="FG929" s="472"/>
      <c r="FH929" s="472"/>
      <c r="FI929" s="472"/>
      <c r="FJ929" s="472"/>
      <c r="FK929" s="472"/>
      <c r="FL929" s="472"/>
      <c r="FM929" s="472"/>
      <c r="FN929" s="472"/>
      <c r="FO929" s="472"/>
      <c r="FP929" s="472"/>
      <c r="FQ929" s="472"/>
      <c r="FR929" s="472"/>
      <c r="FS929" s="472"/>
      <c r="FT929" s="472"/>
      <c r="FU929" s="472"/>
      <c r="FV929" s="472"/>
      <c r="FW929" s="472"/>
      <c r="FX929" s="472"/>
      <c r="FY929" s="472"/>
      <c r="FZ929" s="472"/>
      <c r="GA929" s="472"/>
      <c r="GB929" s="472"/>
      <c r="GC929" s="472"/>
      <c r="GD929" s="472"/>
      <c r="GE929" s="472"/>
      <c r="GF929" s="472"/>
      <c r="GG929" s="472"/>
      <c r="GH929" s="472"/>
      <c r="GI929" s="472"/>
      <c r="GJ929" s="472"/>
      <c r="GK929" s="472"/>
      <c r="GL929" s="472"/>
      <c r="GM929" s="472"/>
      <c r="GN929" s="472"/>
      <c r="GO929" s="472"/>
      <c r="GP929" s="472"/>
      <c r="GQ929" s="472"/>
      <c r="GR929" s="472"/>
      <c r="GS929" s="472"/>
      <c r="GT929" s="472"/>
      <c r="GU929" s="472"/>
      <c r="GV929" s="472"/>
    </row>
    <row r="930" spans="1:204" s="473" customFormat="1" ht="32" x14ac:dyDescent="0.2">
      <c r="A930" s="476"/>
      <c r="B930" s="501" t="s">
        <v>1629</v>
      </c>
      <c r="C930" s="475" t="s">
        <v>97</v>
      </c>
      <c r="D930" s="478">
        <v>0.28999999999999998</v>
      </c>
      <c r="E930" s="478">
        <v>0.28999999999999998</v>
      </c>
      <c r="F930" s="478"/>
      <c r="G930" s="478"/>
      <c r="H930" s="478"/>
      <c r="I930" s="478"/>
      <c r="J930" s="478"/>
      <c r="K930" s="478"/>
      <c r="L930" s="478"/>
      <c r="M930" s="478"/>
      <c r="N930" s="478"/>
      <c r="O930" s="478"/>
      <c r="P930" s="478"/>
      <c r="Q930" s="478"/>
      <c r="R930" s="478"/>
      <c r="S930" s="478"/>
      <c r="T930" s="478"/>
      <c r="U930" s="478"/>
      <c r="V930" s="478"/>
      <c r="W930" s="478"/>
      <c r="X930" s="478">
        <v>0</v>
      </c>
      <c r="Y930" s="478"/>
      <c r="Z930" s="478"/>
      <c r="AA930" s="478"/>
      <c r="AB930" s="478"/>
      <c r="AC930" s="478"/>
      <c r="AD930" s="478"/>
      <c r="AE930" s="478"/>
      <c r="AF930" s="478"/>
      <c r="AG930" s="478"/>
      <c r="AH930" s="478"/>
      <c r="AI930" s="478"/>
      <c r="AJ930" s="478"/>
      <c r="AK930" s="478"/>
      <c r="AL930" s="478"/>
      <c r="AM930" s="478"/>
      <c r="AN930" s="478"/>
      <c r="AO930" s="478"/>
      <c r="AP930" s="478"/>
      <c r="AQ930" s="478"/>
      <c r="AR930" s="478"/>
      <c r="AS930" s="478"/>
      <c r="AT930" s="478"/>
      <c r="AU930" s="478"/>
      <c r="AV930" s="478"/>
      <c r="AW930" s="478"/>
      <c r="AX930" s="478"/>
      <c r="AY930" s="478"/>
      <c r="AZ930" s="478"/>
      <c r="BA930" s="478"/>
      <c r="BB930" s="478"/>
      <c r="BC930" s="478"/>
      <c r="BD930" s="475" t="s">
        <v>2981</v>
      </c>
      <c r="BE930" s="475" t="s">
        <v>1630</v>
      </c>
      <c r="BF930" s="472">
        <v>2017</v>
      </c>
      <c r="BG930" s="472">
        <v>0.28999999999999998</v>
      </c>
      <c r="BH930" s="472">
        <v>0</v>
      </c>
      <c r="BI930" s="472"/>
      <c r="BJ930" s="472"/>
      <c r="BK930" s="472"/>
      <c r="BL930" s="472"/>
      <c r="BM930" s="472"/>
      <c r="BN930" s="472"/>
      <c r="BO930" s="472"/>
      <c r="BP930" s="472"/>
      <c r="BQ930" s="472"/>
      <c r="BR930" s="472"/>
      <c r="BS930" s="472"/>
      <c r="BT930" s="472"/>
      <c r="BU930" s="472"/>
      <c r="BV930" s="472"/>
      <c r="BW930" s="472"/>
      <c r="BX930" s="472"/>
      <c r="BY930" s="472"/>
      <c r="BZ930" s="472"/>
      <c r="CA930" s="472"/>
      <c r="CB930" s="472"/>
      <c r="CC930" s="472"/>
      <c r="CD930" s="472"/>
      <c r="CE930" s="472"/>
      <c r="CF930" s="472"/>
      <c r="CG930" s="472"/>
      <c r="CH930" s="472"/>
      <c r="CI930" s="472"/>
      <c r="CJ930" s="472"/>
      <c r="CK930" s="472"/>
      <c r="CL930" s="472"/>
      <c r="CM930" s="472"/>
      <c r="CN930" s="472"/>
      <c r="CO930" s="472"/>
      <c r="CP930" s="472"/>
      <c r="CQ930" s="472"/>
      <c r="CR930" s="472"/>
      <c r="CS930" s="472"/>
      <c r="CT930" s="472"/>
      <c r="CU930" s="472"/>
      <c r="CV930" s="472"/>
      <c r="CW930" s="472"/>
      <c r="CX930" s="472"/>
      <c r="CY930" s="472"/>
      <c r="CZ930" s="472"/>
      <c r="DA930" s="472"/>
      <c r="DB930" s="472"/>
      <c r="DC930" s="472"/>
      <c r="DD930" s="472"/>
      <c r="DE930" s="472"/>
      <c r="DF930" s="472"/>
      <c r="DG930" s="472"/>
      <c r="DH930" s="472"/>
      <c r="DI930" s="472"/>
      <c r="DJ930" s="472"/>
      <c r="DK930" s="472"/>
      <c r="DL930" s="472"/>
      <c r="DM930" s="472"/>
      <c r="DN930" s="472"/>
      <c r="DO930" s="472"/>
      <c r="DP930" s="472"/>
      <c r="DQ930" s="472"/>
      <c r="DR930" s="472"/>
      <c r="DS930" s="472"/>
      <c r="DT930" s="472"/>
      <c r="DU930" s="472"/>
      <c r="DV930" s="472"/>
      <c r="DW930" s="472"/>
      <c r="DX930" s="472"/>
      <c r="DY930" s="472"/>
      <c r="DZ930" s="472"/>
      <c r="EA930" s="472"/>
      <c r="EB930" s="472"/>
      <c r="EC930" s="472"/>
      <c r="ED930" s="472"/>
      <c r="EE930" s="472"/>
      <c r="EF930" s="472"/>
      <c r="EG930" s="472"/>
      <c r="EH930" s="472"/>
      <c r="EI930" s="472"/>
      <c r="EJ930" s="472"/>
      <c r="EK930" s="472"/>
      <c r="EL930" s="472"/>
      <c r="EM930" s="472"/>
      <c r="EN930" s="472"/>
      <c r="EO930" s="472"/>
      <c r="EP930" s="472"/>
      <c r="EQ930" s="472"/>
      <c r="ER930" s="472"/>
      <c r="ES930" s="472"/>
      <c r="ET930" s="472"/>
      <c r="EU930" s="472"/>
      <c r="EV930" s="472"/>
      <c r="EW930" s="472"/>
      <c r="EX930" s="472"/>
      <c r="EY930" s="472"/>
      <c r="EZ930" s="472"/>
      <c r="FA930" s="472"/>
      <c r="FB930" s="472"/>
      <c r="FC930" s="472"/>
      <c r="FD930" s="472"/>
      <c r="FE930" s="472"/>
      <c r="FF930" s="472"/>
      <c r="FG930" s="472"/>
      <c r="FH930" s="472"/>
      <c r="FI930" s="472"/>
      <c r="FJ930" s="472"/>
      <c r="FK930" s="472"/>
      <c r="FL930" s="472"/>
      <c r="FM930" s="472"/>
      <c r="FN930" s="472"/>
      <c r="FO930" s="472"/>
      <c r="FP930" s="472"/>
      <c r="FQ930" s="472"/>
      <c r="FR930" s="472"/>
      <c r="FS930" s="472"/>
      <c r="FT930" s="472"/>
      <c r="FU930" s="472"/>
      <c r="FV930" s="472"/>
      <c r="FW930" s="472"/>
      <c r="FX930" s="472"/>
      <c r="FY930" s="472"/>
      <c r="FZ930" s="472"/>
      <c r="GA930" s="472"/>
      <c r="GB930" s="472"/>
      <c r="GC930" s="472"/>
      <c r="GD930" s="472"/>
      <c r="GE930" s="472"/>
      <c r="GF930" s="472"/>
      <c r="GG930" s="472"/>
      <c r="GH930" s="472"/>
      <c r="GI930" s="472"/>
      <c r="GJ930" s="472"/>
      <c r="GK930" s="472"/>
      <c r="GL930" s="472"/>
      <c r="GM930" s="472"/>
      <c r="GN930" s="472"/>
      <c r="GO930" s="472"/>
      <c r="GP930" s="472"/>
      <c r="GQ930" s="472"/>
      <c r="GR930" s="472"/>
      <c r="GS930" s="472"/>
      <c r="GT930" s="472"/>
      <c r="GU930" s="472"/>
      <c r="GV930" s="472"/>
    </row>
    <row r="931" spans="1:204" s="473" customFormat="1" x14ac:dyDescent="0.2">
      <c r="A931" s="476"/>
      <c r="B931" s="501" t="s">
        <v>1631</v>
      </c>
      <c r="C931" s="475" t="s">
        <v>97</v>
      </c>
      <c r="D931" s="478">
        <v>0.32</v>
      </c>
      <c r="E931" s="478">
        <v>0.32</v>
      </c>
      <c r="F931" s="478"/>
      <c r="G931" s="478"/>
      <c r="H931" s="478"/>
      <c r="I931" s="478"/>
      <c r="J931" s="478"/>
      <c r="K931" s="478"/>
      <c r="L931" s="478"/>
      <c r="M931" s="478"/>
      <c r="N931" s="478"/>
      <c r="O931" s="478"/>
      <c r="P931" s="478"/>
      <c r="Q931" s="478"/>
      <c r="R931" s="478"/>
      <c r="S931" s="478"/>
      <c r="T931" s="478"/>
      <c r="U931" s="478"/>
      <c r="V931" s="478"/>
      <c r="W931" s="478"/>
      <c r="X931" s="478">
        <v>0</v>
      </c>
      <c r="Y931" s="478"/>
      <c r="Z931" s="478"/>
      <c r="AA931" s="478"/>
      <c r="AB931" s="478"/>
      <c r="AC931" s="478"/>
      <c r="AD931" s="478"/>
      <c r="AE931" s="478"/>
      <c r="AF931" s="478"/>
      <c r="AG931" s="478"/>
      <c r="AH931" s="478"/>
      <c r="AI931" s="478"/>
      <c r="AJ931" s="478"/>
      <c r="AK931" s="478"/>
      <c r="AL931" s="478"/>
      <c r="AM931" s="478"/>
      <c r="AN931" s="478"/>
      <c r="AO931" s="478"/>
      <c r="AP931" s="478"/>
      <c r="AQ931" s="478"/>
      <c r="AR931" s="478"/>
      <c r="AS931" s="478"/>
      <c r="AT931" s="478"/>
      <c r="AU931" s="478"/>
      <c r="AV931" s="478"/>
      <c r="AW931" s="478"/>
      <c r="AX931" s="478"/>
      <c r="AY931" s="478"/>
      <c r="AZ931" s="478"/>
      <c r="BA931" s="478"/>
      <c r="BB931" s="478"/>
      <c r="BC931" s="478"/>
      <c r="BD931" s="475" t="s">
        <v>2981</v>
      </c>
      <c r="BE931" s="475" t="s">
        <v>1632</v>
      </c>
      <c r="BF931" s="472">
        <v>2017</v>
      </c>
      <c r="BG931" s="472">
        <v>0.32</v>
      </c>
      <c r="BH931" s="472">
        <v>0</v>
      </c>
      <c r="BI931" s="472"/>
      <c r="BJ931" s="472"/>
      <c r="BK931" s="472"/>
      <c r="BL931" s="472"/>
      <c r="BM931" s="472"/>
      <c r="BN931" s="472"/>
      <c r="BO931" s="472"/>
      <c r="BP931" s="472"/>
      <c r="BQ931" s="472"/>
      <c r="BR931" s="472"/>
      <c r="BS931" s="472"/>
      <c r="BT931" s="472"/>
      <c r="BU931" s="472"/>
      <c r="BV931" s="472"/>
      <c r="BW931" s="472"/>
      <c r="BX931" s="472"/>
      <c r="BY931" s="472"/>
      <c r="BZ931" s="472"/>
      <c r="CA931" s="472"/>
      <c r="CB931" s="472"/>
      <c r="CC931" s="472"/>
      <c r="CD931" s="472"/>
      <c r="CE931" s="472"/>
      <c r="CF931" s="472"/>
      <c r="CG931" s="472"/>
      <c r="CH931" s="472"/>
      <c r="CI931" s="472"/>
      <c r="CJ931" s="472"/>
      <c r="CK931" s="472"/>
      <c r="CL931" s="472"/>
      <c r="CM931" s="472"/>
      <c r="CN931" s="472"/>
      <c r="CO931" s="472"/>
      <c r="CP931" s="472"/>
      <c r="CQ931" s="472"/>
      <c r="CR931" s="472"/>
      <c r="CS931" s="472"/>
      <c r="CT931" s="472"/>
      <c r="CU931" s="472"/>
      <c r="CV931" s="472"/>
      <c r="CW931" s="472"/>
      <c r="CX931" s="472"/>
      <c r="CY931" s="472"/>
      <c r="CZ931" s="472"/>
      <c r="DA931" s="472"/>
      <c r="DB931" s="472"/>
      <c r="DC931" s="472"/>
      <c r="DD931" s="472"/>
      <c r="DE931" s="472"/>
      <c r="DF931" s="472"/>
      <c r="DG931" s="472"/>
      <c r="DH931" s="472"/>
      <c r="DI931" s="472"/>
      <c r="DJ931" s="472"/>
      <c r="DK931" s="472"/>
      <c r="DL931" s="472"/>
      <c r="DM931" s="472"/>
      <c r="DN931" s="472"/>
      <c r="DO931" s="472"/>
      <c r="DP931" s="472"/>
      <c r="DQ931" s="472"/>
      <c r="DR931" s="472"/>
      <c r="DS931" s="472"/>
      <c r="DT931" s="472"/>
      <c r="DU931" s="472"/>
      <c r="DV931" s="472"/>
      <c r="DW931" s="472"/>
      <c r="DX931" s="472"/>
      <c r="DY931" s="472"/>
      <c r="DZ931" s="472"/>
      <c r="EA931" s="472"/>
      <c r="EB931" s="472"/>
      <c r="EC931" s="472"/>
      <c r="ED931" s="472"/>
      <c r="EE931" s="472"/>
      <c r="EF931" s="472"/>
      <c r="EG931" s="472"/>
      <c r="EH931" s="472"/>
      <c r="EI931" s="472"/>
      <c r="EJ931" s="472"/>
      <c r="EK931" s="472"/>
      <c r="EL931" s="472"/>
      <c r="EM931" s="472"/>
      <c r="EN931" s="472"/>
      <c r="EO931" s="472"/>
      <c r="EP931" s="472"/>
      <c r="EQ931" s="472"/>
      <c r="ER931" s="472"/>
      <c r="ES931" s="472"/>
      <c r="ET931" s="472"/>
      <c r="EU931" s="472"/>
      <c r="EV931" s="472"/>
      <c r="EW931" s="472"/>
      <c r="EX931" s="472"/>
      <c r="EY931" s="472"/>
      <c r="EZ931" s="472"/>
      <c r="FA931" s="472"/>
      <c r="FB931" s="472"/>
      <c r="FC931" s="472"/>
      <c r="FD931" s="472"/>
      <c r="FE931" s="472"/>
      <c r="FF931" s="472"/>
      <c r="FG931" s="472"/>
      <c r="FH931" s="472"/>
      <c r="FI931" s="472"/>
      <c r="FJ931" s="472"/>
      <c r="FK931" s="472"/>
      <c r="FL931" s="472"/>
      <c r="FM931" s="472"/>
      <c r="FN931" s="472"/>
      <c r="FO931" s="472"/>
      <c r="FP931" s="472"/>
      <c r="FQ931" s="472"/>
      <c r="FR931" s="472"/>
      <c r="FS931" s="472"/>
      <c r="FT931" s="472"/>
      <c r="FU931" s="472"/>
      <c r="FV931" s="472"/>
      <c r="FW931" s="472"/>
      <c r="FX931" s="472"/>
      <c r="FY931" s="472"/>
      <c r="FZ931" s="472"/>
      <c r="GA931" s="472"/>
      <c r="GB931" s="472"/>
      <c r="GC931" s="472"/>
      <c r="GD931" s="472"/>
      <c r="GE931" s="472"/>
      <c r="GF931" s="472"/>
      <c r="GG931" s="472"/>
      <c r="GH931" s="472"/>
      <c r="GI931" s="472"/>
      <c r="GJ931" s="472"/>
      <c r="GK931" s="472"/>
      <c r="GL931" s="472"/>
      <c r="GM931" s="472"/>
      <c r="GN931" s="472"/>
      <c r="GO931" s="472"/>
      <c r="GP931" s="472"/>
      <c r="GQ931" s="472"/>
      <c r="GR931" s="472"/>
      <c r="GS931" s="472"/>
      <c r="GT931" s="472"/>
      <c r="GU931" s="472"/>
      <c r="GV931" s="472"/>
    </row>
    <row r="932" spans="1:204" s="473" customFormat="1" x14ac:dyDescent="0.2">
      <c r="A932" s="476"/>
      <c r="B932" s="485" t="s">
        <v>1633</v>
      </c>
      <c r="C932" s="475" t="s">
        <v>97</v>
      </c>
      <c r="D932" s="478">
        <v>0.06</v>
      </c>
      <c r="E932" s="478"/>
      <c r="F932" s="478"/>
      <c r="G932" s="478"/>
      <c r="H932" s="478"/>
      <c r="I932" s="478"/>
      <c r="J932" s="478"/>
      <c r="K932" s="478"/>
      <c r="L932" s="478"/>
      <c r="M932" s="478"/>
      <c r="N932" s="478"/>
      <c r="O932" s="478"/>
      <c r="P932" s="478"/>
      <c r="Q932" s="478"/>
      <c r="R932" s="478"/>
      <c r="S932" s="478"/>
      <c r="T932" s="478"/>
      <c r="U932" s="478"/>
      <c r="V932" s="478"/>
      <c r="W932" s="478"/>
      <c r="X932" s="478">
        <v>0</v>
      </c>
      <c r="Y932" s="478"/>
      <c r="Z932" s="478"/>
      <c r="AA932" s="478"/>
      <c r="AB932" s="478"/>
      <c r="AC932" s="478"/>
      <c r="AD932" s="478"/>
      <c r="AE932" s="478"/>
      <c r="AF932" s="478"/>
      <c r="AG932" s="478"/>
      <c r="AH932" s="478"/>
      <c r="AI932" s="478"/>
      <c r="AJ932" s="478"/>
      <c r="AK932" s="478"/>
      <c r="AL932" s="478"/>
      <c r="AM932" s="478"/>
      <c r="AN932" s="478"/>
      <c r="AO932" s="478"/>
      <c r="AP932" s="478"/>
      <c r="AQ932" s="478"/>
      <c r="AR932" s="478"/>
      <c r="AS932" s="478"/>
      <c r="AT932" s="478"/>
      <c r="AU932" s="478"/>
      <c r="AV932" s="478"/>
      <c r="AW932" s="478"/>
      <c r="AX932" s="478"/>
      <c r="AY932" s="478"/>
      <c r="AZ932" s="478"/>
      <c r="BA932" s="478"/>
      <c r="BB932" s="478"/>
      <c r="BC932" s="478"/>
      <c r="BD932" s="475" t="s">
        <v>2974</v>
      </c>
      <c r="BE932" s="475"/>
      <c r="BF932" s="472"/>
      <c r="BG932" s="472">
        <v>0</v>
      </c>
      <c r="BH932" s="472">
        <v>0.06</v>
      </c>
      <c r="BI932" s="472"/>
      <c r="BJ932" s="472"/>
      <c r="BK932" s="472"/>
      <c r="BL932" s="472"/>
      <c r="BM932" s="472"/>
      <c r="BN932" s="472"/>
      <c r="BO932" s="472"/>
      <c r="BP932" s="472"/>
      <c r="BQ932" s="472"/>
      <c r="BR932" s="472"/>
      <c r="BS932" s="472"/>
      <c r="BT932" s="472"/>
      <c r="BU932" s="472"/>
      <c r="BV932" s="472"/>
      <c r="BW932" s="472"/>
      <c r="BX932" s="472"/>
      <c r="BY932" s="472"/>
      <c r="BZ932" s="472"/>
      <c r="CA932" s="472"/>
      <c r="CB932" s="472"/>
      <c r="CC932" s="472"/>
      <c r="CD932" s="472"/>
      <c r="CE932" s="472"/>
      <c r="CF932" s="472"/>
      <c r="CG932" s="472"/>
      <c r="CH932" s="472"/>
      <c r="CI932" s="472"/>
      <c r="CJ932" s="472"/>
      <c r="CK932" s="472"/>
      <c r="CL932" s="472"/>
      <c r="CM932" s="472"/>
      <c r="CN932" s="472"/>
      <c r="CO932" s="472"/>
      <c r="CP932" s="472"/>
      <c r="CQ932" s="472"/>
      <c r="CR932" s="472"/>
      <c r="CS932" s="472"/>
      <c r="CT932" s="472"/>
      <c r="CU932" s="472"/>
      <c r="CV932" s="472"/>
      <c r="CW932" s="472"/>
      <c r="CX932" s="472"/>
      <c r="CY932" s="472"/>
      <c r="CZ932" s="472"/>
      <c r="DA932" s="472"/>
      <c r="DB932" s="472"/>
      <c r="DC932" s="472"/>
      <c r="DD932" s="472"/>
      <c r="DE932" s="472"/>
      <c r="DF932" s="472"/>
      <c r="DG932" s="472"/>
      <c r="DH932" s="472"/>
      <c r="DI932" s="472"/>
      <c r="DJ932" s="472"/>
      <c r="DK932" s="472"/>
      <c r="DL932" s="472"/>
      <c r="DM932" s="472"/>
      <c r="DN932" s="472"/>
      <c r="DO932" s="472"/>
      <c r="DP932" s="472"/>
      <c r="DQ932" s="472"/>
      <c r="DR932" s="472"/>
      <c r="DS932" s="472"/>
      <c r="DT932" s="472"/>
      <c r="DU932" s="472"/>
      <c r="DV932" s="472"/>
      <c r="DW932" s="472"/>
      <c r="DX932" s="472"/>
      <c r="DY932" s="472"/>
      <c r="DZ932" s="472"/>
      <c r="EA932" s="472"/>
      <c r="EB932" s="472"/>
      <c r="EC932" s="472"/>
      <c r="ED932" s="472"/>
      <c r="EE932" s="472"/>
      <c r="EF932" s="472"/>
      <c r="EG932" s="472"/>
      <c r="EH932" s="472"/>
      <c r="EI932" s="472"/>
      <c r="EJ932" s="472"/>
      <c r="EK932" s="472"/>
      <c r="EL932" s="472"/>
      <c r="EM932" s="472"/>
      <c r="EN932" s="472"/>
      <c r="EO932" s="472"/>
      <c r="EP932" s="472"/>
      <c r="EQ932" s="472"/>
      <c r="ER932" s="472"/>
      <c r="ES932" s="472"/>
      <c r="ET932" s="472"/>
      <c r="EU932" s="472"/>
      <c r="EV932" s="472"/>
      <c r="EW932" s="472"/>
      <c r="EX932" s="472"/>
      <c r="EY932" s="472"/>
      <c r="EZ932" s="472"/>
      <c r="FA932" s="472"/>
      <c r="FB932" s="472"/>
      <c r="FC932" s="472"/>
      <c r="FD932" s="472"/>
      <c r="FE932" s="472"/>
      <c r="FF932" s="472"/>
      <c r="FG932" s="472"/>
      <c r="FH932" s="472"/>
      <c r="FI932" s="472"/>
      <c r="FJ932" s="472"/>
      <c r="FK932" s="472"/>
      <c r="FL932" s="472"/>
      <c r="FM932" s="472"/>
      <c r="FN932" s="472"/>
      <c r="FO932" s="472"/>
      <c r="FP932" s="472"/>
      <c r="FQ932" s="472"/>
      <c r="FR932" s="472"/>
      <c r="FS932" s="472"/>
      <c r="FT932" s="472"/>
      <c r="FU932" s="472"/>
      <c r="FV932" s="472"/>
      <c r="FW932" s="472"/>
      <c r="FX932" s="472"/>
      <c r="FY932" s="472"/>
      <c r="FZ932" s="472"/>
      <c r="GA932" s="472"/>
      <c r="GB932" s="472"/>
      <c r="GC932" s="472"/>
      <c r="GD932" s="472"/>
      <c r="GE932" s="472"/>
      <c r="GF932" s="472"/>
      <c r="GG932" s="472"/>
      <c r="GH932" s="472"/>
      <c r="GI932" s="472"/>
      <c r="GJ932" s="472"/>
      <c r="GK932" s="472"/>
      <c r="GL932" s="472"/>
      <c r="GM932" s="472"/>
      <c r="GN932" s="472"/>
      <c r="GO932" s="472"/>
      <c r="GP932" s="472"/>
      <c r="GQ932" s="472"/>
      <c r="GR932" s="472"/>
      <c r="GS932" s="472"/>
      <c r="GT932" s="472"/>
      <c r="GU932" s="472"/>
      <c r="GV932" s="472"/>
    </row>
    <row r="933" spans="1:204" s="473" customFormat="1" x14ac:dyDescent="0.2">
      <c r="A933" s="476"/>
      <c r="B933" s="508" t="s">
        <v>1634</v>
      </c>
      <c r="C933" s="475" t="s">
        <v>97</v>
      </c>
      <c r="D933" s="478">
        <v>0.1</v>
      </c>
      <c r="E933" s="478"/>
      <c r="F933" s="478"/>
      <c r="G933" s="478"/>
      <c r="H933" s="478">
        <v>0.1</v>
      </c>
      <c r="I933" s="478"/>
      <c r="J933" s="478"/>
      <c r="K933" s="478"/>
      <c r="L933" s="478"/>
      <c r="M933" s="478"/>
      <c r="N933" s="478"/>
      <c r="O933" s="478"/>
      <c r="P933" s="478"/>
      <c r="Q933" s="478"/>
      <c r="R933" s="478"/>
      <c r="S933" s="478"/>
      <c r="T933" s="478"/>
      <c r="U933" s="478"/>
      <c r="V933" s="478"/>
      <c r="W933" s="478"/>
      <c r="X933" s="478">
        <v>0</v>
      </c>
      <c r="Y933" s="478"/>
      <c r="Z933" s="478"/>
      <c r="AA933" s="478"/>
      <c r="AB933" s="478"/>
      <c r="AC933" s="478"/>
      <c r="AD933" s="478"/>
      <c r="AE933" s="478"/>
      <c r="AF933" s="478"/>
      <c r="AG933" s="478"/>
      <c r="AH933" s="478"/>
      <c r="AI933" s="478"/>
      <c r="AJ933" s="478"/>
      <c r="AK933" s="478"/>
      <c r="AL933" s="478"/>
      <c r="AM933" s="478"/>
      <c r="AN933" s="478"/>
      <c r="AO933" s="478"/>
      <c r="AP933" s="478"/>
      <c r="AQ933" s="478"/>
      <c r="AR933" s="478"/>
      <c r="AS933" s="478"/>
      <c r="AT933" s="478"/>
      <c r="AU933" s="478"/>
      <c r="AV933" s="478"/>
      <c r="AW933" s="478"/>
      <c r="AX933" s="478"/>
      <c r="AY933" s="478"/>
      <c r="AZ933" s="478"/>
      <c r="BA933" s="478"/>
      <c r="BB933" s="478"/>
      <c r="BC933" s="478"/>
      <c r="BD933" s="475" t="s">
        <v>1571</v>
      </c>
      <c r="BE933" s="475" t="s">
        <v>1635</v>
      </c>
      <c r="BF933" s="472">
        <v>2017</v>
      </c>
      <c r="BG933" s="472">
        <v>0.1</v>
      </c>
      <c r="BH933" s="472">
        <v>0</v>
      </c>
      <c r="BI933" s="472"/>
      <c r="BJ933" s="472"/>
      <c r="BK933" s="472"/>
      <c r="BL933" s="472"/>
      <c r="BM933" s="472"/>
      <c r="BN933" s="472"/>
      <c r="BO933" s="472"/>
      <c r="BP933" s="472"/>
      <c r="BQ933" s="472"/>
      <c r="BR933" s="472"/>
      <c r="BS933" s="472"/>
      <c r="BT933" s="472"/>
      <c r="BU933" s="472"/>
      <c r="BV933" s="472"/>
      <c r="BW933" s="472"/>
      <c r="BX933" s="472"/>
      <c r="BY933" s="472"/>
      <c r="BZ933" s="472"/>
      <c r="CA933" s="472"/>
      <c r="CB933" s="472"/>
      <c r="CC933" s="472"/>
      <c r="CD933" s="472"/>
      <c r="CE933" s="472"/>
      <c r="CF933" s="472"/>
      <c r="CG933" s="472"/>
      <c r="CH933" s="472"/>
      <c r="CI933" s="472"/>
      <c r="CJ933" s="472"/>
      <c r="CK933" s="472"/>
      <c r="CL933" s="472"/>
      <c r="CM933" s="472"/>
      <c r="CN933" s="472"/>
      <c r="CO933" s="472"/>
      <c r="CP933" s="472"/>
      <c r="CQ933" s="472"/>
      <c r="CR933" s="472"/>
      <c r="CS933" s="472"/>
      <c r="CT933" s="472"/>
      <c r="CU933" s="472"/>
      <c r="CV933" s="472"/>
      <c r="CW933" s="472"/>
      <c r="CX933" s="472"/>
      <c r="CY933" s="472"/>
      <c r="CZ933" s="472"/>
      <c r="DA933" s="472"/>
      <c r="DB933" s="472"/>
      <c r="DC933" s="472"/>
      <c r="DD933" s="472"/>
      <c r="DE933" s="472"/>
      <c r="DF933" s="472"/>
      <c r="DG933" s="472"/>
      <c r="DH933" s="472"/>
      <c r="DI933" s="472"/>
      <c r="DJ933" s="472"/>
      <c r="DK933" s="472"/>
      <c r="DL933" s="472"/>
      <c r="DM933" s="472"/>
      <c r="DN933" s="472"/>
      <c r="DO933" s="472"/>
      <c r="DP933" s="472"/>
      <c r="DQ933" s="472"/>
      <c r="DR933" s="472"/>
      <c r="DS933" s="472"/>
      <c r="DT933" s="472"/>
      <c r="DU933" s="472"/>
      <c r="DV933" s="472"/>
      <c r="DW933" s="472"/>
      <c r="DX933" s="472"/>
      <c r="DY933" s="472"/>
      <c r="DZ933" s="472"/>
      <c r="EA933" s="472"/>
      <c r="EB933" s="472"/>
      <c r="EC933" s="472"/>
      <c r="ED933" s="472"/>
      <c r="EE933" s="472"/>
      <c r="EF933" s="472"/>
      <c r="EG933" s="472"/>
      <c r="EH933" s="472"/>
      <c r="EI933" s="472"/>
      <c r="EJ933" s="472"/>
      <c r="EK933" s="472"/>
      <c r="EL933" s="472"/>
      <c r="EM933" s="472"/>
      <c r="EN933" s="472"/>
      <c r="EO933" s="472"/>
      <c r="EP933" s="472"/>
      <c r="EQ933" s="472"/>
      <c r="ER933" s="472"/>
      <c r="ES933" s="472"/>
      <c r="ET933" s="472"/>
      <c r="EU933" s="472"/>
      <c r="EV933" s="472"/>
      <c r="EW933" s="472"/>
      <c r="EX933" s="472"/>
      <c r="EY933" s="472"/>
      <c r="EZ933" s="472"/>
      <c r="FA933" s="472"/>
      <c r="FB933" s="472"/>
      <c r="FC933" s="472"/>
      <c r="FD933" s="472"/>
      <c r="FE933" s="472"/>
      <c r="FF933" s="472"/>
      <c r="FG933" s="472"/>
      <c r="FH933" s="472"/>
      <c r="FI933" s="472"/>
      <c r="FJ933" s="472"/>
      <c r="FK933" s="472"/>
      <c r="FL933" s="472"/>
      <c r="FM933" s="472"/>
      <c r="FN933" s="472"/>
      <c r="FO933" s="472"/>
      <c r="FP933" s="472"/>
      <c r="FQ933" s="472"/>
      <c r="FR933" s="472"/>
      <c r="FS933" s="472"/>
      <c r="FT933" s="472"/>
      <c r="FU933" s="472"/>
      <c r="FV933" s="472"/>
      <c r="FW933" s="472"/>
      <c r="FX933" s="472"/>
      <c r="FY933" s="472"/>
      <c r="FZ933" s="472"/>
      <c r="GA933" s="472"/>
      <c r="GB933" s="472"/>
      <c r="GC933" s="472"/>
      <c r="GD933" s="472"/>
      <c r="GE933" s="472"/>
      <c r="GF933" s="472"/>
      <c r="GG933" s="472"/>
      <c r="GH933" s="472"/>
      <c r="GI933" s="472"/>
      <c r="GJ933" s="472"/>
      <c r="GK933" s="472"/>
      <c r="GL933" s="472"/>
      <c r="GM933" s="472"/>
      <c r="GN933" s="472"/>
      <c r="GO933" s="472"/>
      <c r="GP933" s="472"/>
      <c r="GQ933" s="472"/>
      <c r="GR933" s="472"/>
      <c r="GS933" s="472"/>
      <c r="GT933" s="472"/>
      <c r="GU933" s="472"/>
      <c r="GV933" s="472"/>
    </row>
    <row r="934" spans="1:204" s="473" customFormat="1" x14ac:dyDescent="0.2">
      <c r="A934" s="476"/>
      <c r="B934" s="481" t="s">
        <v>1636</v>
      </c>
      <c r="C934" s="475" t="s">
        <v>97</v>
      </c>
      <c r="D934" s="478">
        <v>0.13</v>
      </c>
      <c r="E934" s="478"/>
      <c r="F934" s="478"/>
      <c r="G934" s="478"/>
      <c r="H934" s="478"/>
      <c r="I934" s="478">
        <v>0.13</v>
      </c>
      <c r="J934" s="478"/>
      <c r="K934" s="478"/>
      <c r="L934" s="478"/>
      <c r="M934" s="478"/>
      <c r="N934" s="478"/>
      <c r="O934" s="478"/>
      <c r="P934" s="478"/>
      <c r="Q934" s="478"/>
      <c r="R934" s="478"/>
      <c r="S934" s="478"/>
      <c r="T934" s="478"/>
      <c r="U934" s="478"/>
      <c r="V934" s="478"/>
      <c r="W934" s="478"/>
      <c r="X934" s="478">
        <v>0</v>
      </c>
      <c r="Y934" s="478"/>
      <c r="Z934" s="478"/>
      <c r="AA934" s="478"/>
      <c r="AB934" s="478"/>
      <c r="AC934" s="478"/>
      <c r="AD934" s="478"/>
      <c r="AE934" s="478"/>
      <c r="AF934" s="478"/>
      <c r="AG934" s="478"/>
      <c r="AH934" s="478"/>
      <c r="AI934" s="478"/>
      <c r="AJ934" s="478"/>
      <c r="AK934" s="478"/>
      <c r="AL934" s="478"/>
      <c r="AM934" s="478"/>
      <c r="AN934" s="478"/>
      <c r="AO934" s="478"/>
      <c r="AP934" s="478"/>
      <c r="AQ934" s="478"/>
      <c r="AR934" s="478"/>
      <c r="AS934" s="478"/>
      <c r="AT934" s="478"/>
      <c r="AU934" s="478"/>
      <c r="AV934" s="478"/>
      <c r="AW934" s="478"/>
      <c r="AX934" s="478"/>
      <c r="AY934" s="478"/>
      <c r="AZ934" s="478"/>
      <c r="BA934" s="478"/>
      <c r="BB934" s="478"/>
      <c r="BC934" s="478"/>
      <c r="BD934" s="475" t="s">
        <v>3029</v>
      </c>
      <c r="BE934" s="493" t="s">
        <v>1637</v>
      </c>
      <c r="BF934" s="472">
        <v>2017</v>
      </c>
      <c r="BG934" s="472">
        <v>0.13</v>
      </c>
      <c r="BH934" s="472">
        <v>0</v>
      </c>
      <c r="BI934" s="472"/>
      <c r="BJ934" s="472"/>
      <c r="BK934" s="472"/>
      <c r="BL934" s="472"/>
      <c r="BM934" s="472"/>
      <c r="BN934" s="472"/>
      <c r="BO934" s="472"/>
      <c r="BP934" s="472"/>
      <c r="BQ934" s="472"/>
      <c r="BR934" s="472"/>
      <c r="BS934" s="472"/>
      <c r="BT934" s="472"/>
      <c r="BU934" s="472"/>
      <c r="BV934" s="472"/>
      <c r="BW934" s="472"/>
      <c r="BX934" s="472"/>
      <c r="BY934" s="472"/>
      <c r="BZ934" s="472"/>
      <c r="CA934" s="472"/>
      <c r="CB934" s="472"/>
      <c r="CC934" s="472"/>
      <c r="CD934" s="472"/>
      <c r="CE934" s="472"/>
      <c r="CF934" s="472"/>
      <c r="CG934" s="472"/>
      <c r="CH934" s="472"/>
      <c r="CI934" s="472"/>
      <c r="CJ934" s="472"/>
      <c r="CK934" s="472"/>
      <c r="CL934" s="472"/>
      <c r="CM934" s="472"/>
      <c r="CN934" s="472"/>
      <c r="CO934" s="472"/>
      <c r="CP934" s="472"/>
      <c r="CQ934" s="472"/>
      <c r="CR934" s="472"/>
      <c r="CS934" s="472"/>
      <c r="CT934" s="472"/>
      <c r="CU934" s="472"/>
      <c r="CV934" s="472"/>
      <c r="CW934" s="472"/>
      <c r="CX934" s="472"/>
      <c r="CY934" s="472"/>
      <c r="CZ934" s="472"/>
      <c r="DA934" s="472"/>
      <c r="DB934" s="472"/>
      <c r="DC934" s="472"/>
      <c r="DD934" s="472"/>
      <c r="DE934" s="472"/>
      <c r="DF934" s="472"/>
      <c r="DG934" s="472"/>
      <c r="DH934" s="472"/>
      <c r="DI934" s="472"/>
      <c r="DJ934" s="472"/>
      <c r="DK934" s="472"/>
      <c r="DL934" s="472"/>
      <c r="DM934" s="472"/>
      <c r="DN934" s="472"/>
      <c r="DO934" s="472"/>
      <c r="DP934" s="472"/>
      <c r="DQ934" s="472"/>
      <c r="DR934" s="472"/>
      <c r="DS934" s="472"/>
      <c r="DT934" s="472"/>
      <c r="DU934" s="472"/>
      <c r="DV934" s="472"/>
      <c r="DW934" s="472"/>
      <c r="DX934" s="472"/>
      <c r="DY934" s="472"/>
      <c r="DZ934" s="472"/>
      <c r="EA934" s="472"/>
      <c r="EB934" s="472"/>
      <c r="EC934" s="472"/>
      <c r="ED934" s="472"/>
      <c r="EE934" s="472"/>
      <c r="EF934" s="472"/>
      <c r="EG934" s="472"/>
      <c r="EH934" s="472"/>
      <c r="EI934" s="472"/>
      <c r="EJ934" s="472"/>
      <c r="EK934" s="472"/>
      <c r="EL934" s="472"/>
      <c r="EM934" s="472"/>
      <c r="EN934" s="472"/>
      <c r="EO934" s="472"/>
      <c r="EP934" s="472"/>
      <c r="EQ934" s="472"/>
      <c r="ER934" s="472"/>
      <c r="ES934" s="472"/>
      <c r="ET934" s="472"/>
      <c r="EU934" s="472"/>
      <c r="EV934" s="472"/>
      <c r="EW934" s="472"/>
      <c r="EX934" s="472"/>
      <c r="EY934" s="472"/>
      <c r="EZ934" s="472"/>
      <c r="FA934" s="472"/>
      <c r="FB934" s="472"/>
      <c r="FC934" s="472"/>
      <c r="FD934" s="472"/>
      <c r="FE934" s="472"/>
      <c r="FF934" s="472"/>
      <c r="FG934" s="472"/>
      <c r="FH934" s="472"/>
      <c r="FI934" s="472"/>
      <c r="FJ934" s="472"/>
      <c r="FK934" s="472"/>
      <c r="FL934" s="472"/>
      <c r="FM934" s="472"/>
      <c r="FN934" s="472"/>
      <c r="FO934" s="472"/>
      <c r="FP934" s="472"/>
      <c r="FQ934" s="472"/>
      <c r="FR934" s="472"/>
      <c r="FS934" s="472"/>
      <c r="FT934" s="472"/>
      <c r="FU934" s="472"/>
      <c r="FV934" s="472"/>
      <c r="FW934" s="472"/>
      <c r="FX934" s="472"/>
      <c r="FY934" s="472"/>
      <c r="FZ934" s="472"/>
      <c r="GA934" s="472"/>
      <c r="GB934" s="472"/>
      <c r="GC934" s="472"/>
      <c r="GD934" s="472"/>
      <c r="GE934" s="472"/>
      <c r="GF934" s="472"/>
      <c r="GG934" s="472"/>
      <c r="GH934" s="472"/>
      <c r="GI934" s="472"/>
      <c r="GJ934" s="472"/>
      <c r="GK934" s="472"/>
      <c r="GL934" s="472"/>
      <c r="GM934" s="472"/>
      <c r="GN934" s="472"/>
      <c r="GO934" s="472"/>
      <c r="GP934" s="472"/>
      <c r="GQ934" s="472"/>
      <c r="GR934" s="472"/>
      <c r="GS934" s="472"/>
      <c r="GT934" s="472"/>
      <c r="GU934" s="472"/>
      <c r="GV934" s="472"/>
    </row>
    <row r="935" spans="1:204" s="473" customFormat="1" x14ac:dyDescent="0.2">
      <c r="A935" s="476"/>
      <c r="B935" s="481" t="s">
        <v>1638</v>
      </c>
      <c r="C935" s="475" t="s">
        <v>97</v>
      </c>
      <c r="D935" s="478">
        <v>0.3</v>
      </c>
      <c r="E935" s="478"/>
      <c r="F935" s="478"/>
      <c r="G935" s="478"/>
      <c r="H935" s="478"/>
      <c r="I935" s="478"/>
      <c r="J935" s="478"/>
      <c r="K935" s="478"/>
      <c r="L935" s="478"/>
      <c r="M935" s="478"/>
      <c r="N935" s="478"/>
      <c r="O935" s="478"/>
      <c r="P935" s="478"/>
      <c r="Q935" s="478"/>
      <c r="R935" s="478"/>
      <c r="S935" s="478"/>
      <c r="T935" s="478"/>
      <c r="U935" s="478"/>
      <c r="V935" s="478"/>
      <c r="W935" s="478"/>
      <c r="X935" s="478">
        <v>0</v>
      </c>
      <c r="Y935" s="478"/>
      <c r="Z935" s="478"/>
      <c r="AA935" s="478"/>
      <c r="AB935" s="478"/>
      <c r="AC935" s="478"/>
      <c r="AD935" s="478"/>
      <c r="AE935" s="478"/>
      <c r="AF935" s="478"/>
      <c r="AG935" s="478"/>
      <c r="AH935" s="478"/>
      <c r="AI935" s="478"/>
      <c r="AJ935" s="478"/>
      <c r="AK935" s="478"/>
      <c r="AL935" s="478"/>
      <c r="AM935" s="478"/>
      <c r="AN935" s="478"/>
      <c r="AO935" s="478"/>
      <c r="AP935" s="478"/>
      <c r="AQ935" s="478"/>
      <c r="AR935" s="478"/>
      <c r="AS935" s="478"/>
      <c r="AT935" s="478"/>
      <c r="AU935" s="478"/>
      <c r="AV935" s="478"/>
      <c r="AW935" s="478"/>
      <c r="AX935" s="478"/>
      <c r="AY935" s="478"/>
      <c r="AZ935" s="478"/>
      <c r="BA935" s="478">
        <v>0.3</v>
      </c>
      <c r="BB935" s="478"/>
      <c r="BC935" s="478"/>
      <c r="BD935" s="475" t="s">
        <v>3084</v>
      </c>
      <c r="BE935" s="493" t="s">
        <v>3084</v>
      </c>
      <c r="BF935" s="472">
        <v>2017</v>
      </c>
      <c r="BG935" s="472"/>
      <c r="BH935" s="472"/>
      <c r="BI935" s="472"/>
      <c r="BJ935" s="472"/>
      <c r="BK935" s="472"/>
      <c r="BL935" s="472"/>
      <c r="BM935" s="472"/>
      <c r="BN935" s="472"/>
      <c r="BO935" s="472"/>
      <c r="BP935" s="472"/>
      <c r="BQ935" s="472"/>
      <c r="BR935" s="472"/>
      <c r="BS935" s="472"/>
      <c r="BT935" s="472"/>
      <c r="BU935" s="472"/>
      <c r="BV935" s="472"/>
      <c r="BW935" s="472"/>
      <c r="BX935" s="472"/>
      <c r="BY935" s="472"/>
      <c r="BZ935" s="472"/>
      <c r="CA935" s="472"/>
      <c r="CB935" s="472"/>
      <c r="CC935" s="472"/>
      <c r="CD935" s="472"/>
      <c r="CE935" s="472"/>
      <c r="CF935" s="472"/>
      <c r="CG935" s="472"/>
      <c r="CH935" s="472"/>
      <c r="CI935" s="472"/>
      <c r="CJ935" s="472"/>
      <c r="CK935" s="472"/>
      <c r="CL935" s="472"/>
      <c r="CM935" s="472"/>
      <c r="CN935" s="472"/>
      <c r="CO935" s="472"/>
      <c r="CP935" s="472"/>
      <c r="CQ935" s="472"/>
      <c r="CR935" s="472"/>
      <c r="CS935" s="472"/>
      <c r="CT935" s="472"/>
      <c r="CU935" s="472"/>
      <c r="CV935" s="472"/>
      <c r="CW935" s="472"/>
      <c r="CX935" s="472"/>
      <c r="CY935" s="472"/>
      <c r="CZ935" s="472"/>
      <c r="DA935" s="472"/>
      <c r="DB935" s="472"/>
      <c r="DC935" s="472"/>
      <c r="DD935" s="472"/>
      <c r="DE935" s="472"/>
      <c r="DF935" s="472"/>
      <c r="DG935" s="472"/>
      <c r="DH935" s="472"/>
      <c r="DI935" s="472"/>
      <c r="DJ935" s="472"/>
      <c r="DK935" s="472"/>
      <c r="DL935" s="472"/>
      <c r="DM935" s="472"/>
      <c r="DN935" s="472"/>
      <c r="DO935" s="472"/>
      <c r="DP935" s="472"/>
      <c r="DQ935" s="472"/>
      <c r="DR935" s="472"/>
      <c r="DS935" s="472"/>
      <c r="DT935" s="472"/>
      <c r="DU935" s="472"/>
      <c r="DV935" s="472"/>
      <c r="DW935" s="472"/>
      <c r="DX935" s="472"/>
      <c r="DY935" s="472"/>
      <c r="DZ935" s="472"/>
      <c r="EA935" s="472"/>
      <c r="EB935" s="472"/>
      <c r="EC935" s="472"/>
      <c r="ED935" s="472"/>
      <c r="EE935" s="472"/>
      <c r="EF935" s="472"/>
      <c r="EG935" s="472"/>
      <c r="EH935" s="472"/>
      <c r="EI935" s="472"/>
      <c r="EJ935" s="472"/>
      <c r="EK935" s="472"/>
      <c r="EL935" s="472"/>
      <c r="EM935" s="472"/>
      <c r="EN935" s="472"/>
      <c r="EO935" s="472"/>
      <c r="EP935" s="472"/>
      <c r="EQ935" s="472"/>
      <c r="ER935" s="472"/>
      <c r="ES935" s="472"/>
      <c r="ET935" s="472"/>
      <c r="EU935" s="472"/>
      <c r="EV935" s="472"/>
      <c r="EW935" s="472"/>
      <c r="EX935" s="472"/>
      <c r="EY935" s="472"/>
      <c r="EZ935" s="472"/>
      <c r="FA935" s="472"/>
      <c r="FB935" s="472"/>
      <c r="FC935" s="472"/>
      <c r="FD935" s="472"/>
      <c r="FE935" s="472"/>
      <c r="FF935" s="472"/>
      <c r="FG935" s="472"/>
      <c r="FH935" s="472"/>
      <c r="FI935" s="472"/>
      <c r="FJ935" s="472"/>
      <c r="FK935" s="472"/>
      <c r="FL935" s="472"/>
      <c r="FM935" s="472"/>
      <c r="FN935" s="472"/>
      <c r="FO935" s="472"/>
      <c r="FP935" s="472"/>
      <c r="FQ935" s="472"/>
      <c r="FR935" s="472"/>
      <c r="FS935" s="472"/>
      <c r="FT935" s="472"/>
      <c r="FU935" s="472"/>
      <c r="FV935" s="472"/>
      <c r="FW935" s="472"/>
      <c r="FX935" s="472"/>
      <c r="FY935" s="472"/>
      <c r="FZ935" s="472"/>
      <c r="GA935" s="472"/>
      <c r="GB935" s="472"/>
      <c r="GC935" s="472"/>
      <c r="GD935" s="472"/>
      <c r="GE935" s="472"/>
      <c r="GF935" s="472"/>
      <c r="GG935" s="472"/>
      <c r="GH935" s="472"/>
      <c r="GI935" s="472"/>
      <c r="GJ935" s="472"/>
      <c r="GK935" s="472"/>
      <c r="GL935" s="472"/>
      <c r="GM935" s="472"/>
      <c r="GN935" s="472"/>
      <c r="GO935" s="472"/>
      <c r="GP935" s="472"/>
      <c r="GQ935" s="472"/>
      <c r="GR935" s="472"/>
      <c r="GS935" s="472"/>
      <c r="GT935" s="472"/>
      <c r="GU935" s="472"/>
      <c r="GV935" s="472"/>
    </row>
    <row r="936" spans="1:204" s="473" customFormat="1" x14ac:dyDescent="0.2">
      <c r="A936" s="476"/>
      <c r="B936" s="481"/>
      <c r="C936" s="475"/>
      <c r="D936" s="478"/>
      <c r="E936" s="478"/>
      <c r="F936" s="478"/>
      <c r="G936" s="478"/>
      <c r="H936" s="478"/>
      <c r="I936" s="478"/>
      <c r="J936" s="478"/>
      <c r="K936" s="478"/>
      <c r="L936" s="478"/>
      <c r="M936" s="478"/>
      <c r="N936" s="478"/>
      <c r="O936" s="478"/>
      <c r="P936" s="478"/>
      <c r="Q936" s="478"/>
      <c r="R936" s="478"/>
      <c r="S936" s="478"/>
      <c r="T936" s="478"/>
      <c r="U936" s="478"/>
      <c r="V936" s="478"/>
      <c r="W936" s="478"/>
      <c r="X936" s="478">
        <v>0</v>
      </c>
      <c r="Y936" s="478"/>
      <c r="Z936" s="478"/>
      <c r="AA936" s="478"/>
      <c r="AB936" s="478"/>
      <c r="AC936" s="478"/>
      <c r="AD936" s="478"/>
      <c r="AE936" s="478"/>
      <c r="AF936" s="478"/>
      <c r="AG936" s="478"/>
      <c r="AH936" s="478"/>
      <c r="AI936" s="478"/>
      <c r="AJ936" s="478"/>
      <c r="AK936" s="478"/>
      <c r="AL936" s="478"/>
      <c r="AM936" s="478"/>
      <c r="AN936" s="478"/>
      <c r="AO936" s="478"/>
      <c r="AP936" s="478"/>
      <c r="AQ936" s="478"/>
      <c r="AR936" s="478"/>
      <c r="AS936" s="478"/>
      <c r="AT936" s="478"/>
      <c r="AU936" s="478"/>
      <c r="AV936" s="478"/>
      <c r="AW936" s="478"/>
      <c r="AX936" s="478"/>
      <c r="AY936" s="478"/>
      <c r="AZ936" s="478"/>
      <c r="BA936" s="478"/>
      <c r="BB936" s="478"/>
      <c r="BC936" s="478"/>
      <c r="BD936" s="475"/>
      <c r="BE936" s="493"/>
      <c r="BF936" s="472"/>
      <c r="BG936" s="472"/>
      <c r="BH936" s="472"/>
      <c r="BI936" s="472"/>
      <c r="BJ936" s="472"/>
      <c r="BK936" s="472"/>
      <c r="BL936" s="472"/>
      <c r="BM936" s="472"/>
      <c r="BN936" s="472"/>
      <c r="BO936" s="472"/>
      <c r="BP936" s="472"/>
      <c r="BQ936" s="472"/>
      <c r="BR936" s="472"/>
      <c r="BS936" s="472"/>
      <c r="BT936" s="472"/>
      <c r="BU936" s="472"/>
      <c r="BV936" s="472"/>
      <c r="BW936" s="472"/>
      <c r="BX936" s="472"/>
      <c r="BY936" s="472"/>
      <c r="BZ936" s="472"/>
      <c r="CA936" s="472"/>
      <c r="CB936" s="472"/>
      <c r="CC936" s="472"/>
      <c r="CD936" s="472"/>
      <c r="CE936" s="472"/>
      <c r="CF936" s="472"/>
      <c r="CG936" s="472"/>
      <c r="CH936" s="472"/>
      <c r="CI936" s="472"/>
      <c r="CJ936" s="472"/>
      <c r="CK936" s="472"/>
      <c r="CL936" s="472"/>
      <c r="CM936" s="472"/>
      <c r="CN936" s="472"/>
      <c r="CO936" s="472"/>
      <c r="CP936" s="472"/>
      <c r="CQ936" s="472"/>
      <c r="CR936" s="472"/>
      <c r="CS936" s="472"/>
      <c r="CT936" s="472"/>
      <c r="CU936" s="472"/>
      <c r="CV936" s="472"/>
      <c r="CW936" s="472"/>
      <c r="CX936" s="472"/>
      <c r="CY936" s="472"/>
      <c r="CZ936" s="472"/>
      <c r="DA936" s="472"/>
      <c r="DB936" s="472"/>
      <c r="DC936" s="472"/>
      <c r="DD936" s="472"/>
      <c r="DE936" s="472"/>
      <c r="DF936" s="472"/>
      <c r="DG936" s="472"/>
      <c r="DH936" s="472"/>
      <c r="DI936" s="472"/>
      <c r="DJ936" s="472"/>
      <c r="DK936" s="472"/>
      <c r="DL936" s="472"/>
      <c r="DM936" s="472"/>
      <c r="DN936" s="472"/>
      <c r="DO936" s="472"/>
      <c r="DP936" s="472"/>
      <c r="DQ936" s="472"/>
      <c r="DR936" s="472"/>
      <c r="DS936" s="472"/>
      <c r="DT936" s="472"/>
      <c r="DU936" s="472"/>
      <c r="DV936" s="472"/>
      <c r="DW936" s="472"/>
      <c r="DX936" s="472"/>
      <c r="DY936" s="472"/>
      <c r="DZ936" s="472"/>
      <c r="EA936" s="472"/>
      <c r="EB936" s="472"/>
      <c r="EC936" s="472"/>
      <c r="ED936" s="472"/>
      <c r="EE936" s="472"/>
      <c r="EF936" s="472"/>
      <c r="EG936" s="472"/>
      <c r="EH936" s="472"/>
      <c r="EI936" s="472"/>
      <c r="EJ936" s="472"/>
      <c r="EK936" s="472"/>
      <c r="EL936" s="472"/>
      <c r="EM936" s="472"/>
      <c r="EN936" s="472"/>
      <c r="EO936" s="472"/>
      <c r="EP936" s="472"/>
      <c r="EQ936" s="472"/>
      <c r="ER936" s="472"/>
      <c r="ES936" s="472"/>
      <c r="ET936" s="472"/>
      <c r="EU936" s="472"/>
      <c r="EV936" s="472"/>
      <c r="EW936" s="472"/>
      <c r="EX936" s="472"/>
      <c r="EY936" s="472"/>
      <c r="EZ936" s="472"/>
      <c r="FA936" s="472"/>
      <c r="FB936" s="472"/>
      <c r="FC936" s="472"/>
      <c r="FD936" s="472"/>
      <c r="FE936" s="472"/>
      <c r="FF936" s="472"/>
      <c r="FG936" s="472"/>
      <c r="FH936" s="472"/>
      <c r="FI936" s="472"/>
      <c r="FJ936" s="472"/>
      <c r="FK936" s="472"/>
      <c r="FL936" s="472"/>
      <c r="FM936" s="472"/>
      <c r="FN936" s="472"/>
      <c r="FO936" s="472"/>
      <c r="FP936" s="472"/>
      <c r="FQ936" s="472"/>
      <c r="FR936" s="472"/>
      <c r="FS936" s="472"/>
      <c r="FT936" s="472"/>
      <c r="FU936" s="472"/>
      <c r="FV936" s="472"/>
      <c r="FW936" s="472"/>
      <c r="FX936" s="472"/>
      <c r="FY936" s="472"/>
      <c r="FZ936" s="472"/>
      <c r="GA936" s="472"/>
      <c r="GB936" s="472"/>
      <c r="GC936" s="472"/>
      <c r="GD936" s="472"/>
      <c r="GE936" s="472"/>
      <c r="GF936" s="472"/>
      <c r="GG936" s="472"/>
      <c r="GH936" s="472"/>
      <c r="GI936" s="472"/>
      <c r="GJ936" s="472"/>
      <c r="GK936" s="472"/>
      <c r="GL936" s="472"/>
      <c r="GM936" s="472"/>
      <c r="GN936" s="472"/>
      <c r="GO936" s="472"/>
      <c r="GP936" s="472"/>
      <c r="GQ936" s="472"/>
      <c r="GR936" s="472"/>
      <c r="GS936" s="472"/>
      <c r="GT936" s="472"/>
      <c r="GU936" s="472"/>
      <c r="GV936" s="472"/>
    </row>
    <row r="937" spans="1:204" s="473" customFormat="1" x14ac:dyDescent="0.2">
      <c r="A937" s="476"/>
      <c r="B937" s="483" t="s">
        <v>1639</v>
      </c>
      <c r="C937" s="475" t="s">
        <v>97</v>
      </c>
      <c r="D937" s="478">
        <v>8.6199999999999992</v>
      </c>
      <c r="E937" s="478"/>
      <c r="F937" s="478"/>
      <c r="G937" s="478"/>
      <c r="H937" s="478"/>
      <c r="I937" s="478"/>
      <c r="J937" s="478"/>
      <c r="K937" s="478"/>
      <c r="L937" s="478">
        <v>8.6199999999999992</v>
      </c>
      <c r="M937" s="478"/>
      <c r="N937" s="478"/>
      <c r="O937" s="478"/>
      <c r="P937" s="478"/>
      <c r="Q937" s="478"/>
      <c r="R937" s="478"/>
      <c r="S937" s="478"/>
      <c r="T937" s="478"/>
      <c r="U937" s="478"/>
      <c r="V937" s="478"/>
      <c r="W937" s="478"/>
      <c r="X937" s="478">
        <v>0</v>
      </c>
      <c r="Y937" s="478"/>
      <c r="Z937" s="478"/>
      <c r="AA937" s="478"/>
      <c r="AB937" s="478"/>
      <c r="AC937" s="478"/>
      <c r="AD937" s="478"/>
      <c r="AE937" s="478"/>
      <c r="AF937" s="478"/>
      <c r="AG937" s="478"/>
      <c r="AH937" s="478"/>
      <c r="AI937" s="478"/>
      <c r="AJ937" s="478"/>
      <c r="AK937" s="478"/>
      <c r="AL937" s="478"/>
      <c r="AM937" s="478"/>
      <c r="AN937" s="478"/>
      <c r="AO937" s="478"/>
      <c r="AP937" s="478"/>
      <c r="AQ937" s="478"/>
      <c r="AR937" s="478"/>
      <c r="AS937" s="478"/>
      <c r="AT937" s="478"/>
      <c r="AU937" s="478"/>
      <c r="AV937" s="478"/>
      <c r="AW937" s="478"/>
      <c r="AX937" s="478"/>
      <c r="AY937" s="478"/>
      <c r="AZ937" s="478"/>
      <c r="BA937" s="478"/>
      <c r="BB937" s="478"/>
      <c r="BC937" s="478"/>
      <c r="BD937" s="475" t="s">
        <v>3004</v>
      </c>
      <c r="BE937" s="493"/>
      <c r="BF937" s="472"/>
      <c r="BG937" s="472"/>
      <c r="BH937" s="472"/>
      <c r="BI937" s="472"/>
      <c r="BJ937" s="472"/>
      <c r="BK937" s="472"/>
      <c r="BL937" s="472"/>
      <c r="BM937" s="472"/>
      <c r="BN937" s="472"/>
      <c r="BO937" s="472"/>
      <c r="BP937" s="472"/>
      <c r="BQ937" s="472"/>
      <c r="BR937" s="472"/>
      <c r="BS937" s="472"/>
      <c r="BT937" s="472"/>
      <c r="BU937" s="472"/>
      <c r="BV937" s="472"/>
      <c r="BW937" s="472"/>
      <c r="BX937" s="472"/>
      <c r="BY937" s="472"/>
      <c r="BZ937" s="472"/>
      <c r="CA937" s="472"/>
      <c r="CB937" s="472"/>
      <c r="CC937" s="472"/>
      <c r="CD937" s="472"/>
      <c r="CE937" s="472"/>
      <c r="CF937" s="472"/>
      <c r="CG937" s="472"/>
      <c r="CH937" s="472"/>
      <c r="CI937" s="472"/>
      <c r="CJ937" s="472"/>
      <c r="CK937" s="472"/>
      <c r="CL937" s="472"/>
      <c r="CM937" s="472"/>
      <c r="CN937" s="472"/>
      <c r="CO937" s="472"/>
      <c r="CP937" s="472"/>
      <c r="CQ937" s="472"/>
      <c r="CR937" s="472"/>
      <c r="CS937" s="472"/>
      <c r="CT937" s="472"/>
      <c r="CU937" s="472"/>
      <c r="CV937" s="472"/>
      <c r="CW937" s="472"/>
      <c r="CX937" s="472"/>
      <c r="CY937" s="472"/>
      <c r="CZ937" s="472"/>
      <c r="DA937" s="472"/>
      <c r="DB937" s="472"/>
      <c r="DC937" s="472"/>
      <c r="DD937" s="472"/>
      <c r="DE937" s="472"/>
      <c r="DF937" s="472"/>
      <c r="DG937" s="472"/>
      <c r="DH937" s="472"/>
      <c r="DI937" s="472"/>
      <c r="DJ937" s="472"/>
      <c r="DK937" s="472"/>
      <c r="DL937" s="472"/>
      <c r="DM937" s="472"/>
      <c r="DN937" s="472"/>
      <c r="DO937" s="472"/>
      <c r="DP937" s="472"/>
      <c r="DQ937" s="472"/>
      <c r="DR937" s="472"/>
      <c r="DS937" s="472"/>
      <c r="DT937" s="472"/>
      <c r="DU937" s="472"/>
      <c r="DV937" s="472"/>
      <c r="DW937" s="472"/>
      <c r="DX937" s="472"/>
      <c r="DY937" s="472"/>
      <c r="DZ937" s="472"/>
      <c r="EA937" s="472"/>
      <c r="EB937" s="472"/>
      <c r="EC937" s="472"/>
      <c r="ED937" s="472"/>
      <c r="EE937" s="472"/>
      <c r="EF937" s="472"/>
      <c r="EG937" s="472"/>
      <c r="EH937" s="472"/>
      <c r="EI937" s="472"/>
      <c r="EJ937" s="472"/>
      <c r="EK937" s="472"/>
      <c r="EL937" s="472"/>
      <c r="EM937" s="472"/>
      <c r="EN937" s="472"/>
      <c r="EO937" s="472"/>
      <c r="EP937" s="472"/>
      <c r="EQ937" s="472"/>
      <c r="ER937" s="472"/>
      <c r="ES937" s="472"/>
      <c r="ET937" s="472"/>
      <c r="EU937" s="472"/>
      <c r="EV937" s="472"/>
      <c r="EW937" s="472"/>
      <c r="EX937" s="472"/>
      <c r="EY937" s="472"/>
      <c r="EZ937" s="472"/>
      <c r="FA937" s="472"/>
      <c r="FB937" s="472"/>
      <c r="FC937" s="472"/>
      <c r="FD937" s="472"/>
      <c r="FE937" s="472"/>
      <c r="FF937" s="472"/>
      <c r="FG937" s="472"/>
      <c r="FH937" s="472"/>
      <c r="FI937" s="472"/>
      <c r="FJ937" s="472"/>
      <c r="FK937" s="472"/>
      <c r="FL937" s="472"/>
      <c r="FM937" s="472"/>
      <c r="FN937" s="472"/>
      <c r="FO937" s="472"/>
      <c r="FP937" s="472"/>
      <c r="FQ937" s="472"/>
      <c r="FR937" s="472"/>
      <c r="FS937" s="472"/>
      <c r="FT937" s="472"/>
      <c r="FU937" s="472"/>
      <c r="FV937" s="472"/>
      <c r="FW937" s="472"/>
      <c r="FX937" s="472"/>
      <c r="FY937" s="472"/>
      <c r="FZ937" s="472"/>
      <c r="GA937" s="472"/>
      <c r="GB937" s="472"/>
      <c r="GC937" s="472"/>
      <c r="GD937" s="472"/>
      <c r="GE937" s="472"/>
      <c r="GF937" s="472"/>
      <c r="GG937" s="472"/>
      <c r="GH937" s="472"/>
      <c r="GI937" s="472"/>
      <c r="GJ937" s="472"/>
      <c r="GK937" s="472"/>
      <c r="GL937" s="472"/>
      <c r="GM937" s="472"/>
      <c r="GN937" s="472"/>
      <c r="GO937" s="472"/>
      <c r="GP937" s="472"/>
      <c r="GQ937" s="472"/>
      <c r="GR937" s="472"/>
      <c r="GS937" s="472"/>
      <c r="GT937" s="472"/>
      <c r="GU937" s="472"/>
      <c r="GV937" s="472"/>
    </row>
    <row r="938" spans="1:204" s="473" customFormat="1" ht="32" x14ac:dyDescent="0.2">
      <c r="A938" s="476"/>
      <c r="B938" s="483" t="s">
        <v>1640</v>
      </c>
      <c r="C938" s="475" t="s">
        <v>97</v>
      </c>
      <c r="D938" s="478">
        <v>1</v>
      </c>
      <c r="E938" s="478"/>
      <c r="F938" s="478"/>
      <c r="G938" s="478"/>
      <c r="H938" s="478"/>
      <c r="I938" s="478"/>
      <c r="J938" s="478"/>
      <c r="K938" s="478"/>
      <c r="L938" s="478"/>
      <c r="M938" s="478"/>
      <c r="N938" s="478"/>
      <c r="O938" s="478"/>
      <c r="P938" s="478"/>
      <c r="Q938" s="478"/>
      <c r="R938" s="478"/>
      <c r="S938" s="478"/>
      <c r="T938" s="478"/>
      <c r="U938" s="478"/>
      <c r="V938" s="478"/>
      <c r="W938" s="478"/>
      <c r="X938" s="478">
        <v>0</v>
      </c>
      <c r="Y938" s="478"/>
      <c r="Z938" s="478"/>
      <c r="AA938" s="478"/>
      <c r="AB938" s="478"/>
      <c r="AC938" s="478"/>
      <c r="AD938" s="478"/>
      <c r="AE938" s="478"/>
      <c r="AF938" s="478"/>
      <c r="AG938" s="478"/>
      <c r="AH938" s="478"/>
      <c r="AI938" s="478"/>
      <c r="AJ938" s="478"/>
      <c r="AK938" s="478"/>
      <c r="AL938" s="478"/>
      <c r="AM938" s="478"/>
      <c r="AN938" s="478"/>
      <c r="AO938" s="478"/>
      <c r="AP938" s="478"/>
      <c r="AQ938" s="478"/>
      <c r="AR938" s="478"/>
      <c r="AS938" s="478"/>
      <c r="AT938" s="478"/>
      <c r="AU938" s="478"/>
      <c r="AV938" s="478"/>
      <c r="AW938" s="478"/>
      <c r="AX938" s="478"/>
      <c r="AY938" s="478"/>
      <c r="AZ938" s="478"/>
      <c r="BA938" s="478"/>
      <c r="BB938" s="478"/>
      <c r="BC938" s="478"/>
      <c r="BD938" s="475" t="s">
        <v>2989</v>
      </c>
      <c r="BE938" s="493"/>
      <c r="BF938" s="472"/>
      <c r="BG938" s="472"/>
      <c r="BH938" s="472"/>
      <c r="BI938" s="472"/>
      <c r="BJ938" s="472"/>
      <c r="BK938" s="472"/>
      <c r="BL938" s="472"/>
      <c r="BM938" s="472"/>
      <c r="BN938" s="472"/>
      <c r="BO938" s="472"/>
      <c r="BP938" s="472"/>
      <c r="BQ938" s="472"/>
      <c r="BR938" s="472"/>
      <c r="BS938" s="472"/>
      <c r="BT938" s="472"/>
      <c r="BU938" s="472"/>
      <c r="BV938" s="472"/>
      <c r="BW938" s="472"/>
      <c r="BX938" s="472"/>
      <c r="BY938" s="472"/>
      <c r="BZ938" s="472"/>
      <c r="CA938" s="472"/>
      <c r="CB938" s="472"/>
      <c r="CC938" s="472"/>
      <c r="CD938" s="472"/>
      <c r="CE938" s="472"/>
      <c r="CF938" s="472"/>
      <c r="CG938" s="472"/>
      <c r="CH938" s="472"/>
      <c r="CI938" s="472"/>
      <c r="CJ938" s="472"/>
      <c r="CK938" s="472"/>
      <c r="CL938" s="472"/>
      <c r="CM938" s="472"/>
      <c r="CN938" s="472"/>
      <c r="CO938" s="472"/>
      <c r="CP938" s="472"/>
      <c r="CQ938" s="472"/>
      <c r="CR938" s="472"/>
      <c r="CS938" s="472"/>
      <c r="CT938" s="472"/>
      <c r="CU938" s="472"/>
      <c r="CV938" s="472"/>
      <c r="CW938" s="472"/>
      <c r="CX938" s="472"/>
      <c r="CY938" s="472"/>
      <c r="CZ938" s="472"/>
      <c r="DA938" s="472"/>
      <c r="DB938" s="472"/>
      <c r="DC938" s="472"/>
      <c r="DD938" s="472"/>
      <c r="DE938" s="472"/>
      <c r="DF938" s="472"/>
      <c r="DG938" s="472"/>
      <c r="DH938" s="472"/>
      <c r="DI938" s="472"/>
      <c r="DJ938" s="472"/>
      <c r="DK938" s="472"/>
      <c r="DL938" s="472"/>
      <c r="DM938" s="472"/>
      <c r="DN938" s="472"/>
      <c r="DO938" s="472"/>
      <c r="DP938" s="472"/>
      <c r="DQ938" s="472"/>
      <c r="DR938" s="472"/>
      <c r="DS938" s="472"/>
      <c r="DT938" s="472"/>
      <c r="DU938" s="472"/>
      <c r="DV938" s="472"/>
      <c r="DW938" s="472"/>
      <c r="DX938" s="472"/>
      <c r="DY938" s="472"/>
      <c r="DZ938" s="472"/>
      <c r="EA938" s="472"/>
      <c r="EB938" s="472"/>
      <c r="EC938" s="472"/>
      <c r="ED938" s="472"/>
      <c r="EE938" s="472"/>
      <c r="EF938" s="472"/>
      <c r="EG938" s="472"/>
      <c r="EH938" s="472"/>
      <c r="EI938" s="472"/>
      <c r="EJ938" s="472"/>
      <c r="EK938" s="472"/>
      <c r="EL938" s="472"/>
      <c r="EM938" s="472"/>
      <c r="EN938" s="472"/>
      <c r="EO938" s="472"/>
      <c r="EP938" s="472"/>
      <c r="EQ938" s="472"/>
      <c r="ER938" s="472"/>
      <c r="ES938" s="472"/>
      <c r="ET938" s="472"/>
      <c r="EU938" s="472"/>
      <c r="EV938" s="472"/>
      <c r="EW938" s="472"/>
      <c r="EX938" s="472"/>
      <c r="EY938" s="472"/>
      <c r="EZ938" s="472"/>
      <c r="FA938" s="472"/>
      <c r="FB938" s="472"/>
      <c r="FC938" s="472"/>
      <c r="FD938" s="472"/>
      <c r="FE938" s="472"/>
      <c r="FF938" s="472"/>
      <c r="FG938" s="472"/>
      <c r="FH938" s="472"/>
      <c r="FI938" s="472"/>
      <c r="FJ938" s="472"/>
      <c r="FK938" s="472"/>
      <c r="FL938" s="472"/>
      <c r="FM938" s="472"/>
      <c r="FN938" s="472"/>
      <c r="FO938" s="472"/>
      <c r="FP938" s="472"/>
      <c r="FQ938" s="472"/>
      <c r="FR938" s="472"/>
      <c r="FS938" s="472"/>
      <c r="FT938" s="472"/>
      <c r="FU938" s="472"/>
      <c r="FV938" s="472"/>
      <c r="FW938" s="472"/>
      <c r="FX938" s="472"/>
      <c r="FY938" s="472"/>
      <c r="FZ938" s="472"/>
      <c r="GA938" s="472"/>
      <c r="GB938" s="472"/>
      <c r="GC938" s="472"/>
      <c r="GD938" s="472"/>
      <c r="GE938" s="472"/>
      <c r="GF938" s="472"/>
      <c r="GG938" s="472"/>
      <c r="GH938" s="472"/>
      <c r="GI938" s="472"/>
      <c r="GJ938" s="472"/>
      <c r="GK938" s="472"/>
      <c r="GL938" s="472"/>
      <c r="GM938" s="472"/>
      <c r="GN938" s="472"/>
      <c r="GO938" s="472"/>
      <c r="GP938" s="472"/>
      <c r="GQ938" s="472"/>
      <c r="GR938" s="472"/>
      <c r="GS938" s="472"/>
      <c r="GT938" s="472"/>
      <c r="GU938" s="472"/>
      <c r="GV938" s="472"/>
    </row>
    <row r="939" spans="1:204" s="473" customFormat="1" ht="32" x14ac:dyDescent="0.2">
      <c r="A939" s="491"/>
      <c r="B939" s="483" t="s">
        <v>1641</v>
      </c>
      <c r="C939" s="475" t="s">
        <v>97</v>
      </c>
      <c r="D939" s="478">
        <v>0.08</v>
      </c>
      <c r="E939" s="478"/>
      <c r="F939" s="478"/>
      <c r="G939" s="478"/>
      <c r="H939" s="478"/>
      <c r="I939" s="478">
        <v>0.08</v>
      </c>
      <c r="J939" s="478"/>
      <c r="K939" s="478"/>
      <c r="L939" s="478"/>
      <c r="M939" s="478"/>
      <c r="N939" s="478"/>
      <c r="O939" s="478"/>
      <c r="P939" s="478"/>
      <c r="Q939" s="478"/>
      <c r="R939" s="478"/>
      <c r="S939" s="478"/>
      <c r="T939" s="478"/>
      <c r="U939" s="478"/>
      <c r="V939" s="478"/>
      <c r="W939" s="478"/>
      <c r="X939" s="478">
        <v>0</v>
      </c>
      <c r="Y939" s="478"/>
      <c r="Z939" s="478"/>
      <c r="AA939" s="478"/>
      <c r="AB939" s="478"/>
      <c r="AC939" s="478"/>
      <c r="AD939" s="478"/>
      <c r="AE939" s="478"/>
      <c r="AF939" s="478"/>
      <c r="AG939" s="478"/>
      <c r="AH939" s="478"/>
      <c r="AI939" s="478"/>
      <c r="AJ939" s="478"/>
      <c r="AK939" s="478"/>
      <c r="AL939" s="478"/>
      <c r="AM939" s="478"/>
      <c r="AN939" s="478"/>
      <c r="AO939" s="478"/>
      <c r="AP939" s="478"/>
      <c r="AQ939" s="478"/>
      <c r="AR939" s="478"/>
      <c r="AS939" s="478"/>
      <c r="AT939" s="478"/>
      <c r="AU939" s="478"/>
      <c r="AV939" s="478"/>
      <c r="AW939" s="478"/>
      <c r="AX939" s="478"/>
      <c r="AY939" s="478"/>
      <c r="AZ939" s="478"/>
      <c r="BA939" s="478"/>
      <c r="BB939" s="478"/>
      <c r="BC939" s="478"/>
      <c r="BD939" s="475" t="s">
        <v>3016</v>
      </c>
      <c r="BE939" s="495" t="s">
        <v>1642</v>
      </c>
      <c r="BF939" s="472">
        <v>2017</v>
      </c>
      <c r="BG939" s="472"/>
      <c r="BH939" s="472"/>
      <c r="BI939" s="472"/>
      <c r="BJ939" s="472"/>
      <c r="BK939" s="472"/>
      <c r="BL939" s="472"/>
      <c r="BM939" s="472"/>
      <c r="BN939" s="472"/>
      <c r="BO939" s="472"/>
      <c r="BP939" s="472"/>
      <c r="BQ939" s="472"/>
      <c r="BR939" s="472"/>
      <c r="BS939" s="472"/>
      <c r="BT939" s="472"/>
      <c r="BU939" s="472"/>
      <c r="BV939" s="472"/>
      <c r="BW939" s="472"/>
      <c r="BX939" s="472"/>
      <c r="BY939" s="472"/>
      <c r="BZ939" s="472"/>
      <c r="CA939" s="472"/>
      <c r="CB939" s="472"/>
      <c r="CC939" s="472"/>
      <c r="CD939" s="472"/>
      <c r="CE939" s="472"/>
      <c r="CF939" s="472"/>
      <c r="CG939" s="472"/>
      <c r="CH939" s="472"/>
      <c r="CI939" s="472"/>
      <c r="CJ939" s="472"/>
      <c r="CK939" s="472"/>
      <c r="CL939" s="472"/>
      <c r="CM939" s="472"/>
      <c r="CN939" s="472"/>
      <c r="CO939" s="472"/>
      <c r="CP939" s="472"/>
      <c r="CQ939" s="472"/>
      <c r="CR939" s="472"/>
      <c r="CS939" s="472"/>
      <c r="CT939" s="472"/>
      <c r="CU939" s="472"/>
      <c r="CV939" s="472"/>
      <c r="CW939" s="472"/>
      <c r="CX939" s="472"/>
      <c r="CY939" s="472"/>
      <c r="CZ939" s="472"/>
      <c r="DA939" s="472"/>
      <c r="DB939" s="472"/>
      <c r="DC939" s="472"/>
      <c r="DD939" s="472"/>
      <c r="DE939" s="472"/>
      <c r="DF939" s="472"/>
      <c r="DG939" s="472"/>
      <c r="DH939" s="472"/>
      <c r="DI939" s="472"/>
      <c r="DJ939" s="472"/>
      <c r="DK939" s="472"/>
      <c r="DL939" s="472"/>
      <c r="DM939" s="472"/>
      <c r="DN939" s="472"/>
      <c r="DO939" s="472"/>
      <c r="DP939" s="472"/>
      <c r="DQ939" s="472"/>
      <c r="DR939" s="472"/>
      <c r="DS939" s="472"/>
      <c r="DT939" s="472"/>
      <c r="DU939" s="472"/>
      <c r="DV939" s="472"/>
      <c r="DW939" s="472"/>
      <c r="DX939" s="472"/>
      <c r="DY939" s="472"/>
      <c r="DZ939" s="472"/>
      <c r="EA939" s="472"/>
      <c r="EB939" s="472"/>
      <c r="EC939" s="472"/>
      <c r="ED939" s="472"/>
      <c r="EE939" s="472"/>
      <c r="EF939" s="472"/>
      <c r="EG939" s="472"/>
      <c r="EH939" s="472"/>
      <c r="EI939" s="472"/>
      <c r="EJ939" s="472"/>
      <c r="EK939" s="472"/>
      <c r="EL939" s="472"/>
      <c r="EM939" s="472"/>
      <c r="EN939" s="472"/>
      <c r="EO939" s="472"/>
      <c r="EP939" s="472"/>
      <c r="EQ939" s="472"/>
      <c r="ER939" s="472"/>
      <c r="ES939" s="472"/>
      <c r="ET939" s="472"/>
      <c r="EU939" s="472"/>
      <c r="EV939" s="472"/>
      <c r="EW939" s="472"/>
      <c r="EX939" s="472"/>
      <c r="EY939" s="472"/>
      <c r="EZ939" s="472"/>
      <c r="FA939" s="472"/>
      <c r="FB939" s="472"/>
      <c r="FC939" s="472"/>
      <c r="FD939" s="472"/>
      <c r="FE939" s="472"/>
      <c r="FF939" s="472"/>
      <c r="FG939" s="472"/>
      <c r="FH939" s="472"/>
      <c r="FI939" s="472"/>
      <c r="FJ939" s="472"/>
      <c r="FK939" s="472"/>
      <c r="FL939" s="472"/>
      <c r="FM939" s="472"/>
      <c r="FN939" s="472"/>
      <c r="FO939" s="472"/>
      <c r="FP939" s="472"/>
      <c r="FQ939" s="472"/>
      <c r="FR939" s="472"/>
      <c r="FS939" s="472"/>
      <c r="FT939" s="472"/>
      <c r="FU939" s="472"/>
      <c r="FV939" s="472"/>
      <c r="FW939" s="472"/>
      <c r="FX939" s="472"/>
      <c r="FY939" s="472"/>
      <c r="FZ939" s="472"/>
      <c r="GA939" s="472"/>
      <c r="GB939" s="472"/>
      <c r="GC939" s="472"/>
      <c r="GD939" s="472"/>
      <c r="GE939" s="472"/>
      <c r="GF939" s="472"/>
      <c r="GG939" s="472"/>
      <c r="GH939" s="472"/>
      <c r="GI939" s="472"/>
      <c r="GJ939" s="472"/>
      <c r="GK939" s="472"/>
      <c r="GL939" s="472"/>
      <c r="GM939" s="472"/>
      <c r="GN939" s="472"/>
      <c r="GO939" s="472"/>
      <c r="GP939" s="472"/>
      <c r="GQ939" s="472"/>
      <c r="GR939" s="472"/>
      <c r="GS939" s="472"/>
      <c r="GT939" s="472"/>
      <c r="GU939" s="472"/>
      <c r="GV939" s="472"/>
    </row>
    <row r="940" spans="1:204" s="473" customFormat="1" ht="192" x14ac:dyDescent="0.2">
      <c r="A940" s="491"/>
      <c r="B940" s="483" t="s">
        <v>1643</v>
      </c>
      <c r="C940" s="475" t="s">
        <v>97</v>
      </c>
      <c r="D940" s="478">
        <v>8.69</v>
      </c>
      <c r="E940" s="478">
        <v>0</v>
      </c>
      <c r="F940" s="478"/>
      <c r="G940" s="478">
        <v>0</v>
      </c>
      <c r="H940" s="478">
        <v>0</v>
      </c>
      <c r="I940" s="478">
        <v>0</v>
      </c>
      <c r="J940" s="478">
        <v>0</v>
      </c>
      <c r="K940" s="478">
        <v>0</v>
      </c>
      <c r="L940" s="478">
        <v>0</v>
      </c>
      <c r="M940" s="478">
        <v>0</v>
      </c>
      <c r="N940" s="478"/>
      <c r="O940" s="478"/>
      <c r="P940" s="478"/>
      <c r="Q940" s="478"/>
      <c r="R940" s="478"/>
      <c r="S940" s="478"/>
      <c r="T940" s="478"/>
      <c r="U940" s="478">
        <v>0</v>
      </c>
      <c r="V940" s="478">
        <v>0</v>
      </c>
      <c r="W940" s="478"/>
      <c r="X940" s="478">
        <v>0</v>
      </c>
      <c r="Y940" s="478">
        <v>0</v>
      </c>
      <c r="Z940" s="478"/>
      <c r="AA940" s="478"/>
      <c r="AB940" s="478"/>
      <c r="AC940" s="478"/>
      <c r="AD940" s="478"/>
      <c r="AE940" s="478">
        <v>0</v>
      </c>
      <c r="AF940" s="478">
        <v>0</v>
      </c>
      <c r="AG940" s="478"/>
      <c r="AH940" s="478"/>
      <c r="AI940" s="478">
        <v>0</v>
      </c>
      <c r="AJ940" s="478"/>
      <c r="AK940" s="478"/>
      <c r="AL940" s="478"/>
      <c r="AM940" s="478">
        <v>0</v>
      </c>
      <c r="AN940" s="478">
        <v>0</v>
      </c>
      <c r="AO940" s="478">
        <v>0</v>
      </c>
      <c r="AP940" s="478"/>
      <c r="AQ940" s="478"/>
      <c r="AR940" s="478"/>
      <c r="AS940" s="478">
        <v>0</v>
      </c>
      <c r="AT940" s="478"/>
      <c r="AU940" s="478">
        <v>0</v>
      </c>
      <c r="AV940" s="478"/>
      <c r="AW940" s="478"/>
      <c r="AX940" s="478">
        <v>0</v>
      </c>
      <c r="AY940" s="478">
        <v>0</v>
      </c>
      <c r="AZ940" s="478"/>
      <c r="BA940" s="478">
        <v>0</v>
      </c>
      <c r="BB940" s="478">
        <v>0</v>
      </c>
      <c r="BC940" s="478">
        <v>0</v>
      </c>
      <c r="BD940" s="475" t="s">
        <v>1619</v>
      </c>
      <c r="BE940" s="495"/>
      <c r="BF940" s="472"/>
      <c r="BG940" s="472"/>
      <c r="BH940" s="472"/>
      <c r="BI940" s="472"/>
      <c r="BJ940" s="472"/>
      <c r="BK940" s="472"/>
      <c r="BL940" s="472"/>
      <c r="BM940" s="472"/>
      <c r="BN940" s="472"/>
      <c r="BO940" s="472"/>
      <c r="BP940" s="472"/>
      <c r="BQ940" s="472"/>
      <c r="BR940" s="472"/>
      <c r="BS940" s="472"/>
      <c r="BT940" s="472"/>
      <c r="BU940" s="472"/>
      <c r="BV940" s="472"/>
      <c r="BW940" s="472"/>
      <c r="BX940" s="472"/>
      <c r="BY940" s="472"/>
      <c r="BZ940" s="472"/>
      <c r="CA940" s="472"/>
      <c r="CB940" s="472"/>
      <c r="CC940" s="472"/>
      <c r="CD940" s="472"/>
      <c r="CE940" s="472"/>
      <c r="CF940" s="472"/>
      <c r="CG940" s="472"/>
      <c r="CH940" s="472"/>
      <c r="CI940" s="472"/>
      <c r="CJ940" s="472"/>
      <c r="CK940" s="472"/>
      <c r="CL940" s="472"/>
      <c r="CM940" s="472"/>
      <c r="CN940" s="472"/>
      <c r="CO940" s="472"/>
      <c r="CP940" s="472"/>
      <c r="CQ940" s="472"/>
      <c r="CR940" s="472"/>
      <c r="CS940" s="472"/>
      <c r="CT940" s="472"/>
      <c r="CU940" s="472"/>
      <c r="CV940" s="472"/>
      <c r="CW940" s="472"/>
      <c r="CX940" s="472"/>
      <c r="CY940" s="472"/>
      <c r="CZ940" s="472"/>
      <c r="DA940" s="472"/>
      <c r="DB940" s="472"/>
      <c r="DC940" s="472"/>
      <c r="DD940" s="472"/>
      <c r="DE940" s="472"/>
      <c r="DF940" s="472"/>
      <c r="DG940" s="472"/>
      <c r="DH940" s="472"/>
      <c r="DI940" s="472"/>
      <c r="DJ940" s="472"/>
      <c r="DK940" s="472"/>
      <c r="DL940" s="472"/>
      <c r="DM940" s="472"/>
      <c r="DN940" s="472"/>
      <c r="DO940" s="472"/>
      <c r="DP940" s="472"/>
      <c r="DQ940" s="472"/>
      <c r="DR940" s="472"/>
      <c r="DS940" s="472"/>
      <c r="DT940" s="472"/>
      <c r="DU940" s="472"/>
      <c r="DV940" s="472"/>
      <c r="DW940" s="472"/>
      <c r="DX940" s="472"/>
      <c r="DY940" s="472"/>
      <c r="DZ940" s="472"/>
      <c r="EA940" s="472"/>
      <c r="EB940" s="472"/>
      <c r="EC940" s="472"/>
      <c r="ED940" s="472"/>
      <c r="EE940" s="472"/>
      <c r="EF940" s="472"/>
      <c r="EG940" s="472"/>
      <c r="EH940" s="472"/>
      <c r="EI940" s="472"/>
      <c r="EJ940" s="472"/>
      <c r="EK940" s="472"/>
      <c r="EL940" s="472"/>
      <c r="EM940" s="472"/>
      <c r="EN940" s="472"/>
      <c r="EO940" s="472"/>
      <c r="EP940" s="472"/>
      <c r="EQ940" s="472"/>
      <c r="ER940" s="472"/>
      <c r="ES940" s="472"/>
      <c r="ET940" s="472"/>
      <c r="EU940" s="472"/>
      <c r="EV940" s="472"/>
      <c r="EW940" s="472"/>
      <c r="EX940" s="472"/>
      <c r="EY940" s="472"/>
      <c r="EZ940" s="472"/>
      <c r="FA940" s="472"/>
      <c r="FB940" s="472"/>
      <c r="FC940" s="472"/>
      <c r="FD940" s="472"/>
      <c r="FE940" s="472"/>
      <c r="FF940" s="472"/>
      <c r="FG940" s="472"/>
      <c r="FH940" s="472"/>
      <c r="FI940" s="472"/>
      <c r="FJ940" s="472"/>
      <c r="FK940" s="472"/>
      <c r="FL940" s="472"/>
      <c r="FM940" s="472"/>
      <c r="FN940" s="472"/>
      <c r="FO940" s="472"/>
      <c r="FP940" s="472"/>
      <c r="FQ940" s="472"/>
      <c r="FR940" s="472"/>
      <c r="FS940" s="472"/>
      <c r="FT940" s="472"/>
      <c r="FU940" s="472"/>
      <c r="FV940" s="472"/>
      <c r="FW940" s="472"/>
      <c r="FX940" s="472"/>
      <c r="FY940" s="472"/>
      <c r="FZ940" s="472"/>
      <c r="GA940" s="472"/>
      <c r="GB940" s="472"/>
      <c r="GC940" s="472"/>
      <c r="GD940" s="472"/>
      <c r="GE940" s="472"/>
      <c r="GF940" s="472"/>
      <c r="GG940" s="472"/>
      <c r="GH940" s="472"/>
      <c r="GI940" s="472"/>
      <c r="GJ940" s="472"/>
      <c r="GK940" s="472"/>
      <c r="GL940" s="472"/>
      <c r="GM940" s="472"/>
      <c r="GN940" s="472"/>
      <c r="GO940" s="472"/>
      <c r="GP940" s="472"/>
      <c r="GQ940" s="472"/>
      <c r="GR940" s="472"/>
      <c r="GS940" s="472"/>
      <c r="GT940" s="472"/>
      <c r="GU940" s="472"/>
      <c r="GV940" s="472"/>
    </row>
    <row r="941" spans="1:204" s="473" customFormat="1" ht="32" x14ac:dyDescent="0.2">
      <c r="A941" s="476"/>
      <c r="B941" s="483" t="s">
        <v>359</v>
      </c>
      <c r="C941" s="475" t="s">
        <v>97</v>
      </c>
      <c r="D941" s="478">
        <v>5</v>
      </c>
      <c r="E941" s="478"/>
      <c r="F941" s="478"/>
      <c r="G941" s="478"/>
      <c r="H941" s="478">
        <v>1.02</v>
      </c>
      <c r="I941" s="478"/>
      <c r="J941" s="478"/>
      <c r="K941" s="478"/>
      <c r="L941" s="478"/>
      <c r="M941" s="478"/>
      <c r="N941" s="478"/>
      <c r="O941" s="478"/>
      <c r="P941" s="478"/>
      <c r="Q941" s="478"/>
      <c r="R941" s="478"/>
      <c r="S941" s="478"/>
      <c r="T941" s="478"/>
      <c r="U941" s="478"/>
      <c r="V941" s="478"/>
      <c r="W941" s="478"/>
      <c r="X941" s="478">
        <v>0</v>
      </c>
      <c r="Y941" s="478"/>
      <c r="Z941" s="478"/>
      <c r="AA941" s="478"/>
      <c r="AB941" s="478"/>
      <c r="AC941" s="478"/>
      <c r="AD941" s="478"/>
      <c r="AE941" s="478"/>
      <c r="AF941" s="478"/>
      <c r="AG941" s="478"/>
      <c r="AH941" s="478"/>
      <c r="AI941" s="478"/>
      <c r="AJ941" s="478"/>
      <c r="AK941" s="478"/>
      <c r="AL941" s="478"/>
      <c r="AM941" s="478"/>
      <c r="AN941" s="478"/>
      <c r="AO941" s="478"/>
      <c r="AP941" s="478"/>
      <c r="AQ941" s="478"/>
      <c r="AR941" s="478"/>
      <c r="AS941" s="478"/>
      <c r="AT941" s="478"/>
      <c r="AU941" s="478"/>
      <c r="AV941" s="478"/>
      <c r="AW941" s="478"/>
      <c r="AX941" s="478"/>
      <c r="AY941" s="478"/>
      <c r="AZ941" s="478"/>
      <c r="BA941" s="478"/>
      <c r="BB941" s="478"/>
      <c r="BC941" s="478"/>
      <c r="BD941" s="475" t="s">
        <v>2981</v>
      </c>
      <c r="BE941" s="493"/>
      <c r="BF941" s="472"/>
      <c r="BG941" s="472"/>
      <c r="BH941" s="472"/>
      <c r="BI941" s="472"/>
      <c r="BJ941" s="472"/>
      <c r="BK941" s="472"/>
      <c r="BL941" s="472"/>
      <c r="BM941" s="472"/>
      <c r="BN941" s="472"/>
      <c r="BO941" s="472"/>
      <c r="BP941" s="472"/>
      <c r="BQ941" s="472"/>
      <c r="BR941" s="472"/>
      <c r="BS941" s="472"/>
      <c r="BT941" s="472"/>
      <c r="BU941" s="472"/>
      <c r="BV941" s="472"/>
      <c r="BW941" s="472"/>
      <c r="BX941" s="472"/>
      <c r="BY941" s="472"/>
      <c r="BZ941" s="472"/>
      <c r="CA941" s="472"/>
      <c r="CB941" s="472"/>
      <c r="CC941" s="472"/>
      <c r="CD941" s="472"/>
      <c r="CE941" s="472"/>
      <c r="CF941" s="472"/>
      <c r="CG941" s="472"/>
      <c r="CH941" s="472"/>
      <c r="CI941" s="472"/>
      <c r="CJ941" s="472"/>
      <c r="CK941" s="472"/>
      <c r="CL941" s="472"/>
      <c r="CM941" s="472"/>
      <c r="CN941" s="472"/>
      <c r="CO941" s="472"/>
      <c r="CP941" s="472"/>
      <c r="CQ941" s="472"/>
      <c r="CR941" s="472"/>
      <c r="CS941" s="472"/>
      <c r="CT941" s="472"/>
      <c r="CU941" s="472"/>
      <c r="CV941" s="472"/>
      <c r="CW941" s="472"/>
      <c r="CX941" s="472"/>
      <c r="CY941" s="472"/>
      <c r="CZ941" s="472"/>
      <c r="DA941" s="472"/>
      <c r="DB941" s="472"/>
      <c r="DC941" s="472"/>
      <c r="DD941" s="472"/>
      <c r="DE941" s="472"/>
      <c r="DF941" s="472"/>
      <c r="DG941" s="472"/>
      <c r="DH941" s="472"/>
      <c r="DI941" s="472"/>
      <c r="DJ941" s="472"/>
      <c r="DK941" s="472"/>
      <c r="DL941" s="472"/>
      <c r="DM941" s="472"/>
      <c r="DN941" s="472"/>
      <c r="DO941" s="472"/>
      <c r="DP941" s="472"/>
      <c r="DQ941" s="472"/>
      <c r="DR941" s="472"/>
      <c r="DS941" s="472"/>
      <c r="DT941" s="472"/>
      <c r="DU941" s="472"/>
      <c r="DV941" s="472"/>
      <c r="DW941" s="472"/>
      <c r="DX941" s="472"/>
      <c r="DY941" s="472"/>
      <c r="DZ941" s="472"/>
      <c r="EA941" s="472"/>
      <c r="EB941" s="472"/>
      <c r="EC941" s="472"/>
      <c r="ED941" s="472"/>
      <c r="EE941" s="472"/>
      <c r="EF941" s="472"/>
      <c r="EG941" s="472"/>
      <c r="EH941" s="472"/>
      <c r="EI941" s="472"/>
      <c r="EJ941" s="472"/>
      <c r="EK941" s="472"/>
      <c r="EL941" s="472"/>
      <c r="EM941" s="472"/>
      <c r="EN941" s="472"/>
      <c r="EO941" s="472"/>
      <c r="EP941" s="472"/>
      <c r="EQ941" s="472"/>
      <c r="ER941" s="472"/>
      <c r="ES941" s="472"/>
      <c r="ET941" s="472"/>
      <c r="EU941" s="472"/>
      <c r="EV941" s="472"/>
      <c r="EW941" s="472"/>
      <c r="EX941" s="472"/>
      <c r="EY941" s="472"/>
      <c r="EZ941" s="472"/>
      <c r="FA941" s="472"/>
      <c r="FB941" s="472"/>
      <c r="FC941" s="472"/>
      <c r="FD941" s="472"/>
      <c r="FE941" s="472"/>
      <c r="FF941" s="472"/>
      <c r="FG941" s="472"/>
      <c r="FH941" s="472"/>
      <c r="FI941" s="472"/>
      <c r="FJ941" s="472"/>
      <c r="FK941" s="472"/>
      <c r="FL941" s="472"/>
      <c r="FM941" s="472"/>
      <c r="FN941" s="472"/>
      <c r="FO941" s="472"/>
      <c r="FP941" s="472"/>
      <c r="FQ941" s="472"/>
      <c r="FR941" s="472"/>
      <c r="FS941" s="472"/>
      <c r="FT941" s="472"/>
      <c r="FU941" s="472"/>
      <c r="FV941" s="472"/>
      <c r="FW941" s="472"/>
      <c r="FX941" s="472"/>
      <c r="FY941" s="472"/>
      <c r="FZ941" s="472"/>
      <c r="GA941" s="472"/>
      <c r="GB941" s="472"/>
      <c r="GC941" s="472"/>
      <c r="GD941" s="472"/>
      <c r="GE941" s="472"/>
      <c r="GF941" s="472"/>
      <c r="GG941" s="472"/>
      <c r="GH941" s="472"/>
      <c r="GI941" s="472"/>
      <c r="GJ941" s="472"/>
      <c r="GK941" s="472"/>
      <c r="GL941" s="472"/>
      <c r="GM941" s="472"/>
      <c r="GN941" s="472"/>
      <c r="GO941" s="472"/>
      <c r="GP941" s="472"/>
      <c r="GQ941" s="472"/>
      <c r="GR941" s="472"/>
      <c r="GS941" s="472"/>
      <c r="GT941" s="472"/>
      <c r="GU941" s="472"/>
      <c r="GV941" s="472"/>
    </row>
    <row r="942" spans="1:204" s="473" customFormat="1" x14ac:dyDescent="0.2">
      <c r="A942" s="476" t="s">
        <v>1644</v>
      </c>
      <c r="B942" s="477" t="s">
        <v>297</v>
      </c>
      <c r="C942" s="475"/>
      <c r="D942" s="478"/>
      <c r="E942" s="478"/>
      <c r="F942" s="478"/>
      <c r="G942" s="478"/>
      <c r="H942" s="478"/>
      <c r="I942" s="478"/>
      <c r="J942" s="478"/>
      <c r="K942" s="478"/>
      <c r="L942" s="478"/>
      <c r="M942" s="478"/>
      <c r="N942" s="478"/>
      <c r="O942" s="478"/>
      <c r="P942" s="478"/>
      <c r="Q942" s="478"/>
      <c r="R942" s="478"/>
      <c r="S942" s="478"/>
      <c r="T942" s="478"/>
      <c r="U942" s="478"/>
      <c r="V942" s="478"/>
      <c r="W942" s="478"/>
      <c r="X942" s="478">
        <v>0</v>
      </c>
      <c r="Y942" s="478"/>
      <c r="Z942" s="478"/>
      <c r="AA942" s="478"/>
      <c r="AB942" s="478"/>
      <c r="AC942" s="478"/>
      <c r="AD942" s="478"/>
      <c r="AE942" s="478"/>
      <c r="AF942" s="478"/>
      <c r="AG942" s="478"/>
      <c r="AH942" s="478"/>
      <c r="AI942" s="478"/>
      <c r="AJ942" s="478"/>
      <c r="AK942" s="478"/>
      <c r="AL942" s="478"/>
      <c r="AM942" s="478"/>
      <c r="AN942" s="478"/>
      <c r="AO942" s="478"/>
      <c r="AP942" s="478"/>
      <c r="AQ942" s="478"/>
      <c r="AR942" s="478"/>
      <c r="AS942" s="478"/>
      <c r="AT942" s="478"/>
      <c r="AU942" s="478"/>
      <c r="AV942" s="478"/>
      <c r="AW942" s="478"/>
      <c r="AX942" s="478"/>
      <c r="AY942" s="478"/>
      <c r="AZ942" s="478"/>
      <c r="BA942" s="478"/>
      <c r="BB942" s="478"/>
      <c r="BC942" s="478"/>
      <c r="BD942" s="475"/>
      <c r="BE942" s="475"/>
      <c r="BF942" s="472"/>
      <c r="BG942" s="472">
        <v>0</v>
      </c>
      <c r="BH942" s="472">
        <v>0.7</v>
      </c>
      <c r="BI942" s="472"/>
      <c r="BJ942" s="472"/>
      <c r="BK942" s="472"/>
      <c r="BL942" s="472"/>
      <c r="BM942" s="472"/>
      <c r="BN942" s="472"/>
      <c r="BO942" s="472"/>
      <c r="BP942" s="472"/>
      <c r="BQ942" s="472"/>
      <c r="BR942" s="472"/>
      <c r="BS942" s="472"/>
      <c r="BT942" s="472"/>
      <c r="BU942" s="472"/>
      <c r="BV942" s="472"/>
      <c r="BW942" s="472"/>
      <c r="BX942" s="472"/>
      <c r="BY942" s="472"/>
      <c r="BZ942" s="472"/>
      <c r="CA942" s="472"/>
      <c r="CB942" s="472"/>
      <c r="CC942" s="472"/>
      <c r="CD942" s="472"/>
      <c r="CE942" s="472"/>
      <c r="CF942" s="472"/>
      <c r="CG942" s="472"/>
      <c r="CH942" s="472"/>
      <c r="CI942" s="472"/>
      <c r="CJ942" s="472"/>
      <c r="CK942" s="472"/>
      <c r="CL942" s="472"/>
      <c r="CM942" s="472"/>
      <c r="CN942" s="472"/>
      <c r="CO942" s="472"/>
      <c r="CP942" s="472"/>
      <c r="CQ942" s="472"/>
      <c r="CR942" s="472"/>
      <c r="CS942" s="472"/>
      <c r="CT942" s="472"/>
      <c r="CU942" s="472"/>
      <c r="CV942" s="472"/>
      <c r="CW942" s="472"/>
      <c r="CX942" s="472"/>
      <c r="CY942" s="472"/>
      <c r="CZ942" s="472"/>
      <c r="DA942" s="472"/>
      <c r="DB942" s="472"/>
      <c r="DC942" s="472"/>
      <c r="DD942" s="472"/>
      <c r="DE942" s="472"/>
      <c r="DF942" s="472"/>
      <c r="DG942" s="472"/>
      <c r="DH942" s="472"/>
      <c r="DI942" s="472"/>
      <c r="DJ942" s="472"/>
      <c r="DK942" s="472"/>
      <c r="DL942" s="472"/>
      <c r="DM942" s="472"/>
      <c r="DN942" s="472"/>
      <c r="DO942" s="472"/>
      <c r="DP942" s="472"/>
      <c r="DQ942" s="472"/>
      <c r="DR942" s="472"/>
      <c r="DS942" s="472"/>
      <c r="DT942" s="472"/>
      <c r="DU942" s="472"/>
      <c r="DV942" s="472"/>
      <c r="DW942" s="472"/>
      <c r="DX942" s="472"/>
      <c r="DY942" s="472"/>
      <c r="DZ942" s="472"/>
      <c r="EA942" s="472"/>
      <c r="EB942" s="472"/>
      <c r="EC942" s="472"/>
      <c r="ED942" s="472"/>
      <c r="EE942" s="472"/>
      <c r="EF942" s="472"/>
      <c r="EG942" s="472"/>
      <c r="EH942" s="472"/>
      <c r="EI942" s="472"/>
      <c r="EJ942" s="472"/>
      <c r="EK942" s="472"/>
      <c r="EL942" s="472"/>
      <c r="EM942" s="472"/>
      <c r="EN942" s="472"/>
      <c r="EO942" s="472"/>
      <c r="EP942" s="472"/>
      <c r="EQ942" s="472"/>
      <c r="ER942" s="472"/>
      <c r="ES942" s="472"/>
      <c r="ET942" s="472"/>
      <c r="EU942" s="472"/>
      <c r="EV942" s="472"/>
      <c r="EW942" s="472"/>
      <c r="EX942" s="472"/>
      <c r="EY942" s="472"/>
      <c r="EZ942" s="472"/>
      <c r="FA942" s="472"/>
      <c r="FB942" s="472"/>
      <c r="FC942" s="472"/>
      <c r="FD942" s="472"/>
      <c r="FE942" s="472"/>
      <c r="FF942" s="472"/>
      <c r="FG942" s="472"/>
      <c r="FH942" s="472"/>
      <c r="FI942" s="472"/>
      <c r="FJ942" s="472"/>
      <c r="FK942" s="472"/>
      <c r="FL942" s="472"/>
      <c r="FM942" s="472"/>
      <c r="FN942" s="472"/>
      <c r="FO942" s="472"/>
      <c r="FP942" s="472"/>
      <c r="FQ942" s="472"/>
      <c r="FR942" s="472"/>
      <c r="FS942" s="472"/>
      <c r="FT942" s="472"/>
      <c r="FU942" s="472"/>
      <c r="FV942" s="472"/>
      <c r="FW942" s="472"/>
      <c r="FX942" s="472"/>
      <c r="FY942" s="472"/>
      <c r="FZ942" s="472"/>
      <c r="GA942" s="472"/>
      <c r="GB942" s="472"/>
      <c r="GC942" s="472"/>
      <c r="GD942" s="472"/>
      <c r="GE942" s="472"/>
      <c r="GF942" s="472"/>
      <c r="GG942" s="472"/>
      <c r="GH942" s="472"/>
      <c r="GI942" s="472"/>
      <c r="GJ942" s="472"/>
      <c r="GK942" s="472"/>
      <c r="GL942" s="472"/>
      <c r="GM942" s="472"/>
      <c r="GN942" s="472"/>
      <c r="GO942" s="472"/>
      <c r="GP942" s="472"/>
      <c r="GQ942" s="472"/>
      <c r="GR942" s="472"/>
      <c r="GS942" s="472"/>
      <c r="GT942" s="472"/>
      <c r="GU942" s="472"/>
      <c r="GV942" s="472"/>
    </row>
    <row r="943" spans="1:204" s="473" customFormat="1" ht="32" x14ac:dyDescent="0.2">
      <c r="A943" s="491"/>
      <c r="B943" s="492" t="s">
        <v>1645</v>
      </c>
      <c r="C943" s="475" t="s">
        <v>200</v>
      </c>
      <c r="D943" s="478">
        <v>0.8</v>
      </c>
      <c r="E943" s="478"/>
      <c r="F943" s="478"/>
      <c r="G943" s="478"/>
      <c r="H943" s="478"/>
      <c r="I943" s="478"/>
      <c r="J943" s="478"/>
      <c r="K943" s="478"/>
      <c r="L943" s="478"/>
      <c r="M943" s="478"/>
      <c r="N943" s="478"/>
      <c r="O943" s="478"/>
      <c r="P943" s="478"/>
      <c r="Q943" s="478"/>
      <c r="R943" s="478"/>
      <c r="S943" s="478"/>
      <c r="T943" s="478"/>
      <c r="U943" s="478"/>
      <c r="V943" s="478"/>
      <c r="W943" s="478"/>
      <c r="X943" s="478">
        <v>0</v>
      </c>
      <c r="Y943" s="478"/>
      <c r="Z943" s="478"/>
      <c r="AA943" s="478"/>
      <c r="AB943" s="478"/>
      <c r="AC943" s="478"/>
      <c r="AD943" s="478"/>
      <c r="AE943" s="478"/>
      <c r="AF943" s="478"/>
      <c r="AG943" s="478"/>
      <c r="AH943" s="478"/>
      <c r="AI943" s="478"/>
      <c r="AJ943" s="478"/>
      <c r="AK943" s="478"/>
      <c r="AL943" s="478"/>
      <c r="AM943" s="478"/>
      <c r="AN943" s="478"/>
      <c r="AO943" s="478"/>
      <c r="AP943" s="478"/>
      <c r="AQ943" s="478"/>
      <c r="AR943" s="478"/>
      <c r="AS943" s="478"/>
      <c r="AT943" s="478"/>
      <c r="AU943" s="478"/>
      <c r="AV943" s="478"/>
      <c r="AW943" s="478"/>
      <c r="AX943" s="478"/>
      <c r="AY943" s="478"/>
      <c r="AZ943" s="478"/>
      <c r="BA943" s="478"/>
      <c r="BB943" s="478"/>
      <c r="BC943" s="478"/>
      <c r="BD943" s="475" t="s">
        <v>3002</v>
      </c>
      <c r="BE943" s="475"/>
      <c r="BF943" s="472"/>
      <c r="BG943" s="472">
        <v>0</v>
      </c>
      <c r="BH943" s="472">
        <v>0.8</v>
      </c>
      <c r="BI943" s="472"/>
      <c r="BJ943" s="472"/>
      <c r="BK943" s="472"/>
      <c r="BL943" s="472"/>
      <c r="BM943" s="472"/>
      <c r="BN943" s="472"/>
      <c r="BO943" s="472"/>
      <c r="BP943" s="472"/>
      <c r="BQ943" s="472"/>
      <c r="BR943" s="472"/>
      <c r="BS943" s="472"/>
      <c r="BT943" s="472"/>
      <c r="BU943" s="472"/>
      <c r="BV943" s="472"/>
      <c r="BW943" s="472"/>
      <c r="BX943" s="472"/>
      <c r="BY943" s="472"/>
      <c r="BZ943" s="472"/>
      <c r="CA943" s="472"/>
      <c r="CB943" s="472"/>
      <c r="CC943" s="472"/>
      <c r="CD943" s="472"/>
      <c r="CE943" s="472"/>
      <c r="CF943" s="472"/>
      <c r="CG943" s="472"/>
      <c r="CH943" s="472"/>
      <c r="CI943" s="472"/>
      <c r="CJ943" s="472"/>
      <c r="CK943" s="472"/>
      <c r="CL943" s="472"/>
      <c r="CM943" s="472"/>
      <c r="CN943" s="472"/>
      <c r="CO943" s="472"/>
      <c r="CP943" s="472"/>
      <c r="CQ943" s="472"/>
      <c r="CR943" s="472"/>
      <c r="CS943" s="472"/>
      <c r="CT943" s="472"/>
      <c r="CU943" s="472"/>
      <c r="CV943" s="472"/>
      <c r="CW943" s="472"/>
      <c r="CX943" s="472"/>
      <c r="CY943" s="472"/>
      <c r="CZ943" s="472"/>
      <c r="DA943" s="472"/>
      <c r="DB943" s="472"/>
      <c r="DC943" s="472"/>
      <c r="DD943" s="472"/>
      <c r="DE943" s="472"/>
      <c r="DF943" s="472"/>
      <c r="DG943" s="472"/>
      <c r="DH943" s="472"/>
      <c r="DI943" s="472"/>
      <c r="DJ943" s="472"/>
      <c r="DK943" s="472"/>
      <c r="DL943" s="472"/>
      <c r="DM943" s="472"/>
      <c r="DN943" s="472"/>
      <c r="DO943" s="472"/>
      <c r="DP943" s="472"/>
      <c r="DQ943" s="472"/>
      <c r="DR943" s="472"/>
      <c r="DS943" s="472"/>
      <c r="DT943" s="472"/>
      <c r="DU943" s="472"/>
      <c r="DV943" s="472"/>
      <c r="DW943" s="472"/>
      <c r="DX943" s="472"/>
      <c r="DY943" s="472"/>
      <c r="DZ943" s="472"/>
      <c r="EA943" s="472"/>
      <c r="EB943" s="472"/>
      <c r="EC943" s="472"/>
      <c r="ED943" s="472"/>
      <c r="EE943" s="472"/>
      <c r="EF943" s="472"/>
      <c r="EG943" s="472"/>
      <c r="EH943" s="472"/>
      <c r="EI943" s="472"/>
      <c r="EJ943" s="472"/>
      <c r="EK943" s="472"/>
      <c r="EL943" s="472"/>
      <c r="EM943" s="472"/>
      <c r="EN943" s="472"/>
      <c r="EO943" s="472"/>
      <c r="EP943" s="472"/>
      <c r="EQ943" s="472"/>
      <c r="ER943" s="472"/>
      <c r="ES943" s="472"/>
      <c r="ET943" s="472"/>
      <c r="EU943" s="472"/>
      <c r="EV943" s="472"/>
      <c r="EW943" s="472"/>
      <c r="EX943" s="472"/>
      <c r="EY943" s="472"/>
      <c r="EZ943" s="472"/>
      <c r="FA943" s="472"/>
      <c r="FB943" s="472"/>
      <c r="FC943" s="472"/>
      <c r="FD943" s="472"/>
      <c r="FE943" s="472"/>
      <c r="FF943" s="472"/>
      <c r="FG943" s="472"/>
      <c r="FH943" s="472"/>
      <c r="FI943" s="472"/>
      <c r="FJ943" s="472"/>
      <c r="FK943" s="472"/>
      <c r="FL943" s="472"/>
      <c r="FM943" s="472"/>
      <c r="FN943" s="472"/>
      <c r="FO943" s="472"/>
      <c r="FP943" s="472"/>
      <c r="FQ943" s="472"/>
      <c r="FR943" s="472"/>
      <c r="FS943" s="472"/>
      <c r="FT943" s="472"/>
      <c r="FU943" s="472"/>
      <c r="FV943" s="472"/>
      <c r="FW943" s="472"/>
      <c r="FX943" s="472"/>
      <c r="FY943" s="472"/>
      <c r="FZ943" s="472"/>
      <c r="GA943" s="472"/>
      <c r="GB943" s="472"/>
      <c r="GC943" s="472"/>
      <c r="GD943" s="472"/>
      <c r="GE943" s="472"/>
      <c r="GF943" s="472"/>
      <c r="GG943" s="472"/>
      <c r="GH943" s="472"/>
      <c r="GI943" s="472"/>
      <c r="GJ943" s="472"/>
      <c r="GK943" s="472"/>
      <c r="GL943" s="472"/>
      <c r="GM943" s="472"/>
      <c r="GN943" s="472"/>
      <c r="GO943" s="472"/>
      <c r="GP943" s="472"/>
      <c r="GQ943" s="472"/>
      <c r="GR943" s="472"/>
      <c r="GS943" s="472"/>
      <c r="GT943" s="472"/>
      <c r="GU943" s="472"/>
      <c r="GV943" s="472"/>
    </row>
    <row r="944" spans="1:204" s="473" customFormat="1" ht="32" x14ac:dyDescent="0.2">
      <c r="A944" s="491"/>
      <c r="B944" s="492" t="s">
        <v>1646</v>
      </c>
      <c r="C944" s="475" t="s">
        <v>200</v>
      </c>
      <c r="D944" s="478">
        <v>1</v>
      </c>
      <c r="E944" s="478">
        <v>1</v>
      </c>
      <c r="F944" s="478"/>
      <c r="G944" s="478"/>
      <c r="H944" s="478"/>
      <c r="I944" s="478"/>
      <c r="J944" s="478"/>
      <c r="K944" s="478"/>
      <c r="L944" s="478"/>
      <c r="M944" s="478"/>
      <c r="N944" s="478"/>
      <c r="O944" s="478"/>
      <c r="P944" s="478"/>
      <c r="Q944" s="478"/>
      <c r="R944" s="478"/>
      <c r="S944" s="478"/>
      <c r="T944" s="478"/>
      <c r="U944" s="478"/>
      <c r="V944" s="478"/>
      <c r="W944" s="478"/>
      <c r="X944" s="478">
        <v>0</v>
      </c>
      <c r="Y944" s="478"/>
      <c r="Z944" s="478"/>
      <c r="AA944" s="478"/>
      <c r="AB944" s="478"/>
      <c r="AC944" s="478"/>
      <c r="AD944" s="478"/>
      <c r="AE944" s="478"/>
      <c r="AF944" s="478"/>
      <c r="AG944" s="478"/>
      <c r="AH944" s="478"/>
      <c r="AI944" s="478"/>
      <c r="AJ944" s="478"/>
      <c r="AK944" s="478"/>
      <c r="AL944" s="478"/>
      <c r="AM944" s="478"/>
      <c r="AN944" s="478"/>
      <c r="AO944" s="478"/>
      <c r="AP944" s="478"/>
      <c r="AQ944" s="478"/>
      <c r="AR944" s="478"/>
      <c r="AS944" s="478"/>
      <c r="AT944" s="478"/>
      <c r="AU944" s="478"/>
      <c r="AV944" s="478"/>
      <c r="AW944" s="478"/>
      <c r="AX944" s="478"/>
      <c r="AY944" s="478"/>
      <c r="AZ944" s="478"/>
      <c r="BA944" s="478"/>
      <c r="BB944" s="478"/>
      <c r="BC944" s="478"/>
      <c r="BD944" s="475" t="s">
        <v>3002</v>
      </c>
      <c r="BE944" s="475" t="s">
        <v>1647</v>
      </c>
      <c r="BF944" s="472">
        <v>2017</v>
      </c>
      <c r="BG944" s="472">
        <v>1</v>
      </c>
      <c r="BH944" s="472">
        <v>0</v>
      </c>
      <c r="BI944" s="472"/>
      <c r="BJ944" s="472"/>
      <c r="BK944" s="472"/>
      <c r="BL944" s="472"/>
      <c r="BM944" s="472"/>
      <c r="BN944" s="472"/>
      <c r="BO944" s="472"/>
      <c r="BP944" s="472"/>
      <c r="BQ944" s="472"/>
      <c r="BR944" s="472"/>
      <c r="BS944" s="472"/>
      <c r="BT944" s="472"/>
      <c r="BU944" s="472"/>
      <c r="BV944" s="472"/>
      <c r="BW944" s="472"/>
      <c r="BX944" s="472"/>
      <c r="BY944" s="472"/>
      <c r="BZ944" s="472"/>
      <c r="CA944" s="472"/>
      <c r="CB944" s="472"/>
      <c r="CC944" s="472"/>
      <c r="CD944" s="472"/>
      <c r="CE944" s="472"/>
      <c r="CF944" s="472"/>
      <c r="CG944" s="472"/>
      <c r="CH944" s="472"/>
      <c r="CI944" s="472"/>
      <c r="CJ944" s="472"/>
      <c r="CK944" s="472"/>
      <c r="CL944" s="472"/>
      <c r="CM944" s="472"/>
      <c r="CN944" s="472"/>
      <c r="CO944" s="472"/>
      <c r="CP944" s="472"/>
      <c r="CQ944" s="472"/>
      <c r="CR944" s="472"/>
      <c r="CS944" s="472"/>
      <c r="CT944" s="472"/>
      <c r="CU944" s="472"/>
      <c r="CV944" s="472"/>
      <c r="CW944" s="472"/>
      <c r="CX944" s="472"/>
      <c r="CY944" s="472"/>
      <c r="CZ944" s="472"/>
      <c r="DA944" s="472"/>
      <c r="DB944" s="472"/>
      <c r="DC944" s="472"/>
      <c r="DD944" s="472"/>
      <c r="DE944" s="472"/>
      <c r="DF944" s="472"/>
      <c r="DG944" s="472"/>
      <c r="DH944" s="472"/>
      <c r="DI944" s="472"/>
      <c r="DJ944" s="472"/>
      <c r="DK944" s="472"/>
      <c r="DL944" s="472"/>
      <c r="DM944" s="472"/>
      <c r="DN944" s="472"/>
      <c r="DO944" s="472"/>
      <c r="DP944" s="472"/>
      <c r="DQ944" s="472"/>
      <c r="DR944" s="472"/>
      <c r="DS944" s="472"/>
      <c r="DT944" s="472"/>
      <c r="DU944" s="472"/>
      <c r="DV944" s="472"/>
      <c r="DW944" s="472"/>
      <c r="DX944" s="472"/>
      <c r="DY944" s="472"/>
      <c r="DZ944" s="472"/>
      <c r="EA944" s="472"/>
      <c r="EB944" s="472"/>
      <c r="EC944" s="472"/>
      <c r="ED944" s="472"/>
      <c r="EE944" s="472"/>
      <c r="EF944" s="472"/>
      <c r="EG944" s="472"/>
      <c r="EH944" s="472"/>
      <c r="EI944" s="472"/>
      <c r="EJ944" s="472"/>
      <c r="EK944" s="472"/>
      <c r="EL944" s="472"/>
      <c r="EM944" s="472"/>
      <c r="EN944" s="472"/>
      <c r="EO944" s="472"/>
      <c r="EP944" s="472"/>
      <c r="EQ944" s="472"/>
      <c r="ER944" s="472"/>
      <c r="ES944" s="472"/>
      <c r="ET944" s="472"/>
      <c r="EU944" s="472"/>
      <c r="EV944" s="472"/>
      <c r="EW944" s="472"/>
      <c r="EX944" s="472"/>
      <c r="EY944" s="472"/>
      <c r="EZ944" s="472"/>
      <c r="FA944" s="472"/>
      <c r="FB944" s="472"/>
      <c r="FC944" s="472"/>
      <c r="FD944" s="472"/>
      <c r="FE944" s="472"/>
      <c r="FF944" s="472"/>
      <c r="FG944" s="472"/>
      <c r="FH944" s="472"/>
      <c r="FI944" s="472"/>
      <c r="FJ944" s="472"/>
      <c r="FK944" s="472"/>
      <c r="FL944" s="472"/>
      <c r="FM944" s="472"/>
      <c r="FN944" s="472"/>
      <c r="FO944" s="472"/>
      <c r="FP944" s="472"/>
      <c r="FQ944" s="472"/>
      <c r="FR944" s="472"/>
      <c r="FS944" s="472"/>
      <c r="FT944" s="472"/>
      <c r="FU944" s="472"/>
      <c r="FV944" s="472"/>
      <c r="FW944" s="472"/>
      <c r="FX944" s="472"/>
      <c r="FY944" s="472"/>
      <c r="FZ944" s="472"/>
      <c r="GA944" s="472"/>
      <c r="GB944" s="472"/>
      <c r="GC944" s="472"/>
      <c r="GD944" s="472"/>
      <c r="GE944" s="472"/>
      <c r="GF944" s="472"/>
      <c r="GG944" s="472"/>
      <c r="GH944" s="472"/>
      <c r="GI944" s="472"/>
      <c r="GJ944" s="472"/>
      <c r="GK944" s="472"/>
      <c r="GL944" s="472"/>
      <c r="GM944" s="472"/>
      <c r="GN944" s="472"/>
      <c r="GO944" s="472"/>
      <c r="GP944" s="472"/>
      <c r="GQ944" s="472"/>
      <c r="GR944" s="472"/>
      <c r="GS944" s="472"/>
      <c r="GT944" s="472"/>
      <c r="GU944" s="472"/>
      <c r="GV944" s="472"/>
    </row>
    <row r="945" spans="1:204" s="473" customFormat="1" ht="32" x14ac:dyDescent="0.2">
      <c r="A945" s="491"/>
      <c r="B945" s="492" t="s">
        <v>1648</v>
      </c>
      <c r="C945" s="475" t="s">
        <v>200</v>
      </c>
      <c r="D945" s="478">
        <v>1.55</v>
      </c>
      <c r="E945" s="478"/>
      <c r="F945" s="478"/>
      <c r="G945" s="478"/>
      <c r="H945" s="478"/>
      <c r="I945" s="478"/>
      <c r="J945" s="478"/>
      <c r="K945" s="478"/>
      <c r="L945" s="478"/>
      <c r="M945" s="478"/>
      <c r="N945" s="478"/>
      <c r="O945" s="478"/>
      <c r="P945" s="478"/>
      <c r="Q945" s="478"/>
      <c r="R945" s="478"/>
      <c r="S945" s="478"/>
      <c r="T945" s="478"/>
      <c r="U945" s="478"/>
      <c r="V945" s="478"/>
      <c r="W945" s="478"/>
      <c r="X945" s="478">
        <v>0</v>
      </c>
      <c r="Y945" s="478"/>
      <c r="Z945" s="478"/>
      <c r="AA945" s="478"/>
      <c r="AB945" s="478"/>
      <c r="AC945" s="478"/>
      <c r="AD945" s="478"/>
      <c r="AE945" s="478"/>
      <c r="AF945" s="478"/>
      <c r="AG945" s="478"/>
      <c r="AH945" s="478"/>
      <c r="AI945" s="478"/>
      <c r="AJ945" s="478"/>
      <c r="AK945" s="478"/>
      <c r="AL945" s="478"/>
      <c r="AM945" s="478"/>
      <c r="AN945" s="478"/>
      <c r="AO945" s="478"/>
      <c r="AP945" s="478"/>
      <c r="AQ945" s="478"/>
      <c r="AR945" s="478"/>
      <c r="AS945" s="478"/>
      <c r="AT945" s="478"/>
      <c r="AU945" s="478"/>
      <c r="AV945" s="478"/>
      <c r="AW945" s="478"/>
      <c r="AX945" s="478"/>
      <c r="AY945" s="478"/>
      <c r="AZ945" s="478"/>
      <c r="BA945" s="478"/>
      <c r="BB945" s="478"/>
      <c r="BC945" s="478"/>
      <c r="BD945" s="475" t="s">
        <v>3002</v>
      </c>
      <c r="BE945" s="475"/>
      <c r="BF945" s="472"/>
      <c r="BG945" s="472">
        <v>0</v>
      </c>
      <c r="BH945" s="472">
        <v>1.55</v>
      </c>
      <c r="BI945" s="472"/>
      <c r="BJ945" s="472"/>
      <c r="BK945" s="472"/>
      <c r="BL945" s="472"/>
      <c r="BM945" s="472"/>
      <c r="BN945" s="472"/>
      <c r="BO945" s="472"/>
      <c r="BP945" s="472"/>
      <c r="BQ945" s="472"/>
      <c r="BR945" s="472"/>
      <c r="BS945" s="472"/>
      <c r="BT945" s="472"/>
      <c r="BU945" s="472"/>
      <c r="BV945" s="472"/>
      <c r="BW945" s="472"/>
      <c r="BX945" s="472"/>
      <c r="BY945" s="472"/>
      <c r="BZ945" s="472"/>
      <c r="CA945" s="472"/>
      <c r="CB945" s="472"/>
      <c r="CC945" s="472"/>
      <c r="CD945" s="472"/>
      <c r="CE945" s="472"/>
      <c r="CF945" s="472"/>
      <c r="CG945" s="472"/>
      <c r="CH945" s="472"/>
      <c r="CI945" s="472"/>
      <c r="CJ945" s="472"/>
      <c r="CK945" s="472"/>
      <c r="CL945" s="472"/>
      <c r="CM945" s="472"/>
      <c r="CN945" s="472"/>
      <c r="CO945" s="472"/>
      <c r="CP945" s="472"/>
      <c r="CQ945" s="472"/>
      <c r="CR945" s="472"/>
      <c r="CS945" s="472"/>
      <c r="CT945" s="472"/>
      <c r="CU945" s="472"/>
      <c r="CV945" s="472"/>
      <c r="CW945" s="472"/>
      <c r="CX945" s="472"/>
      <c r="CY945" s="472"/>
      <c r="CZ945" s="472"/>
      <c r="DA945" s="472"/>
      <c r="DB945" s="472"/>
      <c r="DC945" s="472"/>
      <c r="DD945" s="472"/>
      <c r="DE945" s="472"/>
      <c r="DF945" s="472"/>
      <c r="DG945" s="472"/>
      <c r="DH945" s="472"/>
      <c r="DI945" s="472"/>
      <c r="DJ945" s="472"/>
      <c r="DK945" s="472"/>
      <c r="DL945" s="472"/>
      <c r="DM945" s="472"/>
      <c r="DN945" s="472"/>
      <c r="DO945" s="472"/>
      <c r="DP945" s="472"/>
      <c r="DQ945" s="472"/>
      <c r="DR945" s="472"/>
      <c r="DS945" s="472"/>
      <c r="DT945" s="472"/>
      <c r="DU945" s="472"/>
      <c r="DV945" s="472"/>
      <c r="DW945" s="472"/>
      <c r="DX945" s="472"/>
      <c r="DY945" s="472"/>
      <c r="DZ945" s="472"/>
      <c r="EA945" s="472"/>
      <c r="EB945" s="472"/>
      <c r="EC945" s="472"/>
      <c r="ED945" s="472"/>
      <c r="EE945" s="472"/>
      <c r="EF945" s="472"/>
      <c r="EG945" s="472"/>
      <c r="EH945" s="472"/>
      <c r="EI945" s="472"/>
      <c r="EJ945" s="472"/>
      <c r="EK945" s="472"/>
      <c r="EL945" s="472"/>
      <c r="EM945" s="472"/>
      <c r="EN945" s="472"/>
      <c r="EO945" s="472"/>
      <c r="EP945" s="472"/>
      <c r="EQ945" s="472"/>
      <c r="ER945" s="472"/>
      <c r="ES945" s="472"/>
      <c r="ET945" s="472"/>
      <c r="EU945" s="472"/>
      <c r="EV945" s="472"/>
      <c r="EW945" s="472"/>
      <c r="EX945" s="472"/>
      <c r="EY945" s="472"/>
      <c r="EZ945" s="472"/>
      <c r="FA945" s="472"/>
      <c r="FB945" s="472"/>
      <c r="FC945" s="472"/>
      <c r="FD945" s="472"/>
      <c r="FE945" s="472"/>
      <c r="FF945" s="472"/>
      <c r="FG945" s="472"/>
      <c r="FH945" s="472"/>
      <c r="FI945" s="472"/>
      <c r="FJ945" s="472"/>
      <c r="FK945" s="472"/>
      <c r="FL945" s="472"/>
      <c r="FM945" s="472"/>
      <c r="FN945" s="472"/>
      <c r="FO945" s="472"/>
      <c r="FP945" s="472"/>
      <c r="FQ945" s="472"/>
      <c r="FR945" s="472"/>
      <c r="FS945" s="472"/>
      <c r="FT945" s="472"/>
      <c r="FU945" s="472"/>
      <c r="FV945" s="472"/>
      <c r="FW945" s="472"/>
      <c r="FX945" s="472"/>
      <c r="FY945" s="472"/>
      <c r="FZ945" s="472"/>
      <c r="GA945" s="472"/>
      <c r="GB945" s="472"/>
      <c r="GC945" s="472"/>
      <c r="GD945" s="472"/>
      <c r="GE945" s="472"/>
      <c r="GF945" s="472"/>
      <c r="GG945" s="472"/>
      <c r="GH945" s="472"/>
      <c r="GI945" s="472"/>
      <c r="GJ945" s="472"/>
      <c r="GK945" s="472"/>
      <c r="GL945" s="472"/>
      <c r="GM945" s="472"/>
      <c r="GN945" s="472"/>
      <c r="GO945" s="472"/>
      <c r="GP945" s="472"/>
      <c r="GQ945" s="472"/>
      <c r="GR945" s="472"/>
      <c r="GS945" s="472"/>
      <c r="GT945" s="472"/>
      <c r="GU945" s="472"/>
      <c r="GV945" s="472"/>
    </row>
    <row r="946" spans="1:204" s="473" customFormat="1" ht="32" x14ac:dyDescent="0.2">
      <c r="A946" s="491"/>
      <c r="B946" s="501" t="s">
        <v>1649</v>
      </c>
      <c r="C946" s="475" t="s">
        <v>200</v>
      </c>
      <c r="D946" s="478">
        <v>5.37</v>
      </c>
      <c r="E946" s="478"/>
      <c r="F946" s="478"/>
      <c r="G946" s="478"/>
      <c r="H946" s="478"/>
      <c r="I946" s="478"/>
      <c r="J946" s="478"/>
      <c r="K946" s="478"/>
      <c r="L946" s="478"/>
      <c r="M946" s="478"/>
      <c r="N946" s="478"/>
      <c r="O946" s="478"/>
      <c r="P946" s="478"/>
      <c r="Q946" s="478"/>
      <c r="R946" s="478"/>
      <c r="S946" s="478"/>
      <c r="T946" s="478"/>
      <c r="U946" s="478"/>
      <c r="V946" s="478"/>
      <c r="W946" s="478"/>
      <c r="X946" s="478">
        <v>0</v>
      </c>
      <c r="Y946" s="478"/>
      <c r="Z946" s="478"/>
      <c r="AA946" s="478"/>
      <c r="AB946" s="478"/>
      <c r="AC946" s="478"/>
      <c r="AD946" s="478"/>
      <c r="AE946" s="478"/>
      <c r="AF946" s="478"/>
      <c r="AG946" s="478"/>
      <c r="AH946" s="478"/>
      <c r="AI946" s="478"/>
      <c r="AJ946" s="478"/>
      <c r="AK946" s="478"/>
      <c r="AL946" s="478"/>
      <c r="AM946" s="478"/>
      <c r="AN946" s="478"/>
      <c r="AO946" s="478"/>
      <c r="AP946" s="478"/>
      <c r="AQ946" s="478"/>
      <c r="AR946" s="478"/>
      <c r="AS946" s="478"/>
      <c r="AT946" s="478"/>
      <c r="AU946" s="478"/>
      <c r="AV946" s="478"/>
      <c r="AW946" s="478"/>
      <c r="AX946" s="478"/>
      <c r="AY946" s="478"/>
      <c r="AZ946" s="478"/>
      <c r="BA946" s="478"/>
      <c r="BB946" s="478"/>
      <c r="BC946" s="478"/>
      <c r="BD946" s="475" t="s">
        <v>3043</v>
      </c>
      <c r="BE946" s="475"/>
      <c r="BF946" s="472"/>
      <c r="BG946" s="472">
        <v>0</v>
      </c>
      <c r="BH946" s="472">
        <v>5.37</v>
      </c>
      <c r="BI946" s="472"/>
      <c r="BJ946" s="472"/>
      <c r="BK946" s="472"/>
      <c r="BL946" s="472"/>
      <c r="BM946" s="472"/>
      <c r="BN946" s="472"/>
      <c r="BO946" s="472"/>
      <c r="BP946" s="472"/>
      <c r="BQ946" s="472"/>
      <c r="BR946" s="472"/>
      <c r="BS946" s="472"/>
      <c r="BT946" s="472"/>
      <c r="BU946" s="472"/>
      <c r="BV946" s="472"/>
      <c r="BW946" s="472"/>
      <c r="BX946" s="472"/>
      <c r="BY946" s="472"/>
      <c r="BZ946" s="472"/>
      <c r="CA946" s="472"/>
      <c r="CB946" s="472"/>
      <c r="CC946" s="472"/>
      <c r="CD946" s="472"/>
      <c r="CE946" s="472"/>
      <c r="CF946" s="472"/>
      <c r="CG946" s="472"/>
      <c r="CH946" s="472"/>
      <c r="CI946" s="472"/>
      <c r="CJ946" s="472"/>
      <c r="CK946" s="472"/>
      <c r="CL946" s="472"/>
      <c r="CM946" s="472"/>
      <c r="CN946" s="472"/>
      <c r="CO946" s="472"/>
      <c r="CP946" s="472"/>
      <c r="CQ946" s="472"/>
      <c r="CR946" s="472"/>
      <c r="CS946" s="472"/>
      <c r="CT946" s="472"/>
      <c r="CU946" s="472"/>
      <c r="CV946" s="472"/>
      <c r="CW946" s="472"/>
      <c r="CX946" s="472"/>
      <c r="CY946" s="472"/>
      <c r="CZ946" s="472"/>
      <c r="DA946" s="472"/>
      <c r="DB946" s="472"/>
      <c r="DC946" s="472"/>
      <c r="DD946" s="472"/>
      <c r="DE946" s="472"/>
      <c r="DF946" s="472"/>
      <c r="DG946" s="472"/>
      <c r="DH946" s="472"/>
      <c r="DI946" s="472"/>
      <c r="DJ946" s="472"/>
      <c r="DK946" s="472"/>
      <c r="DL946" s="472"/>
      <c r="DM946" s="472"/>
      <c r="DN946" s="472"/>
      <c r="DO946" s="472"/>
      <c r="DP946" s="472"/>
      <c r="DQ946" s="472"/>
      <c r="DR946" s="472"/>
      <c r="DS946" s="472"/>
      <c r="DT946" s="472"/>
      <c r="DU946" s="472"/>
      <c r="DV946" s="472"/>
      <c r="DW946" s="472"/>
      <c r="DX946" s="472"/>
      <c r="DY946" s="472"/>
      <c r="DZ946" s="472"/>
      <c r="EA946" s="472"/>
      <c r="EB946" s="472"/>
      <c r="EC946" s="472"/>
      <c r="ED946" s="472"/>
      <c r="EE946" s="472"/>
      <c r="EF946" s="472"/>
      <c r="EG946" s="472"/>
      <c r="EH946" s="472"/>
      <c r="EI946" s="472"/>
      <c r="EJ946" s="472"/>
      <c r="EK946" s="472"/>
      <c r="EL946" s="472"/>
      <c r="EM946" s="472"/>
      <c r="EN946" s="472"/>
      <c r="EO946" s="472"/>
      <c r="EP946" s="472"/>
      <c r="EQ946" s="472"/>
      <c r="ER946" s="472"/>
      <c r="ES946" s="472"/>
      <c r="ET946" s="472"/>
      <c r="EU946" s="472"/>
      <c r="EV946" s="472"/>
      <c r="EW946" s="472"/>
      <c r="EX946" s="472"/>
      <c r="EY946" s="472"/>
      <c r="EZ946" s="472"/>
      <c r="FA946" s="472"/>
      <c r="FB946" s="472"/>
      <c r="FC946" s="472"/>
      <c r="FD946" s="472"/>
      <c r="FE946" s="472"/>
      <c r="FF946" s="472"/>
      <c r="FG946" s="472"/>
      <c r="FH946" s="472"/>
      <c r="FI946" s="472"/>
      <c r="FJ946" s="472"/>
      <c r="FK946" s="472"/>
      <c r="FL946" s="472"/>
      <c r="FM946" s="472"/>
      <c r="FN946" s="472"/>
      <c r="FO946" s="472"/>
      <c r="FP946" s="472"/>
      <c r="FQ946" s="472"/>
      <c r="FR946" s="472"/>
      <c r="FS946" s="472"/>
      <c r="FT946" s="472"/>
      <c r="FU946" s="472"/>
      <c r="FV946" s="472"/>
      <c r="FW946" s="472"/>
      <c r="FX946" s="472"/>
      <c r="FY946" s="472"/>
      <c r="FZ946" s="472"/>
      <c r="GA946" s="472"/>
      <c r="GB946" s="472"/>
      <c r="GC946" s="472"/>
      <c r="GD946" s="472"/>
      <c r="GE946" s="472"/>
      <c r="GF946" s="472"/>
      <c r="GG946" s="472"/>
      <c r="GH946" s="472"/>
      <c r="GI946" s="472"/>
      <c r="GJ946" s="472"/>
      <c r="GK946" s="472"/>
      <c r="GL946" s="472"/>
      <c r="GM946" s="472"/>
      <c r="GN946" s="472"/>
      <c r="GO946" s="472"/>
      <c r="GP946" s="472"/>
      <c r="GQ946" s="472"/>
      <c r="GR946" s="472"/>
      <c r="GS946" s="472"/>
      <c r="GT946" s="472"/>
      <c r="GU946" s="472"/>
      <c r="GV946" s="472"/>
    </row>
    <row r="947" spans="1:204" s="473" customFormat="1" x14ac:dyDescent="0.2">
      <c r="A947" s="491"/>
      <c r="B947" s="507" t="s">
        <v>1650</v>
      </c>
      <c r="C947" s="475" t="s">
        <v>200</v>
      </c>
      <c r="D947" s="478">
        <v>0.65</v>
      </c>
      <c r="E947" s="478">
        <v>0.65</v>
      </c>
      <c r="F947" s="478"/>
      <c r="G947" s="478"/>
      <c r="H947" s="478"/>
      <c r="I947" s="478"/>
      <c r="J947" s="478"/>
      <c r="K947" s="478"/>
      <c r="L947" s="478"/>
      <c r="M947" s="478"/>
      <c r="N947" s="478"/>
      <c r="O947" s="478"/>
      <c r="P947" s="478"/>
      <c r="Q947" s="478"/>
      <c r="R947" s="478"/>
      <c r="S947" s="478"/>
      <c r="T947" s="478"/>
      <c r="U947" s="478"/>
      <c r="V947" s="478"/>
      <c r="W947" s="478"/>
      <c r="X947" s="478">
        <v>0</v>
      </c>
      <c r="Y947" s="478"/>
      <c r="Z947" s="478"/>
      <c r="AA947" s="478"/>
      <c r="AB947" s="478"/>
      <c r="AC947" s="478"/>
      <c r="AD947" s="478"/>
      <c r="AE947" s="478"/>
      <c r="AF947" s="478"/>
      <c r="AG947" s="478"/>
      <c r="AH947" s="478"/>
      <c r="AI947" s="478"/>
      <c r="AJ947" s="478"/>
      <c r="AK947" s="478"/>
      <c r="AL947" s="478"/>
      <c r="AM947" s="478"/>
      <c r="AN947" s="478"/>
      <c r="AO947" s="478"/>
      <c r="AP947" s="478"/>
      <c r="AQ947" s="478"/>
      <c r="AR947" s="478"/>
      <c r="AS947" s="478"/>
      <c r="AT947" s="478"/>
      <c r="AU947" s="478"/>
      <c r="AV947" s="478"/>
      <c r="AW947" s="478"/>
      <c r="AX947" s="478"/>
      <c r="AY947" s="478"/>
      <c r="AZ947" s="478"/>
      <c r="BA947" s="478"/>
      <c r="BB947" s="478"/>
      <c r="BC947" s="478"/>
      <c r="BD947" s="475" t="s">
        <v>3004</v>
      </c>
      <c r="BE947" s="510" t="s">
        <v>1651</v>
      </c>
      <c r="BF947" s="472">
        <v>2017</v>
      </c>
      <c r="BG947" s="472"/>
      <c r="BH947" s="472"/>
      <c r="BI947" s="472"/>
      <c r="BJ947" s="472">
        <v>0.65</v>
      </c>
      <c r="BK947" s="472" t="s">
        <v>2963</v>
      </c>
      <c r="BL947" s="472"/>
      <c r="BM947" s="472"/>
      <c r="BN947" s="472"/>
      <c r="BO947" s="472"/>
      <c r="BP947" s="472"/>
      <c r="BQ947" s="472"/>
      <c r="BR947" s="472"/>
      <c r="BS947" s="472"/>
      <c r="BT947" s="472"/>
      <c r="BU947" s="472"/>
      <c r="BV947" s="472"/>
      <c r="BW947" s="472"/>
      <c r="BX947" s="472"/>
      <c r="BY947" s="472"/>
      <c r="BZ947" s="472"/>
      <c r="CA947" s="472"/>
      <c r="CB947" s="472"/>
      <c r="CC947" s="472"/>
      <c r="CD947" s="472"/>
      <c r="CE947" s="472"/>
      <c r="CF947" s="472"/>
      <c r="CG947" s="472"/>
      <c r="CH947" s="472"/>
      <c r="CI947" s="472"/>
      <c r="CJ947" s="472"/>
      <c r="CK947" s="472"/>
      <c r="CL947" s="472"/>
      <c r="CM947" s="472"/>
      <c r="CN947" s="472"/>
      <c r="CO947" s="472"/>
      <c r="CP947" s="472"/>
      <c r="CQ947" s="472"/>
      <c r="CR947" s="472"/>
      <c r="CS947" s="472"/>
      <c r="CT947" s="472"/>
      <c r="CU947" s="472"/>
      <c r="CV947" s="472"/>
      <c r="CW947" s="472"/>
      <c r="CX947" s="472"/>
      <c r="CY947" s="472"/>
      <c r="CZ947" s="472"/>
      <c r="DA947" s="472"/>
      <c r="DB947" s="472"/>
      <c r="DC947" s="472"/>
      <c r="DD947" s="472"/>
      <c r="DE947" s="472"/>
      <c r="DF947" s="472"/>
      <c r="DG947" s="472"/>
      <c r="DH947" s="472"/>
      <c r="DI947" s="472"/>
      <c r="DJ947" s="472"/>
      <c r="DK947" s="472"/>
      <c r="DL947" s="472"/>
      <c r="DM947" s="472"/>
      <c r="DN947" s="472"/>
      <c r="DO947" s="472"/>
      <c r="DP947" s="472"/>
      <c r="DQ947" s="472"/>
      <c r="DR947" s="472"/>
      <c r="DS947" s="472"/>
      <c r="DT947" s="472"/>
      <c r="DU947" s="472"/>
      <c r="DV947" s="472"/>
      <c r="DW947" s="472"/>
      <c r="DX947" s="472"/>
      <c r="DY947" s="472"/>
      <c r="DZ947" s="472"/>
      <c r="EA947" s="472"/>
      <c r="EB947" s="472"/>
      <c r="EC947" s="472"/>
      <c r="ED947" s="472"/>
      <c r="EE947" s="472"/>
      <c r="EF947" s="472"/>
      <c r="EG947" s="472"/>
      <c r="EH947" s="472"/>
      <c r="EI947" s="472"/>
      <c r="EJ947" s="472"/>
      <c r="EK947" s="472"/>
      <c r="EL947" s="472"/>
      <c r="EM947" s="472"/>
      <c r="EN947" s="472"/>
      <c r="EO947" s="472"/>
      <c r="EP947" s="472"/>
      <c r="EQ947" s="472"/>
      <c r="ER947" s="472"/>
      <c r="ES947" s="472"/>
      <c r="ET947" s="472"/>
      <c r="EU947" s="472"/>
      <c r="EV947" s="472"/>
      <c r="EW947" s="472"/>
      <c r="EX947" s="472"/>
      <c r="EY947" s="472"/>
      <c r="EZ947" s="472"/>
      <c r="FA947" s="472"/>
      <c r="FB947" s="472"/>
      <c r="FC947" s="472"/>
      <c r="FD947" s="472"/>
      <c r="FE947" s="472"/>
      <c r="FF947" s="472"/>
      <c r="FG947" s="472"/>
      <c r="FH947" s="472"/>
      <c r="FI947" s="472"/>
      <c r="FJ947" s="472"/>
      <c r="FK947" s="472"/>
      <c r="FL947" s="472"/>
      <c r="FM947" s="472"/>
      <c r="FN947" s="472"/>
      <c r="FO947" s="472"/>
      <c r="FP947" s="472"/>
      <c r="FQ947" s="472"/>
      <c r="FR947" s="472"/>
      <c r="FS947" s="472"/>
      <c r="FT947" s="472"/>
      <c r="FU947" s="472"/>
      <c r="FV947" s="472"/>
      <c r="FW947" s="472"/>
      <c r="FX947" s="472"/>
      <c r="FY947" s="472"/>
      <c r="FZ947" s="472"/>
      <c r="GA947" s="472"/>
      <c r="GB947" s="472"/>
      <c r="GC947" s="472"/>
      <c r="GD947" s="472"/>
      <c r="GE947" s="472"/>
      <c r="GF947" s="472"/>
      <c r="GG947" s="472"/>
      <c r="GH947" s="472"/>
      <c r="GI947" s="472"/>
      <c r="GJ947" s="472"/>
      <c r="GK947" s="472"/>
      <c r="GL947" s="472"/>
      <c r="GM947" s="472"/>
      <c r="GN947" s="472"/>
      <c r="GO947" s="472"/>
      <c r="GP947" s="472"/>
      <c r="GQ947" s="472"/>
      <c r="GR947" s="472"/>
      <c r="GS947" s="472"/>
      <c r="GT947" s="472"/>
      <c r="GU947" s="472"/>
      <c r="GV947" s="472"/>
    </row>
    <row r="948" spans="1:204" s="473" customFormat="1" x14ac:dyDescent="0.2">
      <c r="A948" s="491"/>
      <c r="B948" s="501" t="s">
        <v>1652</v>
      </c>
      <c r="C948" s="475" t="s">
        <v>200</v>
      </c>
      <c r="D948" s="478">
        <v>0.32</v>
      </c>
      <c r="E948" s="478">
        <v>0.32</v>
      </c>
      <c r="F948" s="478"/>
      <c r="G948" s="478"/>
      <c r="H948" s="478"/>
      <c r="I948" s="478"/>
      <c r="J948" s="478"/>
      <c r="K948" s="478"/>
      <c r="L948" s="478"/>
      <c r="M948" s="478"/>
      <c r="N948" s="478"/>
      <c r="O948" s="478"/>
      <c r="P948" s="478"/>
      <c r="Q948" s="478"/>
      <c r="R948" s="478"/>
      <c r="S948" s="478"/>
      <c r="T948" s="478"/>
      <c r="U948" s="478"/>
      <c r="V948" s="478"/>
      <c r="W948" s="478"/>
      <c r="X948" s="478">
        <v>0</v>
      </c>
      <c r="Y948" s="478"/>
      <c r="Z948" s="478"/>
      <c r="AA948" s="478"/>
      <c r="AB948" s="478"/>
      <c r="AC948" s="478"/>
      <c r="AD948" s="478"/>
      <c r="AE948" s="478"/>
      <c r="AF948" s="478"/>
      <c r="AG948" s="478"/>
      <c r="AH948" s="478"/>
      <c r="AI948" s="478"/>
      <c r="AJ948" s="478"/>
      <c r="AK948" s="478"/>
      <c r="AL948" s="478"/>
      <c r="AM948" s="478"/>
      <c r="AN948" s="478"/>
      <c r="AO948" s="478"/>
      <c r="AP948" s="478"/>
      <c r="AQ948" s="478"/>
      <c r="AR948" s="478"/>
      <c r="AS948" s="478"/>
      <c r="AT948" s="478"/>
      <c r="AU948" s="478"/>
      <c r="AV948" s="478"/>
      <c r="AW948" s="478"/>
      <c r="AX948" s="478"/>
      <c r="AY948" s="478"/>
      <c r="AZ948" s="478"/>
      <c r="BA948" s="478"/>
      <c r="BB948" s="478"/>
      <c r="BC948" s="478"/>
      <c r="BD948" s="475" t="s">
        <v>1524</v>
      </c>
      <c r="BE948" s="475" t="s">
        <v>1653</v>
      </c>
      <c r="BF948" s="472">
        <v>2017</v>
      </c>
      <c r="BG948" s="472"/>
      <c r="BH948" s="472"/>
      <c r="BI948" s="472"/>
      <c r="BJ948" s="472">
        <v>0.32</v>
      </c>
      <c r="BK948" s="472" t="s">
        <v>2963</v>
      </c>
      <c r="BL948" s="472"/>
      <c r="BM948" s="472"/>
      <c r="BN948" s="472"/>
      <c r="BO948" s="472"/>
      <c r="BP948" s="472"/>
      <c r="BQ948" s="472"/>
      <c r="BR948" s="472"/>
      <c r="BS948" s="472"/>
      <c r="BT948" s="472"/>
      <c r="BU948" s="472"/>
      <c r="BV948" s="472"/>
      <c r="BW948" s="472"/>
      <c r="BX948" s="472"/>
      <c r="BY948" s="472"/>
      <c r="BZ948" s="472"/>
      <c r="CA948" s="472"/>
      <c r="CB948" s="472"/>
      <c r="CC948" s="472"/>
      <c r="CD948" s="472"/>
      <c r="CE948" s="472"/>
      <c r="CF948" s="472"/>
      <c r="CG948" s="472"/>
      <c r="CH948" s="472"/>
      <c r="CI948" s="472"/>
      <c r="CJ948" s="472"/>
      <c r="CK948" s="472"/>
      <c r="CL948" s="472"/>
      <c r="CM948" s="472"/>
      <c r="CN948" s="472"/>
      <c r="CO948" s="472"/>
      <c r="CP948" s="472"/>
      <c r="CQ948" s="472"/>
      <c r="CR948" s="472"/>
      <c r="CS948" s="472"/>
      <c r="CT948" s="472"/>
      <c r="CU948" s="472"/>
      <c r="CV948" s="472"/>
      <c r="CW948" s="472"/>
      <c r="CX948" s="472"/>
      <c r="CY948" s="472"/>
      <c r="CZ948" s="472"/>
      <c r="DA948" s="472"/>
      <c r="DB948" s="472"/>
      <c r="DC948" s="472"/>
      <c r="DD948" s="472"/>
      <c r="DE948" s="472"/>
      <c r="DF948" s="472"/>
      <c r="DG948" s="472"/>
      <c r="DH948" s="472"/>
      <c r="DI948" s="472"/>
      <c r="DJ948" s="472"/>
      <c r="DK948" s="472"/>
      <c r="DL948" s="472"/>
      <c r="DM948" s="472"/>
      <c r="DN948" s="472"/>
      <c r="DO948" s="472"/>
      <c r="DP948" s="472"/>
      <c r="DQ948" s="472"/>
      <c r="DR948" s="472"/>
      <c r="DS948" s="472"/>
      <c r="DT948" s="472"/>
      <c r="DU948" s="472"/>
      <c r="DV948" s="472"/>
      <c r="DW948" s="472"/>
      <c r="DX948" s="472"/>
      <c r="DY948" s="472"/>
      <c r="DZ948" s="472"/>
      <c r="EA948" s="472"/>
      <c r="EB948" s="472"/>
      <c r="EC948" s="472"/>
      <c r="ED948" s="472"/>
      <c r="EE948" s="472"/>
      <c r="EF948" s="472"/>
      <c r="EG948" s="472"/>
      <c r="EH948" s="472"/>
      <c r="EI948" s="472"/>
      <c r="EJ948" s="472"/>
      <c r="EK948" s="472"/>
      <c r="EL948" s="472"/>
      <c r="EM948" s="472"/>
      <c r="EN948" s="472"/>
      <c r="EO948" s="472"/>
      <c r="EP948" s="472"/>
      <c r="EQ948" s="472"/>
      <c r="ER948" s="472"/>
      <c r="ES948" s="472"/>
      <c r="ET948" s="472"/>
      <c r="EU948" s="472"/>
      <c r="EV948" s="472"/>
      <c r="EW948" s="472"/>
      <c r="EX948" s="472"/>
      <c r="EY948" s="472"/>
      <c r="EZ948" s="472"/>
      <c r="FA948" s="472"/>
      <c r="FB948" s="472"/>
      <c r="FC948" s="472"/>
      <c r="FD948" s="472"/>
      <c r="FE948" s="472"/>
      <c r="FF948" s="472"/>
      <c r="FG948" s="472"/>
      <c r="FH948" s="472"/>
      <c r="FI948" s="472"/>
      <c r="FJ948" s="472"/>
      <c r="FK948" s="472"/>
      <c r="FL948" s="472"/>
      <c r="FM948" s="472"/>
      <c r="FN948" s="472"/>
      <c r="FO948" s="472"/>
      <c r="FP948" s="472"/>
      <c r="FQ948" s="472"/>
      <c r="FR948" s="472"/>
      <c r="FS948" s="472"/>
      <c r="FT948" s="472"/>
      <c r="FU948" s="472"/>
      <c r="FV948" s="472"/>
      <c r="FW948" s="472"/>
      <c r="FX948" s="472"/>
      <c r="FY948" s="472"/>
      <c r="FZ948" s="472"/>
      <c r="GA948" s="472"/>
      <c r="GB948" s="472"/>
      <c r="GC948" s="472"/>
      <c r="GD948" s="472"/>
      <c r="GE948" s="472"/>
      <c r="GF948" s="472"/>
      <c r="GG948" s="472"/>
      <c r="GH948" s="472"/>
      <c r="GI948" s="472"/>
      <c r="GJ948" s="472"/>
      <c r="GK948" s="472"/>
      <c r="GL948" s="472"/>
      <c r="GM948" s="472"/>
      <c r="GN948" s="472"/>
      <c r="GO948" s="472"/>
      <c r="GP948" s="472"/>
      <c r="GQ948" s="472"/>
      <c r="GR948" s="472"/>
      <c r="GS948" s="472"/>
      <c r="GT948" s="472"/>
      <c r="GU948" s="472"/>
      <c r="GV948" s="472"/>
    </row>
    <row r="949" spans="1:204" s="473" customFormat="1" ht="32" x14ac:dyDescent="0.2">
      <c r="A949" s="491"/>
      <c r="B949" s="501" t="s">
        <v>1654</v>
      </c>
      <c r="C949" s="475" t="s">
        <v>200</v>
      </c>
      <c r="D949" s="478">
        <v>0.4</v>
      </c>
      <c r="E949" s="478"/>
      <c r="F949" s="478"/>
      <c r="G949" s="478"/>
      <c r="H949" s="478"/>
      <c r="I949" s="478"/>
      <c r="J949" s="478"/>
      <c r="K949" s="478"/>
      <c r="L949" s="478"/>
      <c r="M949" s="478"/>
      <c r="N949" s="478"/>
      <c r="O949" s="478"/>
      <c r="P949" s="478"/>
      <c r="Q949" s="478"/>
      <c r="R949" s="478"/>
      <c r="S949" s="478"/>
      <c r="T949" s="478"/>
      <c r="U949" s="478"/>
      <c r="V949" s="478"/>
      <c r="W949" s="478"/>
      <c r="X949" s="478">
        <v>0</v>
      </c>
      <c r="Y949" s="478"/>
      <c r="Z949" s="478"/>
      <c r="AA949" s="478"/>
      <c r="AB949" s="478"/>
      <c r="AC949" s="478"/>
      <c r="AD949" s="478"/>
      <c r="AE949" s="478"/>
      <c r="AF949" s="478"/>
      <c r="AG949" s="478"/>
      <c r="AH949" s="478"/>
      <c r="AI949" s="478"/>
      <c r="AJ949" s="478"/>
      <c r="AK949" s="478"/>
      <c r="AL949" s="478"/>
      <c r="AM949" s="478"/>
      <c r="AN949" s="478"/>
      <c r="AO949" s="478"/>
      <c r="AP949" s="478"/>
      <c r="AQ949" s="478"/>
      <c r="AR949" s="478"/>
      <c r="AS949" s="478"/>
      <c r="AT949" s="478"/>
      <c r="AU949" s="478"/>
      <c r="AV949" s="478"/>
      <c r="AW949" s="478"/>
      <c r="AX949" s="478"/>
      <c r="AY949" s="478"/>
      <c r="AZ949" s="478"/>
      <c r="BA949" s="478"/>
      <c r="BB949" s="478"/>
      <c r="BC949" s="478"/>
      <c r="BD949" s="475" t="s">
        <v>2981</v>
      </c>
      <c r="BE949" s="475"/>
      <c r="BF949" s="472"/>
      <c r="BG949" s="472">
        <v>0</v>
      </c>
      <c r="BH949" s="472">
        <v>0.4</v>
      </c>
      <c r="BI949" s="472"/>
      <c r="BJ949" s="472"/>
      <c r="BK949" s="472"/>
      <c r="BL949" s="472"/>
      <c r="BM949" s="472"/>
      <c r="BN949" s="472"/>
      <c r="BO949" s="472"/>
      <c r="BP949" s="472"/>
      <c r="BQ949" s="472"/>
      <c r="BR949" s="472"/>
      <c r="BS949" s="472"/>
      <c r="BT949" s="472"/>
      <c r="BU949" s="472"/>
      <c r="BV949" s="472"/>
      <c r="BW949" s="472"/>
      <c r="BX949" s="472"/>
      <c r="BY949" s="472"/>
      <c r="BZ949" s="472"/>
      <c r="CA949" s="472"/>
      <c r="CB949" s="472"/>
      <c r="CC949" s="472"/>
      <c r="CD949" s="472"/>
      <c r="CE949" s="472"/>
      <c r="CF949" s="472"/>
      <c r="CG949" s="472"/>
      <c r="CH949" s="472"/>
      <c r="CI949" s="472"/>
      <c r="CJ949" s="472"/>
      <c r="CK949" s="472"/>
      <c r="CL949" s="472"/>
      <c r="CM949" s="472"/>
      <c r="CN949" s="472"/>
      <c r="CO949" s="472"/>
      <c r="CP949" s="472"/>
      <c r="CQ949" s="472"/>
      <c r="CR949" s="472"/>
      <c r="CS949" s="472"/>
      <c r="CT949" s="472"/>
      <c r="CU949" s="472"/>
      <c r="CV949" s="472"/>
      <c r="CW949" s="472"/>
      <c r="CX949" s="472"/>
      <c r="CY949" s="472"/>
      <c r="CZ949" s="472"/>
      <c r="DA949" s="472"/>
      <c r="DB949" s="472"/>
      <c r="DC949" s="472"/>
      <c r="DD949" s="472"/>
      <c r="DE949" s="472"/>
      <c r="DF949" s="472"/>
      <c r="DG949" s="472"/>
      <c r="DH949" s="472"/>
      <c r="DI949" s="472"/>
      <c r="DJ949" s="472"/>
      <c r="DK949" s="472"/>
      <c r="DL949" s="472"/>
      <c r="DM949" s="472"/>
      <c r="DN949" s="472"/>
      <c r="DO949" s="472"/>
      <c r="DP949" s="472"/>
      <c r="DQ949" s="472"/>
      <c r="DR949" s="472"/>
      <c r="DS949" s="472"/>
      <c r="DT949" s="472"/>
      <c r="DU949" s="472"/>
      <c r="DV949" s="472"/>
      <c r="DW949" s="472"/>
      <c r="DX949" s="472"/>
      <c r="DY949" s="472"/>
      <c r="DZ949" s="472"/>
      <c r="EA949" s="472"/>
      <c r="EB949" s="472"/>
      <c r="EC949" s="472"/>
      <c r="ED949" s="472"/>
      <c r="EE949" s="472"/>
      <c r="EF949" s="472"/>
      <c r="EG949" s="472"/>
      <c r="EH949" s="472"/>
      <c r="EI949" s="472"/>
      <c r="EJ949" s="472"/>
      <c r="EK949" s="472"/>
      <c r="EL949" s="472"/>
      <c r="EM949" s="472"/>
      <c r="EN949" s="472"/>
      <c r="EO949" s="472"/>
      <c r="EP949" s="472"/>
      <c r="EQ949" s="472"/>
      <c r="ER949" s="472"/>
      <c r="ES949" s="472"/>
      <c r="ET949" s="472"/>
      <c r="EU949" s="472"/>
      <c r="EV949" s="472"/>
      <c r="EW949" s="472"/>
      <c r="EX949" s="472"/>
      <c r="EY949" s="472"/>
      <c r="EZ949" s="472"/>
      <c r="FA949" s="472"/>
      <c r="FB949" s="472"/>
      <c r="FC949" s="472"/>
      <c r="FD949" s="472"/>
      <c r="FE949" s="472"/>
      <c r="FF949" s="472"/>
      <c r="FG949" s="472"/>
      <c r="FH949" s="472"/>
      <c r="FI949" s="472"/>
      <c r="FJ949" s="472"/>
      <c r="FK949" s="472"/>
      <c r="FL949" s="472"/>
      <c r="FM949" s="472"/>
      <c r="FN949" s="472"/>
      <c r="FO949" s="472"/>
      <c r="FP949" s="472"/>
      <c r="FQ949" s="472"/>
      <c r="FR949" s="472"/>
      <c r="FS949" s="472"/>
      <c r="FT949" s="472"/>
      <c r="FU949" s="472"/>
      <c r="FV949" s="472"/>
      <c r="FW949" s="472"/>
      <c r="FX949" s="472"/>
      <c r="FY949" s="472"/>
      <c r="FZ949" s="472"/>
      <c r="GA949" s="472"/>
      <c r="GB949" s="472"/>
      <c r="GC949" s="472"/>
      <c r="GD949" s="472"/>
      <c r="GE949" s="472"/>
      <c r="GF949" s="472"/>
      <c r="GG949" s="472"/>
      <c r="GH949" s="472"/>
      <c r="GI949" s="472"/>
      <c r="GJ949" s="472"/>
      <c r="GK949" s="472"/>
      <c r="GL949" s="472"/>
      <c r="GM949" s="472"/>
      <c r="GN949" s="472"/>
      <c r="GO949" s="472"/>
      <c r="GP949" s="472"/>
      <c r="GQ949" s="472"/>
      <c r="GR949" s="472"/>
      <c r="GS949" s="472"/>
      <c r="GT949" s="472"/>
      <c r="GU949" s="472"/>
      <c r="GV949" s="472"/>
    </row>
    <row r="950" spans="1:204" s="473" customFormat="1" ht="32" x14ac:dyDescent="0.2">
      <c r="A950" s="491"/>
      <c r="B950" s="501" t="s">
        <v>1655</v>
      </c>
      <c r="C950" s="475" t="s">
        <v>200</v>
      </c>
      <c r="D950" s="478">
        <v>1.98</v>
      </c>
      <c r="E950" s="478"/>
      <c r="F950" s="478"/>
      <c r="G950" s="478"/>
      <c r="H950" s="478"/>
      <c r="I950" s="478"/>
      <c r="J950" s="478"/>
      <c r="K950" s="478"/>
      <c r="L950" s="478"/>
      <c r="M950" s="478"/>
      <c r="N950" s="478"/>
      <c r="O950" s="478"/>
      <c r="P950" s="478"/>
      <c r="Q950" s="478"/>
      <c r="R950" s="478"/>
      <c r="S950" s="478"/>
      <c r="T950" s="478"/>
      <c r="U950" s="478"/>
      <c r="V950" s="478"/>
      <c r="W950" s="478"/>
      <c r="X950" s="478">
        <v>0</v>
      </c>
      <c r="Y950" s="478"/>
      <c r="Z950" s="478"/>
      <c r="AA950" s="478"/>
      <c r="AB950" s="478"/>
      <c r="AC950" s="478"/>
      <c r="AD950" s="478"/>
      <c r="AE950" s="478"/>
      <c r="AF950" s="478"/>
      <c r="AG950" s="478"/>
      <c r="AH950" s="478"/>
      <c r="AI950" s="478"/>
      <c r="AJ950" s="478"/>
      <c r="AK950" s="478"/>
      <c r="AL950" s="478"/>
      <c r="AM950" s="478"/>
      <c r="AN950" s="478"/>
      <c r="AO950" s="478"/>
      <c r="AP950" s="478"/>
      <c r="AQ950" s="478"/>
      <c r="AR950" s="478"/>
      <c r="AS950" s="478"/>
      <c r="AT950" s="478"/>
      <c r="AU950" s="478"/>
      <c r="AV950" s="478"/>
      <c r="AW950" s="478"/>
      <c r="AX950" s="478"/>
      <c r="AY950" s="478"/>
      <c r="AZ950" s="478"/>
      <c r="BA950" s="478"/>
      <c r="BB950" s="478"/>
      <c r="BC950" s="478"/>
      <c r="BD950" s="475" t="s">
        <v>2981</v>
      </c>
      <c r="BE950" s="475"/>
      <c r="BF950" s="472"/>
      <c r="BG950" s="472">
        <v>0</v>
      </c>
      <c r="BH950" s="472">
        <v>1.98</v>
      </c>
      <c r="BI950" s="472"/>
      <c r="BJ950" s="472"/>
      <c r="BK950" s="472"/>
      <c r="BL950" s="472"/>
      <c r="BM950" s="472"/>
      <c r="BN950" s="472"/>
      <c r="BO950" s="472"/>
      <c r="BP950" s="472"/>
      <c r="BQ950" s="472"/>
      <c r="BR950" s="472"/>
      <c r="BS950" s="472"/>
      <c r="BT950" s="472"/>
      <c r="BU950" s="472"/>
      <c r="BV950" s="472"/>
      <c r="BW950" s="472"/>
      <c r="BX950" s="472"/>
      <c r="BY950" s="472"/>
      <c r="BZ950" s="472"/>
      <c r="CA950" s="472"/>
      <c r="CB950" s="472"/>
      <c r="CC950" s="472"/>
      <c r="CD950" s="472"/>
      <c r="CE950" s="472"/>
      <c r="CF950" s="472"/>
      <c r="CG950" s="472"/>
      <c r="CH950" s="472"/>
      <c r="CI950" s="472"/>
      <c r="CJ950" s="472"/>
      <c r="CK950" s="472"/>
      <c r="CL950" s="472"/>
      <c r="CM950" s="472"/>
      <c r="CN950" s="472"/>
      <c r="CO950" s="472"/>
      <c r="CP950" s="472"/>
      <c r="CQ950" s="472"/>
      <c r="CR950" s="472"/>
      <c r="CS950" s="472"/>
      <c r="CT950" s="472"/>
      <c r="CU950" s="472"/>
      <c r="CV950" s="472"/>
      <c r="CW950" s="472"/>
      <c r="CX950" s="472"/>
      <c r="CY950" s="472"/>
      <c r="CZ950" s="472"/>
      <c r="DA950" s="472"/>
      <c r="DB950" s="472"/>
      <c r="DC950" s="472"/>
      <c r="DD950" s="472"/>
      <c r="DE950" s="472"/>
      <c r="DF950" s="472"/>
      <c r="DG950" s="472"/>
      <c r="DH950" s="472"/>
      <c r="DI950" s="472"/>
      <c r="DJ950" s="472"/>
      <c r="DK950" s="472"/>
      <c r="DL950" s="472"/>
      <c r="DM950" s="472"/>
      <c r="DN950" s="472"/>
      <c r="DO950" s="472"/>
      <c r="DP950" s="472"/>
      <c r="DQ950" s="472"/>
      <c r="DR950" s="472"/>
      <c r="DS950" s="472"/>
      <c r="DT950" s="472"/>
      <c r="DU950" s="472"/>
      <c r="DV950" s="472"/>
      <c r="DW950" s="472"/>
      <c r="DX950" s="472"/>
      <c r="DY950" s="472"/>
      <c r="DZ950" s="472"/>
      <c r="EA950" s="472"/>
      <c r="EB950" s="472"/>
      <c r="EC950" s="472"/>
      <c r="ED950" s="472"/>
      <c r="EE950" s="472"/>
      <c r="EF950" s="472"/>
      <c r="EG950" s="472"/>
      <c r="EH950" s="472"/>
      <c r="EI950" s="472"/>
      <c r="EJ950" s="472"/>
      <c r="EK950" s="472"/>
      <c r="EL950" s="472"/>
      <c r="EM950" s="472"/>
      <c r="EN950" s="472"/>
      <c r="EO950" s="472"/>
      <c r="EP950" s="472"/>
      <c r="EQ950" s="472"/>
      <c r="ER950" s="472"/>
      <c r="ES950" s="472"/>
      <c r="ET950" s="472"/>
      <c r="EU950" s="472"/>
      <c r="EV950" s="472"/>
      <c r="EW950" s="472"/>
      <c r="EX950" s="472"/>
      <c r="EY950" s="472"/>
      <c r="EZ950" s="472"/>
      <c r="FA950" s="472"/>
      <c r="FB950" s="472"/>
      <c r="FC950" s="472"/>
      <c r="FD950" s="472"/>
      <c r="FE950" s="472"/>
      <c r="FF950" s="472"/>
      <c r="FG950" s="472"/>
      <c r="FH950" s="472"/>
      <c r="FI950" s="472"/>
      <c r="FJ950" s="472"/>
      <c r="FK950" s="472"/>
      <c r="FL950" s="472"/>
      <c r="FM950" s="472"/>
      <c r="FN950" s="472"/>
      <c r="FO950" s="472"/>
      <c r="FP950" s="472"/>
      <c r="FQ950" s="472"/>
      <c r="FR950" s="472"/>
      <c r="FS950" s="472"/>
      <c r="FT950" s="472"/>
      <c r="FU950" s="472"/>
      <c r="FV950" s="472"/>
      <c r="FW950" s="472"/>
      <c r="FX950" s="472"/>
      <c r="FY950" s="472"/>
      <c r="FZ950" s="472"/>
      <c r="GA950" s="472"/>
      <c r="GB950" s="472"/>
      <c r="GC950" s="472"/>
      <c r="GD950" s="472"/>
      <c r="GE950" s="472"/>
      <c r="GF950" s="472"/>
      <c r="GG950" s="472"/>
      <c r="GH950" s="472"/>
      <c r="GI950" s="472"/>
      <c r="GJ950" s="472"/>
      <c r="GK950" s="472"/>
      <c r="GL950" s="472"/>
      <c r="GM950" s="472"/>
      <c r="GN950" s="472"/>
      <c r="GO950" s="472"/>
      <c r="GP950" s="472"/>
      <c r="GQ950" s="472"/>
      <c r="GR950" s="472"/>
      <c r="GS950" s="472"/>
      <c r="GT950" s="472"/>
      <c r="GU950" s="472"/>
      <c r="GV950" s="472"/>
    </row>
    <row r="951" spans="1:204" s="473" customFormat="1" ht="32" x14ac:dyDescent="0.2">
      <c r="A951" s="491"/>
      <c r="B951" s="501" t="s">
        <v>1656</v>
      </c>
      <c r="C951" s="475" t="s">
        <v>200</v>
      </c>
      <c r="D951" s="478">
        <v>0.1</v>
      </c>
      <c r="E951" s="478"/>
      <c r="F951" s="478"/>
      <c r="G951" s="478"/>
      <c r="H951" s="478"/>
      <c r="I951" s="478"/>
      <c r="J951" s="478"/>
      <c r="K951" s="478"/>
      <c r="L951" s="478"/>
      <c r="M951" s="478"/>
      <c r="N951" s="478"/>
      <c r="O951" s="478"/>
      <c r="P951" s="478"/>
      <c r="Q951" s="478"/>
      <c r="R951" s="478"/>
      <c r="S951" s="478"/>
      <c r="T951" s="478"/>
      <c r="U951" s="478"/>
      <c r="V951" s="478"/>
      <c r="W951" s="478"/>
      <c r="X951" s="478">
        <v>0</v>
      </c>
      <c r="Y951" s="478"/>
      <c r="Z951" s="478"/>
      <c r="AA951" s="478"/>
      <c r="AB951" s="478"/>
      <c r="AC951" s="478"/>
      <c r="AD951" s="478"/>
      <c r="AE951" s="478"/>
      <c r="AF951" s="478"/>
      <c r="AG951" s="478"/>
      <c r="AH951" s="478"/>
      <c r="AI951" s="478"/>
      <c r="AJ951" s="478"/>
      <c r="AK951" s="478"/>
      <c r="AL951" s="478"/>
      <c r="AM951" s="478"/>
      <c r="AN951" s="478"/>
      <c r="AO951" s="478"/>
      <c r="AP951" s="478"/>
      <c r="AQ951" s="478"/>
      <c r="AR951" s="478"/>
      <c r="AS951" s="478"/>
      <c r="AT951" s="478"/>
      <c r="AU951" s="478"/>
      <c r="AV951" s="478"/>
      <c r="AW951" s="478"/>
      <c r="AX951" s="478"/>
      <c r="AY951" s="478"/>
      <c r="AZ951" s="478"/>
      <c r="BA951" s="478"/>
      <c r="BB951" s="478"/>
      <c r="BC951" s="478"/>
      <c r="BD951" s="475" t="s">
        <v>3048</v>
      </c>
      <c r="BE951" s="475"/>
      <c r="BF951" s="472"/>
      <c r="BG951" s="472">
        <v>0</v>
      </c>
      <c r="BH951" s="472">
        <v>0.1</v>
      </c>
      <c r="BI951" s="472"/>
      <c r="BJ951" s="472"/>
      <c r="BK951" s="472"/>
      <c r="BL951" s="472"/>
      <c r="BM951" s="472"/>
      <c r="BN951" s="472"/>
      <c r="BO951" s="472"/>
      <c r="BP951" s="472"/>
      <c r="BQ951" s="472"/>
      <c r="BR951" s="472"/>
      <c r="BS951" s="472"/>
      <c r="BT951" s="472"/>
      <c r="BU951" s="472"/>
      <c r="BV951" s="472"/>
      <c r="BW951" s="472"/>
      <c r="BX951" s="472"/>
      <c r="BY951" s="472"/>
      <c r="BZ951" s="472"/>
      <c r="CA951" s="472"/>
      <c r="CB951" s="472"/>
      <c r="CC951" s="472"/>
      <c r="CD951" s="472"/>
      <c r="CE951" s="472"/>
      <c r="CF951" s="472"/>
      <c r="CG951" s="472"/>
      <c r="CH951" s="472"/>
      <c r="CI951" s="472"/>
      <c r="CJ951" s="472"/>
      <c r="CK951" s="472"/>
      <c r="CL951" s="472"/>
      <c r="CM951" s="472"/>
      <c r="CN951" s="472"/>
      <c r="CO951" s="472"/>
      <c r="CP951" s="472"/>
      <c r="CQ951" s="472"/>
      <c r="CR951" s="472"/>
      <c r="CS951" s="472"/>
      <c r="CT951" s="472"/>
      <c r="CU951" s="472"/>
      <c r="CV951" s="472"/>
      <c r="CW951" s="472"/>
      <c r="CX951" s="472"/>
      <c r="CY951" s="472"/>
      <c r="CZ951" s="472"/>
      <c r="DA951" s="472"/>
      <c r="DB951" s="472"/>
      <c r="DC951" s="472"/>
      <c r="DD951" s="472"/>
      <c r="DE951" s="472"/>
      <c r="DF951" s="472"/>
      <c r="DG951" s="472"/>
      <c r="DH951" s="472"/>
      <c r="DI951" s="472"/>
      <c r="DJ951" s="472"/>
      <c r="DK951" s="472"/>
      <c r="DL951" s="472"/>
      <c r="DM951" s="472"/>
      <c r="DN951" s="472"/>
      <c r="DO951" s="472"/>
      <c r="DP951" s="472"/>
      <c r="DQ951" s="472"/>
      <c r="DR951" s="472"/>
      <c r="DS951" s="472"/>
      <c r="DT951" s="472"/>
      <c r="DU951" s="472"/>
      <c r="DV951" s="472"/>
      <c r="DW951" s="472"/>
      <c r="DX951" s="472"/>
      <c r="DY951" s="472"/>
      <c r="DZ951" s="472"/>
      <c r="EA951" s="472"/>
      <c r="EB951" s="472"/>
      <c r="EC951" s="472"/>
      <c r="ED951" s="472"/>
      <c r="EE951" s="472"/>
      <c r="EF951" s="472"/>
      <c r="EG951" s="472"/>
      <c r="EH951" s="472"/>
      <c r="EI951" s="472"/>
      <c r="EJ951" s="472"/>
      <c r="EK951" s="472"/>
      <c r="EL951" s="472"/>
      <c r="EM951" s="472"/>
      <c r="EN951" s="472"/>
      <c r="EO951" s="472"/>
      <c r="EP951" s="472"/>
      <c r="EQ951" s="472"/>
      <c r="ER951" s="472"/>
      <c r="ES951" s="472"/>
      <c r="ET951" s="472"/>
      <c r="EU951" s="472"/>
      <c r="EV951" s="472"/>
      <c r="EW951" s="472"/>
      <c r="EX951" s="472"/>
      <c r="EY951" s="472"/>
      <c r="EZ951" s="472"/>
      <c r="FA951" s="472"/>
      <c r="FB951" s="472"/>
      <c r="FC951" s="472"/>
      <c r="FD951" s="472"/>
      <c r="FE951" s="472"/>
      <c r="FF951" s="472"/>
      <c r="FG951" s="472"/>
      <c r="FH951" s="472"/>
      <c r="FI951" s="472"/>
      <c r="FJ951" s="472"/>
      <c r="FK951" s="472"/>
      <c r="FL951" s="472"/>
      <c r="FM951" s="472"/>
      <c r="FN951" s="472"/>
      <c r="FO951" s="472"/>
      <c r="FP951" s="472"/>
      <c r="FQ951" s="472"/>
      <c r="FR951" s="472"/>
      <c r="FS951" s="472"/>
      <c r="FT951" s="472"/>
      <c r="FU951" s="472"/>
      <c r="FV951" s="472"/>
      <c r="FW951" s="472"/>
      <c r="FX951" s="472"/>
      <c r="FY951" s="472"/>
      <c r="FZ951" s="472"/>
      <c r="GA951" s="472"/>
      <c r="GB951" s="472"/>
      <c r="GC951" s="472"/>
      <c r="GD951" s="472"/>
      <c r="GE951" s="472"/>
      <c r="GF951" s="472"/>
      <c r="GG951" s="472"/>
      <c r="GH951" s="472"/>
      <c r="GI951" s="472"/>
      <c r="GJ951" s="472"/>
      <c r="GK951" s="472"/>
      <c r="GL951" s="472"/>
      <c r="GM951" s="472"/>
      <c r="GN951" s="472"/>
      <c r="GO951" s="472"/>
      <c r="GP951" s="472"/>
      <c r="GQ951" s="472"/>
      <c r="GR951" s="472"/>
      <c r="GS951" s="472"/>
      <c r="GT951" s="472"/>
      <c r="GU951" s="472"/>
      <c r="GV951" s="472"/>
    </row>
    <row r="952" spans="1:204" s="473" customFormat="1" x14ac:dyDescent="0.2">
      <c r="A952" s="491"/>
      <c r="B952" s="479" t="s">
        <v>1657</v>
      </c>
      <c r="C952" s="475" t="s">
        <v>200</v>
      </c>
      <c r="D952" s="478">
        <v>90</v>
      </c>
      <c r="E952" s="478"/>
      <c r="F952" s="478"/>
      <c r="G952" s="478"/>
      <c r="H952" s="478"/>
      <c r="I952" s="478"/>
      <c r="J952" s="478"/>
      <c r="K952" s="478"/>
      <c r="L952" s="478"/>
      <c r="M952" s="478"/>
      <c r="N952" s="478"/>
      <c r="O952" s="478"/>
      <c r="P952" s="478"/>
      <c r="Q952" s="478"/>
      <c r="R952" s="478"/>
      <c r="S952" s="478"/>
      <c r="T952" s="478"/>
      <c r="U952" s="478"/>
      <c r="V952" s="478"/>
      <c r="W952" s="478"/>
      <c r="X952" s="478">
        <v>0</v>
      </c>
      <c r="Y952" s="478"/>
      <c r="Z952" s="478"/>
      <c r="AA952" s="478"/>
      <c r="AB952" s="478"/>
      <c r="AC952" s="478"/>
      <c r="AD952" s="478"/>
      <c r="AE952" s="478"/>
      <c r="AF952" s="478"/>
      <c r="AG952" s="478"/>
      <c r="AH952" s="478"/>
      <c r="AI952" s="478"/>
      <c r="AJ952" s="478"/>
      <c r="AK952" s="478"/>
      <c r="AL952" s="478"/>
      <c r="AM952" s="478"/>
      <c r="AN952" s="478"/>
      <c r="AO952" s="478"/>
      <c r="AP952" s="478"/>
      <c r="AQ952" s="478"/>
      <c r="AR952" s="478"/>
      <c r="AS952" s="478"/>
      <c r="AT952" s="478"/>
      <c r="AU952" s="478"/>
      <c r="AV952" s="478"/>
      <c r="AW952" s="478"/>
      <c r="AX952" s="478"/>
      <c r="AY952" s="478"/>
      <c r="AZ952" s="478"/>
      <c r="BA952" s="478"/>
      <c r="BB952" s="478"/>
      <c r="BC952" s="478"/>
      <c r="BD952" s="475" t="s">
        <v>3006</v>
      </c>
      <c r="BE952" s="475"/>
      <c r="BF952" s="472"/>
      <c r="BG952" s="472">
        <v>0</v>
      </c>
      <c r="BH952" s="472">
        <v>90</v>
      </c>
      <c r="BI952" s="472"/>
      <c r="BJ952" s="472"/>
      <c r="BK952" s="472"/>
      <c r="BL952" s="472"/>
      <c r="BM952" s="472"/>
      <c r="BN952" s="472"/>
      <c r="BO952" s="472"/>
      <c r="BP952" s="472"/>
      <c r="BQ952" s="472"/>
      <c r="BR952" s="472"/>
      <c r="BS952" s="472"/>
      <c r="BT952" s="472"/>
      <c r="BU952" s="472"/>
      <c r="BV952" s="472"/>
      <c r="BW952" s="472"/>
      <c r="BX952" s="472"/>
      <c r="BY952" s="472"/>
      <c r="BZ952" s="472"/>
      <c r="CA952" s="472"/>
      <c r="CB952" s="472"/>
      <c r="CC952" s="472"/>
      <c r="CD952" s="472"/>
      <c r="CE952" s="472"/>
      <c r="CF952" s="472"/>
      <c r="CG952" s="472"/>
      <c r="CH952" s="472"/>
      <c r="CI952" s="472"/>
      <c r="CJ952" s="472"/>
      <c r="CK952" s="472"/>
      <c r="CL952" s="472"/>
      <c r="CM952" s="472"/>
      <c r="CN952" s="472"/>
      <c r="CO952" s="472"/>
      <c r="CP952" s="472"/>
      <c r="CQ952" s="472"/>
      <c r="CR952" s="472"/>
      <c r="CS952" s="472"/>
      <c r="CT952" s="472"/>
      <c r="CU952" s="472"/>
      <c r="CV952" s="472"/>
      <c r="CW952" s="472"/>
      <c r="CX952" s="472"/>
      <c r="CY952" s="472"/>
      <c r="CZ952" s="472"/>
      <c r="DA952" s="472"/>
      <c r="DB952" s="472"/>
      <c r="DC952" s="472"/>
      <c r="DD952" s="472"/>
      <c r="DE952" s="472"/>
      <c r="DF952" s="472"/>
      <c r="DG952" s="472"/>
      <c r="DH952" s="472"/>
      <c r="DI952" s="472"/>
      <c r="DJ952" s="472"/>
      <c r="DK952" s="472"/>
      <c r="DL952" s="472"/>
      <c r="DM952" s="472"/>
      <c r="DN952" s="472"/>
      <c r="DO952" s="472"/>
      <c r="DP952" s="472"/>
      <c r="DQ952" s="472"/>
      <c r="DR952" s="472"/>
      <c r="DS952" s="472"/>
      <c r="DT952" s="472"/>
      <c r="DU952" s="472"/>
      <c r="DV952" s="472"/>
      <c r="DW952" s="472"/>
      <c r="DX952" s="472"/>
      <c r="DY952" s="472"/>
      <c r="DZ952" s="472"/>
      <c r="EA952" s="472"/>
      <c r="EB952" s="472"/>
      <c r="EC952" s="472"/>
      <c r="ED952" s="472"/>
      <c r="EE952" s="472"/>
      <c r="EF952" s="472"/>
      <c r="EG952" s="472"/>
      <c r="EH952" s="472"/>
      <c r="EI952" s="472"/>
      <c r="EJ952" s="472"/>
      <c r="EK952" s="472"/>
      <c r="EL952" s="472"/>
      <c r="EM952" s="472"/>
      <c r="EN952" s="472"/>
      <c r="EO952" s="472"/>
      <c r="EP952" s="472"/>
      <c r="EQ952" s="472"/>
      <c r="ER952" s="472"/>
      <c r="ES952" s="472"/>
      <c r="ET952" s="472"/>
      <c r="EU952" s="472"/>
      <c r="EV952" s="472"/>
      <c r="EW952" s="472"/>
      <c r="EX952" s="472"/>
      <c r="EY952" s="472"/>
      <c r="EZ952" s="472"/>
      <c r="FA952" s="472"/>
      <c r="FB952" s="472"/>
      <c r="FC952" s="472"/>
      <c r="FD952" s="472"/>
      <c r="FE952" s="472"/>
      <c r="FF952" s="472"/>
      <c r="FG952" s="472"/>
      <c r="FH952" s="472"/>
      <c r="FI952" s="472"/>
      <c r="FJ952" s="472"/>
      <c r="FK952" s="472"/>
      <c r="FL952" s="472"/>
      <c r="FM952" s="472"/>
      <c r="FN952" s="472"/>
      <c r="FO952" s="472"/>
      <c r="FP952" s="472"/>
      <c r="FQ952" s="472"/>
      <c r="FR952" s="472"/>
      <c r="FS952" s="472"/>
      <c r="FT952" s="472"/>
      <c r="FU952" s="472"/>
      <c r="FV952" s="472"/>
      <c r="FW952" s="472"/>
      <c r="FX952" s="472"/>
      <c r="FY952" s="472"/>
      <c r="FZ952" s="472"/>
      <c r="GA952" s="472"/>
      <c r="GB952" s="472"/>
      <c r="GC952" s="472"/>
      <c r="GD952" s="472"/>
      <c r="GE952" s="472"/>
      <c r="GF952" s="472"/>
      <c r="GG952" s="472"/>
      <c r="GH952" s="472"/>
      <c r="GI952" s="472"/>
      <c r="GJ952" s="472"/>
      <c r="GK952" s="472"/>
      <c r="GL952" s="472"/>
      <c r="GM952" s="472"/>
      <c r="GN952" s="472"/>
      <c r="GO952" s="472"/>
      <c r="GP952" s="472"/>
      <c r="GQ952" s="472"/>
      <c r="GR952" s="472"/>
      <c r="GS952" s="472"/>
      <c r="GT952" s="472"/>
      <c r="GU952" s="472"/>
      <c r="GV952" s="472"/>
    </row>
    <row r="953" spans="1:204" s="473" customFormat="1" ht="32" x14ac:dyDescent="0.2">
      <c r="A953" s="491"/>
      <c r="B953" s="479" t="s">
        <v>1658</v>
      </c>
      <c r="C953" s="475" t="s">
        <v>200</v>
      </c>
      <c r="D953" s="478">
        <v>6</v>
      </c>
      <c r="E953" s="478"/>
      <c r="F953" s="478"/>
      <c r="G953" s="478"/>
      <c r="H953" s="478"/>
      <c r="I953" s="478"/>
      <c r="J953" s="478"/>
      <c r="K953" s="478"/>
      <c r="L953" s="478"/>
      <c r="M953" s="478"/>
      <c r="N953" s="478"/>
      <c r="O953" s="478"/>
      <c r="P953" s="478"/>
      <c r="Q953" s="478"/>
      <c r="R953" s="478"/>
      <c r="S953" s="478"/>
      <c r="T953" s="478"/>
      <c r="U953" s="478"/>
      <c r="V953" s="478"/>
      <c r="W953" s="478"/>
      <c r="X953" s="478">
        <v>0</v>
      </c>
      <c r="Y953" s="478"/>
      <c r="Z953" s="478"/>
      <c r="AA953" s="478"/>
      <c r="AB953" s="478"/>
      <c r="AC953" s="478"/>
      <c r="AD953" s="478"/>
      <c r="AE953" s="478"/>
      <c r="AF953" s="478"/>
      <c r="AG953" s="478"/>
      <c r="AH953" s="478"/>
      <c r="AI953" s="478"/>
      <c r="AJ953" s="478"/>
      <c r="AK953" s="478"/>
      <c r="AL953" s="478"/>
      <c r="AM953" s="478"/>
      <c r="AN953" s="478"/>
      <c r="AO953" s="478"/>
      <c r="AP953" s="478"/>
      <c r="AQ953" s="478"/>
      <c r="AR953" s="478"/>
      <c r="AS953" s="478"/>
      <c r="AT953" s="478"/>
      <c r="AU953" s="478"/>
      <c r="AV953" s="478"/>
      <c r="AW953" s="478"/>
      <c r="AX953" s="478"/>
      <c r="AY953" s="478"/>
      <c r="AZ953" s="478"/>
      <c r="BA953" s="478"/>
      <c r="BB953" s="478"/>
      <c r="BC953" s="478"/>
      <c r="BD953" s="475" t="s">
        <v>3006</v>
      </c>
      <c r="BE953" s="475"/>
      <c r="BF953" s="472"/>
      <c r="BG953" s="472">
        <v>0</v>
      </c>
      <c r="BH953" s="472">
        <v>6</v>
      </c>
      <c r="BI953" s="472"/>
      <c r="BJ953" s="472"/>
      <c r="BK953" s="472"/>
      <c r="BL953" s="472"/>
      <c r="BM953" s="472"/>
      <c r="BN953" s="472"/>
      <c r="BO953" s="472"/>
      <c r="BP953" s="472"/>
      <c r="BQ953" s="472"/>
      <c r="BR953" s="472"/>
      <c r="BS953" s="472"/>
      <c r="BT953" s="472"/>
      <c r="BU953" s="472"/>
      <c r="BV953" s="472"/>
      <c r="BW953" s="472"/>
      <c r="BX953" s="472"/>
      <c r="BY953" s="472"/>
      <c r="BZ953" s="472"/>
      <c r="CA953" s="472"/>
      <c r="CB953" s="472"/>
      <c r="CC953" s="472"/>
      <c r="CD953" s="472"/>
      <c r="CE953" s="472"/>
      <c r="CF953" s="472"/>
      <c r="CG953" s="472"/>
      <c r="CH953" s="472"/>
      <c r="CI953" s="472"/>
      <c r="CJ953" s="472"/>
      <c r="CK953" s="472"/>
      <c r="CL953" s="472"/>
      <c r="CM953" s="472"/>
      <c r="CN953" s="472"/>
      <c r="CO953" s="472"/>
      <c r="CP953" s="472"/>
      <c r="CQ953" s="472"/>
      <c r="CR953" s="472"/>
      <c r="CS953" s="472"/>
      <c r="CT953" s="472"/>
      <c r="CU953" s="472"/>
      <c r="CV953" s="472"/>
      <c r="CW953" s="472"/>
      <c r="CX953" s="472"/>
      <c r="CY953" s="472"/>
      <c r="CZ953" s="472"/>
      <c r="DA953" s="472"/>
      <c r="DB953" s="472"/>
      <c r="DC953" s="472"/>
      <c r="DD953" s="472"/>
      <c r="DE953" s="472"/>
      <c r="DF953" s="472"/>
      <c r="DG953" s="472"/>
      <c r="DH953" s="472"/>
      <c r="DI953" s="472"/>
      <c r="DJ953" s="472"/>
      <c r="DK953" s="472"/>
      <c r="DL953" s="472"/>
      <c r="DM953" s="472"/>
      <c r="DN953" s="472"/>
      <c r="DO953" s="472"/>
      <c r="DP953" s="472"/>
      <c r="DQ953" s="472"/>
      <c r="DR953" s="472"/>
      <c r="DS953" s="472"/>
      <c r="DT953" s="472"/>
      <c r="DU953" s="472"/>
      <c r="DV953" s="472"/>
      <c r="DW953" s="472"/>
      <c r="DX953" s="472"/>
      <c r="DY953" s="472"/>
      <c r="DZ953" s="472"/>
      <c r="EA953" s="472"/>
      <c r="EB953" s="472"/>
      <c r="EC953" s="472"/>
      <c r="ED953" s="472"/>
      <c r="EE953" s="472"/>
      <c r="EF953" s="472"/>
      <c r="EG953" s="472"/>
      <c r="EH953" s="472"/>
      <c r="EI953" s="472"/>
      <c r="EJ953" s="472"/>
      <c r="EK953" s="472"/>
      <c r="EL953" s="472"/>
      <c r="EM953" s="472"/>
      <c r="EN953" s="472"/>
      <c r="EO953" s="472"/>
      <c r="EP953" s="472"/>
      <c r="EQ953" s="472"/>
      <c r="ER953" s="472"/>
      <c r="ES953" s="472"/>
      <c r="ET953" s="472"/>
      <c r="EU953" s="472"/>
      <c r="EV953" s="472"/>
      <c r="EW953" s="472"/>
      <c r="EX953" s="472"/>
      <c r="EY953" s="472"/>
      <c r="EZ953" s="472"/>
      <c r="FA953" s="472"/>
      <c r="FB953" s="472"/>
      <c r="FC953" s="472"/>
      <c r="FD953" s="472"/>
      <c r="FE953" s="472"/>
      <c r="FF953" s="472"/>
      <c r="FG953" s="472"/>
      <c r="FH953" s="472"/>
      <c r="FI953" s="472"/>
      <c r="FJ953" s="472"/>
      <c r="FK953" s="472"/>
      <c r="FL953" s="472"/>
      <c r="FM953" s="472"/>
      <c r="FN953" s="472"/>
      <c r="FO953" s="472"/>
      <c r="FP953" s="472"/>
      <c r="FQ953" s="472"/>
      <c r="FR953" s="472"/>
      <c r="FS953" s="472"/>
      <c r="FT953" s="472"/>
      <c r="FU953" s="472"/>
      <c r="FV953" s="472"/>
      <c r="FW953" s="472"/>
      <c r="FX953" s="472"/>
      <c r="FY953" s="472"/>
      <c r="FZ953" s="472"/>
      <c r="GA953" s="472"/>
      <c r="GB953" s="472"/>
      <c r="GC953" s="472"/>
      <c r="GD953" s="472"/>
      <c r="GE953" s="472"/>
      <c r="GF953" s="472"/>
      <c r="GG953" s="472"/>
      <c r="GH953" s="472"/>
      <c r="GI953" s="472"/>
      <c r="GJ953" s="472"/>
      <c r="GK953" s="472"/>
      <c r="GL953" s="472"/>
      <c r="GM953" s="472"/>
      <c r="GN953" s="472"/>
      <c r="GO953" s="472"/>
      <c r="GP953" s="472"/>
      <c r="GQ953" s="472"/>
      <c r="GR953" s="472"/>
      <c r="GS953" s="472"/>
      <c r="GT953" s="472"/>
      <c r="GU953" s="472"/>
      <c r="GV953" s="472"/>
    </row>
    <row r="954" spans="1:204" s="473" customFormat="1" x14ac:dyDescent="0.2">
      <c r="A954" s="491"/>
      <c r="B954" s="479" t="s">
        <v>1659</v>
      </c>
      <c r="C954" s="475" t="s">
        <v>200</v>
      </c>
      <c r="D954" s="478">
        <v>0.32</v>
      </c>
      <c r="E954" s="478"/>
      <c r="F954" s="478"/>
      <c r="G954" s="478"/>
      <c r="H954" s="478">
        <v>0.32</v>
      </c>
      <c r="I954" s="478"/>
      <c r="J954" s="478"/>
      <c r="K954" s="478"/>
      <c r="L954" s="478"/>
      <c r="M954" s="478"/>
      <c r="N954" s="478"/>
      <c r="O954" s="478"/>
      <c r="P954" s="478"/>
      <c r="Q954" s="478"/>
      <c r="R954" s="478"/>
      <c r="S954" s="478"/>
      <c r="T954" s="478"/>
      <c r="U954" s="478"/>
      <c r="V954" s="478"/>
      <c r="W954" s="478"/>
      <c r="X954" s="478">
        <v>0</v>
      </c>
      <c r="Y954" s="478"/>
      <c r="Z954" s="478"/>
      <c r="AA954" s="478"/>
      <c r="AB954" s="478"/>
      <c r="AC954" s="478"/>
      <c r="AD954" s="478"/>
      <c r="AE954" s="478"/>
      <c r="AF954" s="478"/>
      <c r="AG954" s="478"/>
      <c r="AH954" s="478"/>
      <c r="AI954" s="478"/>
      <c r="AJ954" s="478"/>
      <c r="AK954" s="478"/>
      <c r="AL954" s="478"/>
      <c r="AM954" s="478"/>
      <c r="AN954" s="478"/>
      <c r="AO954" s="478"/>
      <c r="AP954" s="478"/>
      <c r="AQ954" s="478"/>
      <c r="AR954" s="478"/>
      <c r="AS954" s="478"/>
      <c r="AT954" s="478"/>
      <c r="AU954" s="478"/>
      <c r="AV954" s="478"/>
      <c r="AW954" s="478"/>
      <c r="AX954" s="478"/>
      <c r="AY954" s="478"/>
      <c r="AZ954" s="478"/>
      <c r="BA954" s="478"/>
      <c r="BB954" s="478"/>
      <c r="BC954" s="478"/>
      <c r="BD954" s="475" t="s">
        <v>3006</v>
      </c>
      <c r="BE954" s="475"/>
      <c r="BF954" s="472">
        <v>2017</v>
      </c>
      <c r="BG954" s="472">
        <v>0.32</v>
      </c>
      <c r="BH954" s="472">
        <v>0</v>
      </c>
      <c r="BI954" s="472"/>
      <c r="BJ954" s="472"/>
      <c r="BK954" s="472"/>
      <c r="BL954" s="472"/>
      <c r="BM954" s="472"/>
      <c r="BN954" s="472"/>
      <c r="BO954" s="472"/>
      <c r="BP954" s="472"/>
      <c r="BQ954" s="472"/>
      <c r="BR954" s="472"/>
      <c r="BS954" s="472"/>
      <c r="BT954" s="472"/>
      <c r="BU954" s="472"/>
      <c r="BV954" s="472"/>
      <c r="BW954" s="472"/>
      <c r="BX954" s="472"/>
      <c r="BY954" s="472"/>
      <c r="BZ954" s="472"/>
      <c r="CA954" s="472"/>
      <c r="CB954" s="472"/>
      <c r="CC954" s="472"/>
      <c r="CD954" s="472"/>
      <c r="CE954" s="472"/>
      <c r="CF954" s="472"/>
      <c r="CG954" s="472"/>
      <c r="CH954" s="472"/>
      <c r="CI954" s="472"/>
      <c r="CJ954" s="472"/>
      <c r="CK954" s="472"/>
      <c r="CL954" s="472"/>
      <c r="CM954" s="472"/>
      <c r="CN954" s="472"/>
      <c r="CO954" s="472"/>
      <c r="CP954" s="472"/>
      <c r="CQ954" s="472"/>
      <c r="CR954" s="472"/>
      <c r="CS954" s="472"/>
      <c r="CT954" s="472"/>
      <c r="CU954" s="472"/>
      <c r="CV954" s="472"/>
      <c r="CW954" s="472"/>
      <c r="CX954" s="472"/>
      <c r="CY954" s="472"/>
      <c r="CZ954" s="472"/>
      <c r="DA954" s="472"/>
      <c r="DB954" s="472"/>
      <c r="DC954" s="472"/>
      <c r="DD954" s="472"/>
      <c r="DE954" s="472"/>
      <c r="DF954" s="472"/>
      <c r="DG954" s="472"/>
      <c r="DH954" s="472"/>
      <c r="DI954" s="472"/>
      <c r="DJ954" s="472"/>
      <c r="DK954" s="472"/>
      <c r="DL954" s="472"/>
      <c r="DM954" s="472"/>
      <c r="DN954" s="472"/>
      <c r="DO954" s="472"/>
      <c r="DP954" s="472"/>
      <c r="DQ954" s="472"/>
      <c r="DR954" s="472"/>
      <c r="DS954" s="472"/>
      <c r="DT954" s="472"/>
      <c r="DU954" s="472"/>
      <c r="DV954" s="472"/>
      <c r="DW954" s="472"/>
      <c r="DX954" s="472"/>
      <c r="DY954" s="472"/>
      <c r="DZ954" s="472"/>
      <c r="EA954" s="472"/>
      <c r="EB954" s="472"/>
      <c r="EC954" s="472"/>
      <c r="ED954" s="472"/>
      <c r="EE954" s="472"/>
      <c r="EF954" s="472"/>
      <c r="EG954" s="472"/>
      <c r="EH954" s="472"/>
      <c r="EI954" s="472"/>
      <c r="EJ954" s="472"/>
      <c r="EK954" s="472"/>
      <c r="EL954" s="472"/>
      <c r="EM954" s="472"/>
      <c r="EN954" s="472"/>
      <c r="EO954" s="472"/>
      <c r="EP954" s="472"/>
      <c r="EQ954" s="472"/>
      <c r="ER954" s="472"/>
      <c r="ES954" s="472"/>
      <c r="ET954" s="472"/>
      <c r="EU954" s="472"/>
      <c r="EV954" s="472"/>
      <c r="EW954" s="472"/>
      <c r="EX954" s="472"/>
      <c r="EY954" s="472"/>
      <c r="EZ954" s="472"/>
      <c r="FA954" s="472"/>
      <c r="FB954" s="472"/>
      <c r="FC954" s="472"/>
      <c r="FD954" s="472"/>
      <c r="FE954" s="472"/>
      <c r="FF954" s="472"/>
      <c r="FG954" s="472"/>
      <c r="FH954" s="472"/>
      <c r="FI954" s="472"/>
      <c r="FJ954" s="472"/>
      <c r="FK954" s="472"/>
      <c r="FL954" s="472"/>
      <c r="FM954" s="472"/>
      <c r="FN954" s="472"/>
      <c r="FO954" s="472"/>
      <c r="FP954" s="472"/>
      <c r="FQ954" s="472"/>
      <c r="FR954" s="472"/>
      <c r="FS954" s="472"/>
      <c r="FT954" s="472"/>
      <c r="FU954" s="472"/>
      <c r="FV954" s="472"/>
      <c r="FW954" s="472"/>
      <c r="FX954" s="472"/>
      <c r="FY954" s="472"/>
      <c r="FZ954" s="472"/>
      <c r="GA954" s="472"/>
      <c r="GB954" s="472"/>
      <c r="GC954" s="472"/>
      <c r="GD954" s="472"/>
      <c r="GE954" s="472"/>
      <c r="GF954" s="472"/>
      <c r="GG954" s="472"/>
      <c r="GH954" s="472"/>
      <c r="GI954" s="472"/>
      <c r="GJ954" s="472"/>
      <c r="GK954" s="472"/>
      <c r="GL954" s="472"/>
      <c r="GM954" s="472"/>
      <c r="GN954" s="472"/>
      <c r="GO954" s="472"/>
      <c r="GP954" s="472"/>
      <c r="GQ954" s="472"/>
      <c r="GR954" s="472"/>
      <c r="GS954" s="472"/>
      <c r="GT954" s="472"/>
      <c r="GU954" s="472"/>
      <c r="GV954" s="472"/>
    </row>
    <row r="955" spans="1:204" s="473" customFormat="1" x14ac:dyDescent="0.2">
      <c r="A955" s="491"/>
      <c r="B955" s="479" t="s">
        <v>1660</v>
      </c>
      <c r="C955" s="475" t="s">
        <v>200</v>
      </c>
      <c r="D955" s="478">
        <v>0.3</v>
      </c>
      <c r="E955" s="478"/>
      <c r="F955" s="478"/>
      <c r="G955" s="478"/>
      <c r="H955" s="478"/>
      <c r="I955" s="478"/>
      <c r="J955" s="478"/>
      <c r="K955" s="478"/>
      <c r="L955" s="478"/>
      <c r="M955" s="478"/>
      <c r="N955" s="478"/>
      <c r="O955" s="478"/>
      <c r="P955" s="478"/>
      <c r="Q955" s="478"/>
      <c r="R955" s="478"/>
      <c r="S955" s="478"/>
      <c r="T955" s="478"/>
      <c r="U955" s="478"/>
      <c r="V955" s="478"/>
      <c r="W955" s="478"/>
      <c r="X955" s="478">
        <v>0</v>
      </c>
      <c r="Y955" s="478"/>
      <c r="Z955" s="478"/>
      <c r="AA955" s="478"/>
      <c r="AB955" s="478"/>
      <c r="AC955" s="478"/>
      <c r="AD955" s="478"/>
      <c r="AE955" s="478"/>
      <c r="AF955" s="478"/>
      <c r="AG955" s="478"/>
      <c r="AH955" s="478"/>
      <c r="AI955" s="478"/>
      <c r="AJ955" s="478"/>
      <c r="AK955" s="478"/>
      <c r="AL955" s="478"/>
      <c r="AM955" s="478"/>
      <c r="AN955" s="478"/>
      <c r="AO955" s="478"/>
      <c r="AP955" s="478"/>
      <c r="AQ955" s="478"/>
      <c r="AR955" s="478"/>
      <c r="AS955" s="478"/>
      <c r="AT955" s="478"/>
      <c r="AU955" s="478"/>
      <c r="AV955" s="478"/>
      <c r="AW955" s="478"/>
      <c r="AX955" s="478"/>
      <c r="AY955" s="478"/>
      <c r="AZ955" s="478"/>
      <c r="BA955" s="478">
        <v>0.3</v>
      </c>
      <c r="BB955" s="478"/>
      <c r="BC955" s="478"/>
      <c r="BD955" s="475" t="s">
        <v>3084</v>
      </c>
      <c r="BE955" s="475" t="s">
        <v>1661</v>
      </c>
      <c r="BF955" s="472">
        <v>2017</v>
      </c>
      <c r="BG955" s="472">
        <v>0.3</v>
      </c>
      <c r="BH955" s="472">
        <v>0</v>
      </c>
      <c r="BI955" s="472"/>
      <c r="BJ955" s="472"/>
      <c r="BK955" s="472"/>
      <c r="BL955" s="472"/>
      <c r="BM955" s="472"/>
      <c r="BN955" s="472"/>
      <c r="BO955" s="472"/>
      <c r="BP955" s="472"/>
      <c r="BQ955" s="472"/>
      <c r="BR955" s="472"/>
      <c r="BS955" s="472"/>
      <c r="BT955" s="472"/>
      <c r="BU955" s="472"/>
      <c r="BV955" s="472"/>
      <c r="BW955" s="472"/>
      <c r="BX955" s="472"/>
      <c r="BY955" s="472"/>
      <c r="BZ955" s="472"/>
      <c r="CA955" s="472"/>
      <c r="CB955" s="472"/>
      <c r="CC955" s="472"/>
      <c r="CD955" s="472"/>
      <c r="CE955" s="472"/>
      <c r="CF955" s="472"/>
      <c r="CG955" s="472"/>
      <c r="CH955" s="472"/>
      <c r="CI955" s="472"/>
      <c r="CJ955" s="472"/>
      <c r="CK955" s="472"/>
      <c r="CL955" s="472"/>
      <c r="CM955" s="472"/>
      <c r="CN955" s="472"/>
      <c r="CO955" s="472"/>
      <c r="CP955" s="472"/>
      <c r="CQ955" s="472"/>
      <c r="CR955" s="472"/>
      <c r="CS955" s="472"/>
      <c r="CT955" s="472"/>
      <c r="CU955" s="472"/>
      <c r="CV955" s="472"/>
      <c r="CW955" s="472"/>
      <c r="CX955" s="472"/>
      <c r="CY955" s="472"/>
      <c r="CZ955" s="472"/>
      <c r="DA955" s="472"/>
      <c r="DB955" s="472"/>
      <c r="DC955" s="472"/>
      <c r="DD955" s="472"/>
      <c r="DE955" s="472"/>
      <c r="DF955" s="472"/>
      <c r="DG955" s="472"/>
      <c r="DH955" s="472"/>
      <c r="DI955" s="472"/>
      <c r="DJ955" s="472"/>
      <c r="DK955" s="472"/>
      <c r="DL955" s="472"/>
      <c r="DM955" s="472"/>
      <c r="DN955" s="472"/>
      <c r="DO955" s="472"/>
      <c r="DP955" s="472"/>
      <c r="DQ955" s="472"/>
      <c r="DR955" s="472"/>
      <c r="DS955" s="472"/>
      <c r="DT955" s="472"/>
      <c r="DU955" s="472"/>
      <c r="DV955" s="472"/>
      <c r="DW955" s="472"/>
      <c r="DX955" s="472"/>
      <c r="DY955" s="472"/>
      <c r="DZ955" s="472"/>
      <c r="EA955" s="472"/>
      <c r="EB955" s="472"/>
      <c r="EC955" s="472"/>
      <c r="ED955" s="472"/>
      <c r="EE955" s="472"/>
      <c r="EF955" s="472"/>
      <c r="EG955" s="472"/>
      <c r="EH955" s="472"/>
      <c r="EI955" s="472"/>
      <c r="EJ955" s="472"/>
      <c r="EK955" s="472"/>
      <c r="EL955" s="472"/>
      <c r="EM955" s="472"/>
      <c r="EN955" s="472"/>
      <c r="EO955" s="472"/>
      <c r="EP955" s="472"/>
      <c r="EQ955" s="472"/>
      <c r="ER955" s="472"/>
      <c r="ES955" s="472"/>
      <c r="ET955" s="472"/>
      <c r="EU955" s="472"/>
      <c r="EV955" s="472"/>
      <c r="EW955" s="472"/>
      <c r="EX955" s="472"/>
      <c r="EY955" s="472"/>
      <c r="EZ955" s="472"/>
      <c r="FA955" s="472"/>
      <c r="FB955" s="472"/>
      <c r="FC955" s="472"/>
      <c r="FD955" s="472"/>
      <c r="FE955" s="472"/>
      <c r="FF955" s="472"/>
      <c r="FG955" s="472"/>
      <c r="FH955" s="472"/>
      <c r="FI955" s="472"/>
      <c r="FJ955" s="472"/>
      <c r="FK955" s="472"/>
      <c r="FL955" s="472"/>
      <c r="FM955" s="472"/>
      <c r="FN955" s="472"/>
      <c r="FO955" s="472"/>
      <c r="FP955" s="472"/>
      <c r="FQ955" s="472"/>
      <c r="FR955" s="472"/>
      <c r="FS955" s="472"/>
      <c r="FT955" s="472"/>
      <c r="FU955" s="472"/>
      <c r="FV955" s="472"/>
      <c r="FW955" s="472"/>
      <c r="FX955" s="472"/>
      <c r="FY955" s="472"/>
      <c r="FZ955" s="472"/>
      <c r="GA955" s="472"/>
      <c r="GB955" s="472"/>
      <c r="GC955" s="472"/>
      <c r="GD955" s="472"/>
      <c r="GE955" s="472"/>
      <c r="GF955" s="472"/>
      <c r="GG955" s="472"/>
      <c r="GH955" s="472"/>
      <c r="GI955" s="472"/>
      <c r="GJ955" s="472"/>
      <c r="GK955" s="472"/>
      <c r="GL955" s="472"/>
      <c r="GM955" s="472"/>
      <c r="GN955" s="472"/>
      <c r="GO955" s="472"/>
      <c r="GP955" s="472"/>
      <c r="GQ955" s="472"/>
      <c r="GR955" s="472"/>
      <c r="GS955" s="472"/>
      <c r="GT955" s="472"/>
      <c r="GU955" s="472"/>
      <c r="GV955" s="472"/>
    </row>
    <row r="956" spans="1:204" s="473" customFormat="1" ht="32" x14ac:dyDescent="0.2">
      <c r="A956" s="491"/>
      <c r="B956" s="479" t="s">
        <v>1638</v>
      </c>
      <c r="C956" s="475" t="s">
        <v>200</v>
      </c>
      <c r="D956" s="478">
        <v>0.3</v>
      </c>
      <c r="E956" s="478"/>
      <c r="F956" s="478"/>
      <c r="G956" s="478"/>
      <c r="H956" s="478"/>
      <c r="I956" s="478"/>
      <c r="J956" s="478"/>
      <c r="K956" s="478"/>
      <c r="L956" s="478"/>
      <c r="M956" s="478"/>
      <c r="N956" s="478"/>
      <c r="O956" s="478"/>
      <c r="P956" s="478"/>
      <c r="Q956" s="478"/>
      <c r="R956" s="478"/>
      <c r="S956" s="478"/>
      <c r="T956" s="478"/>
      <c r="U956" s="478"/>
      <c r="V956" s="478"/>
      <c r="W956" s="478"/>
      <c r="X956" s="478">
        <v>0</v>
      </c>
      <c r="Y956" s="478"/>
      <c r="Z956" s="478"/>
      <c r="AA956" s="478"/>
      <c r="AB956" s="478"/>
      <c r="AC956" s="478"/>
      <c r="AD956" s="478"/>
      <c r="AE956" s="478"/>
      <c r="AF956" s="478"/>
      <c r="AG956" s="478"/>
      <c r="AH956" s="478"/>
      <c r="AI956" s="478"/>
      <c r="AJ956" s="478"/>
      <c r="AK956" s="478"/>
      <c r="AL956" s="478"/>
      <c r="AM956" s="478"/>
      <c r="AN956" s="478"/>
      <c r="AO956" s="478"/>
      <c r="AP956" s="478"/>
      <c r="AQ956" s="478"/>
      <c r="AR956" s="478"/>
      <c r="AS956" s="478"/>
      <c r="AT956" s="478"/>
      <c r="AU956" s="478"/>
      <c r="AV956" s="478"/>
      <c r="AW956" s="478"/>
      <c r="AX956" s="478"/>
      <c r="AY956" s="478"/>
      <c r="AZ956" s="478"/>
      <c r="BA956" s="478">
        <v>0.3</v>
      </c>
      <c r="BB956" s="478"/>
      <c r="BC956" s="478"/>
      <c r="BD956" s="475" t="s">
        <v>3084</v>
      </c>
      <c r="BE956" s="475" t="s">
        <v>1662</v>
      </c>
      <c r="BF956" s="472">
        <v>2017</v>
      </c>
      <c r="BG956" s="472">
        <v>0.3</v>
      </c>
      <c r="BH956" s="472">
        <v>0</v>
      </c>
      <c r="BI956" s="472"/>
      <c r="BJ956" s="472"/>
      <c r="BK956" s="472"/>
      <c r="BL956" s="472"/>
      <c r="BM956" s="472"/>
      <c r="BN956" s="472"/>
      <c r="BO956" s="472"/>
      <c r="BP956" s="472"/>
      <c r="BQ956" s="472"/>
      <c r="BR956" s="472"/>
      <c r="BS956" s="472"/>
      <c r="BT956" s="472"/>
      <c r="BU956" s="472"/>
      <c r="BV956" s="472"/>
      <c r="BW956" s="472"/>
      <c r="BX956" s="472"/>
      <c r="BY956" s="472"/>
      <c r="BZ956" s="472"/>
      <c r="CA956" s="472"/>
      <c r="CB956" s="472"/>
      <c r="CC956" s="472"/>
      <c r="CD956" s="472"/>
      <c r="CE956" s="472"/>
      <c r="CF956" s="472"/>
      <c r="CG956" s="472"/>
      <c r="CH956" s="472"/>
      <c r="CI956" s="472"/>
      <c r="CJ956" s="472"/>
      <c r="CK956" s="472"/>
      <c r="CL956" s="472"/>
      <c r="CM956" s="472"/>
      <c r="CN956" s="472"/>
      <c r="CO956" s="472"/>
      <c r="CP956" s="472"/>
      <c r="CQ956" s="472"/>
      <c r="CR956" s="472"/>
      <c r="CS956" s="472"/>
      <c r="CT956" s="472"/>
      <c r="CU956" s="472"/>
      <c r="CV956" s="472"/>
      <c r="CW956" s="472"/>
      <c r="CX956" s="472"/>
      <c r="CY956" s="472"/>
      <c r="CZ956" s="472"/>
      <c r="DA956" s="472"/>
      <c r="DB956" s="472"/>
      <c r="DC956" s="472"/>
      <c r="DD956" s="472"/>
      <c r="DE956" s="472"/>
      <c r="DF956" s="472"/>
      <c r="DG956" s="472"/>
      <c r="DH956" s="472"/>
      <c r="DI956" s="472"/>
      <c r="DJ956" s="472"/>
      <c r="DK956" s="472"/>
      <c r="DL956" s="472"/>
      <c r="DM956" s="472"/>
      <c r="DN956" s="472"/>
      <c r="DO956" s="472"/>
      <c r="DP956" s="472"/>
      <c r="DQ956" s="472"/>
      <c r="DR956" s="472"/>
      <c r="DS956" s="472"/>
      <c r="DT956" s="472"/>
      <c r="DU956" s="472"/>
      <c r="DV956" s="472"/>
      <c r="DW956" s="472"/>
      <c r="DX956" s="472"/>
      <c r="DY956" s="472"/>
      <c r="DZ956" s="472"/>
      <c r="EA956" s="472"/>
      <c r="EB956" s="472"/>
      <c r="EC956" s="472"/>
      <c r="ED956" s="472"/>
      <c r="EE956" s="472"/>
      <c r="EF956" s="472"/>
      <c r="EG956" s="472"/>
      <c r="EH956" s="472"/>
      <c r="EI956" s="472"/>
      <c r="EJ956" s="472"/>
      <c r="EK956" s="472"/>
      <c r="EL956" s="472"/>
      <c r="EM956" s="472"/>
      <c r="EN956" s="472"/>
      <c r="EO956" s="472"/>
      <c r="EP956" s="472"/>
      <c r="EQ956" s="472"/>
      <c r="ER956" s="472"/>
      <c r="ES956" s="472"/>
      <c r="ET956" s="472"/>
      <c r="EU956" s="472"/>
      <c r="EV956" s="472"/>
      <c r="EW956" s="472"/>
      <c r="EX956" s="472"/>
      <c r="EY956" s="472"/>
      <c r="EZ956" s="472"/>
      <c r="FA956" s="472"/>
      <c r="FB956" s="472"/>
      <c r="FC956" s="472"/>
      <c r="FD956" s="472"/>
      <c r="FE956" s="472"/>
      <c r="FF956" s="472"/>
      <c r="FG956" s="472"/>
      <c r="FH956" s="472"/>
      <c r="FI956" s="472"/>
      <c r="FJ956" s="472"/>
      <c r="FK956" s="472"/>
      <c r="FL956" s="472"/>
      <c r="FM956" s="472"/>
      <c r="FN956" s="472"/>
      <c r="FO956" s="472"/>
      <c r="FP956" s="472"/>
      <c r="FQ956" s="472"/>
      <c r="FR956" s="472"/>
      <c r="FS956" s="472"/>
      <c r="FT956" s="472"/>
      <c r="FU956" s="472"/>
      <c r="FV956" s="472"/>
      <c r="FW956" s="472"/>
      <c r="FX956" s="472"/>
      <c r="FY956" s="472"/>
      <c r="FZ956" s="472"/>
      <c r="GA956" s="472"/>
      <c r="GB956" s="472"/>
      <c r="GC956" s="472"/>
      <c r="GD956" s="472"/>
      <c r="GE956" s="472"/>
      <c r="GF956" s="472"/>
      <c r="GG956" s="472"/>
      <c r="GH956" s="472"/>
      <c r="GI956" s="472"/>
      <c r="GJ956" s="472"/>
      <c r="GK956" s="472"/>
      <c r="GL956" s="472"/>
      <c r="GM956" s="472"/>
      <c r="GN956" s="472"/>
      <c r="GO956" s="472"/>
      <c r="GP956" s="472"/>
      <c r="GQ956" s="472"/>
      <c r="GR956" s="472"/>
      <c r="GS956" s="472"/>
      <c r="GT956" s="472"/>
      <c r="GU956" s="472"/>
      <c r="GV956" s="472"/>
    </row>
    <row r="957" spans="1:204" s="473" customFormat="1" ht="48" x14ac:dyDescent="0.2">
      <c r="A957" s="491"/>
      <c r="B957" s="479" t="s">
        <v>1663</v>
      </c>
      <c r="C957" s="475" t="s">
        <v>200</v>
      </c>
      <c r="D957" s="478">
        <v>0.44</v>
      </c>
      <c r="E957" s="478">
        <v>0.44</v>
      </c>
      <c r="F957" s="478"/>
      <c r="G957" s="478"/>
      <c r="H957" s="478"/>
      <c r="I957" s="478"/>
      <c r="J957" s="478"/>
      <c r="K957" s="478"/>
      <c r="L957" s="478"/>
      <c r="M957" s="478"/>
      <c r="N957" s="478"/>
      <c r="O957" s="478"/>
      <c r="P957" s="478"/>
      <c r="Q957" s="478"/>
      <c r="R957" s="478"/>
      <c r="S957" s="478"/>
      <c r="T957" s="478"/>
      <c r="U957" s="478"/>
      <c r="V957" s="478"/>
      <c r="W957" s="478"/>
      <c r="X957" s="478">
        <v>0</v>
      </c>
      <c r="Y957" s="478"/>
      <c r="Z957" s="478"/>
      <c r="AA957" s="478"/>
      <c r="AB957" s="478"/>
      <c r="AC957" s="478"/>
      <c r="AD957" s="478"/>
      <c r="AE957" s="478"/>
      <c r="AF957" s="478"/>
      <c r="AG957" s="478"/>
      <c r="AH957" s="478"/>
      <c r="AI957" s="478"/>
      <c r="AJ957" s="478"/>
      <c r="AK957" s="478"/>
      <c r="AL957" s="478"/>
      <c r="AM957" s="478"/>
      <c r="AN957" s="478"/>
      <c r="AO957" s="478"/>
      <c r="AP957" s="478"/>
      <c r="AQ957" s="478"/>
      <c r="AR957" s="478"/>
      <c r="AS957" s="478"/>
      <c r="AT957" s="478"/>
      <c r="AU957" s="478"/>
      <c r="AV957" s="478"/>
      <c r="AW957" s="478"/>
      <c r="AX957" s="478"/>
      <c r="AY957" s="478"/>
      <c r="AZ957" s="478"/>
      <c r="BA957" s="478"/>
      <c r="BB957" s="478"/>
      <c r="BC957" s="478"/>
      <c r="BD957" s="475" t="s">
        <v>2974</v>
      </c>
      <c r="BE957" s="475" t="s">
        <v>2974</v>
      </c>
      <c r="BF957" s="472">
        <v>2017</v>
      </c>
      <c r="BG957" s="472"/>
      <c r="BH957" s="472"/>
      <c r="BI957" s="472"/>
      <c r="BJ957" s="472"/>
      <c r="BK957" s="472"/>
      <c r="BL957" s="472"/>
      <c r="BM957" s="472"/>
      <c r="BN957" s="472"/>
      <c r="BO957" s="472"/>
      <c r="BP957" s="472"/>
      <c r="BQ957" s="472"/>
      <c r="BR957" s="472"/>
      <c r="BS957" s="472"/>
      <c r="BT957" s="472"/>
      <c r="BU957" s="472"/>
      <c r="BV957" s="472"/>
      <c r="BW957" s="472"/>
      <c r="BX957" s="472"/>
      <c r="BY957" s="472"/>
      <c r="BZ957" s="472"/>
      <c r="CA957" s="472"/>
      <c r="CB957" s="472"/>
      <c r="CC957" s="472"/>
      <c r="CD957" s="472"/>
      <c r="CE957" s="472"/>
      <c r="CF957" s="472"/>
      <c r="CG957" s="472"/>
      <c r="CH957" s="472"/>
      <c r="CI957" s="472"/>
      <c r="CJ957" s="472"/>
      <c r="CK957" s="472"/>
      <c r="CL957" s="472"/>
      <c r="CM957" s="472"/>
      <c r="CN957" s="472"/>
      <c r="CO957" s="472"/>
      <c r="CP957" s="472"/>
      <c r="CQ957" s="472"/>
      <c r="CR957" s="472"/>
      <c r="CS957" s="472"/>
      <c r="CT957" s="472"/>
      <c r="CU957" s="472"/>
      <c r="CV957" s="472"/>
      <c r="CW957" s="472"/>
      <c r="CX957" s="472"/>
      <c r="CY957" s="472"/>
      <c r="CZ957" s="472"/>
      <c r="DA957" s="472"/>
      <c r="DB957" s="472"/>
      <c r="DC957" s="472"/>
      <c r="DD957" s="472"/>
      <c r="DE957" s="472"/>
      <c r="DF957" s="472"/>
      <c r="DG957" s="472"/>
      <c r="DH957" s="472"/>
      <c r="DI957" s="472"/>
      <c r="DJ957" s="472"/>
      <c r="DK957" s="472"/>
      <c r="DL957" s="472"/>
      <c r="DM957" s="472"/>
      <c r="DN957" s="472"/>
      <c r="DO957" s="472"/>
      <c r="DP957" s="472"/>
      <c r="DQ957" s="472"/>
      <c r="DR957" s="472"/>
      <c r="DS957" s="472"/>
      <c r="DT957" s="472"/>
      <c r="DU957" s="472"/>
      <c r="DV957" s="472"/>
      <c r="DW957" s="472"/>
      <c r="DX957" s="472"/>
      <c r="DY957" s="472"/>
      <c r="DZ957" s="472"/>
      <c r="EA957" s="472"/>
      <c r="EB957" s="472"/>
      <c r="EC957" s="472"/>
      <c r="ED957" s="472"/>
      <c r="EE957" s="472"/>
      <c r="EF957" s="472"/>
      <c r="EG957" s="472"/>
      <c r="EH957" s="472"/>
      <c r="EI957" s="472"/>
      <c r="EJ957" s="472"/>
      <c r="EK957" s="472"/>
      <c r="EL957" s="472"/>
      <c r="EM957" s="472"/>
      <c r="EN957" s="472"/>
      <c r="EO957" s="472"/>
      <c r="EP957" s="472"/>
      <c r="EQ957" s="472"/>
      <c r="ER957" s="472"/>
      <c r="ES957" s="472"/>
      <c r="ET957" s="472"/>
      <c r="EU957" s="472"/>
      <c r="EV957" s="472"/>
      <c r="EW957" s="472"/>
      <c r="EX957" s="472"/>
      <c r="EY957" s="472"/>
      <c r="EZ957" s="472"/>
      <c r="FA957" s="472"/>
      <c r="FB957" s="472"/>
      <c r="FC957" s="472"/>
      <c r="FD957" s="472"/>
      <c r="FE957" s="472"/>
      <c r="FF957" s="472"/>
      <c r="FG957" s="472"/>
      <c r="FH957" s="472"/>
      <c r="FI957" s="472"/>
      <c r="FJ957" s="472"/>
      <c r="FK957" s="472"/>
      <c r="FL957" s="472"/>
      <c r="FM957" s="472"/>
      <c r="FN957" s="472"/>
      <c r="FO957" s="472"/>
      <c r="FP957" s="472"/>
      <c r="FQ957" s="472"/>
      <c r="FR957" s="472"/>
      <c r="FS957" s="472"/>
      <c r="FT957" s="472"/>
      <c r="FU957" s="472"/>
      <c r="FV957" s="472"/>
      <c r="FW957" s="472"/>
      <c r="FX957" s="472"/>
      <c r="FY957" s="472"/>
      <c r="FZ957" s="472"/>
      <c r="GA957" s="472"/>
      <c r="GB957" s="472"/>
      <c r="GC957" s="472"/>
      <c r="GD957" s="472"/>
      <c r="GE957" s="472"/>
      <c r="GF957" s="472"/>
      <c r="GG957" s="472"/>
      <c r="GH957" s="472"/>
      <c r="GI957" s="472"/>
      <c r="GJ957" s="472"/>
      <c r="GK957" s="472"/>
      <c r="GL957" s="472"/>
      <c r="GM957" s="472"/>
      <c r="GN957" s="472"/>
      <c r="GO957" s="472"/>
      <c r="GP957" s="472"/>
      <c r="GQ957" s="472"/>
      <c r="GR957" s="472"/>
      <c r="GS957" s="472"/>
      <c r="GT957" s="472"/>
      <c r="GU957" s="472"/>
      <c r="GV957" s="472"/>
    </row>
    <row r="958" spans="1:204" s="473" customFormat="1" ht="32" x14ac:dyDescent="0.2">
      <c r="A958" s="491"/>
      <c r="B958" s="513" t="s">
        <v>1664</v>
      </c>
      <c r="C958" s="475" t="s">
        <v>200</v>
      </c>
      <c r="D958" s="478">
        <v>1</v>
      </c>
      <c r="E958" s="478"/>
      <c r="F958" s="478"/>
      <c r="G958" s="478">
        <v>0.6</v>
      </c>
      <c r="H958" s="478">
        <v>0.4</v>
      </c>
      <c r="I958" s="478"/>
      <c r="J958" s="478"/>
      <c r="K958" s="478"/>
      <c r="L958" s="478"/>
      <c r="M958" s="478"/>
      <c r="N958" s="478"/>
      <c r="O958" s="478"/>
      <c r="P958" s="478"/>
      <c r="Q958" s="478"/>
      <c r="R958" s="478"/>
      <c r="S958" s="478"/>
      <c r="T958" s="478"/>
      <c r="U958" s="478"/>
      <c r="V958" s="478"/>
      <c r="W958" s="478"/>
      <c r="X958" s="478">
        <v>0</v>
      </c>
      <c r="Y958" s="478"/>
      <c r="Z958" s="478"/>
      <c r="AA958" s="478"/>
      <c r="AB958" s="478"/>
      <c r="AC958" s="478"/>
      <c r="AD958" s="478"/>
      <c r="AE958" s="478"/>
      <c r="AF958" s="478"/>
      <c r="AG958" s="478"/>
      <c r="AH958" s="478"/>
      <c r="AI958" s="478"/>
      <c r="AJ958" s="478"/>
      <c r="AK958" s="478"/>
      <c r="AL958" s="478"/>
      <c r="AM958" s="478"/>
      <c r="AN958" s="478"/>
      <c r="AO958" s="478"/>
      <c r="AP958" s="478"/>
      <c r="AQ958" s="478"/>
      <c r="AR958" s="478"/>
      <c r="AS958" s="478"/>
      <c r="AT958" s="478"/>
      <c r="AU958" s="478"/>
      <c r="AV958" s="478"/>
      <c r="AW958" s="478"/>
      <c r="AX958" s="478"/>
      <c r="AY958" s="478"/>
      <c r="AZ958" s="478"/>
      <c r="BA958" s="478"/>
      <c r="BB958" s="478"/>
      <c r="BC958" s="478"/>
      <c r="BD958" s="475" t="s">
        <v>2974</v>
      </c>
      <c r="BE958" s="480" t="s">
        <v>1665</v>
      </c>
      <c r="BF958" s="472">
        <v>2017</v>
      </c>
      <c r="BG958" s="472">
        <v>1</v>
      </c>
      <c r="BH958" s="472">
        <v>0</v>
      </c>
      <c r="BI958" s="472"/>
      <c r="BJ958" s="472"/>
      <c r="BK958" s="472"/>
      <c r="BL958" s="472"/>
      <c r="BM958" s="472"/>
      <c r="BN958" s="472"/>
      <c r="BO958" s="472"/>
      <c r="BP958" s="472"/>
      <c r="BQ958" s="472"/>
      <c r="BR958" s="472"/>
      <c r="BS958" s="472"/>
      <c r="BT958" s="472"/>
      <c r="BU958" s="472"/>
      <c r="BV958" s="472"/>
      <c r="BW958" s="472"/>
      <c r="BX958" s="472"/>
      <c r="BY958" s="472"/>
      <c r="BZ958" s="472"/>
      <c r="CA958" s="472"/>
      <c r="CB958" s="472"/>
      <c r="CC958" s="472"/>
      <c r="CD958" s="472"/>
      <c r="CE958" s="472"/>
      <c r="CF958" s="472"/>
      <c r="CG958" s="472"/>
      <c r="CH958" s="472"/>
      <c r="CI958" s="472"/>
      <c r="CJ958" s="472"/>
      <c r="CK958" s="472"/>
      <c r="CL958" s="472"/>
      <c r="CM958" s="472"/>
      <c r="CN958" s="472"/>
      <c r="CO958" s="472"/>
      <c r="CP958" s="472"/>
      <c r="CQ958" s="472"/>
      <c r="CR958" s="472"/>
      <c r="CS958" s="472"/>
      <c r="CT958" s="472"/>
      <c r="CU958" s="472"/>
      <c r="CV958" s="472"/>
      <c r="CW958" s="472"/>
      <c r="CX958" s="472"/>
      <c r="CY958" s="472"/>
      <c r="CZ958" s="472"/>
      <c r="DA958" s="472"/>
      <c r="DB958" s="472"/>
      <c r="DC958" s="472"/>
      <c r="DD958" s="472"/>
      <c r="DE958" s="472"/>
      <c r="DF958" s="472"/>
      <c r="DG958" s="472"/>
      <c r="DH958" s="472"/>
      <c r="DI958" s="472"/>
      <c r="DJ958" s="472"/>
      <c r="DK958" s="472"/>
      <c r="DL958" s="472"/>
      <c r="DM958" s="472"/>
      <c r="DN958" s="472"/>
      <c r="DO958" s="472"/>
      <c r="DP958" s="472"/>
      <c r="DQ958" s="472"/>
      <c r="DR958" s="472"/>
      <c r="DS958" s="472"/>
      <c r="DT958" s="472"/>
      <c r="DU958" s="472"/>
      <c r="DV958" s="472"/>
      <c r="DW958" s="472"/>
      <c r="DX958" s="472"/>
      <c r="DY958" s="472"/>
      <c r="DZ958" s="472"/>
      <c r="EA958" s="472"/>
      <c r="EB958" s="472"/>
      <c r="EC958" s="472"/>
      <c r="ED958" s="472"/>
      <c r="EE958" s="472"/>
      <c r="EF958" s="472"/>
      <c r="EG958" s="472"/>
      <c r="EH958" s="472"/>
      <c r="EI958" s="472"/>
      <c r="EJ958" s="472"/>
      <c r="EK958" s="472"/>
      <c r="EL958" s="472"/>
      <c r="EM958" s="472"/>
      <c r="EN958" s="472"/>
      <c r="EO958" s="472"/>
      <c r="EP958" s="472"/>
      <c r="EQ958" s="472"/>
      <c r="ER958" s="472"/>
      <c r="ES958" s="472"/>
      <c r="ET958" s="472"/>
      <c r="EU958" s="472"/>
      <c r="EV958" s="472"/>
      <c r="EW958" s="472"/>
      <c r="EX958" s="472"/>
      <c r="EY958" s="472"/>
      <c r="EZ958" s="472"/>
      <c r="FA958" s="472"/>
      <c r="FB958" s="472"/>
      <c r="FC958" s="472"/>
      <c r="FD958" s="472"/>
      <c r="FE958" s="472"/>
      <c r="FF958" s="472"/>
      <c r="FG958" s="472"/>
      <c r="FH958" s="472"/>
      <c r="FI958" s="472"/>
      <c r="FJ958" s="472"/>
      <c r="FK958" s="472"/>
      <c r="FL958" s="472"/>
      <c r="FM958" s="472"/>
      <c r="FN958" s="472"/>
      <c r="FO958" s="472"/>
      <c r="FP958" s="472"/>
      <c r="FQ958" s="472"/>
      <c r="FR958" s="472"/>
      <c r="FS958" s="472"/>
      <c r="FT958" s="472"/>
      <c r="FU958" s="472"/>
      <c r="FV958" s="472"/>
      <c r="FW958" s="472"/>
      <c r="FX958" s="472"/>
      <c r="FY958" s="472"/>
      <c r="FZ958" s="472"/>
      <c r="GA958" s="472"/>
      <c r="GB958" s="472"/>
      <c r="GC958" s="472"/>
      <c r="GD958" s="472"/>
      <c r="GE958" s="472"/>
      <c r="GF958" s="472"/>
      <c r="GG958" s="472"/>
      <c r="GH958" s="472"/>
      <c r="GI958" s="472"/>
      <c r="GJ958" s="472"/>
      <c r="GK958" s="472"/>
      <c r="GL958" s="472"/>
      <c r="GM958" s="472"/>
      <c r="GN958" s="472"/>
      <c r="GO958" s="472"/>
      <c r="GP958" s="472"/>
      <c r="GQ958" s="472"/>
      <c r="GR958" s="472"/>
      <c r="GS958" s="472"/>
      <c r="GT958" s="472"/>
      <c r="GU958" s="472"/>
      <c r="GV958" s="472"/>
    </row>
    <row r="959" spans="1:204" s="473" customFormat="1" ht="32" x14ac:dyDescent="0.2">
      <c r="A959" s="491"/>
      <c r="B959" s="508" t="s">
        <v>1666</v>
      </c>
      <c r="C959" s="475" t="s">
        <v>200</v>
      </c>
      <c r="D959" s="478">
        <v>0.3</v>
      </c>
      <c r="E959" s="478"/>
      <c r="F959" s="478"/>
      <c r="G959" s="478"/>
      <c r="H959" s="478"/>
      <c r="I959" s="478"/>
      <c r="J959" s="478"/>
      <c r="K959" s="478"/>
      <c r="L959" s="478"/>
      <c r="M959" s="478"/>
      <c r="N959" s="478"/>
      <c r="O959" s="478"/>
      <c r="P959" s="478"/>
      <c r="Q959" s="478"/>
      <c r="R959" s="478"/>
      <c r="S959" s="478"/>
      <c r="T959" s="478"/>
      <c r="U959" s="478"/>
      <c r="V959" s="478"/>
      <c r="W959" s="478"/>
      <c r="X959" s="478">
        <v>0</v>
      </c>
      <c r="Y959" s="478"/>
      <c r="Z959" s="478"/>
      <c r="AA959" s="478"/>
      <c r="AB959" s="478"/>
      <c r="AC959" s="478"/>
      <c r="AD959" s="478"/>
      <c r="AE959" s="478"/>
      <c r="AF959" s="478"/>
      <c r="AG959" s="478"/>
      <c r="AH959" s="478"/>
      <c r="AI959" s="478"/>
      <c r="AJ959" s="478"/>
      <c r="AK959" s="478"/>
      <c r="AL959" s="478"/>
      <c r="AM959" s="478"/>
      <c r="AN959" s="478"/>
      <c r="AO959" s="478"/>
      <c r="AP959" s="478"/>
      <c r="AQ959" s="478"/>
      <c r="AR959" s="478"/>
      <c r="AS959" s="478"/>
      <c r="AT959" s="478"/>
      <c r="AU959" s="478"/>
      <c r="AV959" s="478"/>
      <c r="AW959" s="478"/>
      <c r="AX959" s="478"/>
      <c r="AY959" s="478"/>
      <c r="AZ959" s="478"/>
      <c r="BA959" s="478"/>
      <c r="BB959" s="478"/>
      <c r="BC959" s="478"/>
      <c r="BD959" s="475" t="s">
        <v>1481</v>
      </c>
      <c r="BE959" s="475"/>
      <c r="BF959" s="472"/>
      <c r="BG959" s="472">
        <v>0</v>
      </c>
      <c r="BH959" s="472">
        <v>0.3</v>
      </c>
      <c r="BI959" s="472"/>
      <c r="BJ959" s="472"/>
      <c r="BK959" s="472"/>
      <c r="BL959" s="472"/>
      <c r="BM959" s="472"/>
      <c r="BN959" s="472"/>
      <c r="BO959" s="472"/>
      <c r="BP959" s="472"/>
      <c r="BQ959" s="472"/>
      <c r="BR959" s="472"/>
      <c r="BS959" s="472"/>
      <c r="BT959" s="472"/>
      <c r="BU959" s="472"/>
      <c r="BV959" s="472"/>
      <c r="BW959" s="472"/>
      <c r="BX959" s="472"/>
      <c r="BY959" s="472"/>
      <c r="BZ959" s="472"/>
      <c r="CA959" s="472"/>
      <c r="CB959" s="472"/>
      <c r="CC959" s="472"/>
      <c r="CD959" s="472"/>
      <c r="CE959" s="472"/>
      <c r="CF959" s="472"/>
      <c r="CG959" s="472"/>
      <c r="CH959" s="472"/>
      <c r="CI959" s="472"/>
      <c r="CJ959" s="472"/>
      <c r="CK959" s="472"/>
      <c r="CL959" s="472"/>
      <c r="CM959" s="472"/>
      <c r="CN959" s="472"/>
      <c r="CO959" s="472"/>
      <c r="CP959" s="472"/>
      <c r="CQ959" s="472"/>
      <c r="CR959" s="472"/>
      <c r="CS959" s="472"/>
      <c r="CT959" s="472"/>
      <c r="CU959" s="472"/>
      <c r="CV959" s="472"/>
      <c r="CW959" s="472"/>
      <c r="CX959" s="472"/>
      <c r="CY959" s="472"/>
      <c r="CZ959" s="472"/>
      <c r="DA959" s="472"/>
      <c r="DB959" s="472"/>
      <c r="DC959" s="472"/>
      <c r="DD959" s="472"/>
      <c r="DE959" s="472"/>
      <c r="DF959" s="472"/>
      <c r="DG959" s="472"/>
      <c r="DH959" s="472"/>
      <c r="DI959" s="472"/>
      <c r="DJ959" s="472"/>
      <c r="DK959" s="472"/>
      <c r="DL959" s="472"/>
      <c r="DM959" s="472"/>
      <c r="DN959" s="472"/>
      <c r="DO959" s="472"/>
      <c r="DP959" s="472"/>
      <c r="DQ959" s="472"/>
      <c r="DR959" s="472"/>
      <c r="DS959" s="472"/>
      <c r="DT959" s="472"/>
      <c r="DU959" s="472"/>
      <c r="DV959" s="472"/>
      <c r="DW959" s="472"/>
      <c r="DX959" s="472"/>
      <c r="DY959" s="472"/>
      <c r="DZ959" s="472"/>
      <c r="EA959" s="472"/>
      <c r="EB959" s="472"/>
      <c r="EC959" s="472"/>
      <c r="ED959" s="472"/>
      <c r="EE959" s="472"/>
      <c r="EF959" s="472"/>
      <c r="EG959" s="472"/>
      <c r="EH959" s="472"/>
      <c r="EI959" s="472"/>
      <c r="EJ959" s="472"/>
      <c r="EK959" s="472"/>
      <c r="EL959" s="472"/>
      <c r="EM959" s="472"/>
      <c r="EN959" s="472"/>
      <c r="EO959" s="472"/>
      <c r="EP959" s="472"/>
      <c r="EQ959" s="472"/>
      <c r="ER959" s="472"/>
      <c r="ES959" s="472"/>
      <c r="ET959" s="472"/>
      <c r="EU959" s="472"/>
      <c r="EV959" s="472"/>
      <c r="EW959" s="472"/>
      <c r="EX959" s="472"/>
      <c r="EY959" s="472"/>
      <c r="EZ959" s="472"/>
      <c r="FA959" s="472"/>
      <c r="FB959" s="472"/>
      <c r="FC959" s="472"/>
      <c r="FD959" s="472"/>
      <c r="FE959" s="472"/>
      <c r="FF959" s="472"/>
      <c r="FG959" s="472"/>
      <c r="FH959" s="472"/>
      <c r="FI959" s="472"/>
      <c r="FJ959" s="472"/>
      <c r="FK959" s="472"/>
      <c r="FL959" s="472"/>
      <c r="FM959" s="472"/>
      <c r="FN959" s="472"/>
      <c r="FO959" s="472"/>
      <c r="FP959" s="472"/>
      <c r="FQ959" s="472"/>
      <c r="FR959" s="472"/>
      <c r="FS959" s="472"/>
      <c r="FT959" s="472"/>
      <c r="FU959" s="472"/>
      <c r="FV959" s="472"/>
      <c r="FW959" s="472"/>
      <c r="FX959" s="472"/>
      <c r="FY959" s="472"/>
      <c r="FZ959" s="472"/>
      <c r="GA959" s="472"/>
      <c r="GB959" s="472"/>
      <c r="GC959" s="472"/>
      <c r="GD959" s="472"/>
      <c r="GE959" s="472"/>
      <c r="GF959" s="472"/>
      <c r="GG959" s="472"/>
      <c r="GH959" s="472"/>
      <c r="GI959" s="472"/>
      <c r="GJ959" s="472"/>
      <c r="GK959" s="472"/>
      <c r="GL959" s="472"/>
      <c r="GM959" s="472"/>
      <c r="GN959" s="472"/>
      <c r="GO959" s="472"/>
      <c r="GP959" s="472"/>
      <c r="GQ959" s="472"/>
      <c r="GR959" s="472"/>
      <c r="GS959" s="472"/>
      <c r="GT959" s="472"/>
      <c r="GU959" s="472"/>
      <c r="GV959" s="472"/>
    </row>
    <row r="960" spans="1:204" s="473" customFormat="1" ht="32" x14ac:dyDescent="0.2">
      <c r="A960" s="491"/>
      <c r="B960" s="481" t="s">
        <v>1667</v>
      </c>
      <c r="C960" s="475" t="s">
        <v>200</v>
      </c>
      <c r="D960" s="478">
        <v>2.7</v>
      </c>
      <c r="E960" s="478"/>
      <c r="F960" s="478"/>
      <c r="G960" s="478"/>
      <c r="H960" s="478"/>
      <c r="I960" s="478"/>
      <c r="J960" s="478"/>
      <c r="K960" s="478"/>
      <c r="L960" s="478">
        <v>2</v>
      </c>
      <c r="M960" s="478"/>
      <c r="N960" s="478"/>
      <c r="O960" s="478"/>
      <c r="P960" s="478"/>
      <c r="Q960" s="478"/>
      <c r="R960" s="478"/>
      <c r="S960" s="478"/>
      <c r="T960" s="478"/>
      <c r="U960" s="478"/>
      <c r="V960" s="478"/>
      <c r="W960" s="478"/>
      <c r="X960" s="478">
        <v>0</v>
      </c>
      <c r="Y960" s="478"/>
      <c r="Z960" s="478"/>
      <c r="AA960" s="478"/>
      <c r="AB960" s="478"/>
      <c r="AC960" s="478"/>
      <c r="AD960" s="478"/>
      <c r="AE960" s="478"/>
      <c r="AF960" s="478"/>
      <c r="AG960" s="478"/>
      <c r="AH960" s="478"/>
      <c r="AI960" s="478"/>
      <c r="AJ960" s="478"/>
      <c r="AK960" s="478"/>
      <c r="AL960" s="478"/>
      <c r="AM960" s="478"/>
      <c r="AN960" s="478"/>
      <c r="AO960" s="478"/>
      <c r="AP960" s="478"/>
      <c r="AQ960" s="478"/>
      <c r="AR960" s="478"/>
      <c r="AS960" s="478"/>
      <c r="AT960" s="478"/>
      <c r="AU960" s="478"/>
      <c r="AV960" s="478"/>
      <c r="AW960" s="478"/>
      <c r="AX960" s="478"/>
      <c r="AY960" s="478"/>
      <c r="AZ960" s="478"/>
      <c r="BA960" s="478">
        <v>0.7</v>
      </c>
      <c r="BB960" s="478"/>
      <c r="BC960" s="478"/>
      <c r="BD960" s="475" t="s">
        <v>2976</v>
      </c>
      <c r="BE960" s="475" t="s">
        <v>1668</v>
      </c>
      <c r="BF960" s="472">
        <v>2017</v>
      </c>
      <c r="BG960" s="472">
        <v>2.7</v>
      </c>
      <c r="BH960" s="472">
        <v>0</v>
      </c>
      <c r="BI960" s="472"/>
      <c r="BJ960" s="472"/>
      <c r="BK960" s="472"/>
      <c r="BL960" s="472"/>
      <c r="BM960" s="472"/>
      <c r="BN960" s="472"/>
      <c r="BO960" s="472"/>
      <c r="BP960" s="472"/>
      <c r="BQ960" s="472"/>
      <c r="BR960" s="472"/>
      <c r="BS960" s="472"/>
      <c r="BT960" s="472"/>
      <c r="BU960" s="472"/>
      <c r="BV960" s="472"/>
      <c r="BW960" s="472"/>
      <c r="BX960" s="472"/>
      <c r="BY960" s="472"/>
      <c r="BZ960" s="472"/>
      <c r="CA960" s="472"/>
      <c r="CB960" s="472"/>
      <c r="CC960" s="472"/>
      <c r="CD960" s="472"/>
      <c r="CE960" s="472"/>
      <c r="CF960" s="472"/>
      <c r="CG960" s="472"/>
      <c r="CH960" s="472"/>
      <c r="CI960" s="472"/>
      <c r="CJ960" s="472"/>
      <c r="CK960" s="472"/>
      <c r="CL960" s="472"/>
      <c r="CM960" s="472"/>
      <c r="CN960" s="472"/>
      <c r="CO960" s="472"/>
      <c r="CP960" s="472"/>
      <c r="CQ960" s="472"/>
      <c r="CR960" s="472"/>
      <c r="CS960" s="472"/>
      <c r="CT960" s="472"/>
      <c r="CU960" s="472"/>
      <c r="CV960" s="472"/>
      <c r="CW960" s="472"/>
      <c r="CX960" s="472"/>
      <c r="CY960" s="472"/>
      <c r="CZ960" s="472"/>
      <c r="DA960" s="472"/>
      <c r="DB960" s="472"/>
      <c r="DC960" s="472"/>
      <c r="DD960" s="472"/>
      <c r="DE960" s="472"/>
      <c r="DF960" s="472"/>
      <c r="DG960" s="472"/>
      <c r="DH960" s="472"/>
      <c r="DI960" s="472"/>
      <c r="DJ960" s="472"/>
      <c r="DK960" s="472"/>
      <c r="DL960" s="472"/>
      <c r="DM960" s="472"/>
      <c r="DN960" s="472"/>
      <c r="DO960" s="472"/>
      <c r="DP960" s="472"/>
      <c r="DQ960" s="472"/>
      <c r="DR960" s="472"/>
      <c r="DS960" s="472"/>
      <c r="DT960" s="472"/>
      <c r="DU960" s="472"/>
      <c r="DV960" s="472"/>
      <c r="DW960" s="472"/>
      <c r="DX960" s="472"/>
      <c r="DY960" s="472"/>
      <c r="DZ960" s="472"/>
      <c r="EA960" s="472"/>
      <c r="EB960" s="472"/>
      <c r="EC960" s="472"/>
      <c r="ED960" s="472"/>
      <c r="EE960" s="472"/>
      <c r="EF960" s="472"/>
      <c r="EG960" s="472"/>
      <c r="EH960" s="472"/>
      <c r="EI960" s="472"/>
      <c r="EJ960" s="472"/>
      <c r="EK960" s="472"/>
      <c r="EL960" s="472"/>
      <c r="EM960" s="472"/>
      <c r="EN960" s="472"/>
      <c r="EO960" s="472"/>
      <c r="EP960" s="472"/>
      <c r="EQ960" s="472"/>
      <c r="ER960" s="472"/>
      <c r="ES960" s="472"/>
      <c r="ET960" s="472"/>
      <c r="EU960" s="472"/>
      <c r="EV960" s="472"/>
      <c r="EW960" s="472"/>
      <c r="EX960" s="472"/>
      <c r="EY960" s="472"/>
      <c r="EZ960" s="472"/>
      <c r="FA960" s="472"/>
      <c r="FB960" s="472"/>
      <c r="FC960" s="472"/>
      <c r="FD960" s="472"/>
      <c r="FE960" s="472"/>
      <c r="FF960" s="472"/>
      <c r="FG960" s="472"/>
      <c r="FH960" s="472"/>
      <c r="FI960" s="472"/>
      <c r="FJ960" s="472"/>
      <c r="FK960" s="472"/>
      <c r="FL960" s="472"/>
      <c r="FM960" s="472"/>
      <c r="FN960" s="472"/>
      <c r="FO960" s="472"/>
      <c r="FP960" s="472"/>
      <c r="FQ960" s="472"/>
      <c r="FR960" s="472"/>
      <c r="FS960" s="472"/>
      <c r="FT960" s="472"/>
      <c r="FU960" s="472"/>
      <c r="FV960" s="472"/>
      <c r="FW960" s="472"/>
      <c r="FX960" s="472"/>
      <c r="FY960" s="472"/>
      <c r="FZ960" s="472"/>
      <c r="GA960" s="472"/>
      <c r="GB960" s="472"/>
      <c r="GC960" s="472"/>
      <c r="GD960" s="472"/>
      <c r="GE960" s="472"/>
      <c r="GF960" s="472"/>
      <c r="GG960" s="472"/>
      <c r="GH960" s="472"/>
      <c r="GI960" s="472"/>
      <c r="GJ960" s="472"/>
      <c r="GK960" s="472"/>
      <c r="GL960" s="472"/>
      <c r="GM960" s="472"/>
      <c r="GN960" s="472"/>
      <c r="GO960" s="472"/>
      <c r="GP960" s="472"/>
      <c r="GQ960" s="472"/>
      <c r="GR960" s="472"/>
      <c r="GS960" s="472"/>
      <c r="GT960" s="472"/>
      <c r="GU960" s="472"/>
      <c r="GV960" s="472"/>
    </row>
    <row r="961" spans="1:204" s="473" customFormat="1" x14ac:dyDescent="0.2">
      <c r="A961" s="491"/>
      <c r="B961" s="481" t="s">
        <v>1669</v>
      </c>
      <c r="C961" s="475" t="s">
        <v>200</v>
      </c>
      <c r="D961" s="478">
        <v>27</v>
      </c>
      <c r="E961" s="478"/>
      <c r="F961" s="478"/>
      <c r="G961" s="478"/>
      <c r="H961" s="478"/>
      <c r="I961" s="478"/>
      <c r="J961" s="478"/>
      <c r="K961" s="478"/>
      <c r="L961" s="478"/>
      <c r="M961" s="478"/>
      <c r="N961" s="478"/>
      <c r="O961" s="478"/>
      <c r="P961" s="478"/>
      <c r="Q961" s="478"/>
      <c r="R961" s="478"/>
      <c r="S961" s="478"/>
      <c r="T961" s="478"/>
      <c r="U961" s="478"/>
      <c r="V961" s="478"/>
      <c r="W961" s="478"/>
      <c r="X961" s="478">
        <v>0</v>
      </c>
      <c r="Y961" s="478"/>
      <c r="Z961" s="478"/>
      <c r="AA961" s="478"/>
      <c r="AB961" s="478"/>
      <c r="AC961" s="478"/>
      <c r="AD961" s="478"/>
      <c r="AE961" s="478"/>
      <c r="AF961" s="478"/>
      <c r="AG961" s="478"/>
      <c r="AH961" s="478"/>
      <c r="AI961" s="478"/>
      <c r="AJ961" s="478"/>
      <c r="AK961" s="478"/>
      <c r="AL961" s="478"/>
      <c r="AM961" s="478"/>
      <c r="AN961" s="478"/>
      <c r="AO961" s="478"/>
      <c r="AP961" s="478"/>
      <c r="AQ961" s="478"/>
      <c r="AR961" s="478"/>
      <c r="AS961" s="478"/>
      <c r="AT961" s="478"/>
      <c r="AU961" s="478"/>
      <c r="AV961" s="478"/>
      <c r="AW961" s="478"/>
      <c r="AX961" s="478"/>
      <c r="AY961" s="478"/>
      <c r="AZ961" s="478"/>
      <c r="BA961" s="478"/>
      <c r="BB961" s="478"/>
      <c r="BC961" s="478"/>
      <c r="BD961" s="475" t="s">
        <v>2976</v>
      </c>
      <c r="BE961" s="475"/>
      <c r="BF961" s="472"/>
      <c r="BG961" s="472">
        <v>0</v>
      </c>
      <c r="BH961" s="472">
        <v>27</v>
      </c>
      <c r="BI961" s="472"/>
      <c r="BJ961" s="472"/>
      <c r="BK961" s="472"/>
      <c r="BL961" s="472"/>
      <c r="BM961" s="472"/>
      <c r="BN961" s="472"/>
      <c r="BO961" s="472"/>
      <c r="BP961" s="472"/>
      <c r="BQ961" s="472"/>
      <c r="BR961" s="472"/>
      <c r="BS961" s="472"/>
      <c r="BT961" s="472"/>
      <c r="BU961" s="472"/>
      <c r="BV961" s="472"/>
      <c r="BW961" s="472"/>
      <c r="BX961" s="472"/>
      <c r="BY961" s="472"/>
      <c r="BZ961" s="472"/>
      <c r="CA961" s="472"/>
      <c r="CB961" s="472"/>
      <c r="CC961" s="472"/>
      <c r="CD961" s="472"/>
      <c r="CE961" s="472"/>
      <c r="CF961" s="472"/>
      <c r="CG961" s="472"/>
      <c r="CH961" s="472"/>
      <c r="CI961" s="472"/>
      <c r="CJ961" s="472"/>
      <c r="CK961" s="472"/>
      <c r="CL961" s="472"/>
      <c r="CM961" s="472"/>
      <c r="CN961" s="472"/>
      <c r="CO961" s="472"/>
      <c r="CP961" s="472"/>
      <c r="CQ961" s="472"/>
      <c r="CR961" s="472"/>
      <c r="CS961" s="472"/>
      <c r="CT961" s="472"/>
      <c r="CU961" s="472"/>
      <c r="CV961" s="472"/>
      <c r="CW961" s="472"/>
      <c r="CX961" s="472"/>
      <c r="CY961" s="472"/>
      <c r="CZ961" s="472"/>
      <c r="DA961" s="472"/>
      <c r="DB961" s="472"/>
      <c r="DC961" s="472"/>
      <c r="DD961" s="472"/>
      <c r="DE961" s="472"/>
      <c r="DF961" s="472"/>
      <c r="DG961" s="472"/>
      <c r="DH961" s="472"/>
      <c r="DI961" s="472"/>
      <c r="DJ961" s="472"/>
      <c r="DK961" s="472"/>
      <c r="DL961" s="472"/>
      <c r="DM961" s="472"/>
      <c r="DN961" s="472"/>
      <c r="DO961" s="472"/>
      <c r="DP961" s="472"/>
      <c r="DQ961" s="472"/>
      <c r="DR961" s="472"/>
      <c r="DS961" s="472"/>
      <c r="DT961" s="472"/>
      <c r="DU961" s="472"/>
      <c r="DV961" s="472"/>
      <c r="DW961" s="472"/>
      <c r="DX961" s="472"/>
      <c r="DY961" s="472"/>
      <c r="DZ961" s="472"/>
      <c r="EA961" s="472"/>
      <c r="EB961" s="472"/>
      <c r="EC961" s="472"/>
      <c r="ED961" s="472"/>
      <c r="EE961" s="472"/>
      <c r="EF961" s="472"/>
      <c r="EG961" s="472"/>
      <c r="EH961" s="472"/>
      <c r="EI961" s="472"/>
      <c r="EJ961" s="472"/>
      <c r="EK961" s="472"/>
      <c r="EL961" s="472"/>
      <c r="EM961" s="472"/>
      <c r="EN961" s="472"/>
      <c r="EO961" s="472"/>
      <c r="EP961" s="472"/>
      <c r="EQ961" s="472"/>
      <c r="ER961" s="472"/>
      <c r="ES961" s="472"/>
      <c r="ET961" s="472"/>
      <c r="EU961" s="472"/>
      <c r="EV961" s="472"/>
      <c r="EW961" s="472"/>
      <c r="EX961" s="472"/>
      <c r="EY961" s="472"/>
      <c r="EZ961" s="472"/>
      <c r="FA961" s="472"/>
      <c r="FB961" s="472"/>
      <c r="FC961" s="472"/>
      <c r="FD961" s="472"/>
      <c r="FE961" s="472"/>
      <c r="FF961" s="472"/>
      <c r="FG961" s="472"/>
      <c r="FH961" s="472"/>
      <c r="FI961" s="472"/>
      <c r="FJ961" s="472"/>
      <c r="FK961" s="472"/>
      <c r="FL961" s="472"/>
      <c r="FM961" s="472"/>
      <c r="FN961" s="472"/>
      <c r="FO961" s="472"/>
      <c r="FP961" s="472"/>
      <c r="FQ961" s="472"/>
      <c r="FR961" s="472"/>
      <c r="FS961" s="472"/>
      <c r="FT961" s="472"/>
      <c r="FU961" s="472"/>
      <c r="FV961" s="472"/>
      <c r="FW961" s="472"/>
      <c r="FX961" s="472"/>
      <c r="FY961" s="472"/>
      <c r="FZ961" s="472"/>
      <c r="GA961" s="472"/>
      <c r="GB961" s="472"/>
      <c r="GC961" s="472"/>
      <c r="GD961" s="472"/>
      <c r="GE961" s="472"/>
      <c r="GF961" s="472"/>
      <c r="GG961" s="472"/>
      <c r="GH961" s="472"/>
      <c r="GI961" s="472"/>
      <c r="GJ961" s="472"/>
      <c r="GK961" s="472"/>
      <c r="GL961" s="472"/>
      <c r="GM961" s="472"/>
      <c r="GN961" s="472"/>
      <c r="GO961" s="472"/>
      <c r="GP961" s="472"/>
      <c r="GQ961" s="472"/>
      <c r="GR961" s="472"/>
      <c r="GS961" s="472"/>
      <c r="GT961" s="472"/>
      <c r="GU961" s="472"/>
      <c r="GV961" s="472"/>
    </row>
    <row r="962" spans="1:204" s="473" customFormat="1" ht="32" x14ac:dyDescent="0.2">
      <c r="A962" s="491"/>
      <c r="B962" s="514" t="s">
        <v>1670</v>
      </c>
      <c r="C962" s="475"/>
      <c r="D962" s="478">
        <v>250</v>
      </c>
      <c r="E962" s="478"/>
      <c r="F962" s="478"/>
      <c r="G962" s="478"/>
      <c r="H962" s="478"/>
      <c r="I962" s="478"/>
      <c r="J962" s="478"/>
      <c r="K962" s="478"/>
      <c r="L962" s="478"/>
      <c r="M962" s="478"/>
      <c r="N962" s="478"/>
      <c r="O962" s="478"/>
      <c r="P962" s="478"/>
      <c r="Q962" s="478"/>
      <c r="R962" s="478"/>
      <c r="S962" s="478"/>
      <c r="T962" s="478"/>
      <c r="U962" s="478"/>
      <c r="V962" s="478"/>
      <c r="W962" s="478"/>
      <c r="X962" s="478">
        <v>0</v>
      </c>
      <c r="Y962" s="478"/>
      <c r="Z962" s="478"/>
      <c r="AA962" s="478"/>
      <c r="AB962" s="478"/>
      <c r="AC962" s="478"/>
      <c r="AD962" s="478"/>
      <c r="AE962" s="478"/>
      <c r="AF962" s="478"/>
      <c r="AG962" s="478"/>
      <c r="AH962" s="478"/>
      <c r="AI962" s="478"/>
      <c r="AJ962" s="478"/>
      <c r="AK962" s="478"/>
      <c r="AL962" s="478"/>
      <c r="AM962" s="478"/>
      <c r="AN962" s="478"/>
      <c r="AO962" s="478"/>
      <c r="AP962" s="478"/>
      <c r="AQ962" s="478"/>
      <c r="AR962" s="478"/>
      <c r="AS962" s="478"/>
      <c r="AT962" s="478"/>
      <c r="AU962" s="478"/>
      <c r="AV962" s="478"/>
      <c r="AW962" s="478"/>
      <c r="AX962" s="478"/>
      <c r="AY962" s="478"/>
      <c r="AZ962" s="478"/>
      <c r="BA962" s="478"/>
      <c r="BB962" s="478"/>
      <c r="BC962" s="478"/>
      <c r="BD962" s="475" t="s">
        <v>1671</v>
      </c>
      <c r="BE962" s="475" t="s">
        <v>1672</v>
      </c>
      <c r="BF962" s="472"/>
      <c r="BG962" s="472"/>
      <c r="BH962" s="472"/>
      <c r="BI962" s="472"/>
      <c r="BJ962" s="472"/>
      <c r="BK962" s="472"/>
      <c r="BL962" s="472"/>
      <c r="BM962" s="472"/>
      <c r="BN962" s="472"/>
      <c r="BO962" s="472"/>
      <c r="BP962" s="472"/>
      <c r="BQ962" s="472"/>
      <c r="BR962" s="472"/>
      <c r="BS962" s="472"/>
      <c r="BT962" s="472"/>
      <c r="BU962" s="472"/>
      <c r="BV962" s="472"/>
      <c r="BW962" s="472"/>
      <c r="BX962" s="472"/>
      <c r="BY962" s="472"/>
      <c r="BZ962" s="472"/>
      <c r="CA962" s="472"/>
      <c r="CB962" s="472"/>
      <c r="CC962" s="472"/>
      <c r="CD962" s="472"/>
      <c r="CE962" s="472"/>
      <c r="CF962" s="472"/>
      <c r="CG962" s="472"/>
      <c r="CH962" s="472"/>
      <c r="CI962" s="472"/>
      <c r="CJ962" s="472"/>
      <c r="CK962" s="472"/>
      <c r="CL962" s="472"/>
      <c r="CM962" s="472"/>
      <c r="CN962" s="472"/>
      <c r="CO962" s="472"/>
      <c r="CP962" s="472"/>
      <c r="CQ962" s="472"/>
      <c r="CR962" s="472"/>
      <c r="CS962" s="472"/>
      <c r="CT962" s="472"/>
      <c r="CU962" s="472"/>
      <c r="CV962" s="472"/>
      <c r="CW962" s="472"/>
      <c r="CX962" s="472"/>
      <c r="CY962" s="472"/>
      <c r="CZ962" s="472"/>
      <c r="DA962" s="472"/>
      <c r="DB962" s="472"/>
      <c r="DC962" s="472"/>
      <c r="DD962" s="472"/>
      <c r="DE962" s="472"/>
      <c r="DF962" s="472"/>
      <c r="DG962" s="472"/>
      <c r="DH962" s="472"/>
      <c r="DI962" s="472"/>
      <c r="DJ962" s="472"/>
      <c r="DK962" s="472"/>
      <c r="DL962" s="472"/>
      <c r="DM962" s="472"/>
      <c r="DN962" s="472"/>
      <c r="DO962" s="472"/>
      <c r="DP962" s="472"/>
      <c r="DQ962" s="472"/>
      <c r="DR962" s="472"/>
      <c r="DS962" s="472"/>
      <c r="DT962" s="472"/>
      <c r="DU962" s="472"/>
      <c r="DV962" s="472"/>
      <c r="DW962" s="472"/>
      <c r="DX962" s="472"/>
      <c r="DY962" s="472"/>
      <c r="DZ962" s="472"/>
      <c r="EA962" s="472"/>
      <c r="EB962" s="472"/>
      <c r="EC962" s="472"/>
      <c r="ED962" s="472"/>
      <c r="EE962" s="472"/>
      <c r="EF962" s="472"/>
      <c r="EG962" s="472"/>
      <c r="EH962" s="472"/>
      <c r="EI962" s="472"/>
      <c r="EJ962" s="472"/>
      <c r="EK962" s="472"/>
      <c r="EL962" s="472"/>
      <c r="EM962" s="472"/>
      <c r="EN962" s="472"/>
      <c r="EO962" s="472"/>
      <c r="EP962" s="472"/>
      <c r="EQ962" s="472"/>
      <c r="ER962" s="472"/>
      <c r="ES962" s="472"/>
      <c r="ET962" s="472"/>
      <c r="EU962" s="472"/>
      <c r="EV962" s="472"/>
      <c r="EW962" s="472"/>
      <c r="EX962" s="472"/>
      <c r="EY962" s="472"/>
      <c r="EZ962" s="472"/>
      <c r="FA962" s="472"/>
      <c r="FB962" s="472"/>
      <c r="FC962" s="472"/>
      <c r="FD962" s="472"/>
      <c r="FE962" s="472"/>
      <c r="FF962" s="472"/>
      <c r="FG962" s="472"/>
      <c r="FH962" s="472"/>
      <c r="FI962" s="472"/>
      <c r="FJ962" s="472"/>
      <c r="FK962" s="472"/>
      <c r="FL962" s="472"/>
      <c r="FM962" s="472"/>
      <c r="FN962" s="472"/>
      <c r="FO962" s="472"/>
      <c r="FP962" s="472"/>
      <c r="FQ962" s="472"/>
      <c r="FR962" s="472"/>
      <c r="FS962" s="472"/>
      <c r="FT962" s="472"/>
      <c r="FU962" s="472"/>
      <c r="FV962" s="472"/>
      <c r="FW962" s="472"/>
      <c r="FX962" s="472"/>
      <c r="FY962" s="472"/>
      <c r="FZ962" s="472"/>
      <c r="GA962" s="472"/>
      <c r="GB962" s="472"/>
      <c r="GC962" s="472"/>
      <c r="GD962" s="472"/>
      <c r="GE962" s="472"/>
      <c r="GF962" s="472"/>
      <c r="GG962" s="472"/>
      <c r="GH962" s="472"/>
      <c r="GI962" s="472"/>
      <c r="GJ962" s="472"/>
      <c r="GK962" s="472"/>
      <c r="GL962" s="472"/>
      <c r="GM962" s="472"/>
      <c r="GN962" s="472"/>
      <c r="GO962" s="472"/>
      <c r="GP962" s="472"/>
      <c r="GQ962" s="472"/>
      <c r="GR962" s="472"/>
      <c r="GS962" s="472"/>
      <c r="GT962" s="472"/>
      <c r="GU962" s="472"/>
      <c r="GV962" s="472"/>
    </row>
    <row r="963" spans="1:204" s="473" customFormat="1" x14ac:dyDescent="0.2">
      <c r="A963" s="491"/>
      <c r="B963" s="481" t="s">
        <v>1673</v>
      </c>
      <c r="C963" s="475" t="s">
        <v>200</v>
      </c>
      <c r="D963" s="478">
        <v>0.6</v>
      </c>
      <c r="E963" s="478"/>
      <c r="F963" s="478"/>
      <c r="G963" s="478"/>
      <c r="H963" s="478"/>
      <c r="I963" s="478"/>
      <c r="J963" s="478"/>
      <c r="K963" s="478"/>
      <c r="L963" s="478"/>
      <c r="M963" s="478"/>
      <c r="N963" s="478"/>
      <c r="O963" s="478"/>
      <c r="P963" s="478"/>
      <c r="Q963" s="478"/>
      <c r="R963" s="478"/>
      <c r="S963" s="478"/>
      <c r="T963" s="478"/>
      <c r="U963" s="478"/>
      <c r="V963" s="478"/>
      <c r="W963" s="478"/>
      <c r="X963" s="478">
        <v>0</v>
      </c>
      <c r="Y963" s="478"/>
      <c r="Z963" s="478"/>
      <c r="AA963" s="478"/>
      <c r="AB963" s="478"/>
      <c r="AC963" s="478"/>
      <c r="AD963" s="478"/>
      <c r="AE963" s="478"/>
      <c r="AF963" s="478"/>
      <c r="AG963" s="478"/>
      <c r="AH963" s="478"/>
      <c r="AI963" s="478"/>
      <c r="AJ963" s="478"/>
      <c r="AK963" s="478"/>
      <c r="AL963" s="478"/>
      <c r="AM963" s="478"/>
      <c r="AN963" s="478"/>
      <c r="AO963" s="478"/>
      <c r="AP963" s="478"/>
      <c r="AQ963" s="478"/>
      <c r="AR963" s="478"/>
      <c r="AS963" s="478"/>
      <c r="AT963" s="478"/>
      <c r="AU963" s="478"/>
      <c r="AV963" s="478"/>
      <c r="AW963" s="478"/>
      <c r="AX963" s="478"/>
      <c r="AY963" s="478"/>
      <c r="AZ963" s="478"/>
      <c r="BA963" s="478"/>
      <c r="BB963" s="478"/>
      <c r="BC963" s="478"/>
      <c r="BD963" s="475" t="s">
        <v>2976</v>
      </c>
      <c r="BE963" s="475"/>
      <c r="BF963" s="472"/>
      <c r="BG963" s="472">
        <v>0</v>
      </c>
      <c r="BH963" s="472">
        <v>0.6</v>
      </c>
      <c r="BI963" s="472"/>
      <c r="BJ963" s="472"/>
      <c r="BK963" s="472"/>
      <c r="BL963" s="472"/>
      <c r="BM963" s="472"/>
      <c r="BN963" s="472"/>
      <c r="BO963" s="472"/>
      <c r="BP963" s="472"/>
      <c r="BQ963" s="472"/>
      <c r="BR963" s="472"/>
      <c r="BS963" s="472"/>
      <c r="BT963" s="472"/>
      <c r="BU963" s="472"/>
      <c r="BV963" s="472"/>
      <c r="BW963" s="472"/>
      <c r="BX963" s="472"/>
      <c r="BY963" s="472"/>
      <c r="BZ963" s="472"/>
      <c r="CA963" s="472"/>
      <c r="CB963" s="472"/>
      <c r="CC963" s="472"/>
      <c r="CD963" s="472"/>
      <c r="CE963" s="472"/>
      <c r="CF963" s="472"/>
      <c r="CG963" s="472"/>
      <c r="CH963" s="472"/>
      <c r="CI963" s="472"/>
      <c r="CJ963" s="472"/>
      <c r="CK963" s="472"/>
      <c r="CL963" s="472"/>
      <c r="CM963" s="472"/>
      <c r="CN963" s="472"/>
      <c r="CO963" s="472"/>
      <c r="CP963" s="472"/>
      <c r="CQ963" s="472"/>
      <c r="CR963" s="472"/>
      <c r="CS963" s="472"/>
      <c r="CT963" s="472"/>
      <c r="CU963" s="472"/>
      <c r="CV963" s="472"/>
      <c r="CW963" s="472"/>
      <c r="CX963" s="472"/>
      <c r="CY963" s="472"/>
      <c r="CZ963" s="472"/>
      <c r="DA963" s="472"/>
      <c r="DB963" s="472"/>
      <c r="DC963" s="472"/>
      <c r="DD963" s="472"/>
      <c r="DE963" s="472"/>
      <c r="DF963" s="472"/>
      <c r="DG963" s="472"/>
      <c r="DH963" s="472"/>
      <c r="DI963" s="472"/>
      <c r="DJ963" s="472"/>
      <c r="DK963" s="472"/>
      <c r="DL963" s="472"/>
      <c r="DM963" s="472"/>
      <c r="DN963" s="472"/>
      <c r="DO963" s="472"/>
      <c r="DP963" s="472"/>
      <c r="DQ963" s="472"/>
      <c r="DR963" s="472"/>
      <c r="DS963" s="472"/>
      <c r="DT963" s="472"/>
      <c r="DU963" s="472"/>
      <c r="DV963" s="472"/>
      <c r="DW963" s="472"/>
      <c r="DX963" s="472"/>
      <c r="DY963" s="472"/>
      <c r="DZ963" s="472"/>
      <c r="EA963" s="472"/>
      <c r="EB963" s="472"/>
      <c r="EC963" s="472"/>
      <c r="ED963" s="472"/>
      <c r="EE963" s="472"/>
      <c r="EF963" s="472"/>
      <c r="EG963" s="472"/>
      <c r="EH963" s="472"/>
      <c r="EI963" s="472"/>
      <c r="EJ963" s="472"/>
      <c r="EK963" s="472"/>
      <c r="EL963" s="472"/>
      <c r="EM963" s="472"/>
      <c r="EN963" s="472"/>
      <c r="EO963" s="472"/>
      <c r="EP963" s="472"/>
      <c r="EQ963" s="472"/>
      <c r="ER963" s="472"/>
      <c r="ES963" s="472"/>
      <c r="ET963" s="472"/>
      <c r="EU963" s="472"/>
      <c r="EV963" s="472"/>
      <c r="EW963" s="472"/>
      <c r="EX963" s="472"/>
      <c r="EY963" s="472"/>
      <c r="EZ963" s="472"/>
      <c r="FA963" s="472"/>
      <c r="FB963" s="472"/>
      <c r="FC963" s="472"/>
      <c r="FD963" s="472"/>
      <c r="FE963" s="472"/>
      <c r="FF963" s="472"/>
      <c r="FG963" s="472"/>
      <c r="FH963" s="472"/>
      <c r="FI963" s="472"/>
      <c r="FJ963" s="472"/>
      <c r="FK963" s="472"/>
      <c r="FL963" s="472"/>
      <c r="FM963" s="472"/>
      <c r="FN963" s="472"/>
      <c r="FO963" s="472"/>
      <c r="FP963" s="472"/>
      <c r="FQ963" s="472"/>
      <c r="FR963" s="472"/>
      <c r="FS963" s="472"/>
      <c r="FT963" s="472"/>
      <c r="FU963" s="472"/>
      <c r="FV963" s="472"/>
      <c r="FW963" s="472"/>
      <c r="FX963" s="472"/>
      <c r="FY963" s="472"/>
      <c r="FZ963" s="472"/>
      <c r="GA963" s="472"/>
      <c r="GB963" s="472"/>
      <c r="GC963" s="472"/>
      <c r="GD963" s="472"/>
      <c r="GE963" s="472"/>
      <c r="GF963" s="472"/>
      <c r="GG963" s="472"/>
      <c r="GH963" s="472"/>
      <c r="GI963" s="472"/>
      <c r="GJ963" s="472"/>
      <c r="GK963" s="472"/>
      <c r="GL963" s="472"/>
      <c r="GM963" s="472"/>
      <c r="GN963" s="472"/>
      <c r="GO963" s="472"/>
      <c r="GP963" s="472"/>
      <c r="GQ963" s="472"/>
      <c r="GR963" s="472"/>
      <c r="GS963" s="472"/>
      <c r="GT963" s="472"/>
      <c r="GU963" s="472"/>
      <c r="GV963" s="472"/>
    </row>
    <row r="964" spans="1:204" s="473" customFormat="1" x14ac:dyDescent="0.2">
      <c r="A964" s="491"/>
      <c r="B964" s="484" t="s">
        <v>1664</v>
      </c>
      <c r="C964" s="475" t="s">
        <v>200</v>
      </c>
      <c r="D964" s="478">
        <v>0.3</v>
      </c>
      <c r="E964" s="478"/>
      <c r="F964" s="478"/>
      <c r="G964" s="478"/>
      <c r="H964" s="478">
        <v>0.3</v>
      </c>
      <c r="I964" s="478"/>
      <c r="J964" s="478"/>
      <c r="K964" s="478"/>
      <c r="L964" s="478"/>
      <c r="M964" s="478"/>
      <c r="N964" s="478"/>
      <c r="O964" s="478"/>
      <c r="P964" s="478"/>
      <c r="Q964" s="478"/>
      <c r="R964" s="478"/>
      <c r="S964" s="478"/>
      <c r="T964" s="478"/>
      <c r="U964" s="478"/>
      <c r="V964" s="478"/>
      <c r="W964" s="478"/>
      <c r="X964" s="478">
        <v>0</v>
      </c>
      <c r="Y964" s="478"/>
      <c r="Z964" s="478"/>
      <c r="AA964" s="478"/>
      <c r="AB964" s="478"/>
      <c r="AC964" s="478"/>
      <c r="AD964" s="478"/>
      <c r="AE964" s="478"/>
      <c r="AF964" s="478"/>
      <c r="AG964" s="478"/>
      <c r="AH964" s="478"/>
      <c r="AI964" s="478"/>
      <c r="AJ964" s="478"/>
      <c r="AK964" s="478"/>
      <c r="AL964" s="478"/>
      <c r="AM964" s="478"/>
      <c r="AN964" s="478"/>
      <c r="AO964" s="478"/>
      <c r="AP964" s="478"/>
      <c r="AQ964" s="478"/>
      <c r="AR964" s="478"/>
      <c r="AS964" s="478"/>
      <c r="AT964" s="478"/>
      <c r="AU964" s="478"/>
      <c r="AV964" s="478"/>
      <c r="AW964" s="478"/>
      <c r="AX964" s="478"/>
      <c r="AY964" s="478"/>
      <c r="AZ964" s="478"/>
      <c r="BA964" s="478"/>
      <c r="BB964" s="478"/>
      <c r="BC964" s="478"/>
      <c r="BD964" s="475" t="s">
        <v>1538</v>
      </c>
      <c r="BE964" s="495" t="s">
        <v>1674</v>
      </c>
      <c r="BF964" s="472">
        <v>2017</v>
      </c>
      <c r="BG964" s="472">
        <v>0.3</v>
      </c>
      <c r="BH964" s="472">
        <v>0</v>
      </c>
      <c r="BI964" s="472"/>
      <c r="BJ964" s="472"/>
      <c r="BK964" s="472"/>
      <c r="BL964" s="472"/>
      <c r="BM964" s="472"/>
      <c r="BN964" s="472"/>
      <c r="BO964" s="472"/>
      <c r="BP964" s="472"/>
      <c r="BQ964" s="472"/>
      <c r="BR964" s="472"/>
      <c r="BS964" s="472"/>
      <c r="BT964" s="472"/>
      <c r="BU964" s="472"/>
      <c r="BV964" s="472"/>
      <c r="BW964" s="472"/>
      <c r="BX964" s="472"/>
      <c r="BY964" s="472"/>
      <c r="BZ964" s="472"/>
      <c r="CA964" s="472"/>
      <c r="CB964" s="472"/>
      <c r="CC964" s="472"/>
      <c r="CD964" s="472"/>
      <c r="CE964" s="472"/>
      <c r="CF964" s="472"/>
      <c r="CG964" s="472"/>
      <c r="CH964" s="472"/>
      <c r="CI964" s="472"/>
      <c r="CJ964" s="472"/>
      <c r="CK964" s="472"/>
      <c r="CL964" s="472"/>
      <c r="CM964" s="472"/>
      <c r="CN964" s="472"/>
      <c r="CO964" s="472"/>
      <c r="CP964" s="472"/>
      <c r="CQ964" s="472"/>
      <c r="CR964" s="472"/>
      <c r="CS964" s="472"/>
      <c r="CT964" s="472"/>
      <c r="CU964" s="472"/>
      <c r="CV964" s="472"/>
      <c r="CW964" s="472"/>
      <c r="CX964" s="472"/>
      <c r="CY964" s="472"/>
      <c r="CZ964" s="472"/>
      <c r="DA964" s="472"/>
      <c r="DB964" s="472"/>
      <c r="DC964" s="472"/>
      <c r="DD964" s="472"/>
      <c r="DE964" s="472"/>
      <c r="DF964" s="472"/>
      <c r="DG964" s="472"/>
      <c r="DH964" s="472"/>
      <c r="DI964" s="472"/>
      <c r="DJ964" s="472"/>
      <c r="DK964" s="472"/>
      <c r="DL964" s="472"/>
      <c r="DM964" s="472"/>
      <c r="DN964" s="472"/>
      <c r="DO964" s="472"/>
      <c r="DP964" s="472"/>
      <c r="DQ964" s="472"/>
      <c r="DR964" s="472"/>
      <c r="DS964" s="472"/>
      <c r="DT964" s="472"/>
      <c r="DU964" s="472"/>
      <c r="DV964" s="472"/>
      <c r="DW964" s="472"/>
      <c r="DX964" s="472"/>
      <c r="DY964" s="472"/>
      <c r="DZ964" s="472"/>
      <c r="EA964" s="472"/>
      <c r="EB964" s="472"/>
      <c r="EC964" s="472"/>
      <c r="ED964" s="472"/>
      <c r="EE964" s="472"/>
      <c r="EF964" s="472"/>
      <c r="EG964" s="472"/>
      <c r="EH964" s="472"/>
      <c r="EI964" s="472"/>
      <c r="EJ964" s="472"/>
      <c r="EK964" s="472"/>
      <c r="EL964" s="472"/>
      <c r="EM964" s="472"/>
      <c r="EN964" s="472"/>
      <c r="EO964" s="472"/>
      <c r="EP964" s="472"/>
      <c r="EQ964" s="472"/>
      <c r="ER964" s="472"/>
      <c r="ES964" s="472"/>
      <c r="ET964" s="472"/>
      <c r="EU964" s="472"/>
      <c r="EV964" s="472"/>
      <c r="EW964" s="472"/>
      <c r="EX964" s="472"/>
      <c r="EY964" s="472"/>
      <c r="EZ964" s="472"/>
      <c r="FA964" s="472"/>
      <c r="FB964" s="472"/>
      <c r="FC964" s="472"/>
      <c r="FD964" s="472"/>
      <c r="FE964" s="472"/>
      <c r="FF964" s="472"/>
      <c r="FG964" s="472"/>
      <c r="FH964" s="472"/>
      <c r="FI964" s="472"/>
      <c r="FJ964" s="472"/>
      <c r="FK964" s="472"/>
      <c r="FL964" s="472"/>
      <c r="FM964" s="472"/>
      <c r="FN964" s="472"/>
      <c r="FO964" s="472"/>
      <c r="FP964" s="472"/>
      <c r="FQ964" s="472"/>
      <c r="FR964" s="472"/>
      <c r="FS964" s="472"/>
      <c r="FT964" s="472"/>
      <c r="FU964" s="472"/>
      <c r="FV964" s="472"/>
      <c r="FW964" s="472"/>
      <c r="FX964" s="472"/>
      <c r="FY964" s="472"/>
      <c r="FZ964" s="472"/>
      <c r="GA964" s="472"/>
      <c r="GB964" s="472"/>
      <c r="GC964" s="472"/>
      <c r="GD964" s="472"/>
      <c r="GE964" s="472"/>
      <c r="GF964" s="472"/>
      <c r="GG964" s="472"/>
      <c r="GH964" s="472"/>
      <c r="GI964" s="472"/>
      <c r="GJ964" s="472"/>
      <c r="GK964" s="472"/>
      <c r="GL964" s="472"/>
      <c r="GM964" s="472"/>
      <c r="GN964" s="472"/>
      <c r="GO964" s="472"/>
      <c r="GP964" s="472"/>
      <c r="GQ964" s="472"/>
      <c r="GR964" s="472"/>
      <c r="GS964" s="472"/>
      <c r="GT964" s="472"/>
      <c r="GU964" s="472"/>
      <c r="GV964" s="472"/>
    </row>
    <row r="965" spans="1:204" s="473" customFormat="1" x14ac:dyDescent="0.2">
      <c r="A965" s="491"/>
      <c r="B965" s="482" t="s">
        <v>1675</v>
      </c>
      <c r="C965" s="475" t="s">
        <v>200</v>
      </c>
      <c r="D965" s="478">
        <v>1.65</v>
      </c>
      <c r="E965" s="478"/>
      <c r="F965" s="478"/>
      <c r="G965" s="478"/>
      <c r="H965" s="478"/>
      <c r="I965" s="478"/>
      <c r="J965" s="478"/>
      <c r="K965" s="478"/>
      <c r="L965" s="478"/>
      <c r="M965" s="478"/>
      <c r="N965" s="478"/>
      <c r="O965" s="478"/>
      <c r="P965" s="478"/>
      <c r="Q965" s="478"/>
      <c r="R965" s="478"/>
      <c r="S965" s="478"/>
      <c r="T965" s="478"/>
      <c r="U965" s="478"/>
      <c r="V965" s="478"/>
      <c r="W965" s="478"/>
      <c r="X965" s="478">
        <v>0</v>
      </c>
      <c r="Y965" s="478"/>
      <c r="Z965" s="478"/>
      <c r="AA965" s="478"/>
      <c r="AB965" s="478"/>
      <c r="AC965" s="478"/>
      <c r="AD965" s="478"/>
      <c r="AE965" s="478"/>
      <c r="AF965" s="478"/>
      <c r="AG965" s="478"/>
      <c r="AH965" s="478"/>
      <c r="AI965" s="478"/>
      <c r="AJ965" s="478"/>
      <c r="AK965" s="478"/>
      <c r="AL965" s="478"/>
      <c r="AM965" s="478"/>
      <c r="AN965" s="478"/>
      <c r="AO965" s="478"/>
      <c r="AP965" s="478"/>
      <c r="AQ965" s="478"/>
      <c r="AR965" s="478"/>
      <c r="AS965" s="478"/>
      <c r="AT965" s="478"/>
      <c r="AU965" s="478"/>
      <c r="AV965" s="478"/>
      <c r="AW965" s="478"/>
      <c r="AX965" s="478"/>
      <c r="AY965" s="478"/>
      <c r="AZ965" s="478"/>
      <c r="BA965" s="478">
        <v>1.65</v>
      </c>
      <c r="BB965" s="478"/>
      <c r="BC965" s="478"/>
      <c r="BD965" s="475" t="s">
        <v>2979</v>
      </c>
      <c r="BE965" s="475"/>
      <c r="BF965" s="472">
        <v>2017</v>
      </c>
      <c r="BG965" s="472">
        <v>1.65</v>
      </c>
      <c r="BH965" s="472">
        <v>0</v>
      </c>
      <c r="BI965" s="472"/>
      <c r="BJ965" s="472"/>
      <c r="BK965" s="472"/>
      <c r="BL965" s="472"/>
      <c r="BM965" s="472"/>
      <c r="BN965" s="472"/>
      <c r="BO965" s="472"/>
      <c r="BP965" s="472"/>
      <c r="BQ965" s="472"/>
      <c r="BR965" s="472"/>
      <c r="BS965" s="472"/>
      <c r="BT965" s="472"/>
      <c r="BU965" s="472"/>
      <c r="BV965" s="472"/>
      <c r="BW965" s="472"/>
      <c r="BX965" s="472"/>
      <c r="BY965" s="472"/>
      <c r="BZ965" s="472"/>
      <c r="CA965" s="472"/>
      <c r="CB965" s="472"/>
      <c r="CC965" s="472"/>
      <c r="CD965" s="472"/>
      <c r="CE965" s="472"/>
      <c r="CF965" s="472"/>
      <c r="CG965" s="472"/>
      <c r="CH965" s="472"/>
      <c r="CI965" s="472"/>
      <c r="CJ965" s="472"/>
      <c r="CK965" s="472"/>
      <c r="CL965" s="472"/>
      <c r="CM965" s="472"/>
      <c r="CN965" s="472"/>
      <c r="CO965" s="472"/>
      <c r="CP965" s="472"/>
      <c r="CQ965" s="472"/>
      <c r="CR965" s="472"/>
      <c r="CS965" s="472"/>
      <c r="CT965" s="472"/>
      <c r="CU965" s="472"/>
      <c r="CV965" s="472"/>
      <c r="CW965" s="472"/>
      <c r="CX965" s="472"/>
      <c r="CY965" s="472"/>
      <c r="CZ965" s="472"/>
      <c r="DA965" s="472"/>
      <c r="DB965" s="472"/>
      <c r="DC965" s="472"/>
      <c r="DD965" s="472"/>
      <c r="DE965" s="472"/>
      <c r="DF965" s="472"/>
      <c r="DG965" s="472"/>
      <c r="DH965" s="472"/>
      <c r="DI965" s="472"/>
      <c r="DJ965" s="472"/>
      <c r="DK965" s="472"/>
      <c r="DL965" s="472"/>
      <c r="DM965" s="472"/>
      <c r="DN965" s="472"/>
      <c r="DO965" s="472"/>
      <c r="DP965" s="472"/>
      <c r="DQ965" s="472"/>
      <c r="DR965" s="472"/>
      <c r="DS965" s="472"/>
      <c r="DT965" s="472"/>
      <c r="DU965" s="472"/>
      <c r="DV965" s="472"/>
      <c r="DW965" s="472"/>
      <c r="DX965" s="472"/>
      <c r="DY965" s="472"/>
      <c r="DZ965" s="472"/>
      <c r="EA965" s="472"/>
      <c r="EB965" s="472"/>
      <c r="EC965" s="472"/>
      <c r="ED965" s="472"/>
      <c r="EE965" s="472"/>
      <c r="EF965" s="472"/>
      <c r="EG965" s="472"/>
      <c r="EH965" s="472"/>
      <c r="EI965" s="472"/>
      <c r="EJ965" s="472"/>
      <c r="EK965" s="472"/>
      <c r="EL965" s="472"/>
      <c r="EM965" s="472"/>
      <c r="EN965" s="472"/>
      <c r="EO965" s="472"/>
      <c r="EP965" s="472"/>
      <c r="EQ965" s="472"/>
      <c r="ER965" s="472"/>
      <c r="ES965" s="472"/>
      <c r="ET965" s="472"/>
      <c r="EU965" s="472"/>
      <c r="EV965" s="472"/>
      <c r="EW965" s="472"/>
      <c r="EX965" s="472"/>
      <c r="EY965" s="472"/>
      <c r="EZ965" s="472"/>
      <c r="FA965" s="472"/>
      <c r="FB965" s="472"/>
      <c r="FC965" s="472"/>
      <c r="FD965" s="472"/>
      <c r="FE965" s="472"/>
      <c r="FF965" s="472"/>
      <c r="FG965" s="472"/>
      <c r="FH965" s="472"/>
      <c r="FI965" s="472"/>
      <c r="FJ965" s="472"/>
      <c r="FK965" s="472"/>
      <c r="FL965" s="472"/>
      <c r="FM965" s="472"/>
      <c r="FN965" s="472"/>
      <c r="FO965" s="472"/>
      <c r="FP965" s="472"/>
      <c r="FQ965" s="472"/>
      <c r="FR965" s="472"/>
      <c r="FS965" s="472"/>
      <c r="FT965" s="472"/>
      <c r="FU965" s="472"/>
      <c r="FV965" s="472"/>
      <c r="FW965" s="472"/>
      <c r="FX965" s="472"/>
      <c r="FY965" s="472"/>
      <c r="FZ965" s="472"/>
      <c r="GA965" s="472"/>
      <c r="GB965" s="472"/>
      <c r="GC965" s="472"/>
      <c r="GD965" s="472"/>
      <c r="GE965" s="472"/>
      <c r="GF965" s="472"/>
      <c r="GG965" s="472"/>
      <c r="GH965" s="472"/>
      <c r="GI965" s="472"/>
      <c r="GJ965" s="472"/>
      <c r="GK965" s="472"/>
      <c r="GL965" s="472"/>
      <c r="GM965" s="472"/>
      <c r="GN965" s="472"/>
      <c r="GO965" s="472"/>
      <c r="GP965" s="472"/>
      <c r="GQ965" s="472"/>
      <c r="GR965" s="472"/>
      <c r="GS965" s="472"/>
      <c r="GT965" s="472"/>
      <c r="GU965" s="472"/>
      <c r="GV965" s="472"/>
    </row>
    <row r="966" spans="1:204" s="473" customFormat="1" ht="64" x14ac:dyDescent="0.2">
      <c r="A966" s="491"/>
      <c r="B966" s="508" t="s">
        <v>1676</v>
      </c>
      <c r="C966" s="475" t="s">
        <v>200</v>
      </c>
      <c r="D966" s="478">
        <v>1.5</v>
      </c>
      <c r="E966" s="478"/>
      <c r="F966" s="478"/>
      <c r="G966" s="478">
        <v>0.4</v>
      </c>
      <c r="H966" s="478">
        <v>1.1000000000000001</v>
      </c>
      <c r="I966" s="478"/>
      <c r="J966" s="478"/>
      <c r="K966" s="478"/>
      <c r="L966" s="478"/>
      <c r="M966" s="478"/>
      <c r="N966" s="478"/>
      <c r="O966" s="478"/>
      <c r="P966" s="478"/>
      <c r="Q966" s="478"/>
      <c r="R966" s="478"/>
      <c r="S966" s="478"/>
      <c r="T966" s="478"/>
      <c r="U966" s="478"/>
      <c r="V966" s="478"/>
      <c r="W966" s="478"/>
      <c r="X966" s="478">
        <v>0</v>
      </c>
      <c r="Y966" s="478"/>
      <c r="Z966" s="478"/>
      <c r="AA966" s="478"/>
      <c r="AB966" s="478"/>
      <c r="AC966" s="478"/>
      <c r="AD966" s="478"/>
      <c r="AE966" s="478"/>
      <c r="AF966" s="478"/>
      <c r="AG966" s="478"/>
      <c r="AH966" s="478"/>
      <c r="AI966" s="478"/>
      <c r="AJ966" s="478"/>
      <c r="AK966" s="478"/>
      <c r="AL966" s="478"/>
      <c r="AM966" s="478"/>
      <c r="AN966" s="478"/>
      <c r="AO966" s="478"/>
      <c r="AP966" s="478"/>
      <c r="AQ966" s="478"/>
      <c r="AR966" s="478"/>
      <c r="AS966" s="478"/>
      <c r="AT966" s="478"/>
      <c r="AU966" s="478"/>
      <c r="AV966" s="478"/>
      <c r="AW966" s="478"/>
      <c r="AX966" s="478"/>
      <c r="AY966" s="478"/>
      <c r="AZ966" s="478"/>
      <c r="BA966" s="478"/>
      <c r="BB966" s="478"/>
      <c r="BC966" s="478"/>
      <c r="BD966" s="475" t="s">
        <v>3013</v>
      </c>
      <c r="BE966" s="493" t="s">
        <v>1677</v>
      </c>
      <c r="BF966" s="472">
        <v>2017</v>
      </c>
      <c r="BG966" s="472">
        <v>1.5</v>
      </c>
      <c r="BH966" s="472">
        <v>0</v>
      </c>
      <c r="BI966" s="472"/>
      <c r="BJ966" s="472"/>
      <c r="BK966" s="472"/>
      <c r="BL966" s="472"/>
      <c r="BM966" s="472"/>
      <c r="BN966" s="472"/>
      <c r="BO966" s="472"/>
      <c r="BP966" s="472"/>
      <c r="BQ966" s="472"/>
      <c r="BR966" s="472"/>
      <c r="BS966" s="472"/>
      <c r="BT966" s="472"/>
      <c r="BU966" s="472"/>
      <c r="BV966" s="472"/>
      <c r="BW966" s="472"/>
      <c r="BX966" s="472"/>
      <c r="BY966" s="472"/>
      <c r="BZ966" s="472"/>
      <c r="CA966" s="472"/>
      <c r="CB966" s="472"/>
      <c r="CC966" s="472"/>
      <c r="CD966" s="472"/>
      <c r="CE966" s="472"/>
      <c r="CF966" s="472"/>
      <c r="CG966" s="472"/>
      <c r="CH966" s="472"/>
      <c r="CI966" s="472"/>
      <c r="CJ966" s="472"/>
      <c r="CK966" s="472"/>
      <c r="CL966" s="472"/>
      <c r="CM966" s="472"/>
      <c r="CN966" s="472"/>
      <c r="CO966" s="472"/>
      <c r="CP966" s="472"/>
      <c r="CQ966" s="472"/>
      <c r="CR966" s="472"/>
      <c r="CS966" s="472"/>
      <c r="CT966" s="472"/>
      <c r="CU966" s="472"/>
      <c r="CV966" s="472"/>
      <c r="CW966" s="472"/>
      <c r="CX966" s="472"/>
      <c r="CY966" s="472"/>
      <c r="CZ966" s="472"/>
      <c r="DA966" s="472"/>
      <c r="DB966" s="472"/>
      <c r="DC966" s="472"/>
      <c r="DD966" s="472"/>
      <c r="DE966" s="472"/>
      <c r="DF966" s="472"/>
      <c r="DG966" s="472"/>
      <c r="DH966" s="472"/>
      <c r="DI966" s="472"/>
      <c r="DJ966" s="472"/>
      <c r="DK966" s="472"/>
      <c r="DL966" s="472"/>
      <c r="DM966" s="472"/>
      <c r="DN966" s="472"/>
      <c r="DO966" s="472"/>
      <c r="DP966" s="472"/>
      <c r="DQ966" s="472"/>
      <c r="DR966" s="472"/>
      <c r="DS966" s="472"/>
      <c r="DT966" s="472"/>
      <c r="DU966" s="472"/>
      <c r="DV966" s="472"/>
      <c r="DW966" s="472"/>
      <c r="DX966" s="472"/>
      <c r="DY966" s="472"/>
      <c r="DZ966" s="472"/>
      <c r="EA966" s="472"/>
      <c r="EB966" s="472"/>
      <c r="EC966" s="472"/>
      <c r="ED966" s="472"/>
      <c r="EE966" s="472"/>
      <c r="EF966" s="472"/>
      <c r="EG966" s="472"/>
      <c r="EH966" s="472"/>
      <c r="EI966" s="472"/>
      <c r="EJ966" s="472"/>
      <c r="EK966" s="472"/>
      <c r="EL966" s="472"/>
      <c r="EM966" s="472"/>
      <c r="EN966" s="472"/>
      <c r="EO966" s="472"/>
      <c r="EP966" s="472"/>
      <c r="EQ966" s="472"/>
      <c r="ER966" s="472"/>
      <c r="ES966" s="472"/>
      <c r="ET966" s="472"/>
      <c r="EU966" s="472"/>
      <c r="EV966" s="472"/>
      <c r="EW966" s="472"/>
      <c r="EX966" s="472"/>
      <c r="EY966" s="472"/>
      <c r="EZ966" s="472"/>
      <c r="FA966" s="472"/>
      <c r="FB966" s="472"/>
      <c r="FC966" s="472"/>
      <c r="FD966" s="472"/>
      <c r="FE966" s="472"/>
      <c r="FF966" s="472"/>
      <c r="FG966" s="472"/>
      <c r="FH966" s="472"/>
      <c r="FI966" s="472"/>
      <c r="FJ966" s="472"/>
      <c r="FK966" s="472"/>
      <c r="FL966" s="472"/>
      <c r="FM966" s="472"/>
      <c r="FN966" s="472"/>
      <c r="FO966" s="472"/>
      <c r="FP966" s="472"/>
      <c r="FQ966" s="472"/>
      <c r="FR966" s="472"/>
      <c r="FS966" s="472"/>
      <c r="FT966" s="472"/>
      <c r="FU966" s="472"/>
      <c r="FV966" s="472"/>
      <c r="FW966" s="472"/>
      <c r="FX966" s="472"/>
      <c r="FY966" s="472"/>
      <c r="FZ966" s="472"/>
      <c r="GA966" s="472"/>
      <c r="GB966" s="472"/>
      <c r="GC966" s="472"/>
      <c r="GD966" s="472"/>
      <c r="GE966" s="472"/>
      <c r="GF966" s="472"/>
      <c r="GG966" s="472"/>
      <c r="GH966" s="472"/>
      <c r="GI966" s="472"/>
      <c r="GJ966" s="472"/>
      <c r="GK966" s="472"/>
      <c r="GL966" s="472"/>
      <c r="GM966" s="472"/>
      <c r="GN966" s="472"/>
      <c r="GO966" s="472"/>
      <c r="GP966" s="472"/>
      <c r="GQ966" s="472"/>
      <c r="GR966" s="472"/>
      <c r="GS966" s="472"/>
      <c r="GT966" s="472"/>
      <c r="GU966" s="472"/>
      <c r="GV966" s="472"/>
    </row>
    <row r="967" spans="1:204" s="473" customFormat="1" x14ac:dyDescent="0.2">
      <c r="A967" s="491"/>
      <c r="B967" s="484" t="s">
        <v>1664</v>
      </c>
      <c r="C967" s="475" t="s">
        <v>200</v>
      </c>
      <c r="D967" s="478">
        <v>0.19</v>
      </c>
      <c r="E967" s="478"/>
      <c r="F967" s="478"/>
      <c r="G967" s="478"/>
      <c r="H967" s="478"/>
      <c r="I967" s="478"/>
      <c r="J967" s="478"/>
      <c r="K967" s="478"/>
      <c r="L967" s="478"/>
      <c r="M967" s="478"/>
      <c r="N967" s="478"/>
      <c r="O967" s="478"/>
      <c r="P967" s="478"/>
      <c r="Q967" s="478"/>
      <c r="R967" s="478"/>
      <c r="S967" s="478"/>
      <c r="T967" s="478"/>
      <c r="U967" s="478"/>
      <c r="V967" s="478"/>
      <c r="W967" s="478"/>
      <c r="X967" s="478">
        <v>0</v>
      </c>
      <c r="Y967" s="478"/>
      <c r="Z967" s="478"/>
      <c r="AA967" s="478"/>
      <c r="AB967" s="478"/>
      <c r="AC967" s="478"/>
      <c r="AD967" s="478"/>
      <c r="AE967" s="478"/>
      <c r="AF967" s="478"/>
      <c r="AG967" s="478"/>
      <c r="AH967" s="478"/>
      <c r="AI967" s="478"/>
      <c r="AJ967" s="478"/>
      <c r="AK967" s="478"/>
      <c r="AL967" s="478"/>
      <c r="AM967" s="478"/>
      <c r="AN967" s="478"/>
      <c r="AO967" s="478"/>
      <c r="AP967" s="478"/>
      <c r="AQ967" s="478"/>
      <c r="AR967" s="478"/>
      <c r="AS967" s="478"/>
      <c r="AT967" s="478"/>
      <c r="AU967" s="478"/>
      <c r="AV967" s="478"/>
      <c r="AW967" s="478"/>
      <c r="AX967" s="478"/>
      <c r="AY967" s="478"/>
      <c r="AZ967" s="478"/>
      <c r="BA967" s="478"/>
      <c r="BB967" s="478"/>
      <c r="BC967" s="478"/>
      <c r="BD967" s="475" t="s">
        <v>2983</v>
      </c>
      <c r="BE967" s="475"/>
      <c r="BF967" s="472"/>
      <c r="BG967" s="472">
        <v>0</v>
      </c>
      <c r="BH967" s="472">
        <v>0.19</v>
      </c>
      <c r="BI967" s="472"/>
      <c r="BJ967" s="472"/>
      <c r="BK967" s="472"/>
      <c r="BL967" s="472"/>
      <c r="BM967" s="472"/>
      <c r="BN967" s="472"/>
      <c r="BO967" s="472"/>
      <c r="BP967" s="472"/>
      <c r="BQ967" s="472"/>
      <c r="BR967" s="472"/>
      <c r="BS967" s="472"/>
      <c r="BT967" s="472"/>
      <c r="BU967" s="472"/>
      <c r="BV967" s="472"/>
      <c r="BW967" s="472"/>
      <c r="BX967" s="472"/>
      <c r="BY967" s="472"/>
      <c r="BZ967" s="472"/>
      <c r="CA967" s="472"/>
      <c r="CB967" s="472"/>
      <c r="CC967" s="472"/>
      <c r="CD967" s="472"/>
      <c r="CE967" s="472"/>
      <c r="CF967" s="472"/>
      <c r="CG967" s="472"/>
      <c r="CH967" s="472"/>
      <c r="CI967" s="472"/>
      <c r="CJ967" s="472"/>
      <c r="CK967" s="472"/>
      <c r="CL967" s="472"/>
      <c r="CM967" s="472"/>
      <c r="CN967" s="472"/>
      <c r="CO967" s="472"/>
      <c r="CP967" s="472"/>
      <c r="CQ967" s="472"/>
      <c r="CR967" s="472"/>
      <c r="CS967" s="472"/>
      <c r="CT967" s="472"/>
      <c r="CU967" s="472"/>
      <c r="CV967" s="472"/>
      <c r="CW967" s="472"/>
      <c r="CX967" s="472"/>
      <c r="CY967" s="472"/>
      <c r="CZ967" s="472"/>
      <c r="DA967" s="472"/>
      <c r="DB967" s="472"/>
      <c r="DC967" s="472"/>
      <c r="DD967" s="472"/>
      <c r="DE967" s="472"/>
      <c r="DF967" s="472"/>
      <c r="DG967" s="472"/>
      <c r="DH967" s="472"/>
      <c r="DI967" s="472"/>
      <c r="DJ967" s="472"/>
      <c r="DK967" s="472"/>
      <c r="DL967" s="472"/>
      <c r="DM967" s="472"/>
      <c r="DN967" s="472"/>
      <c r="DO967" s="472"/>
      <c r="DP967" s="472"/>
      <c r="DQ967" s="472"/>
      <c r="DR967" s="472"/>
      <c r="DS967" s="472"/>
      <c r="DT967" s="472"/>
      <c r="DU967" s="472"/>
      <c r="DV967" s="472"/>
      <c r="DW967" s="472"/>
      <c r="DX967" s="472"/>
      <c r="DY967" s="472"/>
      <c r="DZ967" s="472"/>
      <c r="EA967" s="472"/>
      <c r="EB967" s="472"/>
      <c r="EC967" s="472"/>
      <c r="ED967" s="472"/>
      <c r="EE967" s="472"/>
      <c r="EF967" s="472"/>
      <c r="EG967" s="472"/>
      <c r="EH967" s="472"/>
      <c r="EI967" s="472"/>
      <c r="EJ967" s="472"/>
      <c r="EK967" s="472"/>
      <c r="EL967" s="472"/>
      <c r="EM967" s="472"/>
      <c r="EN967" s="472"/>
      <c r="EO967" s="472"/>
      <c r="EP967" s="472"/>
      <c r="EQ967" s="472"/>
      <c r="ER967" s="472"/>
      <c r="ES967" s="472"/>
      <c r="ET967" s="472"/>
      <c r="EU967" s="472"/>
      <c r="EV967" s="472"/>
      <c r="EW967" s="472"/>
      <c r="EX967" s="472"/>
      <c r="EY967" s="472"/>
      <c r="EZ967" s="472"/>
      <c r="FA967" s="472"/>
      <c r="FB967" s="472"/>
      <c r="FC967" s="472"/>
      <c r="FD967" s="472"/>
      <c r="FE967" s="472"/>
      <c r="FF967" s="472"/>
      <c r="FG967" s="472"/>
      <c r="FH967" s="472"/>
      <c r="FI967" s="472"/>
      <c r="FJ967" s="472"/>
      <c r="FK967" s="472"/>
      <c r="FL967" s="472"/>
      <c r="FM967" s="472"/>
      <c r="FN967" s="472"/>
      <c r="FO967" s="472"/>
      <c r="FP967" s="472"/>
      <c r="FQ967" s="472"/>
      <c r="FR967" s="472"/>
      <c r="FS967" s="472"/>
      <c r="FT967" s="472"/>
      <c r="FU967" s="472"/>
      <c r="FV967" s="472"/>
      <c r="FW967" s="472"/>
      <c r="FX967" s="472"/>
      <c r="FY967" s="472"/>
      <c r="FZ967" s="472"/>
      <c r="GA967" s="472"/>
      <c r="GB967" s="472"/>
      <c r="GC967" s="472"/>
      <c r="GD967" s="472"/>
      <c r="GE967" s="472"/>
      <c r="GF967" s="472"/>
      <c r="GG967" s="472"/>
      <c r="GH967" s="472"/>
      <c r="GI967" s="472"/>
      <c r="GJ967" s="472"/>
      <c r="GK967" s="472"/>
      <c r="GL967" s="472"/>
      <c r="GM967" s="472"/>
      <c r="GN967" s="472"/>
      <c r="GO967" s="472"/>
      <c r="GP967" s="472"/>
      <c r="GQ967" s="472"/>
      <c r="GR967" s="472"/>
      <c r="GS967" s="472"/>
      <c r="GT967" s="472"/>
      <c r="GU967" s="472"/>
      <c r="GV967" s="472"/>
    </row>
    <row r="968" spans="1:204" s="473" customFormat="1" ht="32" x14ac:dyDescent="0.2">
      <c r="A968" s="491"/>
      <c r="B968" s="484" t="s">
        <v>1678</v>
      </c>
      <c r="C968" s="475" t="s">
        <v>200</v>
      </c>
      <c r="D968" s="478">
        <v>0.3</v>
      </c>
      <c r="E968" s="478"/>
      <c r="F968" s="478"/>
      <c r="G968" s="478"/>
      <c r="H968" s="478"/>
      <c r="I968" s="478"/>
      <c r="J968" s="478"/>
      <c r="K968" s="478"/>
      <c r="L968" s="478">
        <v>0.3</v>
      </c>
      <c r="M968" s="478"/>
      <c r="N968" s="478"/>
      <c r="O968" s="478"/>
      <c r="P968" s="478"/>
      <c r="Q968" s="478"/>
      <c r="R968" s="478"/>
      <c r="S968" s="478"/>
      <c r="T968" s="478"/>
      <c r="U968" s="478"/>
      <c r="V968" s="478"/>
      <c r="W968" s="478"/>
      <c r="X968" s="478">
        <v>0</v>
      </c>
      <c r="Y968" s="478"/>
      <c r="Z968" s="478"/>
      <c r="AA968" s="478"/>
      <c r="AB968" s="478"/>
      <c r="AC968" s="478"/>
      <c r="AD968" s="478"/>
      <c r="AE968" s="478"/>
      <c r="AF968" s="478"/>
      <c r="AG968" s="478"/>
      <c r="AH968" s="478"/>
      <c r="AI968" s="478"/>
      <c r="AJ968" s="478"/>
      <c r="AK968" s="478"/>
      <c r="AL968" s="478"/>
      <c r="AM968" s="478"/>
      <c r="AN968" s="478"/>
      <c r="AO968" s="478"/>
      <c r="AP968" s="478"/>
      <c r="AQ968" s="478"/>
      <c r="AR968" s="478"/>
      <c r="AS968" s="478"/>
      <c r="AT968" s="478"/>
      <c r="AU968" s="478"/>
      <c r="AV968" s="478"/>
      <c r="AW968" s="478"/>
      <c r="AX968" s="478"/>
      <c r="AY968" s="478"/>
      <c r="AZ968" s="478"/>
      <c r="BA968" s="478"/>
      <c r="BB968" s="478"/>
      <c r="BC968" s="478"/>
      <c r="BD968" s="475" t="s">
        <v>1571</v>
      </c>
      <c r="BE968" s="495" t="s">
        <v>1679</v>
      </c>
      <c r="BF968" s="472">
        <v>2017</v>
      </c>
      <c r="BG968" s="472">
        <v>0.3</v>
      </c>
      <c r="BH968" s="472">
        <v>0</v>
      </c>
      <c r="BI968" s="472"/>
      <c r="BJ968" s="472"/>
      <c r="BK968" s="472"/>
      <c r="BL968" s="472"/>
      <c r="BM968" s="472"/>
      <c r="BN968" s="472"/>
      <c r="BO968" s="472"/>
      <c r="BP968" s="472"/>
      <c r="BQ968" s="472"/>
      <c r="BR968" s="472"/>
      <c r="BS968" s="472"/>
      <c r="BT968" s="472"/>
      <c r="BU968" s="472"/>
      <c r="BV968" s="472"/>
      <c r="BW968" s="472"/>
      <c r="BX968" s="472"/>
      <c r="BY968" s="472"/>
      <c r="BZ968" s="472"/>
      <c r="CA968" s="472"/>
      <c r="CB968" s="472"/>
      <c r="CC968" s="472"/>
      <c r="CD968" s="472"/>
      <c r="CE968" s="472"/>
      <c r="CF968" s="472"/>
      <c r="CG968" s="472"/>
      <c r="CH968" s="472"/>
      <c r="CI968" s="472"/>
      <c r="CJ968" s="472"/>
      <c r="CK968" s="472"/>
      <c r="CL968" s="472"/>
      <c r="CM968" s="472"/>
      <c r="CN968" s="472"/>
      <c r="CO968" s="472"/>
      <c r="CP968" s="472"/>
      <c r="CQ968" s="472"/>
      <c r="CR968" s="472"/>
      <c r="CS968" s="472"/>
      <c r="CT968" s="472"/>
      <c r="CU968" s="472"/>
      <c r="CV968" s="472"/>
      <c r="CW968" s="472"/>
      <c r="CX968" s="472"/>
      <c r="CY968" s="472"/>
      <c r="CZ968" s="472"/>
      <c r="DA968" s="472"/>
      <c r="DB968" s="472"/>
      <c r="DC968" s="472"/>
      <c r="DD968" s="472"/>
      <c r="DE968" s="472"/>
      <c r="DF968" s="472"/>
      <c r="DG968" s="472"/>
      <c r="DH968" s="472"/>
      <c r="DI968" s="472"/>
      <c r="DJ968" s="472"/>
      <c r="DK968" s="472"/>
      <c r="DL968" s="472"/>
      <c r="DM968" s="472"/>
      <c r="DN968" s="472"/>
      <c r="DO968" s="472"/>
      <c r="DP968" s="472"/>
      <c r="DQ968" s="472"/>
      <c r="DR968" s="472"/>
      <c r="DS968" s="472"/>
      <c r="DT968" s="472"/>
      <c r="DU968" s="472"/>
      <c r="DV968" s="472"/>
      <c r="DW968" s="472"/>
      <c r="DX968" s="472"/>
      <c r="DY968" s="472"/>
      <c r="DZ968" s="472"/>
      <c r="EA968" s="472"/>
      <c r="EB968" s="472"/>
      <c r="EC968" s="472"/>
      <c r="ED968" s="472"/>
      <c r="EE968" s="472"/>
      <c r="EF968" s="472"/>
      <c r="EG968" s="472"/>
      <c r="EH968" s="472"/>
      <c r="EI968" s="472"/>
      <c r="EJ968" s="472"/>
      <c r="EK968" s="472"/>
      <c r="EL968" s="472"/>
      <c r="EM968" s="472"/>
      <c r="EN968" s="472"/>
      <c r="EO968" s="472"/>
      <c r="EP968" s="472"/>
      <c r="EQ968" s="472"/>
      <c r="ER968" s="472"/>
      <c r="ES968" s="472"/>
      <c r="ET968" s="472"/>
      <c r="EU968" s="472"/>
      <c r="EV968" s="472"/>
      <c r="EW968" s="472"/>
      <c r="EX968" s="472"/>
      <c r="EY968" s="472"/>
      <c r="EZ968" s="472"/>
      <c r="FA968" s="472"/>
      <c r="FB968" s="472"/>
      <c r="FC968" s="472"/>
      <c r="FD968" s="472"/>
      <c r="FE968" s="472"/>
      <c r="FF968" s="472"/>
      <c r="FG968" s="472"/>
      <c r="FH968" s="472"/>
      <c r="FI968" s="472"/>
      <c r="FJ968" s="472"/>
      <c r="FK968" s="472"/>
      <c r="FL968" s="472"/>
      <c r="FM968" s="472"/>
      <c r="FN968" s="472"/>
      <c r="FO968" s="472"/>
      <c r="FP968" s="472"/>
      <c r="FQ968" s="472"/>
      <c r="FR968" s="472"/>
      <c r="FS968" s="472"/>
      <c r="FT968" s="472"/>
      <c r="FU968" s="472"/>
      <c r="FV968" s="472"/>
      <c r="FW968" s="472"/>
      <c r="FX968" s="472"/>
      <c r="FY968" s="472"/>
      <c r="FZ968" s="472"/>
      <c r="GA968" s="472"/>
      <c r="GB968" s="472"/>
      <c r="GC968" s="472"/>
      <c r="GD968" s="472"/>
      <c r="GE968" s="472"/>
      <c r="GF968" s="472"/>
      <c r="GG968" s="472"/>
      <c r="GH968" s="472"/>
      <c r="GI968" s="472"/>
      <c r="GJ968" s="472"/>
      <c r="GK968" s="472"/>
      <c r="GL968" s="472"/>
      <c r="GM968" s="472"/>
      <c r="GN968" s="472"/>
      <c r="GO968" s="472"/>
      <c r="GP968" s="472"/>
      <c r="GQ968" s="472"/>
      <c r="GR968" s="472"/>
      <c r="GS968" s="472"/>
      <c r="GT968" s="472"/>
      <c r="GU968" s="472"/>
      <c r="GV968" s="472"/>
    </row>
    <row r="969" spans="1:204" s="473" customFormat="1" ht="32" x14ac:dyDescent="0.2">
      <c r="A969" s="491"/>
      <c r="B969" s="508" t="s">
        <v>1680</v>
      </c>
      <c r="C969" s="475" t="s">
        <v>200</v>
      </c>
      <c r="D969" s="478">
        <v>0.3</v>
      </c>
      <c r="E969" s="478"/>
      <c r="F969" s="478"/>
      <c r="G969" s="478"/>
      <c r="H969" s="478"/>
      <c r="I969" s="478"/>
      <c r="J969" s="478"/>
      <c r="K969" s="478"/>
      <c r="L969" s="478">
        <v>0.3</v>
      </c>
      <c r="M969" s="478"/>
      <c r="N969" s="478"/>
      <c r="O969" s="478"/>
      <c r="P969" s="478"/>
      <c r="Q969" s="478"/>
      <c r="R969" s="478"/>
      <c r="S969" s="478"/>
      <c r="T969" s="478"/>
      <c r="U969" s="478"/>
      <c r="V969" s="478"/>
      <c r="W969" s="478"/>
      <c r="X969" s="478">
        <v>0</v>
      </c>
      <c r="Y969" s="478"/>
      <c r="Z969" s="478"/>
      <c r="AA969" s="478"/>
      <c r="AB969" s="478"/>
      <c r="AC969" s="478"/>
      <c r="AD969" s="478"/>
      <c r="AE969" s="478"/>
      <c r="AF969" s="478"/>
      <c r="AG969" s="478"/>
      <c r="AH969" s="478"/>
      <c r="AI969" s="478"/>
      <c r="AJ969" s="478"/>
      <c r="AK969" s="478"/>
      <c r="AL969" s="478"/>
      <c r="AM969" s="478"/>
      <c r="AN969" s="478"/>
      <c r="AO969" s="478"/>
      <c r="AP969" s="478"/>
      <c r="AQ969" s="478"/>
      <c r="AR969" s="478"/>
      <c r="AS969" s="478"/>
      <c r="AT969" s="478"/>
      <c r="AU969" s="478"/>
      <c r="AV969" s="478"/>
      <c r="AW969" s="478"/>
      <c r="AX969" s="478"/>
      <c r="AY969" s="478"/>
      <c r="AZ969" s="478"/>
      <c r="BA969" s="478"/>
      <c r="BB969" s="478"/>
      <c r="BC969" s="478"/>
      <c r="BD969" s="475" t="s">
        <v>1571</v>
      </c>
      <c r="BE969" s="495" t="s">
        <v>1681</v>
      </c>
      <c r="BF969" s="472">
        <v>2017</v>
      </c>
      <c r="BG969" s="472">
        <v>0.3</v>
      </c>
      <c r="BH969" s="472">
        <v>0</v>
      </c>
      <c r="BI969" s="472"/>
      <c r="BJ969" s="472"/>
      <c r="BK969" s="472"/>
      <c r="BL969" s="472"/>
      <c r="BM969" s="472"/>
      <c r="BN969" s="472"/>
      <c r="BO969" s="472"/>
      <c r="BP969" s="472"/>
      <c r="BQ969" s="472"/>
      <c r="BR969" s="472"/>
      <c r="BS969" s="472"/>
      <c r="BT969" s="472"/>
      <c r="BU969" s="472"/>
      <c r="BV969" s="472"/>
      <c r="BW969" s="472"/>
      <c r="BX969" s="472"/>
      <c r="BY969" s="472"/>
      <c r="BZ969" s="472"/>
      <c r="CA969" s="472"/>
      <c r="CB969" s="472"/>
      <c r="CC969" s="472"/>
      <c r="CD969" s="472"/>
      <c r="CE969" s="472"/>
      <c r="CF969" s="472"/>
      <c r="CG969" s="472"/>
      <c r="CH969" s="472"/>
      <c r="CI969" s="472"/>
      <c r="CJ969" s="472"/>
      <c r="CK969" s="472"/>
      <c r="CL969" s="472"/>
      <c r="CM969" s="472"/>
      <c r="CN969" s="472"/>
      <c r="CO969" s="472"/>
      <c r="CP969" s="472"/>
      <c r="CQ969" s="472"/>
      <c r="CR969" s="472"/>
      <c r="CS969" s="472"/>
      <c r="CT969" s="472"/>
      <c r="CU969" s="472"/>
      <c r="CV969" s="472"/>
      <c r="CW969" s="472"/>
      <c r="CX969" s="472"/>
      <c r="CY969" s="472"/>
      <c r="CZ969" s="472"/>
      <c r="DA969" s="472"/>
      <c r="DB969" s="472"/>
      <c r="DC969" s="472"/>
      <c r="DD969" s="472"/>
      <c r="DE969" s="472"/>
      <c r="DF969" s="472"/>
      <c r="DG969" s="472"/>
      <c r="DH969" s="472"/>
      <c r="DI969" s="472"/>
      <c r="DJ969" s="472"/>
      <c r="DK969" s="472"/>
      <c r="DL969" s="472"/>
      <c r="DM969" s="472"/>
      <c r="DN969" s="472"/>
      <c r="DO969" s="472"/>
      <c r="DP969" s="472"/>
      <c r="DQ969" s="472"/>
      <c r="DR969" s="472"/>
      <c r="DS969" s="472"/>
      <c r="DT969" s="472"/>
      <c r="DU969" s="472"/>
      <c r="DV969" s="472"/>
      <c r="DW969" s="472"/>
      <c r="DX969" s="472"/>
      <c r="DY969" s="472"/>
      <c r="DZ969" s="472"/>
      <c r="EA969" s="472"/>
      <c r="EB969" s="472"/>
      <c r="EC969" s="472"/>
      <c r="ED969" s="472"/>
      <c r="EE969" s="472"/>
      <c r="EF969" s="472"/>
      <c r="EG969" s="472"/>
      <c r="EH969" s="472"/>
      <c r="EI969" s="472"/>
      <c r="EJ969" s="472"/>
      <c r="EK969" s="472"/>
      <c r="EL969" s="472"/>
      <c r="EM969" s="472"/>
      <c r="EN969" s="472"/>
      <c r="EO969" s="472"/>
      <c r="EP969" s="472"/>
      <c r="EQ969" s="472"/>
      <c r="ER969" s="472"/>
      <c r="ES969" s="472"/>
      <c r="ET969" s="472"/>
      <c r="EU969" s="472"/>
      <c r="EV969" s="472"/>
      <c r="EW969" s="472"/>
      <c r="EX969" s="472"/>
      <c r="EY969" s="472"/>
      <c r="EZ969" s="472"/>
      <c r="FA969" s="472"/>
      <c r="FB969" s="472"/>
      <c r="FC969" s="472"/>
      <c r="FD969" s="472"/>
      <c r="FE969" s="472"/>
      <c r="FF969" s="472"/>
      <c r="FG969" s="472"/>
      <c r="FH969" s="472"/>
      <c r="FI969" s="472"/>
      <c r="FJ969" s="472"/>
      <c r="FK969" s="472"/>
      <c r="FL969" s="472"/>
      <c r="FM969" s="472"/>
      <c r="FN969" s="472"/>
      <c r="FO969" s="472"/>
      <c r="FP969" s="472"/>
      <c r="FQ969" s="472"/>
      <c r="FR969" s="472"/>
      <c r="FS969" s="472"/>
      <c r="FT969" s="472"/>
      <c r="FU969" s="472"/>
      <c r="FV969" s="472"/>
      <c r="FW969" s="472"/>
      <c r="FX969" s="472"/>
      <c r="FY969" s="472"/>
      <c r="FZ969" s="472"/>
      <c r="GA969" s="472"/>
      <c r="GB969" s="472"/>
      <c r="GC969" s="472"/>
      <c r="GD969" s="472"/>
      <c r="GE969" s="472"/>
      <c r="GF969" s="472"/>
      <c r="GG969" s="472"/>
      <c r="GH969" s="472"/>
      <c r="GI969" s="472"/>
      <c r="GJ969" s="472"/>
      <c r="GK969" s="472"/>
      <c r="GL969" s="472"/>
      <c r="GM969" s="472"/>
      <c r="GN969" s="472"/>
      <c r="GO969" s="472"/>
      <c r="GP969" s="472"/>
      <c r="GQ969" s="472"/>
      <c r="GR969" s="472"/>
      <c r="GS969" s="472"/>
      <c r="GT969" s="472"/>
      <c r="GU969" s="472"/>
      <c r="GV969" s="472"/>
    </row>
    <row r="970" spans="1:204" s="473" customFormat="1" ht="224" x14ac:dyDescent="0.2">
      <c r="A970" s="491"/>
      <c r="B970" s="508" t="s">
        <v>3619</v>
      </c>
      <c r="C970" s="475" t="s">
        <v>200</v>
      </c>
      <c r="D970" s="478">
        <v>30.15</v>
      </c>
      <c r="E970" s="478">
        <v>4.8</v>
      </c>
      <c r="F970" s="478"/>
      <c r="G970" s="478"/>
      <c r="H970" s="478">
        <v>10.3</v>
      </c>
      <c r="I970" s="478">
        <v>0.2</v>
      </c>
      <c r="J970" s="478"/>
      <c r="K970" s="478"/>
      <c r="L970" s="478"/>
      <c r="M970" s="478"/>
      <c r="N970" s="478"/>
      <c r="O970" s="478"/>
      <c r="P970" s="478"/>
      <c r="Q970" s="478"/>
      <c r="R970" s="478"/>
      <c r="S970" s="478"/>
      <c r="T970" s="478"/>
      <c r="U970" s="478"/>
      <c r="V970" s="478"/>
      <c r="W970" s="478"/>
      <c r="X970" s="478">
        <v>0</v>
      </c>
      <c r="Y970" s="478"/>
      <c r="Z970" s="478"/>
      <c r="AA970" s="478"/>
      <c r="AB970" s="478"/>
      <c r="AC970" s="478"/>
      <c r="AD970" s="478"/>
      <c r="AE970" s="478"/>
      <c r="AF970" s="478"/>
      <c r="AG970" s="478"/>
      <c r="AH970" s="478"/>
      <c r="AI970" s="478"/>
      <c r="AJ970" s="478"/>
      <c r="AK970" s="478"/>
      <c r="AL970" s="478"/>
      <c r="AM970" s="478"/>
      <c r="AN970" s="478"/>
      <c r="AO970" s="478"/>
      <c r="AP970" s="478"/>
      <c r="AQ970" s="478"/>
      <c r="AR970" s="478"/>
      <c r="AS970" s="478"/>
      <c r="AT970" s="478"/>
      <c r="AU970" s="478"/>
      <c r="AV970" s="478"/>
      <c r="AW970" s="478"/>
      <c r="AX970" s="478"/>
      <c r="AY970" s="478"/>
      <c r="AZ970" s="478"/>
      <c r="BA970" s="478">
        <v>14.85</v>
      </c>
      <c r="BB970" s="478"/>
      <c r="BC970" s="478"/>
      <c r="BD970" s="475" t="s">
        <v>3004</v>
      </c>
      <c r="BE970" s="493" t="s">
        <v>1682</v>
      </c>
      <c r="BF970" s="472">
        <v>2017</v>
      </c>
      <c r="BG970" s="472">
        <v>30.15</v>
      </c>
      <c r="BH970" s="472">
        <v>0</v>
      </c>
      <c r="BI970" s="472"/>
      <c r="BJ970" s="472"/>
      <c r="BK970" s="472"/>
      <c r="BL970" s="472"/>
      <c r="BM970" s="472"/>
      <c r="BN970" s="472"/>
      <c r="BO970" s="472"/>
      <c r="BP970" s="472"/>
      <c r="BQ970" s="472"/>
      <c r="BR970" s="472"/>
      <c r="BS970" s="472"/>
      <c r="BT970" s="472"/>
      <c r="BU970" s="472"/>
      <c r="BV970" s="472"/>
      <c r="BW970" s="472"/>
      <c r="BX970" s="472"/>
      <c r="BY970" s="472"/>
      <c r="BZ970" s="472"/>
      <c r="CA970" s="472"/>
      <c r="CB970" s="472"/>
      <c r="CC970" s="472"/>
      <c r="CD970" s="472"/>
      <c r="CE970" s="472"/>
      <c r="CF970" s="472"/>
      <c r="CG970" s="472"/>
      <c r="CH970" s="472"/>
      <c r="CI970" s="472"/>
      <c r="CJ970" s="472"/>
      <c r="CK970" s="472"/>
      <c r="CL970" s="472"/>
      <c r="CM970" s="472"/>
      <c r="CN970" s="472"/>
      <c r="CO970" s="472"/>
      <c r="CP970" s="472"/>
      <c r="CQ970" s="472"/>
      <c r="CR970" s="472"/>
      <c r="CS970" s="472"/>
      <c r="CT970" s="472"/>
      <c r="CU970" s="472"/>
      <c r="CV970" s="472"/>
      <c r="CW970" s="472"/>
      <c r="CX970" s="472"/>
      <c r="CY970" s="472"/>
      <c r="CZ970" s="472"/>
      <c r="DA970" s="472"/>
      <c r="DB970" s="472"/>
      <c r="DC970" s="472"/>
      <c r="DD970" s="472"/>
      <c r="DE970" s="472"/>
      <c r="DF970" s="472"/>
      <c r="DG970" s="472"/>
      <c r="DH970" s="472"/>
      <c r="DI970" s="472"/>
      <c r="DJ970" s="472"/>
      <c r="DK970" s="472"/>
      <c r="DL970" s="472"/>
      <c r="DM970" s="472"/>
      <c r="DN970" s="472"/>
      <c r="DO970" s="472"/>
      <c r="DP970" s="472"/>
      <c r="DQ970" s="472"/>
      <c r="DR970" s="472"/>
      <c r="DS970" s="472"/>
      <c r="DT970" s="472"/>
      <c r="DU970" s="472"/>
      <c r="DV970" s="472"/>
      <c r="DW970" s="472"/>
      <c r="DX970" s="472"/>
      <c r="DY970" s="472"/>
      <c r="DZ970" s="472"/>
      <c r="EA970" s="472"/>
      <c r="EB970" s="472"/>
      <c r="EC970" s="472"/>
      <c r="ED970" s="472"/>
      <c r="EE970" s="472"/>
      <c r="EF970" s="472"/>
      <c r="EG970" s="472"/>
      <c r="EH970" s="472"/>
      <c r="EI970" s="472"/>
      <c r="EJ970" s="472"/>
      <c r="EK970" s="472"/>
      <c r="EL970" s="472"/>
      <c r="EM970" s="472"/>
      <c r="EN970" s="472"/>
      <c r="EO970" s="472"/>
      <c r="EP970" s="472"/>
      <c r="EQ970" s="472"/>
      <c r="ER970" s="472"/>
      <c r="ES970" s="472"/>
      <c r="ET970" s="472"/>
      <c r="EU970" s="472"/>
      <c r="EV970" s="472"/>
      <c r="EW970" s="472"/>
      <c r="EX970" s="472"/>
      <c r="EY970" s="472"/>
      <c r="EZ970" s="472"/>
      <c r="FA970" s="472"/>
      <c r="FB970" s="472"/>
      <c r="FC970" s="472"/>
      <c r="FD970" s="472"/>
      <c r="FE970" s="472"/>
      <c r="FF970" s="472"/>
      <c r="FG970" s="472"/>
      <c r="FH970" s="472"/>
      <c r="FI970" s="472"/>
      <c r="FJ970" s="472"/>
      <c r="FK970" s="472"/>
      <c r="FL970" s="472"/>
      <c r="FM970" s="472"/>
      <c r="FN970" s="472"/>
      <c r="FO970" s="472"/>
      <c r="FP970" s="472"/>
      <c r="FQ970" s="472"/>
      <c r="FR970" s="472"/>
      <c r="FS970" s="472"/>
      <c r="FT970" s="472"/>
      <c r="FU970" s="472"/>
      <c r="FV970" s="472"/>
      <c r="FW970" s="472"/>
      <c r="FX970" s="472"/>
      <c r="FY970" s="472"/>
      <c r="FZ970" s="472"/>
      <c r="GA970" s="472"/>
      <c r="GB970" s="472"/>
      <c r="GC970" s="472"/>
      <c r="GD970" s="472"/>
      <c r="GE970" s="472"/>
      <c r="GF970" s="472"/>
      <c r="GG970" s="472"/>
      <c r="GH970" s="472"/>
      <c r="GI970" s="472"/>
      <c r="GJ970" s="472"/>
      <c r="GK970" s="472"/>
      <c r="GL970" s="472"/>
      <c r="GM970" s="472"/>
      <c r="GN970" s="472"/>
      <c r="GO970" s="472"/>
      <c r="GP970" s="472"/>
      <c r="GQ970" s="472"/>
      <c r="GR970" s="472"/>
      <c r="GS970" s="472"/>
      <c r="GT970" s="472"/>
      <c r="GU970" s="472"/>
      <c r="GV970" s="472"/>
    </row>
    <row r="971" spans="1:204" s="473" customFormat="1" ht="32" x14ac:dyDescent="0.2">
      <c r="A971" s="491"/>
      <c r="B971" s="508" t="s">
        <v>1683</v>
      </c>
      <c r="C971" s="475" t="s">
        <v>200</v>
      </c>
      <c r="D971" s="478">
        <v>10</v>
      </c>
      <c r="E971" s="478"/>
      <c r="F971" s="478"/>
      <c r="G971" s="478"/>
      <c r="H971" s="478">
        <v>1</v>
      </c>
      <c r="I971" s="478"/>
      <c r="J971" s="478"/>
      <c r="K971" s="478"/>
      <c r="L971" s="478"/>
      <c r="M971" s="478"/>
      <c r="N971" s="478"/>
      <c r="O971" s="478"/>
      <c r="P971" s="478"/>
      <c r="Q971" s="478"/>
      <c r="R971" s="478"/>
      <c r="S971" s="478"/>
      <c r="T971" s="478"/>
      <c r="U971" s="478"/>
      <c r="V971" s="478"/>
      <c r="W971" s="478"/>
      <c r="X971" s="478">
        <v>0</v>
      </c>
      <c r="Y971" s="478"/>
      <c r="Z971" s="478"/>
      <c r="AA971" s="478"/>
      <c r="AB971" s="478"/>
      <c r="AC971" s="478"/>
      <c r="AD971" s="478"/>
      <c r="AE971" s="478"/>
      <c r="AF971" s="478"/>
      <c r="AG971" s="478"/>
      <c r="AH971" s="478"/>
      <c r="AI971" s="478"/>
      <c r="AJ971" s="478"/>
      <c r="AK971" s="478"/>
      <c r="AL971" s="478"/>
      <c r="AM971" s="478"/>
      <c r="AN971" s="478"/>
      <c r="AO971" s="478"/>
      <c r="AP971" s="478"/>
      <c r="AQ971" s="478"/>
      <c r="AR971" s="478"/>
      <c r="AS971" s="478"/>
      <c r="AT971" s="478"/>
      <c r="AU971" s="478"/>
      <c r="AV971" s="478"/>
      <c r="AW971" s="478"/>
      <c r="AX971" s="478"/>
      <c r="AY971" s="478"/>
      <c r="AZ971" s="478"/>
      <c r="BA971" s="478"/>
      <c r="BB971" s="478"/>
      <c r="BC971" s="478"/>
      <c r="BD971" s="475" t="s">
        <v>3004</v>
      </c>
      <c r="BE971" s="493" t="s">
        <v>1684</v>
      </c>
      <c r="BF971" s="472">
        <v>2017</v>
      </c>
      <c r="BG971" s="472"/>
      <c r="BH971" s="472"/>
      <c r="BI971" s="472"/>
      <c r="BJ971" s="472"/>
      <c r="BK971" s="472"/>
      <c r="BL971" s="472"/>
      <c r="BM971" s="472"/>
      <c r="BN971" s="472"/>
      <c r="BO971" s="472"/>
      <c r="BP971" s="472"/>
      <c r="BQ971" s="472"/>
      <c r="BR971" s="472"/>
      <c r="BS971" s="472"/>
      <c r="BT971" s="472"/>
      <c r="BU971" s="472"/>
      <c r="BV971" s="472"/>
      <c r="BW971" s="472"/>
      <c r="BX971" s="472"/>
      <c r="BY971" s="472"/>
      <c r="BZ971" s="472"/>
      <c r="CA971" s="472"/>
      <c r="CB971" s="472"/>
      <c r="CC971" s="472"/>
      <c r="CD971" s="472"/>
      <c r="CE971" s="472"/>
      <c r="CF971" s="472"/>
      <c r="CG971" s="472"/>
      <c r="CH971" s="472"/>
      <c r="CI971" s="472"/>
      <c r="CJ971" s="472"/>
      <c r="CK971" s="472"/>
      <c r="CL971" s="472"/>
      <c r="CM971" s="472"/>
      <c r="CN971" s="472"/>
      <c r="CO971" s="472"/>
      <c r="CP971" s="472"/>
      <c r="CQ971" s="472"/>
      <c r="CR971" s="472"/>
      <c r="CS971" s="472"/>
      <c r="CT971" s="472"/>
      <c r="CU971" s="472"/>
      <c r="CV971" s="472"/>
      <c r="CW971" s="472"/>
      <c r="CX971" s="472"/>
      <c r="CY971" s="472"/>
      <c r="CZ971" s="472"/>
      <c r="DA971" s="472"/>
      <c r="DB971" s="472"/>
      <c r="DC971" s="472"/>
      <c r="DD971" s="472"/>
      <c r="DE971" s="472"/>
      <c r="DF971" s="472"/>
      <c r="DG971" s="472"/>
      <c r="DH971" s="472"/>
      <c r="DI971" s="472"/>
      <c r="DJ971" s="472"/>
      <c r="DK971" s="472"/>
      <c r="DL971" s="472"/>
      <c r="DM971" s="472"/>
      <c r="DN971" s="472"/>
      <c r="DO971" s="472"/>
      <c r="DP971" s="472"/>
      <c r="DQ971" s="472"/>
      <c r="DR971" s="472"/>
      <c r="DS971" s="472"/>
      <c r="DT971" s="472"/>
      <c r="DU971" s="472"/>
      <c r="DV971" s="472"/>
      <c r="DW971" s="472"/>
      <c r="DX971" s="472"/>
      <c r="DY971" s="472"/>
      <c r="DZ971" s="472"/>
      <c r="EA971" s="472"/>
      <c r="EB971" s="472"/>
      <c r="EC971" s="472"/>
      <c r="ED971" s="472"/>
      <c r="EE971" s="472"/>
      <c r="EF971" s="472"/>
      <c r="EG971" s="472"/>
      <c r="EH971" s="472"/>
      <c r="EI971" s="472"/>
      <c r="EJ971" s="472"/>
      <c r="EK971" s="472"/>
      <c r="EL971" s="472"/>
      <c r="EM971" s="472"/>
      <c r="EN971" s="472"/>
      <c r="EO971" s="472"/>
      <c r="EP971" s="472"/>
      <c r="EQ971" s="472"/>
      <c r="ER971" s="472"/>
      <c r="ES971" s="472"/>
      <c r="ET971" s="472"/>
      <c r="EU971" s="472"/>
      <c r="EV971" s="472"/>
      <c r="EW971" s="472"/>
      <c r="EX971" s="472"/>
      <c r="EY971" s="472"/>
      <c r="EZ971" s="472"/>
      <c r="FA971" s="472"/>
      <c r="FB971" s="472"/>
      <c r="FC971" s="472"/>
      <c r="FD971" s="472"/>
      <c r="FE971" s="472"/>
      <c r="FF971" s="472"/>
      <c r="FG971" s="472"/>
      <c r="FH971" s="472"/>
      <c r="FI971" s="472"/>
      <c r="FJ971" s="472"/>
      <c r="FK971" s="472"/>
      <c r="FL971" s="472"/>
      <c r="FM971" s="472"/>
      <c r="FN971" s="472"/>
      <c r="FO971" s="472"/>
      <c r="FP971" s="472"/>
      <c r="FQ971" s="472"/>
      <c r="FR971" s="472"/>
      <c r="FS971" s="472"/>
      <c r="FT971" s="472"/>
      <c r="FU971" s="472"/>
      <c r="FV971" s="472"/>
      <c r="FW971" s="472"/>
      <c r="FX971" s="472"/>
      <c r="FY971" s="472"/>
      <c r="FZ971" s="472"/>
      <c r="GA971" s="472"/>
      <c r="GB971" s="472"/>
      <c r="GC971" s="472"/>
      <c r="GD971" s="472"/>
      <c r="GE971" s="472"/>
      <c r="GF971" s="472"/>
      <c r="GG971" s="472"/>
      <c r="GH971" s="472"/>
      <c r="GI971" s="472"/>
      <c r="GJ971" s="472"/>
      <c r="GK971" s="472"/>
      <c r="GL971" s="472"/>
      <c r="GM971" s="472"/>
      <c r="GN971" s="472"/>
      <c r="GO971" s="472"/>
      <c r="GP971" s="472"/>
      <c r="GQ971" s="472"/>
      <c r="GR971" s="472"/>
      <c r="GS971" s="472"/>
      <c r="GT971" s="472"/>
      <c r="GU971" s="472"/>
      <c r="GV971" s="472"/>
    </row>
    <row r="972" spans="1:204" s="473" customFormat="1" x14ac:dyDescent="0.2">
      <c r="A972" s="491"/>
      <c r="B972" s="508" t="s">
        <v>1685</v>
      </c>
      <c r="C972" s="475" t="s">
        <v>200</v>
      </c>
      <c r="D972" s="478">
        <v>1</v>
      </c>
      <c r="E972" s="478"/>
      <c r="F972" s="478"/>
      <c r="G972" s="478"/>
      <c r="H972" s="478">
        <v>0.04</v>
      </c>
      <c r="I972" s="478"/>
      <c r="J972" s="478"/>
      <c r="K972" s="478"/>
      <c r="L972" s="478"/>
      <c r="M972" s="478"/>
      <c r="N972" s="478"/>
      <c r="O972" s="478"/>
      <c r="P972" s="478"/>
      <c r="Q972" s="478"/>
      <c r="R972" s="478"/>
      <c r="S972" s="478"/>
      <c r="T972" s="478"/>
      <c r="U972" s="478"/>
      <c r="V972" s="478"/>
      <c r="W972" s="478"/>
      <c r="X972" s="478">
        <v>0</v>
      </c>
      <c r="Y972" s="478"/>
      <c r="Z972" s="478"/>
      <c r="AA972" s="478"/>
      <c r="AB972" s="478"/>
      <c r="AC972" s="478"/>
      <c r="AD972" s="478"/>
      <c r="AE972" s="478"/>
      <c r="AF972" s="478"/>
      <c r="AG972" s="478"/>
      <c r="AH972" s="478"/>
      <c r="AI972" s="478"/>
      <c r="AJ972" s="478"/>
      <c r="AK972" s="478"/>
      <c r="AL972" s="478"/>
      <c r="AM972" s="478"/>
      <c r="AN972" s="478"/>
      <c r="AO972" s="478"/>
      <c r="AP972" s="478"/>
      <c r="AQ972" s="478"/>
      <c r="AR972" s="478"/>
      <c r="AS972" s="478"/>
      <c r="AT972" s="478"/>
      <c r="AU972" s="478"/>
      <c r="AV972" s="478"/>
      <c r="AW972" s="478"/>
      <c r="AX972" s="478"/>
      <c r="AY972" s="478"/>
      <c r="AZ972" s="478"/>
      <c r="BA972" s="478">
        <v>0.96</v>
      </c>
      <c r="BB972" s="478"/>
      <c r="BC972" s="478"/>
      <c r="BD972" s="475" t="s">
        <v>3004</v>
      </c>
      <c r="BE972" s="495" t="s">
        <v>1686</v>
      </c>
      <c r="BF972" s="472">
        <v>2017</v>
      </c>
      <c r="BG972" s="472">
        <v>1</v>
      </c>
      <c r="BH972" s="472">
        <v>0</v>
      </c>
      <c r="BI972" s="472"/>
      <c r="BJ972" s="472"/>
      <c r="BK972" s="472"/>
      <c r="BL972" s="472"/>
      <c r="BM972" s="472"/>
      <c r="BN972" s="472"/>
      <c r="BO972" s="472"/>
      <c r="BP972" s="472"/>
      <c r="BQ972" s="472"/>
      <c r="BR972" s="472"/>
      <c r="BS972" s="472"/>
      <c r="BT972" s="472"/>
      <c r="BU972" s="472"/>
      <c r="BV972" s="472"/>
      <c r="BW972" s="472"/>
      <c r="BX972" s="472"/>
      <c r="BY972" s="472"/>
      <c r="BZ972" s="472"/>
      <c r="CA972" s="472"/>
      <c r="CB972" s="472"/>
      <c r="CC972" s="472"/>
      <c r="CD972" s="472"/>
      <c r="CE972" s="472"/>
      <c r="CF972" s="472"/>
      <c r="CG972" s="472"/>
      <c r="CH972" s="472"/>
      <c r="CI972" s="472"/>
      <c r="CJ972" s="472"/>
      <c r="CK972" s="472"/>
      <c r="CL972" s="472"/>
      <c r="CM972" s="472"/>
      <c r="CN972" s="472"/>
      <c r="CO972" s="472"/>
      <c r="CP972" s="472"/>
      <c r="CQ972" s="472"/>
      <c r="CR972" s="472"/>
      <c r="CS972" s="472"/>
      <c r="CT972" s="472"/>
      <c r="CU972" s="472"/>
      <c r="CV972" s="472"/>
      <c r="CW972" s="472"/>
      <c r="CX972" s="472"/>
      <c r="CY972" s="472"/>
      <c r="CZ972" s="472"/>
      <c r="DA972" s="472"/>
      <c r="DB972" s="472"/>
      <c r="DC972" s="472"/>
      <c r="DD972" s="472"/>
      <c r="DE972" s="472"/>
      <c r="DF972" s="472"/>
      <c r="DG972" s="472"/>
      <c r="DH972" s="472"/>
      <c r="DI972" s="472"/>
      <c r="DJ972" s="472"/>
      <c r="DK972" s="472"/>
      <c r="DL972" s="472"/>
      <c r="DM972" s="472"/>
      <c r="DN972" s="472"/>
      <c r="DO972" s="472"/>
      <c r="DP972" s="472"/>
      <c r="DQ972" s="472"/>
      <c r="DR972" s="472"/>
      <c r="DS972" s="472"/>
      <c r="DT972" s="472"/>
      <c r="DU972" s="472"/>
      <c r="DV972" s="472"/>
      <c r="DW972" s="472"/>
      <c r="DX972" s="472"/>
      <c r="DY972" s="472"/>
      <c r="DZ972" s="472"/>
      <c r="EA972" s="472"/>
      <c r="EB972" s="472"/>
      <c r="EC972" s="472"/>
      <c r="ED972" s="472"/>
      <c r="EE972" s="472"/>
      <c r="EF972" s="472"/>
      <c r="EG972" s="472"/>
      <c r="EH972" s="472"/>
      <c r="EI972" s="472"/>
      <c r="EJ972" s="472"/>
      <c r="EK972" s="472"/>
      <c r="EL972" s="472"/>
      <c r="EM972" s="472"/>
      <c r="EN972" s="472"/>
      <c r="EO972" s="472"/>
      <c r="EP972" s="472"/>
      <c r="EQ972" s="472"/>
      <c r="ER972" s="472"/>
      <c r="ES972" s="472"/>
      <c r="ET972" s="472"/>
      <c r="EU972" s="472"/>
      <c r="EV972" s="472"/>
      <c r="EW972" s="472"/>
      <c r="EX972" s="472"/>
      <c r="EY972" s="472"/>
      <c r="EZ972" s="472"/>
      <c r="FA972" s="472"/>
      <c r="FB972" s="472"/>
      <c r="FC972" s="472"/>
      <c r="FD972" s="472"/>
      <c r="FE972" s="472"/>
      <c r="FF972" s="472"/>
      <c r="FG972" s="472"/>
      <c r="FH972" s="472"/>
      <c r="FI972" s="472"/>
      <c r="FJ972" s="472"/>
      <c r="FK972" s="472"/>
      <c r="FL972" s="472"/>
      <c r="FM972" s="472"/>
      <c r="FN972" s="472"/>
      <c r="FO972" s="472"/>
      <c r="FP972" s="472"/>
      <c r="FQ972" s="472"/>
      <c r="FR972" s="472"/>
      <c r="FS972" s="472"/>
      <c r="FT972" s="472"/>
      <c r="FU972" s="472"/>
      <c r="FV972" s="472"/>
      <c r="FW972" s="472"/>
      <c r="FX972" s="472"/>
      <c r="FY972" s="472"/>
      <c r="FZ972" s="472"/>
      <c r="GA972" s="472"/>
      <c r="GB972" s="472"/>
      <c r="GC972" s="472"/>
      <c r="GD972" s="472"/>
      <c r="GE972" s="472"/>
      <c r="GF972" s="472"/>
      <c r="GG972" s="472"/>
      <c r="GH972" s="472"/>
      <c r="GI972" s="472"/>
      <c r="GJ972" s="472"/>
      <c r="GK972" s="472"/>
      <c r="GL972" s="472"/>
      <c r="GM972" s="472"/>
      <c r="GN972" s="472"/>
      <c r="GO972" s="472"/>
      <c r="GP972" s="472"/>
      <c r="GQ972" s="472"/>
      <c r="GR972" s="472"/>
      <c r="GS972" s="472"/>
      <c r="GT972" s="472"/>
      <c r="GU972" s="472"/>
      <c r="GV972" s="472"/>
    </row>
    <row r="973" spans="1:204" s="473" customFormat="1" ht="48" x14ac:dyDescent="0.2">
      <c r="A973" s="491"/>
      <c r="B973" s="508" t="s">
        <v>1687</v>
      </c>
      <c r="C973" s="475" t="s">
        <v>200</v>
      </c>
      <c r="D973" s="478">
        <v>123.33</v>
      </c>
      <c r="E973" s="478"/>
      <c r="F973" s="478"/>
      <c r="G973" s="478"/>
      <c r="H973" s="478">
        <v>1.21</v>
      </c>
      <c r="I973" s="478"/>
      <c r="J973" s="478"/>
      <c r="K973" s="478">
        <v>19.79</v>
      </c>
      <c r="L973" s="478"/>
      <c r="M973" s="478"/>
      <c r="N973" s="478"/>
      <c r="O973" s="478"/>
      <c r="P973" s="478"/>
      <c r="Q973" s="478"/>
      <c r="R973" s="478"/>
      <c r="S973" s="478"/>
      <c r="T973" s="478"/>
      <c r="U973" s="478"/>
      <c r="V973" s="478"/>
      <c r="W973" s="478"/>
      <c r="X973" s="478">
        <v>0</v>
      </c>
      <c r="Y973" s="478"/>
      <c r="Z973" s="478"/>
      <c r="AA973" s="478"/>
      <c r="AB973" s="478"/>
      <c r="AC973" s="478"/>
      <c r="AD973" s="478"/>
      <c r="AE973" s="478"/>
      <c r="AF973" s="478"/>
      <c r="AG973" s="478"/>
      <c r="AH973" s="478"/>
      <c r="AI973" s="478"/>
      <c r="AJ973" s="478"/>
      <c r="AK973" s="478"/>
      <c r="AL973" s="478"/>
      <c r="AM973" s="478"/>
      <c r="AN973" s="478"/>
      <c r="AO973" s="478"/>
      <c r="AP973" s="478"/>
      <c r="AQ973" s="478"/>
      <c r="AR973" s="478"/>
      <c r="AS973" s="478"/>
      <c r="AT973" s="478"/>
      <c r="AU973" s="478"/>
      <c r="AV973" s="478"/>
      <c r="AW973" s="478"/>
      <c r="AX973" s="478"/>
      <c r="AY973" s="478"/>
      <c r="AZ973" s="478"/>
      <c r="BA973" s="478"/>
      <c r="BB973" s="478"/>
      <c r="BC973" s="478"/>
      <c r="BD973" s="475" t="s">
        <v>3004</v>
      </c>
      <c r="BE973" s="495"/>
      <c r="BF973" s="472">
        <v>2017</v>
      </c>
      <c r="BG973" s="472">
        <v>21</v>
      </c>
      <c r="BH973" s="472">
        <v>15</v>
      </c>
      <c r="BI973" s="472"/>
      <c r="BJ973" s="472"/>
      <c r="BK973" s="472"/>
      <c r="BL973" s="472"/>
      <c r="BM973" s="472"/>
      <c r="BN973" s="472"/>
      <c r="BO973" s="472"/>
      <c r="BP973" s="472"/>
      <c r="BQ973" s="472"/>
      <c r="BR973" s="472"/>
      <c r="BS973" s="472"/>
      <c r="BT973" s="472"/>
      <c r="BU973" s="472"/>
      <c r="BV973" s="472"/>
      <c r="BW973" s="472"/>
      <c r="BX973" s="472"/>
      <c r="BY973" s="472"/>
      <c r="BZ973" s="472"/>
      <c r="CA973" s="472"/>
      <c r="CB973" s="472"/>
      <c r="CC973" s="472"/>
      <c r="CD973" s="472"/>
      <c r="CE973" s="472"/>
      <c r="CF973" s="472"/>
      <c r="CG973" s="472"/>
      <c r="CH973" s="472"/>
      <c r="CI973" s="472"/>
      <c r="CJ973" s="472"/>
      <c r="CK973" s="472"/>
      <c r="CL973" s="472"/>
      <c r="CM973" s="472"/>
      <c r="CN973" s="472"/>
      <c r="CO973" s="472"/>
      <c r="CP973" s="472"/>
      <c r="CQ973" s="472"/>
      <c r="CR973" s="472"/>
      <c r="CS973" s="472"/>
      <c r="CT973" s="472"/>
      <c r="CU973" s="472"/>
      <c r="CV973" s="472"/>
      <c r="CW973" s="472"/>
      <c r="CX973" s="472"/>
      <c r="CY973" s="472"/>
      <c r="CZ973" s="472"/>
      <c r="DA973" s="472"/>
      <c r="DB973" s="472"/>
      <c r="DC973" s="472"/>
      <c r="DD973" s="472"/>
      <c r="DE973" s="472"/>
      <c r="DF973" s="472"/>
      <c r="DG973" s="472"/>
      <c r="DH973" s="472"/>
      <c r="DI973" s="472"/>
      <c r="DJ973" s="472"/>
      <c r="DK973" s="472"/>
      <c r="DL973" s="472"/>
      <c r="DM973" s="472"/>
      <c r="DN973" s="472"/>
      <c r="DO973" s="472"/>
      <c r="DP973" s="472"/>
      <c r="DQ973" s="472"/>
      <c r="DR973" s="472"/>
      <c r="DS973" s="472"/>
      <c r="DT973" s="472"/>
      <c r="DU973" s="472"/>
      <c r="DV973" s="472"/>
      <c r="DW973" s="472"/>
      <c r="DX973" s="472"/>
      <c r="DY973" s="472"/>
      <c r="DZ973" s="472"/>
      <c r="EA973" s="472"/>
      <c r="EB973" s="472"/>
      <c r="EC973" s="472"/>
      <c r="ED973" s="472"/>
      <c r="EE973" s="472"/>
      <c r="EF973" s="472"/>
      <c r="EG973" s="472"/>
      <c r="EH973" s="472"/>
      <c r="EI973" s="472"/>
      <c r="EJ973" s="472"/>
      <c r="EK973" s="472"/>
      <c r="EL973" s="472"/>
      <c r="EM973" s="472"/>
      <c r="EN973" s="472"/>
      <c r="EO973" s="472"/>
      <c r="EP973" s="472"/>
      <c r="EQ973" s="472"/>
      <c r="ER973" s="472"/>
      <c r="ES973" s="472"/>
      <c r="ET973" s="472"/>
      <c r="EU973" s="472"/>
      <c r="EV973" s="472"/>
      <c r="EW973" s="472"/>
      <c r="EX973" s="472"/>
      <c r="EY973" s="472"/>
      <c r="EZ973" s="472"/>
      <c r="FA973" s="472"/>
      <c r="FB973" s="472"/>
      <c r="FC973" s="472"/>
      <c r="FD973" s="472"/>
      <c r="FE973" s="472"/>
      <c r="FF973" s="472"/>
      <c r="FG973" s="472"/>
      <c r="FH973" s="472"/>
      <c r="FI973" s="472"/>
      <c r="FJ973" s="472"/>
      <c r="FK973" s="472"/>
      <c r="FL973" s="472"/>
      <c r="FM973" s="472"/>
      <c r="FN973" s="472"/>
      <c r="FO973" s="472"/>
      <c r="FP973" s="472"/>
      <c r="FQ973" s="472"/>
      <c r="FR973" s="472"/>
      <c r="FS973" s="472"/>
      <c r="FT973" s="472"/>
      <c r="FU973" s="472"/>
      <c r="FV973" s="472"/>
      <c r="FW973" s="472"/>
      <c r="FX973" s="472"/>
      <c r="FY973" s="472"/>
      <c r="FZ973" s="472"/>
      <c r="GA973" s="472"/>
      <c r="GB973" s="472"/>
      <c r="GC973" s="472"/>
      <c r="GD973" s="472"/>
      <c r="GE973" s="472"/>
      <c r="GF973" s="472"/>
      <c r="GG973" s="472"/>
      <c r="GH973" s="472"/>
      <c r="GI973" s="472"/>
      <c r="GJ973" s="472"/>
      <c r="GK973" s="472"/>
      <c r="GL973" s="472"/>
      <c r="GM973" s="472"/>
      <c r="GN973" s="472"/>
      <c r="GO973" s="472"/>
      <c r="GP973" s="472"/>
      <c r="GQ973" s="472"/>
      <c r="GR973" s="472"/>
      <c r="GS973" s="472"/>
      <c r="GT973" s="472"/>
      <c r="GU973" s="472"/>
      <c r="GV973" s="472"/>
    </row>
    <row r="974" spans="1:204" s="473" customFormat="1" ht="48" x14ac:dyDescent="0.2">
      <c r="A974" s="491"/>
      <c r="B974" s="501" t="s">
        <v>1688</v>
      </c>
      <c r="C974" s="475" t="s">
        <v>200</v>
      </c>
      <c r="D974" s="478">
        <v>26</v>
      </c>
      <c r="E974" s="478"/>
      <c r="F974" s="478"/>
      <c r="G974" s="478"/>
      <c r="H974" s="478"/>
      <c r="I974" s="478"/>
      <c r="J974" s="478"/>
      <c r="K974" s="478"/>
      <c r="L974" s="478"/>
      <c r="M974" s="478"/>
      <c r="N974" s="478"/>
      <c r="O974" s="478"/>
      <c r="P974" s="478"/>
      <c r="Q974" s="478"/>
      <c r="R974" s="478"/>
      <c r="S974" s="478"/>
      <c r="T974" s="478"/>
      <c r="U974" s="478"/>
      <c r="V974" s="478"/>
      <c r="W974" s="478"/>
      <c r="X974" s="478">
        <v>0</v>
      </c>
      <c r="Y974" s="478"/>
      <c r="Z974" s="478"/>
      <c r="AA974" s="478"/>
      <c r="AB974" s="478"/>
      <c r="AC974" s="478"/>
      <c r="AD974" s="478"/>
      <c r="AE974" s="478"/>
      <c r="AF974" s="478"/>
      <c r="AG974" s="478"/>
      <c r="AH974" s="478"/>
      <c r="AI974" s="478"/>
      <c r="AJ974" s="478"/>
      <c r="AK974" s="478"/>
      <c r="AL974" s="478"/>
      <c r="AM974" s="478"/>
      <c r="AN974" s="478"/>
      <c r="AO974" s="478"/>
      <c r="AP974" s="478"/>
      <c r="AQ974" s="478"/>
      <c r="AR974" s="478"/>
      <c r="AS974" s="478"/>
      <c r="AT974" s="478"/>
      <c r="AU974" s="478"/>
      <c r="AV974" s="478"/>
      <c r="AW974" s="478"/>
      <c r="AX974" s="478"/>
      <c r="AY974" s="478"/>
      <c r="AZ974" s="478"/>
      <c r="BA974" s="478"/>
      <c r="BB974" s="478"/>
      <c r="BC974" s="478"/>
      <c r="BD974" s="475" t="s">
        <v>3004</v>
      </c>
      <c r="BE974" s="495" t="s">
        <v>3004</v>
      </c>
      <c r="BF974" s="472">
        <v>2017</v>
      </c>
      <c r="BG974" s="472"/>
      <c r="BH974" s="472"/>
      <c r="BI974" s="472"/>
      <c r="BJ974" s="472"/>
      <c r="BK974" s="472"/>
      <c r="BL974" s="472"/>
      <c r="BM974" s="472"/>
      <c r="BN974" s="472"/>
      <c r="BO974" s="472"/>
      <c r="BP974" s="472"/>
      <c r="BQ974" s="472"/>
      <c r="BR974" s="472"/>
      <c r="BS974" s="472"/>
      <c r="BT974" s="472"/>
      <c r="BU974" s="472"/>
      <c r="BV974" s="472"/>
      <c r="BW974" s="472"/>
      <c r="BX974" s="472"/>
      <c r="BY974" s="472"/>
      <c r="BZ974" s="472"/>
      <c r="CA974" s="472"/>
      <c r="CB974" s="472"/>
      <c r="CC974" s="472"/>
      <c r="CD974" s="472"/>
      <c r="CE974" s="472"/>
      <c r="CF974" s="472"/>
      <c r="CG974" s="472"/>
      <c r="CH974" s="472"/>
      <c r="CI974" s="472"/>
      <c r="CJ974" s="472"/>
      <c r="CK974" s="472"/>
      <c r="CL974" s="472"/>
      <c r="CM974" s="472"/>
      <c r="CN974" s="472"/>
      <c r="CO974" s="472"/>
      <c r="CP974" s="472"/>
      <c r="CQ974" s="472"/>
      <c r="CR974" s="472"/>
      <c r="CS974" s="472"/>
      <c r="CT974" s="472"/>
      <c r="CU974" s="472"/>
      <c r="CV974" s="472"/>
      <c r="CW974" s="472"/>
      <c r="CX974" s="472"/>
      <c r="CY974" s="472"/>
      <c r="CZ974" s="472"/>
      <c r="DA974" s="472"/>
      <c r="DB974" s="472"/>
      <c r="DC974" s="472"/>
      <c r="DD974" s="472"/>
      <c r="DE974" s="472"/>
      <c r="DF974" s="472"/>
      <c r="DG974" s="472"/>
      <c r="DH974" s="472"/>
      <c r="DI974" s="472"/>
      <c r="DJ974" s="472"/>
      <c r="DK974" s="472"/>
      <c r="DL974" s="472"/>
      <c r="DM974" s="472"/>
      <c r="DN974" s="472"/>
      <c r="DO974" s="472"/>
      <c r="DP974" s="472"/>
      <c r="DQ974" s="472"/>
      <c r="DR974" s="472"/>
      <c r="DS974" s="472"/>
      <c r="DT974" s="472"/>
      <c r="DU974" s="472"/>
      <c r="DV974" s="472"/>
      <c r="DW974" s="472"/>
      <c r="DX974" s="472"/>
      <c r="DY974" s="472"/>
      <c r="DZ974" s="472"/>
      <c r="EA974" s="472"/>
      <c r="EB974" s="472"/>
      <c r="EC974" s="472"/>
      <c r="ED974" s="472"/>
      <c r="EE974" s="472"/>
      <c r="EF974" s="472"/>
      <c r="EG974" s="472"/>
      <c r="EH974" s="472"/>
      <c r="EI974" s="472"/>
      <c r="EJ974" s="472"/>
      <c r="EK974" s="472"/>
      <c r="EL974" s="472"/>
      <c r="EM974" s="472"/>
      <c r="EN974" s="472"/>
      <c r="EO974" s="472"/>
      <c r="EP974" s="472"/>
      <c r="EQ974" s="472"/>
      <c r="ER974" s="472"/>
      <c r="ES974" s="472"/>
      <c r="ET974" s="472"/>
      <c r="EU974" s="472"/>
      <c r="EV974" s="472"/>
      <c r="EW974" s="472"/>
      <c r="EX974" s="472"/>
      <c r="EY974" s="472"/>
      <c r="EZ974" s="472"/>
      <c r="FA974" s="472"/>
      <c r="FB974" s="472"/>
      <c r="FC974" s="472"/>
      <c r="FD974" s="472"/>
      <c r="FE974" s="472"/>
      <c r="FF974" s="472"/>
      <c r="FG974" s="472"/>
      <c r="FH974" s="472"/>
      <c r="FI974" s="472"/>
      <c r="FJ974" s="472"/>
      <c r="FK974" s="472"/>
      <c r="FL974" s="472"/>
      <c r="FM974" s="472"/>
      <c r="FN974" s="472"/>
      <c r="FO974" s="472"/>
      <c r="FP974" s="472"/>
      <c r="FQ974" s="472"/>
      <c r="FR974" s="472"/>
      <c r="FS974" s="472"/>
      <c r="FT974" s="472"/>
      <c r="FU974" s="472"/>
      <c r="FV974" s="472"/>
      <c r="FW974" s="472"/>
      <c r="FX974" s="472"/>
      <c r="FY974" s="472"/>
      <c r="FZ974" s="472"/>
      <c r="GA974" s="472"/>
      <c r="GB974" s="472"/>
      <c r="GC974" s="472"/>
      <c r="GD974" s="472"/>
      <c r="GE974" s="472"/>
      <c r="GF974" s="472"/>
      <c r="GG974" s="472"/>
      <c r="GH974" s="472"/>
      <c r="GI974" s="472"/>
      <c r="GJ974" s="472"/>
      <c r="GK974" s="472"/>
      <c r="GL974" s="472"/>
      <c r="GM974" s="472"/>
      <c r="GN974" s="472"/>
      <c r="GO974" s="472"/>
      <c r="GP974" s="472"/>
      <c r="GQ974" s="472"/>
      <c r="GR974" s="472"/>
      <c r="GS974" s="472"/>
      <c r="GT974" s="472"/>
      <c r="GU974" s="472"/>
      <c r="GV974" s="472"/>
    </row>
    <row r="975" spans="1:204" s="473" customFormat="1" x14ac:dyDescent="0.2">
      <c r="A975" s="491"/>
      <c r="B975" s="508" t="s">
        <v>1689</v>
      </c>
      <c r="C975" s="475" t="s">
        <v>200</v>
      </c>
      <c r="D975" s="478">
        <v>20</v>
      </c>
      <c r="E975" s="478"/>
      <c r="F975" s="478"/>
      <c r="G975" s="478"/>
      <c r="H975" s="478"/>
      <c r="I975" s="478"/>
      <c r="J975" s="478"/>
      <c r="K975" s="478"/>
      <c r="L975" s="478"/>
      <c r="M975" s="478"/>
      <c r="N975" s="478"/>
      <c r="O975" s="478"/>
      <c r="P975" s="478"/>
      <c r="Q975" s="478"/>
      <c r="R975" s="478"/>
      <c r="S975" s="478"/>
      <c r="T975" s="478"/>
      <c r="U975" s="478"/>
      <c r="V975" s="478"/>
      <c r="W975" s="478"/>
      <c r="X975" s="478">
        <v>0</v>
      </c>
      <c r="Y975" s="478"/>
      <c r="Z975" s="478"/>
      <c r="AA975" s="478"/>
      <c r="AB975" s="478"/>
      <c r="AC975" s="478"/>
      <c r="AD975" s="478"/>
      <c r="AE975" s="478"/>
      <c r="AF975" s="478"/>
      <c r="AG975" s="478"/>
      <c r="AH975" s="478"/>
      <c r="AI975" s="478"/>
      <c r="AJ975" s="478"/>
      <c r="AK975" s="478"/>
      <c r="AL975" s="478"/>
      <c r="AM975" s="478"/>
      <c r="AN975" s="478"/>
      <c r="AO975" s="478"/>
      <c r="AP975" s="478"/>
      <c r="AQ975" s="478"/>
      <c r="AR975" s="478"/>
      <c r="AS975" s="478"/>
      <c r="AT975" s="478"/>
      <c r="AU975" s="478"/>
      <c r="AV975" s="478"/>
      <c r="AW975" s="478"/>
      <c r="AX975" s="478"/>
      <c r="AY975" s="478"/>
      <c r="AZ975" s="478"/>
      <c r="BA975" s="478"/>
      <c r="BB975" s="478"/>
      <c r="BC975" s="478"/>
      <c r="BD975" s="475" t="s">
        <v>3004</v>
      </c>
      <c r="BE975" s="495"/>
      <c r="BF975" s="472"/>
      <c r="BG975" s="472">
        <v>0</v>
      </c>
      <c r="BH975" s="472">
        <v>0</v>
      </c>
      <c r="BI975" s="472"/>
      <c r="BJ975" s="472"/>
      <c r="BK975" s="472"/>
      <c r="BL975" s="472"/>
      <c r="BM975" s="472"/>
      <c r="BN975" s="472"/>
      <c r="BO975" s="472"/>
      <c r="BP975" s="472"/>
      <c r="BQ975" s="472"/>
      <c r="BR975" s="472"/>
      <c r="BS975" s="472"/>
      <c r="BT975" s="472"/>
      <c r="BU975" s="472"/>
      <c r="BV975" s="472"/>
      <c r="BW975" s="472"/>
      <c r="BX975" s="472"/>
      <c r="BY975" s="472"/>
      <c r="BZ975" s="472"/>
      <c r="CA975" s="472"/>
      <c r="CB975" s="472"/>
      <c r="CC975" s="472"/>
      <c r="CD975" s="472"/>
      <c r="CE975" s="472"/>
      <c r="CF975" s="472"/>
      <c r="CG975" s="472"/>
      <c r="CH975" s="472"/>
      <c r="CI975" s="472"/>
      <c r="CJ975" s="472"/>
      <c r="CK975" s="472"/>
      <c r="CL975" s="472"/>
      <c r="CM975" s="472"/>
      <c r="CN975" s="472"/>
      <c r="CO975" s="472"/>
      <c r="CP975" s="472"/>
      <c r="CQ975" s="472"/>
      <c r="CR975" s="472"/>
      <c r="CS975" s="472"/>
      <c r="CT975" s="472"/>
      <c r="CU975" s="472"/>
      <c r="CV975" s="472"/>
      <c r="CW975" s="472"/>
      <c r="CX975" s="472"/>
      <c r="CY975" s="472"/>
      <c r="CZ975" s="472"/>
      <c r="DA975" s="472"/>
      <c r="DB975" s="472"/>
      <c r="DC975" s="472"/>
      <c r="DD975" s="472"/>
      <c r="DE975" s="472"/>
      <c r="DF975" s="472"/>
      <c r="DG975" s="472"/>
      <c r="DH975" s="472"/>
      <c r="DI975" s="472"/>
      <c r="DJ975" s="472"/>
      <c r="DK975" s="472"/>
      <c r="DL975" s="472"/>
      <c r="DM975" s="472"/>
      <c r="DN975" s="472"/>
      <c r="DO975" s="472"/>
      <c r="DP975" s="472"/>
      <c r="DQ975" s="472"/>
      <c r="DR975" s="472"/>
      <c r="DS975" s="472"/>
      <c r="DT975" s="472"/>
      <c r="DU975" s="472"/>
      <c r="DV975" s="472"/>
      <c r="DW975" s="472"/>
      <c r="DX975" s="472"/>
      <c r="DY975" s="472"/>
      <c r="DZ975" s="472"/>
      <c r="EA975" s="472"/>
      <c r="EB975" s="472"/>
      <c r="EC975" s="472"/>
      <c r="ED975" s="472"/>
      <c r="EE975" s="472"/>
      <c r="EF975" s="472"/>
      <c r="EG975" s="472"/>
      <c r="EH975" s="472"/>
      <c r="EI975" s="472"/>
      <c r="EJ975" s="472"/>
      <c r="EK975" s="472"/>
      <c r="EL975" s="472"/>
      <c r="EM975" s="472"/>
      <c r="EN975" s="472"/>
      <c r="EO975" s="472"/>
      <c r="EP975" s="472"/>
      <c r="EQ975" s="472"/>
      <c r="ER975" s="472"/>
      <c r="ES975" s="472"/>
      <c r="ET975" s="472"/>
      <c r="EU975" s="472"/>
      <c r="EV975" s="472"/>
      <c r="EW975" s="472"/>
      <c r="EX975" s="472"/>
      <c r="EY975" s="472"/>
      <c r="EZ975" s="472"/>
      <c r="FA975" s="472"/>
      <c r="FB975" s="472"/>
      <c r="FC975" s="472"/>
      <c r="FD975" s="472"/>
      <c r="FE975" s="472"/>
      <c r="FF975" s="472"/>
      <c r="FG975" s="472"/>
      <c r="FH975" s="472"/>
      <c r="FI975" s="472"/>
      <c r="FJ975" s="472"/>
      <c r="FK975" s="472"/>
      <c r="FL975" s="472"/>
      <c r="FM975" s="472"/>
      <c r="FN975" s="472"/>
      <c r="FO975" s="472"/>
      <c r="FP975" s="472"/>
      <c r="FQ975" s="472"/>
      <c r="FR975" s="472"/>
      <c r="FS975" s="472"/>
      <c r="FT975" s="472"/>
      <c r="FU975" s="472"/>
      <c r="FV975" s="472"/>
      <c r="FW975" s="472"/>
      <c r="FX975" s="472"/>
      <c r="FY975" s="472"/>
      <c r="FZ975" s="472"/>
      <c r="GA975" s="472"/>
      <c r="GB975" s="472"/>
      <c r="GC975" s="472"/>
      <c r="GD975" s="472"/>
      <c r="GE975" s="472"/>
      <c r="GF975" s="472"/>
      <c r="GG975" s="472"/>
      <c r="GH975" s="472"/>
      <c r="GI975" s="472"/>
      <c r="GJ975" s="472"/>
      <c r="GK975" s="472"/>
      <c r="GL975" s="472"/>
      <c r="GM975" s="472"/>
      <c r="GN975" s="472"/>
      <c r="GO975" s="472"/>
      <c r="GP975" s="472"/>
      <c r="GQ975" s="472"/>
      <c r="GR975" s="472"/>
      <c r="GS975" s="472"/>
      <c r="GT975" s="472"/>
      <c r="GU975" s="472"/>
      <c r="GV975" s="472"/>
    </row>
    <row r="976" spans="1:204" s="473" customFormat="1" ht="32" x14ac:dyDescent="0.2">
      <c r="A976" s="491"/>
      <c r="B976" s="508" t="s">
        <v>1690</v>
      </c>
      <c r="C976" s="475" t="s">
        <v>200</v>
      </c>
      <c r="D976" s="478">
        <v>2</v>
      </c>
      <c r="E976" s="478"/>
      <c r="F976" s="478"/>
      <c r="G976" s="478"/>
      <c r="H976" s="478"/>
      <c r="I976" s="478"/>
      <c r="J976" s="478"/>
      <c r="K976" s="478"/>
      <c r="L976" s="478">
        <v>2</v>
      </c>
      <c r="M976" s="478"/>
      <c r="N976" s="478"/>
      <c r="O976" s="478"/>
      <c r="P976" s="478"/>
      <c r="Q976" s="478"/>
      <c r="R976" s="478"/>
      <c r="S976" s="478"/>
      <c r="T976" s="478"/>
      <c r="U976" s="478"/>
      <c r="V976" s="478"/>
      <c r="W976" s="478"/>
      <c r="X976" s="478">
        <v>0</v>
      </c>
      <c r="Y976" s="478"/>
      <c r="Z976" s="478"/>
      <c r="AA976" s="478"/>
      <c r="AB976" s="478"/>
      <c r="AC976" s="478"/>
      <c r="AD976" s="478"/>
      <c r="AE976" s="478"/>
      <c r="AF976" s="478"/>
      <c r="AG976" s="478"/>
      <c r="AH976" s="478"/>
      <c r="AI976" s="478"/>
      <c r="AJ976" s="478"/>
      <c r="AK976" s="478"/>
      <c r="AL976" s="478"/>
      <c r="AM976" s="478"/>
      <c r="AN976" s="478"/>
      <c r="AO976" s="478"/>
      <c r="AP976" s="478"/>
      <c r="AQ976" s="478"/>
      <c r="AR976" s="478"/>
      <c r="AS976" s="478"/>
      <c r="AT976" s="478"/>
      <c r="AU976" s="478"/>
      <c r="AV976" s="478"/>
      <c r="AW976" s="478"/>
      <c r="AX976" s="478"/>
      <c r="AY976" s="478"/>
      <c r="AZ976" s="478"/>
      <c r="BA976" s="478"/>
      <c r="BB976" s="478"/>
      <c r="BC976" s="478"/>
      <c r="BD976" s="475" t="s">
        <v>3004</v>
      </c>
      <c r="BE976" s="495" t="s">
        <v>3004</v>
      </c>
      <c r="BF976" s="472">
        <v>2017</v>
      </c>
      <c r="BG976" s="472">
        <v>2</v>
      </c>
      <c r="BH976" s="472">
        <v>0</v>
      </c>
      <c r="BI976" s="472"/>
      <c r="BJ976" s="472"/>
      <c r="BK976" s="472"/>
      <c r="BL976" s="472"/>
      <c r="BM976" s="472"/>
      <c r="BN976" s="472"/>
      <c r="BO976" s="472"/>
      <c r="BP976" s="472"/>
      <c r="BQ976" s="472"/>
      <c r="BR976" s="472"/>
      <c r="BS976" s="472"/>
      <c r="BT976" s="472"/>
      <c r="BU976" s="472"/>
      <c r="BV976" s="472"/>
      <c r="BW976" s="472"/>
      <c r="BX976" s="472"/>
      <c r="BY976" s="472"/>
      <c r="BZ976" s="472"/>
      <c r="CA976" s="472"/>
      <c r="CB976" s="472"/>
      <c r="CC976" s="472"/>
      <c r="CD976" s="472"/>
      <c r="CE976" s="472"/>
      <c r="CF976" s="472"/>
      <c r="CG976" s="472"/>
      <c r="CH976" s="472"/>
      <c r="CI976" s="472"/>
      <c r="CJ976" s="472"/>
      <c r="CK976" s="472"/>
      <c r="CL976" s="472"/>
      <c r="CM976" s="472"/>
      <c r="CN976" s="472"/>
      <c r="CO976" s="472"/>
      <c r="CP976" s="472"/>
      <c r="CQ976" s="472"/>
      <c r="CR976" s="472"/>
      <c r="CS976" s="472"/>
      <c r="CT976" s="472"/>
      <c r="CU976" s="472"/>
      <c r="CV976" s="472"/>
      <c r="CW976" s="472"/>
      <c r="CX976" s="472"/>
      <c r="CY976" s="472"/>
      <c r="CZ976" s="472"/>
      <c r="DA976" s="472"/>
      <c r="DB976" s="472"/>
      <c r="DC976" s="472"/>
      <c r="DD976" s="472"/>
      <c r="DE976" s="472"/>
      <c r="DF976" s="472"/>
      <c r="DG976" s="472"/>
      <c r="DH976" s="472"/>
      <c r="DI976" s="472"/>
      <c r="DJ976" s="472"/>
      <c r="DK976" s="472"/>
      <c r="DL976" s="472"/>
      <c r="DM976" s="472"/>
      <c r="DN976" s="472"/>
      <c r="DO976" s="472"/>
      <c r="DP976" s="472"/>
      <c r="DQ976" s="472"/>
      <c r="DR976" s="472"/>
      <c r="DS976" s="472"/>
      <c r="DT976" s="472"/>
      <c r="DU976" s="472"/>
      <c r="DV976" s="472"/>
      <c r="DW976" s="472"/>
      <c r="DX976" s="472"/>
      <c r="DY976" s="472"/>
      <c r="DZ976" s="472"/>
      <c r="EA976" s="472"/>
      <c r="EB976" s="472"/>
      <c r="EC976" s="472"/>
      <c r="ED976" s="472"/>
      <c r="EE976" s="472"/>
      <c r="EF976" s="472"/>
      <c r="EG976" s="472"/>
      <c r="EH976" s="472"/>
      <c r="EI976" s="472"/>
      <c r="EJ976" s="472"/>
      <c r="EK976" s="472"/>
      <c r="EL976" s="472"/>
      <c r="EM976" s="472"/>
      <c r="EN976" s="472"/>
      <c r="EO976" s="472"/>
      <c r="EP976" s="472"/>
      <c r="EQ976" s="472"/>
      <c r="ER976" s="472"/>
      <c r="ES976" s="472"/>
      <c r="ET976" s="472"/>
      <c r="EU976" s="472"/>
      <c r="EV976" s="472"/>
      <c r="EW976" s="472"/>
      <c r="EX976" s="472"/>
      <c r="EY976" s="472"/>
      <c r="EZ976" s="472"/>
      <c r="FA976" s="472"/>
      <c r="FB976" s="472"/>
      <c r="FC976" s="472"/>
      <c r="FD976" s="472"/>
      <c r="FE976" s="472"/>
      <c r="FF976" s="472"/>
      <c r="FG976" s="472"/>
      <c r="FH976" s="472"/>
      <c r="FI976" s="472"/>
      <c r="FJ976" s="472"/>
      <c r="FK976" s="472"/>
      <c r="FL976" s="472"/>
      <c r="FM976" s="472"/>
      <c r="FN976" s="472"/>
      <c r="FO976" s="472"/>
      <c r="FP976" s="472"/>
      <c r="FQ976" s="472"/>
      <c r="FR976" s="472"/>
      <c r="FS976" s="472"/>
      <c r="FT976" s="472"/>
      <c r="FU976" s="472"/>
      <c r="FV976" s="472"/>
      <c r="FW976" s="472"/>
      <c r="FX976" s="472"/>
      <c r="FY976" s="472"/>
      <c r="FZ976" s="472"/>
      <c r="GA976" s="472"/>
      <c r="GB976" s="472"/>
      <c r="GC976" s="472"/>
      <c r="GD976" s="472"/>
      <c r="GE976" s="472"/>
      <c r="GF976" s="472"/>
      <c r="GG976" s="472"/>
      <c r="GH976" s="472"/>
      <c r="GI976" s="472"/>
      <c r="GJ976" s="472"/>
      <c r="GK976" s="472"/>
      <c r="GL976" s="472"/>
      <c r="GM976" s="472"/>
      <c r="GN976" s="472"/>
      <c r="GO976" s="472"/>
      <c r="GP976" s="472"/>
      <c r="GQ976" s="472"/>
      <c r="GR976" s="472"/>
      <c r="GS976" s="472"/>
      <c r="GT976" s="472"/>
      <c r="GU976" s="472"/>
      <c r="GV976" s="472"/>
    </row>
    <row r="977" spans="1:204" s="473" customFormat="1" x14ac:dyDescent="0.2">
      <c r="A977" s="491"/>
      <c r="B977" s="508" t="s">
        <v>1691</v>
      </c>
      <c r="C977" s="475" t="s">
        <v>200</v>
      </c>
      <c r="D977" s="478">
        <v>20</v>
      </c>
      <c r="E977" s="478"/>
      <c r="F977" s="478"/>
      <c r="G977" s="478"/>
      <c r="H977" s="478"/>
      <c r="I977" s="478"/>
      <c r="J977" s="478"/>
      <c r="K977" s="478"/>
      <c r="L977" s="478"/>
      <c r="M977" s="478"/>
      <c r="N977" s="478"/>
      <c r="O977" s="478"/>
      <c r="P977" s="478"/>
      <c r="Q977" s="478"/>
      <c r="R977" s="478"/>
      <c r="S977" s="478"/>
      <c r="T977" s="478"/>
      <c r="U977" s="478"/>
      <c r="V977" s="478"/>
      <c r="W977" s="478"/>
      <c r="X977" s="478">
        <v>0</v>
      </c>
      <c r="Y977" s="478"/>
      <c r="Z977" s="478"/>
      <c r="AA977" s="478"/>
      <c r="AB977" s="478"/>
      <c r="AC977" s="478"/>
      <c r="AD977" s="478"/>
      <c r="AE977" s="478"/>
      <c r="AF977" s="478"/>
      <c r="AG977" s="478"/>
      <c r="AH977" s="478"/>
      <c r="AI977" s="478"/>
      <c r="AJ977" s="478"/>
      <c r="AK977" s="478"/>
      <c r="AL977" s="478"/>
      <c r="AM977" s="478"/>
      <c r="AN977" s="478"/>
      <c r="AO977" s="478"/>
      <c r="AP977" s="478"/>
      <c r="AQ977" s="478"/>
      <c r="AR977" s="478"/>
      <c r="AS977" s="478"/>
      <c r="AT977" s="478"/>
      <c r="AU977" s="478"/>
      <c r="AV977" s="478"/>
      <c r="AW977" s="478"/>
      <c r="AX977" s="478"/>
      <c r="AY977" s="478"/>
      <c r="AZ977" s="478"/>
      <c r="BA977" s="478"/>
      <c r="BB977" s="478"/>
      <c r="BC977" s="478"/>
      <c r="BD977" s="475" t="s">
        <v>3004</v>
      </c>
      <c r="BE977" s="495"/>
      <c r="BF977" s="472"/>
      <c r="BG977" s="472">
        <v>0</v>
      </c>
      <c r="BH977" s="472">
        <v>0</v>
      </c>
      <c r="BI977" s="472" t="s">
        <v>1692</v>
      </c>
      <c r="BJ977" s="472"/>
      <c r="BK977" s="472"/>
      <c r="BL977" s="472"/>
      <c r="BM977" s="472"/>
      <c r="BN977" s="472"/>
      <c r="BO977" s="472"/>
      <c r="BP977" s="472"/>
      <c r="BQ977" s="472"/>
      <c r="BR977" s="472"/>
      <c r="BS977" s="472"/>
      <c r="BT977" s="472"/>
      <c r="BU977" s="472"/>
      <c r="BV977" s="472"/>
      <c r="BW977" s="472"/>
      <c r="BX977" s="472"/>
      <c r="BY977" s="472"/>
      <c r="BZ977" s="472"/>
      <c r="CA977" s="472"/>
      <c r="CB977" s="472"/>
      <c r="CC977" s="472"/>
      <c r="CD977" s="472"/>
      <c r="CE977" s="472"/>
      <c r="CF977" s="472"/>
      <c r="CG977" s="472"/>
      <c r="CH977" s="472"/>
      <c r="CI977" s="472"/>
      <c r="CJ977" s="472"/>
      <c r="CK977" s="472"/>
      <c r="CL977" s="472"/>
      <c r="CM977" s="472"/>
      <c r="CN977" s="472"/>
      <c r="CO977" s="472"/>
      <c r="CP977" s="472"/>
      <c r="CQ977" s="472"/>
      <c r="CR977" s="472"/>
      <c r="CS977" s="472"/>
      <c r="CT977" s="472"/>
      <c r="CU977" s="472"/>
      <c r="CV977" s="472"/>
      <c r="CW977" s="472"/>
      <c r="CX977" s="472"/>
      <c r="CY977" s="472"/>
      <c r="CZ977" s="472"/>
      <c r="DA977" s="472"/>
      <c r="DB977" s="472"/>
      <c r="DC977" s="472"/>
      <c r="DD977" s="472"/>
      <c r="DE977" s="472"/>
      <c r="DF977" s="472"/>
      <c r="DG977" s="472"/>
      <c r="DH977" s="472"/>
      <c r="DI977" s="472"/>
      <c r="DJ977" s="472"/>
      <c r="DK977" s="472"/>
      <c r="DL977" s="472"/>
      <c r="DM977" s="472"/>
      <c r="DN977" s="472"/>
      <c r="DO977" s="472"/>
      <c r="DP977" s="472"/>
      <c r="DQ977" s="472"/>
      <c r="DR977" s="472"/>
      <c r="DS977" s="472"/>
      <c r="DT977" s="472"/>
      <c r="DU977" s="472"/>
      <c r="DV977" s="472"/>
      <c r="DW977" s="472"/>
      <c r="DX977" s="472"/>
      <c r="DY977" s="472"/>
      <c r="DZ977" s="472"/>
      <c r="EA977" s="472"/>
      <c r="EB977" s="472"/>
      <c r="EC977" s="472"/>
      <c r="ED977" s="472"/>
      <c r="EE977" s="472"/>
      <c r="EF977" s="472"/>
      <c r="EG977" s="472"/>
      <c r="EH977" s="472"/>
      <c r="EI977" s="472"/>
      <c r="EJ977" s="472"/>
      <c r="EK977" s="472"/>
      <c r="EL977" s="472"/>
      <c r="EM977" s="472"/>
      <c r="EN977" s="472"/>
      <c r="EO977" s="472"/>
      <c r="EP977" s="472"/>
      <c r="EQ977" s="472"/>
      <c r="ER977" s="472"/>
      <c r="ES977" s="472"/>
      <c r="ET977" s="472"/>
      <c r="EU977" s="472"/>
      <c r="EV977" s="472"/>
      <c r="EW977" s="472"/>
      <c r="EX977" s="472"/>
      <c r="EY977" s="472"/>
      <c r="EZ977" s="472"/>
      <c r="FA977" s="472"/>
      <c r="FB977" s="472"/>
      <c r="FC977" s="472"/>
      <c r="FD977" s="472"/>
      <c r="FE977" s="472"/>
      <c r="FF977" s="472"/>
      <c r="FG977" s="472"/>
      <c r="FH977" s="472"/>
      <c r="FI977" s="472"/>
      <c r="FJ977" s="472"/>
      <c r="FK977" s="472"/>
      <c r="FL977" s="472"/>
      <c r="FM977" s="472"/>
      <c r="FN977" s="472"/>
      <c r="FO977" s="472"/>
      <c r="FP977" s="472"/>
      <c r="FQ977" s="472"/>
      <c r="FR977" s="472"/>
      <c r="FS977" s="472"/>
      <c r="FT977" s="472"/>
      <c r="FU977" s="472"/>
      <c r="FV977" s="472"/>
      <c r="FW977" s="472"/>
      <c r="FX977" s="472"/>
      <c r="FY977" s="472"/>
      <c r="FZ977" s="472"/>
      <c r="GA977" s="472"/>
      <c r="GB977" s="472"/>
      <c r="GC977" s="472"/>
      <c r="GD977" s="472"/>
      <c r="GE977" s="472"/>
      <c r="GF977" s="472"/>
      <c r="GG977" s="472"/>
      <c r="GH977" s="472"/>
      <c r="GI977" s="472"/>
      <c r="GJ977" s="472"/>
      <c r="GK977" s="472"/>
      <c r="GL977" s="472"/>
      <c r="GM977" s="472"/>
      <c r="GN977" s="472"/>
      <c r="GO977" s="472"/>
      <c r="GP977" s="472"/>
      <c r="GQ977" s="472"/>
      <c r="GR977" s="472"/>
      <c r="GS977" s="472"/>
      <c r="GT977" s="472"/>
      <c r="GU977" s="472"/>
      <c r="GV977" s="472"/>
    </row>
    <row r="978" spans="1:204" s="473" customFormat="1" ht="32" x14ac:dyDescent="0.2">
      <c r="A978" s="491"/>
      <c r="B978" s="508" t="s">
        <v>1693</v>
      </c>
      <c r="C978" s="475" t="s">
        <v>200</v>
      </c>
      <c r="D978" s="478">
        <v>6.21</v>
      </c>
      <c r="E978" s="478"/>
      <c r="F978" s="478"/>
      <c r="G978" s="478"/>
      <c r="H978" s="478"/>
      <c r="I978" s="478"/>
      <c r="J978" s="478"/>
      <c r="K978" s="478"/>
      <c r="L978" s="478"/>
      <c r="M978" s="478"/>
      <c r="N978" s="478"/>
      <c r="O978" s="478"/>
      <c r="P978" s="478"/>
      <c r="Q978" s="478"/>
      <c r="R978" s="478"/>
      <c r="S978" s="478"/>
      <c r="T978" s="478"/>
      <c r="U978" s="478"/>
      <c r="V978" s="478"/>
      <c r="W978" s="478"/>
      <c r="X978" s="478">
        <v>0</v>
      </c>
      <c r="Y978" s="478"/>
      <c r="Z978" s="478"/>
      <c r="AA978" s="478"/>
      <c r="AB978" s="478"/>
      <c r="AC978" s="478"/>
      <c r="AD978" s="478"/>
      <c r="AE978" s="478"/>
      <c r="AF978" s="478"/>
      <c r="AG978" s="478"/>
      <c r="AH978" s="478"/>
      <c r="AI978" s="478"/>
      <c r="AJ978" s="478"/>
      <c r="AK978" s="478"/>
      <c r="AL978" s="478"/>
      <c r="AM978" s="478"/>
      <c r="AN978" s="478"/>
      <c r="AO978" s="478"/>
      <c r="AP978" s="478"/>
      <c r="AQ978" s="478"/>
      <c r="AR978" s="478"/>
      <c r="AS978" s="478"/>
      <c r="AT978" s="478"/>
      <c r="AU978" s="478"/>
      <c r="AV978" s="478"/>
      <c r="AW978" s="478"/>
      <c r="AX978" s="478"/>
      <c r="AY978" s="478"/>
      <c r="AZ978" s="478"/>
      <c r="BA978" s="478"/>
      <c r="BB978" s="478"/>
      <c r="BC978" s="478"/>
      <c r="BD978" s="475" t="s">
        <v>3004</v>
      </c>
      <c r="BE978" s="495"/>
      <c r="BF978" s="472"/>
      <c r="BG978" s="472">
        <v>0</v>
      </c>
      <c r="BH978" s="472">
        <v>6.21</v>
      </c>
      <c r="BI978" s="472"/>
      <c r="BJ978" s="472"/>
      <c r="BK978" s="472"/>
      <c r="BL978" s="472"/>
      <c r="BM978" s="472"/>
      <c r="BN978" s="472"/>
      <c r="BO978" s="472"/>
      <c r="BP978" s="472"/>
      <c r="BQ978" s="472"/>
      <c r="BR978" s="472"/>
      <c r="BS978" s="472"/>
      <c r="BT978" s="472"/>
      <c r="BU978" s="472"/>
      <c r="BV978" s="472"/>
      <c r="BW978" s="472"/>
      <c r="BX978" s="472"/>
      <c r="BY978" s="472"/>
      <c r="BZ978" s="472"/>
      <c r="CA978" s="472"/>
      <c r="CB978" s="472"/>
      <c r="CC978" s="472"/>
      <c r="CD978" s="472"/>
      <c r="CE978" s="472"/>
      <c r="CF978" s="472"/>
      <c r="CG978" s="472"/>
      <c r="CH978" s="472"/>
      <c r="CI978" s="472"/>
      <c r="CJ978" s="472"/>
      <c r="CK978" s="472"/>
      <c r="CL978" s="472"/>
      <c r="CM978" s="472"/>
      <c r="CN978" s="472"/>
      <c r="CO978" s="472"/>
      <c r="CP978" s="472"/>
      <c r="CQ978" s="472"/>
      <c r="CR978" s="472"/>
      <c r="CS978" s="472"/>
      <c r="CT978" s="472"/>
      <c r="CU978" s="472"/>
      <c r="CV978" s="472"/>
      <c r="CW978" s="472"/>
      <c r="CX978" s="472"/>
      <c r="CY978" s="472"/>
      <c r="CZ978" s="472"/>
      <c r="DA978" s="472"/>
      <c r="DB978" s="472"/>
      <c r="DC978" s="472"/>
      <c r="DD978" s="472"/>
      <c r="DE978" s="472"/>
      <c r="DF978" s="472"/>
      <c r="DG978" s="472"/>
      <c r="DH978" s="472"/>
      <c r="DI978" s="472"/>
      <c r="DJ978" s="472"/>
      <c r="DK978" s="472"/>
      <c r="DL978" s="472"/>
      <c r="DM978" s="472"/>
      <c r="DN978" s="472"/>
      <c r="DO978" s="472"/>
      <c r="DP978" s="472"/>
      <c r="DQ978" s="472"/>
      <c r="DR978" s="472"/>
      <c r="DS978" s="472"/>
      <c r="DT978" s="472"/>
      <c r="DU978" s="472"/>
      <c r="DV978" s="472"/>
      <c r="DW978" s="472"/>
      <c r="DX978" s="472"/>
      <c r="DY978" s="472"/>
      <c r="DZ978" s="472"/>
      <c r="EA978" s="472"/>
      <c r="EB978" s="472"/>
      <c r="EC978" s="472"/>
      <c r="ED978" s="472"/>
      <c r="EE978" s="472"/>
      <c r="EF978" s="472"/>
      <c r="EG978" s="472"/>
      <c r="EH978" s="472"/>
      <c r="EI978" s="472"/>
      <c r="EJ978" s="472"/>
      <c r="EK978" s="472"/>
      <c r="EL978" s="472"/>
      <c r="EM978" s="472"/>
      <c r="EN978" s="472"/>
      <c r="EO978" s="472"/>
      <c r="EP978" s="472"/>
      <c r="EQ978" s="472"/>
      <c r="ER978" s="472"/>
      <c r="ES978" s="472"/>
      <c r="ET978" s="472"/>
      <c r="EU978" s="472"/>
      <c r="EV978" s="472"/>
      <c r="EW978" s="472"/>
      <c r="EX978" s="472"/>
      <c r="EY978" s="472"/>
      <c r="EZ978" s="472"/>
      <c r="FA978" s="472"/>
      <c r="FB978" s="472"/>
      <c r="FC978" s="472"/>
      <c r="FD978" s="472"/>
      <c r="FE978" s="472"/>
      <c r="FF978" s="472"/>
      <c r="FG978" s="472"/>
      <c r="FH978" s="472"/>
      <c r="FI978" s="472"/>
      <c r="FJ978" s="472"/>
      <c r="FK978" s="472"/>
      <c r="FL978" s="472"/>
      <c r="FM978" s="472"/>
      <c r="FN978" s="472"/>
      <c r="FO978" s="472"/>
      <c r="FP978" s="472"/>
      <c r="FQ978" s="472"/>
      <c r="FR978" s="472"/>
      <c r="FS978" s="472"/>
      <c r="FT978" s="472"/>
      <c r="FU978" s="472"/>
      <c r="FV978" s="472"/>
      <c r="FW978" s="472"/>
      <c r="FX978" s="472"/>
      <c r="FY978" s="472"/>
      <c r="FZ978" s="472"/>
      <c r="GA978" s="472"/>
      <c r="GB978" s="472"/>
      <c r="GC978" s="472"/>
      <c r="GD978" s="472"/>
      <c r="GE978" s="472"/>
      <c r="GF978" s="472"/>
      <c r="GG978" s="472"/>
      <c r="GH978" s="472"/>
      <c r="GI978" s="472"/>
      <c r="GJ978" s="472"/>
      <c r="GK978" s="472"/>
      <c r="GL978" s="472"/>
      <c r="GM978" s="472"/>
      <c r="GN978" s="472"/>
      <c r="GO978" s="472"/>
      <c r="GP978" s="472"/>
      <c r="GQ978" s="472"/>
      <c r="GR978" s="472"/>
      <c r="GS978" s="472"/>
      <c r="GT978" s="472"/>
      <c r="GU978" s="472"/>
      <c r="GV978" s="472"/>
    </row>
    <row r="979" spans="1:204" s="473" customFormat="1" ht="64" x14ac:dyDescent="0.2">
      <c r="A979" s="491"/>
      <c r="B979" s="508" t="s">
        <v>1694</v>
      </c>
      <c r="C979" s="475" t="s">
        <v>200</v>
      </c>
      <c r="D979" s="478">
        <v>2.95</v>
      </c>
      <c r="E979" s="478"/>
      <c r="F979" s="478"/>
      <c r="G979" s="478"/>
      <c r="H979" s="478">
        <v>2.95</v>
      </c>
      <c r="I979" s="478"/>
      <c r="J979" s="478"/>
      <c r="K979" s="478"/>
      <c r="L979" s="478"/>
      <c r="M979" s="478"/>
      <c r="N979" s="478"/>
      <c r="O979" s="478"/>
      <c r="P979" s="478"/>
      <c r="Q979" s="478"/>
      <c r="R979" s="478"/>
      <c r="S979" s="478"/>
      <c r="T979" s="478"/>
      <c r="U979" s="478"/>
      <c r="V979" s="478"/>
      <c r="W979" s="478"/>
      <c r="X979" s="478">
        <v>0</v>
      </c>
      <c r="Y979" s="478"/>
      <c r="Z979" s="478"/>
      <c r="AA979" s="478"/>
      <c r="AB979" s="478"/>
      <c r="AC979" s="478"/>
      <c r="AD979" s="478"/>
      <c r="AE979" s="478"/>
      <c r="AF979" s="478"/>
      <c r="AG979" s="478"/>
      <c r="AH979" s="478"/>
      <c r="AI979" s="478"/>
      <c r="AJ979" s="478"/>
      <c r="AK979" s="478"/>
      <c r="AL979" s="478"/>
      <c r="AM979" s="478"/>
      <c r="AN979" s="478"/>
      <c r="AO979" s="478"/>
      <c r="AP979" s="478"/>
      <c r="AQ979" s="478"/>
      <c r="AR979" s="478"/>
      <c r="AS979" s="478"/>
      <c r="AT979" s="478"/>
      <c r="AU979" s="478"/>
      <c r="AV979" s="478"/>
      <c r="AW979" s="478"/>
      <c r="AX979" s="478"/>
      <c r="AY979" s="478"/>
      <c r="AZ979" s="478"/>
      <c r="BA979" s="478"/>
      <c r="BB979" s="478"/>
      <c r="BC979" s="478"/>
      <c r="BD979" s="475" t="s">
        <v>3004</v>
      </c>
      <c r="BE979" s="495" t="s">
        <v>3004</v>
      </c>
      <c r="BF979" s="472">
        <v>2017</v>
      </c>
      <c r="BG979" s="472"/>
      <c r="BH979" s="472"/>
      <c r="BI979" s="472"/>
      <c r="BJ979" s="472"/>
      <c r="BK979" s="472"/>
      <c r="BL979" s="472"/>
      <c r="BM979" s="472"/>
      <c r="BN979" s="472"/>
      <c r="BO979" s="472"/>
      <c r="BP979" s="472"/>
      <c r="BQ979" s="472"/>
      <c r="BR979" s="472"/>
      <c r="BS979" s="472"/>
      <c r="BT979" s="472"/>
      <c r="BU979" s="472"/>
      <c r="BV979" s="472"/>
      <c r="BW979" s="472"/>
      <c r="BX979" s="472"/>
      <c r="BY979" s="472"/>
      <c r="BZ979" s="472"/>
      <c r="CA979" s="472"/>
      <c r="CB979" s="472"/>
      <c r="CC979" s="472"/>
      <c r="CD979" s="472"/>
      <c r="CE979" s="472"/>
      <c r="CF979" s="472"/>
      <c r="CG979" s="472"/>
      <c r="CH979" s="472"/>
      <c r="CI979" s="472"/>
      <c r="CJ979" s="472"/>
      <c r="CK979" s="472"/>
      <c r="CL979" s="472"/>
      <c r="CM979" s="472"/>
      <c r="CN979" s="472"/>
      <c r="CO979" s="472"/>
      <c r="CP979" s="472"/>
      <c r="CQ979" s="472"/>
      <c r="CR979" s="472"/>
      <c r="CS979" s="472"/>
      <c r="CT979" s="472"/>
      <c r="CU979" s="472"/>
      <c r="CV979" s="472"/>
      <c r="CW979" s="472"/>
      <c r="CX979" s="472"/>
      <c r="CY979" s="472"/>
      <c r="CZ979" s="472"/>
      <c r="DA979" s="472"/>
      <c r="DB979" s="472"/>
      <c r="DC979" s="472"/>
      <c r="DD979" s="472"/>
      <c r="DE979" s="472"/>
      <c r="DF979" s="472"/>
      <c r="DG979" s="472"/>
      <c r="DH979" s="472"/>
      <c r="DI979" s="472"/>
      <c r="DJ979" s="472"/>
      <c r="DK979" s="472"/>
      <c r="DL979" s="472"/>
      <c r="DM979" s="472"/>
      <c r="DN979" s="472"/>
      <c r="DO979" s="472"/>
      <c r="DP979" s="472"/>
      <c r="DQ979" s="472"/>
      <c r="DR979" s="472"/>
      <c r="DS979" s="472"/>
      <c r="DT979" s="472"/>
      <c r="DU979" s="472"/>
      <c r="DV979" s="472"/>
      <c r="DW979" s="472"/>
      <c r="DX979" s="472"/>
      <c r="DY979" s="472"/>
      <c r="DZ979" s="472"/>
      <c r="EA979" s="472"/>
      <c r="EB979" s="472"/>
      <c r="EC979" s="472"/>
      <c r="ED979" s="472"/>
      <c r="EE979" s="472"/>
      <c r="EF979" s="472"/>
      <c r="EG979" s="472"/>
      <c r="EH979" s="472"/>
      <c r="EI979" s="472"/>
      <c r="EJ979" s="472"/>
      <c r="EK979" s="472"/>
      <c r="EL979" s="472"/>
      <c r="EM979" s="472"/>
      <c r="EN979" s="472"/>
      <c r="EO979" s="472"/>
      <c r="EP979" s="472"/>
      <c r="EQ979" s="472"/>
      <c r="ER979" s="472"/>
      <c r="ES979" s="472"/>
      <c r="ET979" s="472"/>
      <c r="EU979" s="472"/>
      <c r="EV979" s="472"/>
      <c r="EW979" s="472"/>
      <c r="EX979" s="472"/>
      <c r="EY979" s="472"/>
      <c r="EZ979" s="472"/>
      <c r="FA979" s="472"/>
      <c r="FB979" s="472"/>
      <c r="FC979" s="472"/>
      <c r="FD979" s="472"/>
      <c r="FE979" s="472"/>
      <c r="FF979" s="472"/>
      <c r="FG979" s="472"/>
      <c r="FH979" s="472"/>
      <c r="FI979" s="472"/>
      <c r="FJ979" s="472"/>
      <c r="FK979" s="472"/>
      <c r="FL979" s="472"/>
      <c r="FM979" s="472"/>
      <c r="FN979" s="472"/>
      <c r="FO979" s="472"/>
      <c r="FP979" s="472"/>
      <c r="FQ979" s="472"/>
      <c r="FR979" s="472"/>
      <c r="FS979" s="472"/>
      <c r="FT979" s="472"/>
      <c r="FU979" s="472"/>
      <c r="FV979" s="472"/>
      <c r="FW979" s="472"/>
      <c r="FX979" s="472"/>
      <c r="FY979" s="472"/>
      <c r="FZ979" s="472"/>
      <c r="GA979" s="472"/>
      <c r="GB979" s="472"/>
      <c r="GC979" s="472"/>
      <c r="GD979" s="472"/>
      <c r="GE979" s="472"/>
      <c r="GF979" s="472"/>
      <c r="GG979" s="472"/>
      <c r="GH979" s="472"/>
      <c r="GI979" s="472"/>
      <c r="GJ979" s="472"/>
      <c r="GK979" s="472"/>
      <c r="GL979" s="472"/>
      <c r="GM979" s="472"/>
      <c r="GN979" s="472"/>
      <c r="GO979" s="472"/>
      <c r="GP979" s="472"/>
      <c r="GQ979" s="472"/>
      <c r="GR979" s="472"/>
      <c r="GS979" s="472"/>
      <c r="GT979" s="472"/>
      <c r="GU979" s="472"/>
      <c r="GV979" s="472"/>
    </row>
    <row r="980" spans="1:204" s="473" customFormat="1" ht="32" x14ac:dyDescent="0.2">
      <c r="A980" s="491" t="s">
        <v>1695</v>
      </c>
      <c r="B980" s="483" t="s">
        <v>1696</v>
      </c>
      <c r="C980" s="475" t="s">
        <v>200</v>
      </c>
      <c r="D980" s="478">
        <v>1.5</v>
      </c>
      <c r="E980" s="478"/>
      <c r="F980" s="478"/>
      <c r="G980" s="478"/>
      <c r="H980" s="478">
        <v>1.5</v>
      </c>
      <c r="I980" s="478"/>
      <c r="J980" s="478"/>
      <c r="K980" s="478"/>
      <c r="L980" s="478"/>
      <c r="M980" s="478"/>
      <c r="N980" s="478"/>
      <c r="O980" s="478"/>
      <c r="P980" s="478"/>
      <c r="Q980" s="478"/>
      <c r="R980" s="478"/>
      <c r="S980" s="478"/>
      <c r="T980" s="478"/>
      <c r="U980" s="478"/>
      <c r="V980" s="478"/>
      <c r="W980" s="478"/>
      <c r="X980" s="478">
        <v>0</v>
      </c>
      <c r="Y980" s="478"/>
      <c r="Z980" s="478"/>
      <c r="AA980" s="478"/>
      <c r="AB980" s="478"/>
      <c r="AC980" s="478"/>
      <c r="AD980" s="478"/>
      <c r="AE980" s="478"/>
      <c r="AF980" s="478"/>
      <c r="AG980" s="478"/>
      <c r="AH980" s="478"/>
      <c r="AI980" s="478"/>
      <c r="AJ980" s="478"/>
      <c r="AK980" s="478"/>
      <c r="AL980" s="478"/>
      <c r="AM980" s="478"/>
      <c r="AN980" s="478"/>
      <c r="AO980" s="478"/>
      <c r="AP980" s="478"/>
      <c r="AQ980" s="478"/>
      <c r="AR980" s="478"/>
      <c r="AS980" s="478"/>
      <c r="AT980" s="478"/>
      <c r="AU980" s="478"/>
      <c r="AV980" s="478"/>
      <c r="AW980" s="478"/>
      <c r="AX980" s="478"/>
      <c r="AY980" s="478"/>
      <c r="AZ980" s="478"/>
      <c r="BA980" s="478"/>
      <c r="BB980" s="478"/>
      <c r="BC980" s="478"/>
      <c r="BD980" s="475" t="s">
        <v>3029</v>
      </c>
      <c r="BE980" s="495" t="s">
        <v>3029</v>
      </c>
      <c r="BF980" s="472">
        <v>2017</v>
      </c>
      <c r="BG980" s="472"/>
      <c r="BH980" s="472"/>
      <c r="BI980" s="472"/>
      <c r="BJ980" s="472"/>
      <c r="BK980" s="472"/>
      <c r="BL980" s="472"/>
      <c r="BM980" s="472"/>
      <c r="BN980" s="472"/>
      <c r="BO980" s="472"/>
      <c r="BP980" s="472"/>
      <c r="BQ980" s="472"/>
      <c r="BR980" s="472"/>
      <c r="BS980" s="472"/>
      <c r="BT980" s="472"/>
      <c r="BU980" s="472"/>
      <c r="BV980" s="472"/>
      <c r="BW980" s="472"/>
      <c r="BX980" s="472"/>
      <c r="BY980" s="472"/>
      <c r="BZ980" s="472"/>
      <c r="CA980" s="472"/>
      <c r="CB980" s="472"/>
      <c r="CC980" s="472"/>
      <c r="CD980" s="472"/>
      <c r="CE980" s="472"/>
      <c r="CF980" s="472"/>
      <c r="CG980" s="472"/>
      <c r="CH980" s="472"/>
      <c r="CI980" s="472"/>
      <c r="CJ980" s="472"/>
      <c r="CK980" s="472"/>
      <c r="CL980" s="472"/>
      <c r="CM980" s="472"/>
      <c r="CN980" s="472"/>
      <c r="CO980" s="472"/>
      <c r="CP980" s="472"/>
      <c r="CQ980" s="472"/>
      <c r="CR980" s="472"/>
      <c r="CS980" s="472"/>
      <c r="CT980" s="472"/>
      <c r="CU980" s="472"/>
      <c r="CV980" s="472"/>
      <c r="CW980" s="472"/>
      <c r="CX980" s="472"/>
      <c r="CY980" s="472"/>
      <c r="CZ980" s="472"/>
      <c r="DA980" s="472"/>
      <c r="DB980" s="472"/>
      <c r="DC980" s="472"/>
      <c r="DD980" s="472"/>
      <c r="DE980" s="472"/>
      <c r="DF980" s="472"/>
      <c r="DG980" s="472"/>
      <c r="DH980" s="472"/>
      <c r="DI980" s="472"/>
      <c r="DJ980" s="472"/>
      <c r="DK980" s="472"/>
      <c r="DL980" s="472"/>
      <c r="DM980" s="472"/>
      <c r="DN980" s="472"/>
      <c r="DO980" s="472"/>
      <c r="DP980" s="472"/>
      <c r="DQ980" s="472"/>
      <c r="DR980" s="472"/>
      <c r="DS980" s="472"/>
      <c r="DT980" s="472"/>
      <c r="DU980" s="472"/>
      <c r="DV980" s="472"/>
      <c r="DW980" s="472"/>
      <c r="DX980" s="472"/>
      <c r="DY980" s="472"/>
      <c r="DZ980" s="472"/>
      <c r="EA980" s="472"/>
      <c r="EB980" s="472"/>
      <c r="EC980" s="472"/>
      <c r="ED980" s="472"/>
      <c r="EE980" s="472"/>
      <c r="EF980" s="472"/>
      <c r="EG980" s="472"/>
      <c r="EH980" s="472"/>
      <c r="EI980" s="472"/>
      <c r="EJ980" s="472"/>
      <c r="EK980" s="472"/>
      <c r="EL980" s="472"/>
      <c r="EM980" s="472"/>
      <c r="EN980" s="472"/>
      <c r="EO980" s="472"/>
      <c r="EP980" s="472"/>
      <c r="EQ980" s="472"/>
      <c r="ER980" s="472"/>
      <c r="ES980" s="472"/>
      <c r="ET980" s="472"/>
      <c r="EU980" s="472"/>
      <c r="EV980" s="472"/>
      <c r="EW980" s="472"/>
      <c r="EX980" s="472"/>
      <c r="EY980" s="472"/>
      <c r="EZ980" s="472"/>
      <c r="FA980" s="472"/>
      <c r="FB980" s="472"/>
      <c r="FC980" s="472"/>
      <c r="FD980" s="472"/>
      <c r="FE980" s="472"/>
      <c r="FF980" s="472"/>
      <c r="FG980" s="472"/>
      <c r="FH980" s="472"/>
      <c r="FI980" s="472"/>
      <c r="FJ980" s="472"/>
      <c r="FK980" s="472"/>
      <c r="FL980" s="472"/>
      <c r="FM980" s="472"/>
      <c r="FN980" s="472"/>
      <c r="FO980" s="472"/>
      <c r="FP980" s="472"/>
      <c r="FQ980" s="472"/>
      <c r="FR980" s="472"/>
      <c r="FS980" s="472"/>
      <c r="FT980" s="472"/>
      <c r="FU980" s="472"/>
      <c r="FV980" s="472"/>
      <c r="FW980" s="472"/>
      <c r="FX980" s="472"/>
      <c r="FY980" s="472"/>
      <c r="FZ980" s="472"/>
      <c r="GA980" s="472"/>
      <c r="GB980" s="472"/>
      <c r="GC980" s="472"/>
      <c r="GD980" s="472"/>
      <c r="GE980" s="472"/>
      <c r="GF980" s="472"/>
      <c r="GG980" s="472"/>
      <c r="GH980" s="472"/>
      <c r="GI980" s="472"/>
      <c r="GJ980" s="472"/>
      <c r="GK980" s="472"/>
      <c r="GL980" s="472"/>
      <c r="GM980" s="472"/>
      <c r="GN980" s="472"/>
      <c r="GO980" s="472"/>
      <c r="GP980" s="472"/>
      <c r="GQ980" s="472"/>
      <c r="GR980" s="472"/>
      <c r="GS980" s="472"/>
      <c r="GT980" s="472"/>
      <c r="GU980" s="472"/>
      <c r="GV980" s="472"/>
    </row>
    <row r="981" spans="1:204" s="473" customFormat="1" ht="32" x14ac:dyDescent="0.2">
      <c r="A981" s="491"/>
      <c r="B981" s="483" t="s">
        <v>1697</v>
      </c>
      <c r="C981" s="475" t="s">
        <v>200</v>
      </c>
      <c r="D981" s="478">
        <v>0.44</v>
      </c>
      <c r="E981" s="478"/>
      <c r="F981" s="478"/>
      <c r="G981" s="478"/>
      <c r="H981" s="478"/>
      <c r="I981" s="478">
        <v>0.3</v>
      </c>
      <c r="J981" s="478"/>
      <c r="K981" s="478"/>
      <c r="L981" s="478"/>
      <c r="M981" s="478"/>
      <c r="N981" s="478"/>
      <c r="O981" s="478"/>
      <c r="P981" s="478"/>
      <c r="Q981" s="478"/>
      <c r="R981" s="478"/>
      <c r="S981" s="478"/>
      <c r="T981" s="478"/>
      <c r="U981" s="478"/>
      <c r="V981" s="478"/>
      <c r="W981" s="478"/>
      <c r="X981" s="478">
        <v>0</v>
      </c>
      <c r="Y981" s="478"/>
      <c r="Z981" s="478"/>
      <c r="AA981" s="478"/>
      <c r="AB981" s="478"/>
      <c r="AC981" s="478"/>
      <c r="AD981" s="478"/>
      <c r="AE981" s="478"/>
      <c r="AF981" s="478"/>
      <c r="AG981" s="478"/>
      <c r="AH981" s="478"/>
      <c r="AI981" s="478"/>
      <c r="AJ981" s="478"/>
      <c r="AK981" s="478"/>
      <c r="AL981" s="478"/>
      <c r="AM981" s="478"/>
      <c r="AN981" s="478"/>
      <c r="AO981" s="478"/>
      <c r="AP981" s="478"/>
      <c r="AQ981" s="478"/>
      <c r="AR981" s="478"/>
      <c r="AS981" s="478"/>
      <c r="AT981" s="478"/>
      <c r="AU981" s="478"/>
      <c r="AV981" s="478"/>
      <c r="AW981" s="478"/>
      <c r="AX981" s="478">
        <v>0.06</v>
      </c>
      <c r="AY981" s="478"/>
      <c r="AZ981" s="478"/>
      <c r="BA981" s="478"/>
      <c r="BB981" s="478">
        <v>0.08</v>
      </c>
      <c r="BC981" s="478"/>
      <c r="BD981" s="475" t="s">
        <v>3004</v>
      </c>
      <c r="BE981" s="495" t="s">
        <v>3004</v>
      </c>
      <c r="BF981" s="472">
        <v>2017</v>
      </c>
      <c r="BG981" s="472"/>
      <c r="BH981" s="472"/>
      <c r="BI981" s="472"/>
      <c r="BJ981" s="472"/>
      <c r="BK981" s="472"/>
      <c r="BL981" s="472"/>
      <c r="BM981" s="472"/>
      <c r="BN981" s="472"/>
      <c r="BO981" s="472"/>
      <c r="BP981" s="472"/>
      <c r="BQ981" s="472"/>
      <c r="BR981" s="472"/>
      <c r="BS981" s="472"/>
      <c r="BT981" s="472"/>
      <c r="BU981" s="472"/>
      <c r="BV981" s="472"/>
      <c r="BW981" s="472"/>
      <c r="BX981" s="472"/>
      <c r="BY981" s="472"/>
      <c r="BZ981" s="472"/>
      <c r="CA981" s="472"/>
      <c r="CB981" s="472"/>
      <c r="CC981" s="472"/>
      <c r="CD981" s="472"/>
      <c r="CE981" s="472"/>
      <c r="CF981" s="472"/>
      <c r="CG981" s="472"/>
      <c r="CH981" s="472"/>
      <c r="CI981" s="472"/>
      <c r="CJ981" s="472"/>
      <c r="CK981" s="472"/>
      <c r="CL981" s="472"/>
      <c r="CM981" s="472"/>
      <c r="CN981" s="472"/>
      <c r="CO981" s="472"/>
      <c r="CP981" s="472"/>
      <c r="CQ981" s="472"/>
      <c r="CR981" s="472"/>
      <c r="CS981" s="472"/>
      <c r="CT981" s="472"/>
      <c r="CU981" s="472"/>
      <c r="CV981" s="472"/>
      <c r="CW981" s="472"/>
      <c r="CX981" s="472"/>
      <c r="CY981" s="472"/>
      <c r="CZ981" s="472"/>
      <c r="DA981" s="472"/>
      <c r="DB981" s="472"/>
      <c r="DC981" s="472"/>
      <c r="DD981" s="472"/>
      <c r="DE981" s="472"/>
      <c r="DF981" s="472"/>
      <c r="DG981" s="472"/>
      <c r="DH981" s="472"/>
      <c r="DI981" s="472"/>
      <c r="DJ981" s="472"/>
      <c r="DK981" s="472"/>
      <c r="DL981" s="472"/>
      <c r="DM981" s="472"/>
      <c r="DN981" s="472"/>
      <c r="DO981" s="472"/>
      <c r="DP981" s="472"/>
      <c r="DQ981" s="472"/>
      <c r="DR981" s="472"/>
      <c r="DS981" s="472"/>
      <c r="DT981" s="472"/>
      <c r="DU981" s="472"/>
      <c r="DV981" s="472"/>
      <c r="DW981" s="472"/>
      <c r="DX981" s="472"/>
      <c r="DY981" s="472"/>
      <c r="DZ981" s="472"/>
      <c r="EA981" s="472"/>
      <c r="EB981" s="472"/>
      <c r="EC981" s="472"/>
      <c r="ED981" s="472"/>
      <c r="EE981" s="472"/>
      <c r="EF981" s="472"/>
      <c r="EG981" s="472"/>
      <c r="EH981" s="472"/>
      <c r="EI981" s="472"/>
      <c r="EJ981" s="472"/>
      <c r="EK981" s="472"/>
      <c r="EL981" s="472"/>
      <c r="EM981" s="472"/>
      <c r="EN981" s="472"/>
      <c r="EO981" s="472"/>
      <c r="EP981" s="472"/>
      <c r="EQ981" s="472"/>
      <c r="ER981" s="472"/>
      <c r="ES981" s="472"/>
      <c r="ET981" s="472"/>
      <c r="EU981" s="472"/>
      <c r="EV981" s="472"/>
      <c r="EW981" s="472"/>
      <c r="EX981" s="472"/>
      <c r="EY981" s="472"/>
      <c r="EZ981" s="472"/>
      <c r="FA981" s="472"/>
      <c r="FB981" s="472"/>
      <c r="FC981" s="472"/>
      <c r="FD981" s="472"/>
      <c r="FE981" s="472"/>
      <c r="FF981" s="472"/>
      <c r="FG981" s="472"/>
      <c r="FH981" s="472"/>
      <c r="FI981" s="472"/>
      <c r="FJ981" s="472"/>
      <c r="FK981" s="472"/>
      <c r="FL981" s="472"/>
      <c r="FM981" s="472"/>
      <c r="FN981" s="472"/>
      <c r="FO981" s="472"/>
      <c r="FP981" s="472"/>
      <c r="FQ981" s="472"/>
      <c r="FR981" s="472"/>
      <c r="FS981" s="472"/>
      <c r="FT981" s="472"/>
      <c r="FU981" s="472"/>
      <c r="FV981" s="472"/>
      <c r="FW981" s="472"/>
      <c r="FX981" s="472"/>
      <c r="FY981" s="472"/>
      <c r="FZ981" s="472"/>
      <c r="GA981" s="472"/>
      <c r="GB981" s="472"/>
      <c r="GC981" s="472"/>
      <c r="GD981" s="472"/>
      <c r="GE981" s="472"/>
      <c r="GF981" s="472"/>
      <c r="GG981" s="472"/>
      <c r="GH981" s="472"/>
      <c r="GI981" s="472"/>
      <c r="GJ981" s="472"/>
      <c r="GK981" s="472"/>
      <c r="GL981" s="472"/>
      <c r="GM981" s="472"/>
      <c r="GN981" s="472"/>
      <c r="GO981" s="472"/>
      <c r="GP981" s="472"/>
      <c r="GQ981" s="472"/>
      <c r="GR981" s="472"/>
      <c r="GS981" s="472"/>
      <c r="GT981" s="472"/>
      <c r="GU981" s="472"/>
      <c r="GV981" s="472"/>
    </row>
    <row r="982" spans="1:204" s="473" customFormat="1" x14ac:dyDescent="0.2">
      <c r="A982" s="491" t="s">
        <v>1695</v>
      </c>
      <c r="B982" s="508" t="s">
        <v>1698</v>
      </c>
      <c r="C982" s="475" t="s">
        <v>200</v>
      </c>
      <c r="D982" s="478">
        <v>45</v>
      </c>
      <c r="E982" s="478"/>
      <c r="F982" s="478"/>
      <c r="G982" s="478"/>
      <c r="H982" s="478"/>
      <c r="I982" s="478"/>
      <c r="J982" s="478"/>
      <c r="K982" s="478"/>
      <c r="L982" s="478">
        <v>45</v>
      </c>
      <c r="M982" s="478"/>
      <c r="N982" s="478"/>
      <c r="O982" s="478"/>
      <c r="P982" s="478"/>
      <c r="Q982" s="478"/>
      <c r="R982" s="478"/>
      <c r="S982" s="478"/>
      <c r="T982" s="478"/>
      <c r="U982" s="478"/>
      <c r="V982" s="478"/>
      <c r="W982" s="478"/>
      <c r="X982" s="478">
        <v>0</v>
      </c>
      <c r="Y982" s="478"/>
      <c r="Z982" s="478"/>
      <c r="AA982" s="478"/>
      <c r="AB982" s="478"/>
      <c r="AC982" s="478"/>
      <c r="AD982" s="478"/>
      <c r="AE982" s="478"/>
      <c r="AF982" s="478"/>
      <c r="AG982" s="478"/>
      <c r="AH982" s="478"/>
      <c r="AI982" s="478"/>
      <c r="AJ982" s="478"/>
      <c r="AK982" s="478"/>
      <c r="AL982" s="478"/>
      <c r="AM982" s="478"/>
      <c r="AN982" s="478"/>
      <c r="AO982" s="478"/>
      <c r="AP982" s="478"/>
      <c r="AQ982" s="478"/>
      <c r="AR982" s="478"/>
      <c r="AS982" s="478"/>
      <c r="AT982" s="478"/>
      <c r="AU982" s="478"/>
      <c r="AV982" s="478"/>
      <c r="AW982" s="478"/>
      <c r="AX982" s="478"/>
      <c r="AY982" s="478"/>
      <c r="AZ982" s="478"/>
      <c r="BA982" s="478"/>
      <c r="BB982" s="478"/>
      <c r="BC982" s="478"/>
      <c r="BD982" s="475" t="s">
        <v>3004</v>
      </c>
      <c r="BE982" s="495" t="s">
        <v>3004</v>
      </c>
      <c r="BF982" s="472">
        <v>2017</v>
      </c>
      <c r="BG982" s="472"/>
      <c r="BH982" s="472"/>
      <c r="BI982" s="472"/>
      <c r="BJ982" s="472"/>
      <c r="BK982" s="472"/>
      <c r="BL982" s="472"/>
      <c r="BM982" s="472"/>
      <c r="BN982" s="472"/>
      <c r="BO982" s="472"/>
      <c r="BP982" s="472"/>
      <c r="BQ982" s="472"/>
      <c r="BR982" s="472"/>
      <c r="BS982" s="472"/>
      <c r="BT982" s="472"/>
      <c r="BU982" s="472"/>
      <c r="BV982" s="472"/>
      <c r="BW982" s="472"/>
      <c r="BX982" s="472"/>
      <c r="BY982" s="472"/>
      <c r="BZ982" s="472"/>
      <c r="CA982" s="472"/>
      <c r="CB982" s="472"/>
      <c r="CC982" s="472"/>
      <c r="CD982" s="472"/>
      <c r="CE982" s="472"/>
      <c r="CF982" s="472"/>
      <c r="CG982" s="472"/>
      <c r="CH982" s="472"/>
      <c r="CI982" s="472"/>
      <c r="CJ982" s="472"/>
      <c r="CK982" s="472"/>
      <c r="CL982" s="472"/>
      <c r="CM982" s="472"/>
      <c r="CN982" s="472"/>
      <c r="CO982" s="472"/>
      <c r="CP982" s="472"/>
      <c r="CQ982" s="472"/>
      <c r="CR982" s="472"/>
      <c r="CS982" s="472"/>
      <c r="CT982" s="472"/>
      <c r="CU982" s="472"/>
      <c r="CV982" s="472"/>
      <c r="CW982" s="472"/>
      <c r="CX982" s="472"/>
      <c r="CY982" s="472"/>
      <c r="CZ982" s="472"/>
      <c r="DA982" s="472"/>
      <c r="DB982" s="472"/>
      <c r="DC982" s="472"/>
      <c r="DD982" s="472"/>
      <c r="DE982" s="472"/>
      <c r="DF982" s="472"/>
      <c r="DG982" s="472"/>
      <c r="DH982" s="472"/>
      <c r="DI982" s="472"/>
      <c r="DJ982" s="472"/>
      <c r="DK982" s="472"/>
      <c r="DL982" s="472"/>
      <c r="DM982" s="472"/>
      <c r="DN982" s="472"/>
      <c r="DO982" s="472"/>
      <c r="DP982" s="472"/>
      <c r="DQ982" s="472"/>
      <c r="DR982" s="472"/>
      <c r="DS982" s="472"/>
      <c r="DT982" s="472"/>
      <c r="DU982" s="472"/>
      <c r="DV982" s="472"/>
      <c r="DW982" s="472"/>
      <c r="DX982" s="472"/>
      <c r="DY982" s="472"/>
      <c r="DZ982" s="472"/>
      <c r="EA982" s="472"/>
      <c r="EB982" s="472"/>
      <c r="EC982" s="472"/>
      <c r="ED982" s="472"/>
      <c r="EE982" s="472"/>
      <c r="EF982" s="472"/>
      <c r="EG982" s="472"/>
      <c r="EH982" s="472"/>
      <c r="EI982" s="472"/>
      <c r="EJ982" s="472"/>
      <c r="EK982" s="472"/>
      <c r="EL982" s="472"/>
      <c r="EM982" s="472"/>
      <c r="EN982" s="472"/>
      <c r="EO982" s="472"/>
      <c r="EP982" s="472"/>
      <c r="EQ982" s="472"/>
      <c r="ER982" s="472"/>
      <c r="ES982" s="472"/>
      <c r="ET982" s="472"/>
      <c r="EU982" s="472"/>
      <c r="EV982" s="472"/>
      <c r="EW982" s="472"/>
      <c r="EX982" s="472"/>
      <c r="EY982" s="472"/>
      <c r="EZ982" s="472"/>
      <c r="FA982" s="472"/>
      <c r="FB982" s="472"/>
      <c r="FC982" s="472"/>
      <c r="FD982" s="472"/>
      <c r="FE982" s="472"/>
      <c r="FF982" s="472"/>
      <c r="FG982" s="472"/>
      <c r="FH982" s="472"/>
      <c r="FI982" s="472"/>
      <c r="FJ982" s="472"/>
      <c r="FK982" s="472"/>
      <c r="FL982" s="472"/>
      <c r="FM982" s="472"/>
      <c r="FN982" s="472"/>
      <c r="FO982" s="472"/>
      <c r="FP982" s="472"/>
      <c r="FQ982" s="472"/>
      <c r="FR982" s="472"/>
      <c r="FS982" s="472"/>
      <c r="FT982" s="472"/>
      <c r="FU982" s="472"/>
      <c r="FV982" s="472"/>
      <c r="FW982" s="472"/>
      <c r="FX982" s="472"/>
      <c r="FY982" s="472"/>
      <c r="FZ982" s="472"/>
      <c r="GA982" s="472"/>
      <c r="GB982" s="472"/>
      <c r="GC982" s="472"/>
      <c r="GD982" s="472"/>
      <c r="GE982" s="472"/>
      <c r="GF982" s="472"/>
      <c r="GG982" s="472"/>
      <c r="GH982" s="472"/>
      <c r="GI982" s="472"/>
      <c r="GJ982" s="472"/>
      <c r="GK982" s="472"/>
      <c r="GL982" s="472"/>
      <c r="GM982" s="472"/>
      <c r="GN982" s="472"/>
      <c r="GO982" s="472"/>
      <c r="GP982" s="472"/>
      <c r="GQ982" s="472"/>
      <c r="GR982" s="472"/>
      <c r="GS982" s="472"/>
      <c r="GT982" s="472"/>
      <c r="GU982" s="472"/>
      <c r="GV982" s="472"/>
    </row>
    <row r="983" spans="1:204" s="473" customFormat="1" ht="48" x14ac:dyDescent="0.2">
      <c r="A983" s="491" t="s">
        <v>1695</v>
      </c>
      <c r="B983" s="508" t="s">
        <v>1699</v>
      </c>
      <c r="C983" s="475" t="s">
        <v>200</v>
      </c>
      <c r="D983" s="478">
        <v>1</v>
      </c>
      <c r="E983" s="478"/>
      <c r="F983" s="478"/>
      <c r="G983" s="478"/>
      <c r="H983" s="478">
        <v>0.5</v>
      </c>
      <c r="I983" s="478">
        <v>0.5</v>
      </c>
      <c r="J983" s="478"/>
      <c r="K983" s="478"/>
      <c r="L983" s="478"/>
      <c r="M983" s="478"/>
      <c r="N983" s="478"/>
      <c r="O983" s="478"/>
      <c r="P983" s="478"/>
      <c r="Q983" s="478"/>
      <c r="R983" s="478"/>
      <c r="S983" s="478"/>
      <c r="T983" s="478"/>
      <c r="U983" s="478"/>
      <c r="V983" s="478"/>
      <c r="W983" s="478"/>
      <c r="X983" s="478">
        <v>0</v>
      </c>
      <c r="Y983" s="478"/>
      <c r="Z983" s="478"/>
      <c r="AA983" s="478"/>
      <c r="AB983" s="478"/>
      <c r="AC983" s="478"/>
      <c r="AD983" s="478"/>
      <c r="AE983" s="478"/>
      <c r="AF983" s="478"/>
      <c r="AG983" s="478"/>
      <c r="AH983" s="478"/>
      <c r="AI983" s="478"/>
      <c r="AJ983" s="478"/>
      <c r="AK983" s="478"/>
      <c r="AL983" s="478"/>
      <c r="AM983" s="478"/>
      <c r="AN983" s="478"/>
      <c r="AO983" s="478"/>
      <c r="AP983" s="478"/>
      <c r="AQ983" s="478"/>
      <c r="AR983" s="478"/>
      <c r="AS983" s="478"/>
      <c r="AT983" s="478"/>
      <c r="AU983" s="478"/>
      <c r="AV983" s="478"/>
      <c r="AW983" s="478"/>
      <c r="AX983" s="478"/>
      <c r="AY983" s="478"/>
      <c r="AZ983" s="478"/>
      <c r="BA983" s="478"/>
      <c r="BB983" s="478"/>
      <c r="BC983" s="478"/>
      <c r="BD983" s="475" t="s">
        <v>3004</v>
      </c>
      <c r="BE983" s="495"/>
      <c r="BF983" s="472">
        <v>2017</v>
      </c>
      <c r="BG983" s="472"/>
      <c r="BH983" s="472"/>
      <c r="BI983" s="472"/>
      <c r="BJ983" s="472"/>
      <c r="BK983" s="472"/>
      <c r="BL983" s="472"/>
      <c r="BM983" s="472"/>
      <c r="BN983" s="472"/>
      <c r="BO983" s="472"/>
      <c r="BP983" s="472"/>
      <c r="BQ983" s="472"/>
      <c r="BR983" s="472"/>
      <c r="BS983" s="472"/>
      <c r="BT983" s="472"/>
      <c r="BU983" s="472"/>
      <c r="BV983" s="472"/>
      <c r="BW983" s="472"/>
      <c r="BX983" s="472"/>
      <c r="BY983" s="472"/>
      <c r="BZ983" s="472"/>
      <c r="CA983" s="472"/>
      <c r="CB983" s="472"/>
      <c r="CC983" s="472"/>
      <c r="CD983" s="472"/>
      <c r="CE983" s="472"/>
      <c r="CF983" s="472"/>
      <c r="CG983" s="472"/>
      <c r="CH983" s="472"/>
      <c r="CI983" s="472"/>
      <c r="CJ983" s="472"/>
      <c r="CK983" s="472"/>
      <c r="CL983" s="472"/>
      <c r="CM983" s="472"/>
      <c r="CN983" s="472"/>
      <c r="CO983" s="472"/>
      <c r="CP983" s="472"/>
      <c r="CQ983" s="472"/>
      <c r="CR983" s="472"/>
      <c r="CS983" s="472"/>
      <c r="CT983" s="472"/>
      <c r="CU983" s="472"/>
      <c r="CV983" s="472"/>
      <c r="CW983" s="472"/>
      <c r="CX983" s="472"/>
      <c r="CY983" s="472"/>
      <c r="CZ983" s="472"/>
      <c r="DA983" s="472"/>
      <c r="DB983" s="472"/>
      <c r="DC983" s="472"/>
      <c r="DD983" s="472"/>
      <c r="DE983" s="472"/>
      <c r="DF983" s="472"/>
      <c r="DG983" s="472"/>
      <c r="DH983" s="472"/>
      <c r="DI983" s="472"/>
      <c r="DJ983" s="472"/>
      <c r="DK983" s="472"/>
      <c r="DL983" s="472"/>
      <c r="DM983" s="472"/>
      <c r="DN983" s="472"/>
      <c r="DO983" s="472"/>
      <c r="DP983" s="472"/>
      <c r="DQ983" s="472"/>
      <c r="DR983" s="472"/>
      <c r="DS983" s="472"/>
      <c r="DT983" s="472"/>
      <c r="DU983" s="472"/>
      <c r="DV983" s="472"/>
      <c r="DW983" s="472"/>
      <c r="DX983" s="472"/>
      <c r="DY983" s="472"/>
      <c r="DZ983" s="472"/>
      <c r="EA983" s="472"/>
      <c r="EB983" s="472"/>
      <c r="EC983" s="472"/>
      <c r="ED983" s="472"/>
      <c r="EE983" s="472"/>
      <c r="EF983" s="472"/>
      <c r="EG983" s="472"/>
      <c r="EH983" s="472"/>
      <c r="EI983" s="472"/>
      <c r="EJ983" s="472"/>
      <c r="EK983" s="472"/>
      <c r="EL983" s="472"/>
      <c r="EM983" s="472"/>
      <c r="EN983" s="472"/>
      <c r="EO983" s="472"/>
      <c r="EP983" s="472"/>
      <c r="EQ983" s="472"/>
      <c r="ER983" s="472"/>
      <c r="ES983" s="472"/>
      <c r="ET983" s="472"/>
      <c r="EU983" s="472"/>
      <c r="EV983" s="472"/>
      <c r="EW983" s="472"/>
      <c r="EX983" s="472"/>
      <c r="EY983" s="472"/>
      <c r="EZ983" s="472"/>
      <c r="FA983" s="472"/>
      <c r="FB983" s="472"/>
      <c r="FC983" s="472"/>
      <c r="FD983" s="472"/>
      <c r="FE983" s="472"/>
      <c r="FF983" s="472"/>
      <c r="FG983" s="472"/>
      <c r="FH983" s="472"/>
      <c r="FI983" s="472"/>
      <c r="FJ983" s="472"/>
      <c r="FK983" s="472"/>
      <c r="FL983" s="472"/>
      <c r="FM983" s="472"/>
      <c r="FN983" s="472"/>
      <c r="FO983" s="472"/>
      <c r="FP983" s="472"/>
      <c r="FQ983" s="472"/>
      <c r="FR983" s="472"/>
      <c r="FS983" s="472"/>
      <c r="FT983" s="472"/>
      <c r="FU983" s="472"/>
      <c r="FV983" s="472"/>
      <c r="FW983" s="472"/>
      <c r="FX983" s="472"/>
      <c r="FY983" s="472"/>
      <c r="FZ983" s="472"/>
      <c r="GA983" s="472"/>
      <c r="GB983" s="472"/>
      <c r="GC983" s="472"/>
      <c r="GD983" s="472"/>
      <c r="GE983" s="472"/>
      <c r="GF983" s="472"/>
      <c r="GG983" s="472"/>
      <c r="GH983" s="472"/>
      <c r="GI983" s="472"/>
      <c r="GJ983" s="472"/>
      <c r="GK983" s="472"/>
      <c r="GL983" s="472"/>
      <c r="GM983" s="472"/>
      <c r="GN983" s="472"/>
      <c r="GO983" s="472"/>
      <c r="GP983" s="472"/>
      <c r="GQ983" s="472"/>
      <c r="GR983" s="472"/>
      <c r="GS983" s="472"/>
      <c r="GT983" s="472"/>
      <c r="GU983" s="472"/>
      <c r="GV983" s="472"/>
    </row>
    <row r="984" spans="1:204" s="473" customFormat="1" ht="48" x14ac:dyDescent="0.2">
      <c r="A984" s="491" t="s">
        <v>1695</v>
      </c>
      <c r="B984" s="483" t="s">
        <v>1700</v>
      </c>
      <c r="C984" s="475" t="s">
        <v>200</v>
      </c>
      <c r="D984" s="478">
        <v>6</v>
      </c>
      <c r="E984" s="478"/>
      <c r="F984" s="478"/>
      <c r="G984" s="478"/>
      <c r="H984" s="478">
        <v>5</v>
      </c>
      <c r="I984" s="478"/>
      <c r="J984" s="478"/>
      <c r="K984" s="478"/>
      <c r="L984" s="478"/>
      <c r="M984" s="478"/>
      <c r="N984" s="478"/>
      <c r="O984" s="478"/>
      <c r="P984" s="478"/>
      <c r="Q984" s="478"/>
      <c r="R984" s="478"/>
      <c r="S984" s="478"/>
      <c r="T984" s="478"/>
      <c r="U984" s="478"/>
      <c r="V984" s="478"/>
      <c r="W984" s="478"/>
      <c r="X984" s="478">
        <v>0</v>
      </c>
      <c r="Y984" s="478"/>
      <c r="Z984" s="478"/>
      <c r="AA984" s="478"/>
      <c r="AB984" s="478"/>
      <c r="AC984" s="478"/>
      <c r="AD984" s="478"/>
      <c r="AE984" s="478"/>
      <c r="AF984" s="478"/>
      <c r="AG984" s="478"/>
      <c r="AH984" s="478"/>
      <c r="AI984" s="478"/>
      <c r="AJ984" s="478"/>
      <c r="AK984" s="478"/>
      <c r="AL984" s="478"/>
      <c r="AM984" s="478"/>
      <c r="AN984" s="478"/>
      <c r="AO984" s="478"/>
      <c r="AP984" s="478"/>
      <c r="AQ984" s="478"/>
      <c r="AR984" s="478"/>
      <c r="AS984" s="478"/>
      <c r="AT984" s="478"/>
      <c r="AU984" s="478"/>
      <c r="AV984" s="478"/>
      <c r="AW984" s="478"/>
      <c r="AX984" s="478"/>
      <c r="AY984" s="478"/>
      <c r="AZ984" s="478"/>
      <c r="BA984" s="478"/>
      <c r="BB984" s="478"/>
      <c r="BC984" s="478"/>
      <c r="BD984" s="475" t="s">
        <v>3004</v>
      </c>
      <c r="BE984" s="495"/>
      <c r="BF984" s="472">
        <v>2017</v>
      </c>
      <c r="BG984" s="472"/>
      <c r="BH984" s="472"/>
      <c r="BI984" s="472"/>
      <c r="BJ984" s="472"/>
      <c r="BK984" s="472"/>
      <c r="BL984" s="472"/>
      <c r="BM984" s="472"/>
      <c r="BN984" s="472"/>
      <c r="BO984" s="472"/>
      <c r="BP984" s="472"/>
      <c r="BQ984" s="472"/>
      <c r="BR984" s="472"/>
      <c r="BS984" s="472"/>
      <c r="BT984" s="472"/>
      <c r="BU984" s="472"/>
      <c r="BV984" s="472"/>
      <c r="BW984" s="472"/>
      <c r="BX984" s="472"/>
      <c r="BY984" s="472"/>
      <c r="BZ984" s="472"/>
      <c r="CA984" s="472"/>
      <c r="CB984" s="472"/>
      <c r="CC984" s="472"/>
      <c r="CD984" s="472"/>
      <c r="CE984" s="472"/>
      <c r="CF984" s="472"/>
      <c r="CG984" s="472"/>
      <c r="CH984" s="472"/>
      <c r="CI984" s="472"/>
      <c r="CJ984" s="472"/>
      <c r="CK984" s="472"/>
      <c r="CL984" s="472"/>
      <c r="CM984" s="472"/>
      <c r="CN984" s="472"/>
      <c r="CO984" s="472"/>
      <c r="CP984" s="472"/>
      <c r="CQ984" s="472"/>
      <c r="CR984" s="472"/>
      <c r="CS984" s="472"/>
      <c r="CT984" s="472"/>
      <c r="CU984" s="472"/>
      <c r="CV984" s="472"/>
      <c r="CW984" s="472"/>
      <c r="CX984" s="472"/>
      <c r="CY984" s="472"/>
      <c r="CZ984" s="472"/>
      <c r="DA984" s="472"/>
      <c r="DB984" s="472"/>
      <c r="DC984" s="472"/>
      <c r="DD984" s="472"/>
      <c r="DE984" s="472"/>
      <c r="DF984" s="472"/>
      <c r="DG984" s="472"/>
      <c r="DH984" s="472"/>
      <c r="DI984" s="472"/>
      <c r="DJ984" s="472"/>
      <c r="DK984" s="472"/>
      <c r="DL984" s="472"/>
      <c r="DM984" s="472"/>
      <c r="DN984" s="472"/>
      <c r="DO984" s="472"/>
      <c r="DP984" s="472"/>
      <c r="DQ984" s="472"/>
      <c r="DR984" s="472"/>
      <c r="DS984" s="472"/>
      <c r="DT984" s="472"/>
      <c r="DU984" s="472"/>
      <c r="DV984" s="472"/>
      <c r="DW984" s="472"/>
      <c r="DX984" s="472"/>
      <c r="DY984" s="472"/>
      <c r="DZ984" s="472"/>
      <c r="EA984" s="472"/>
      <c r="EB984" s="472"/>
      <c r="EC984" s="472"/>
      <c r="ED984" s="472"/>
      <c r="EE984" s="472"/>
      <c r="EF984" s="472"/>
      <c r="EG984" s="472"/>
      <c r="EH984" s="472"/>
      <c r="EI984" s="472"/>
      <c r="EJ984" s="472"/>
      <c r="EK984" s="472"/>
      <c r="EL984" s="472"/>
      <c r="EM984" s="472"/>
      <c r="EN984" s="472"/>
      <c r="EO984" s="472"/>
      <c r="EP984" s="472"/>
      <c r="EQ984" s="472"/>
      <c r="ER984" s="472"/>
      <c r="ES984" s="472"/>
      <c r="ET984" s="472"/>
      <c r="EU984" s="472"/>
      <c r="EV984" s="472"/>
      <c r="EW984" s="472"/>
      <c r="EX984" s="472"/>
      <c r="EY984" s="472"/>
      <c r="EZ984" s="472"/>
      <c r="FA984" s="472"/>
      <c r="FB984" s="472"/>
      <c r="FC984" s="472"/>
      <c r="FD984" s="472"/>
      <c r="FE984" s="472"/>
      <c r="FF984" s="472"/>
      <c r="FG984" s="472"/>
      <c r="FH984" s="472"/>
      <c r="FI984" s="472"/>
      <c r="FJ984" s="472"/>
      <c r="FK984" s="472"/>
      <c r="FL984" s="472"/>
      <c r="FM984" s="472"/>
      <c r="FN984" s="472"/>
      <c r="FO984" s="472"/>
      <c r="FP984" s="472"/>
      <c r="FQ984" s="472"/>
      <c r="FR984" s="472"/>
      <c r="FS984" s="472"/>
      <c r="FT984" s="472"/>
      <c r="FU984" s="472"/>
      <c r="FV984" s="472"/>
      <c r="FW984" s="472"/>
      <c r="FX984" s="472"/>
      <c r="FY984" s="472"/>
      <c r="FZ984" s="472"/>
      <c r="GA984" s="472"/>
      <c r="GB984" s="472"/>
      <c r="GC984" s="472"/>
      <c r="GD984" s="472"/>
      <c r="GE984" s="472"/>
      <c r="GF984" s="472"/>
      <c r="GG984" s="472"/>
      <c r="GH984" s="472"/>
      <c r="GI984" s="472"/>
      <c r="GJ984" s="472"/>
      <c r="GK984" s="472"/>
      <c r="GL984" s="472"/>
      <c r="GM984" s="472"/>
      <c r="GN984" s="472"/>
      <c r="GO984" s="472"/>
      <c r="GP984" s="472"/>
      <c r="GQ984" s="472"/>
      <c r="GR984" s="472"/>
      <c r="GS984" s="472"/>
      <c r="GT984" s="472"/>
      <c r="GU984" s="472"/>
      <c r="GV984" s="472"/>
    </row>
    <row r="985" spans="1:204" s="473" customFormat="1" ht="64" x14ac:dyDescent="0.2">
      <c r="A985" s="491" t="s">
        <v>1695</v>
      </c>
      <c r="B985" s="483" t="s">
        <v>1701</v>
      </c>
      <c r="C985" s="475" t="s">
        <v>200</v>
      </c>
      <c r="D985" s="478">
        <v>12.2</v>
      </c>
      <c r="E985" s="478"/>
      <c r="F985" s="478"/>
      <c r="G985" s="478">
        <v>9</v>
      </c>
      <c r="H985" s="478"/>
      <c r="I985" s="478"/>
      <c r="J985" s="478"/>
      <c r="K985" s="478"/>
      <c r="L985" s="478"/>
      <c r="M985" s="478"/>
      <c r="N985" s="478"/>
      <c r="O985" s="478"/>
      <c r="P985" s="478"/>
      <c r="Q985" s="478"/>
      <c r="R985" s="478"/>
      <c r="S985" s="478"/>
      <c r="T985" s="478"/>
      <c r="U985" s="478"/>
      <c r="V985" s="478"/>
      <c r="W985" s="478"/>
      <c r="X985" s="478">
        <v>0</v>
      </c>
      <c r="Y985" s="478"/>
      <c r="Z985" s="478"/>
      <c r="AA985" s="478"/>
      <c r="AB985" s="478"/>
      <c r="AC985" s="478"/>
      <c r="AD985" s="478"/>
      <c r="AE985" s="478"/>
      <c r="AF985" s="478"/>
      <c r="AG985" s="478"/>
      <c r="AH985" s="478"/>
      <c r="AI985" s="478"/>
      <c r="AJ985" s="478"/>
      <c r="AK985" s="478"/>
      <c r="AL985" s="478"/>
      <c r="AM985" s="478"/>
      <c r="AN985" s="478"/>
      <c r="AO985" s="478"/>
      <c r="AP985" s="478"/>
      <c r="AQ985" s="478"/>
      <c r="AR985" s="478"/>
      <c r="AS985" s="478"/>
      <c r="AT985" s="478"/>
      <c r="AU985" s="478"/>
      <c r="AV985" s="478"/>
      <c r="AW985" s="478"/>
      <c r="AX985" s="478">
        <v>3.2</v>
      </c>
      <c r="AY985" s="478"/>
      <c r="AZ985" s="478"/>
      <c r="BA985" s="478"/>
      <c r="BB985" s="478"/>
      <c r="BC985" s="478"/>
      <c r="BD985" s="475" t="s">
        <v>3004</v>
      </c>
      <c r="BE985" s="495" t="s">
        <v>1702</v>
      </c>
      <c r="BF985" s="472">
        <v>2017</v>
      </c>
      <c r="BG985" s="472"/>
      <c r="BH985" s="472"/>
      <c r="BI985" s="472"/>
      <c r="BJ985" s="472"/>
      <c r="BK985" s="472"/>
      <c r="BL985" s="472"/>
      <c r="BM985" s="472"/>
      <c r="BN985" s="472"/>
      <c r="BO985" s="472"/>
      <c r="BP985" s="472"/>
      <c r="BQ985" s="472"/>
      <c r="BR985" s="472"/>
      <c r="BS985" s="472"/>
      <c r="BT985" s="472"/>
      <c r="BU985" s="472"/>
      <c r="BV985" s="472"/>
      <c r="BW985" s="472"/>
      <c r="BX985" s="472"/>
      <c r="BY985" s="472"/>
      <c r="BZ985" s="472"/>
      <c r="CA985" s="472"/>
      <c r="CB985" s="472"/>
      <c r="CC985" s="472"/>
      <c r="CD985" s="472"/>
      <c r="CE985" s="472"/>
      <c r="CF985" s="472"/>
      <c r="CG985" s="472"/>
      <c r="CH985" s="472"/>
      <c r="CI985" s="472"/>
      <c r="CJ985" s="472"/>
      <c r="CK985" s="472"/>
      <c r="CL985" s="472"/>
      <c r="CM985" s="472"/>
      <c r="CN985" s="472"/>
      <c r="CO985" s="472"/>
      <c r="CP985" s="472"/>
      <c r="CQ985" s="472"/>
      <c r="CR985" s="472"/>
      <c r="CS985" s="472"/>
      <c r="CT985" s="472"/>
      <c r="CU985" s="472"/>
      <c r="CV985" s="472"/>
      <c r="CW985" s="472"/>
      <c r="CX985" s="472"/>
      <c r="CY985" s="472"/>
      <c r="CZ985" s="472"/>
      <c r="DA985" s="472"/>
      <c r="DB985" s="472"/>
      <c r="DC985" s="472"/>
      <c r="DD985" s="472"/>
      <c r="DE985" s="472"/>
      <c r="DF985" s="472"/>
      <c r="DG985" s="472"/>
      <c r="DH985" s="472"/>
      <c r="DI985" s="472"/>
      <c r="DJ985" s="472"/>
      <c r="DK985" s="472"/>
      <c r="DL985" s="472"/>
      <c r="DM985" s="472"/>
      <c r="DN985" s="472"/>
      <c r="DO985" s="472"/>
      <c r="DP985" s="472"/>
      <c r="DQ985" s="472"/>
      <c r="DR985" s="472"/>
      <c r="DS985" s="472"/>
      <c r="DT985" s="472"/>
      <c r="DU985" s="472"/>
      <c r="DV985" s="472"/>
      <c r="DW985" s="472"/>
      <c r="DX985" s="472"/>
      <c r="DY985" s="472"/>
      <c r="DZ985" s="472"/>
      <c r="EA985" s="472"/>
      <c r="EB985" s="472"/>
      <c r="EC985" s="472"/>
      <c r="ED985" s="472"/>
      <c r="EE985" s="472"/>
      <c r="EF985" s="472"/>
      <c r="EG985" s="472"/>
      <c r="EH985" s="472"/>
      <c r="EI985" s="472"/>
      <c r="EJ985" s="472"/>
      <c r="EK985" s="472"/>
      <c r="EL985" s="472"/>
      <c r="EM985" s="472"/>
      <c r="EN985" s="472"/>
      <c r="EO985" s="472"/>
      <c r="EP985" s="472"/>
      <c r="EQ985" s="472"/>
      <c r="ER985" s="472"/>
      <c r="ES985" s="472"/>
      <c r="ET985" s="472"/>
      <c r="EU985" s="472"/>
      <c r="EV985" s="472"/>
      <c r="EW985" s="472"/>
      <c r="EX985" s="472"/>
      <c r="EY985" s="472"/>
      <c r="EZ985" s="472"/>
      <c r="FA985" s="472"/>
      <c r="FB985" s="472"/>
      <c r="FC985" s="472"/>
      <c r="FD985" s="472"/>
      <c r="FE985" s="472"/>
      <c r="FF985" s="472"/>
      <c r="FG985" s="472"/>
      <c r="FH985" s="472"/>
      <c r="FI985" s="472"/>
      <c r="FJ985" s="472"/>
      <c r="FK985" s="472"/>
      <c r="FL985" s="472"/>
      <c r="FM985" s="472"/>
      <c r="FN985" s="472"/>
      <c r="FO985" s="472"/>
      <c r="FP985" s="472"/>
      <c r="FQ985" s="472"/>
      <c r="FR985" s="472"/>
      <c r="FS985" s="472"/>
      <c r="FT985" s="472"/>
      <c r="FU985" s="472"/>
      <c r="FV985" s="472"/>
      <c r="FW985" s="472"/>
      <c r="FX985" s="472"/>
      <c r="FY985" s="472"/>
      <c r="FZ985" s="472"/>
      <c r="GA985" s="472"/>
      <c r="GB985" s="472"/>
      <c r="GC985" s="472"/>
      <c r="GD985" s="472"/>
      <c r="GE985" s="472"/>
      <c r="GF985" s="472"/>
      <c r="GG985" s="472"/>
      <c r="GH985" s="472"/>
      <c r="GI985" s="472"/>
      <c r="GJ985" s="472"/>
      <c r="GK985" s="472"/>
      <c r="GL985" s="472"/>
      <c r="GM985" s="472"/>
      <c r="GN985" s="472"/>
      <c r="GO985" s="472"/>
      <c r="GP985" s="472"/>
      <c r="GQ985" s="472"/>
      <c r="GR985" s="472"/>
      <c r="GS985" s="472"/>
      <c r="GT985" s="472"/>
      <c r="GU985" s="472"/>
      <c r="GV985" s="472"/>
    </row>
    <row r="986" spans="1:204" s="473" customFormat="1" ht="32" x14ac:dyDescent="0.2">
      <c r="A986" s="491"/>
      <c r="B986" s="483" t="s">
        <v>1703</v>
      </c>
      <c r="C986" s="475" t="s">
        <v>200</v>
      </c>
      <c r="D986" s="478">
        <v>10</v>
      </c>
      <c r="E986" s="478"/>
      <c r="F986" s="478"/>
      <c r="G986" s="478"/>
      <c r="H986" s="478"/>
      <c r="I986" s="478"/>
      <c r="J986" s="478"/>
      <c r="K986" s="478"/>
      <c r="L986" s="478"/>
      <c r="M986" s="478"/>
      <c r="N986" s="478"/>
      <c r="O986" s="478"/>
      <c r="P986" s="478"/>
      <c r="Q986" s="478"/>
      <c r="R986" s="478"/>
      <c r="S986" s="478"/>
      <c r="T986" s="478"/>
      <c r="U986" s="478"/>
      <c r="V986" s="478"/>
      <c r="W986" s="478"/>
      <c r="X986" s="478">
        <v>0</v>
      </c>
      <c r="Y986" s="478"/>
      <c r="Z986" s="478"/>
      <c r="AA986" s="478"/>
      <c r="AB986" s="478"/>
      <c r="AC986" s="478"/>
      <c r="AD986" s="478"/>
      <c r="AE986" s="478"/>
      <c r="AF986" s="478"/>
      <c r="AG986" s="478"/>
      <c r="AH986" s="478"/>
      <c r="AI986" s="478"/>
      <c r="AJ986" s="478"/>
      <c r="AK986" s="478"/>
      <c r="AL986" s="478"/>
      <c r="AM986" s="478"/>
      <c r="AN986" s="478"/>
      <c r="AO986" s="478"/>
      <c r="AP986" s="478"/>
      <c r="AQ986" s="478"/>
      <c r="AR986" s="478"/>
      <c r="AS986" s="478"/>
      <c r="AT986" s="478"/>
      <c r="AU986" s="478"/>
      <c r="AV986" s="478"/>
      <c r="AW986" s="478"/>
      <c r="AX986" s="478">
        <v>10</v>
      </c>
      <c r="AY986" s="478"/>
      <c r="AZ986" s="478"/>
      <c r="BA986" s="478"/>
      <c r="BB986" s="478"/>
      <c r="BC986" s="478"/>
      <c r="BD986" s="475" t="s">
        <v>3004</v>
      </c>
      <c r="BE986" s="495" t="s">
        <v>1702</v>
      </c>
      <c r="BF986" s="472">
        <v>2017</v>
      </c>
      <c r="BG986" s="472"/>
      <c r="BH986" s="472"/>
      <c r="BI986" s="472"/>
      <c r="BJ986" s="472"/>
      <c r="BK986" s="472"/>
      <c r="BL986" s="472"/>
      <c r="BM986" s="472"/>
      <c r="BN986" s="472"/>
      <c r="BO986" s="472"/>
      <c r="BP986" s="472"/>
      <c r="BQ986" s="472"/>
      <c r="BR986" s="472"/>
      <c r="BS986" s="472"/>
      <c r="BT986" s="472"/>
      <c r="BU986" s="472"/>
      <c r="BV986" s="472"/>
      <c r="BW986" s="472"/>
      <c r="BX986" s="472"/>
      <c r="BY986" s="472"/>
      <c r="BZ986" s="472"/>
      <c r="CA986" s="472"/>
      <c r="CB986" s="472"/>
      <c r="CC986" s="472"/>
      <c r="CD986" s="472"/>
      <c r="CE986" s="472"/>
      <c r="CF986" s="472"/>
      <c r="CG986" s="472"/>
      <c r="CH986" s="472"/>
      <c r="CI986" s="472"/>
      <c r="CJ986" s="472"/>
      <c r="CK986" s="472"/>
      <c r="CL986" s="472"/>
      <c r="CM986" s="472"/>
      <c r="CN986" s="472"/>
      <c r="CO986" s="472"/>
      <c r="CP986" s="472"/>
      <c r="CQ986" s="472"/>
      <c r="CR986" s="472"/>
      <c r="CS986" s="472"/>
      <c r="CT986" s="472"/>
      <c r="CU986" s="472"/>
      <c r="CV986" s="472"/>
      <c r="CW986" s="472"/>
      <c r="CX986" s="472"/>
      <c r="CY986" s="472"/>
      <c r="CZ986" s="472"/>
      <c r="DA986" s="472"/>
      <c r="DB986" s="472"/>
      <c r="DC986" s="472"/>
      <c r="DD986" s="472"/>
      <c r="DE986" s="472"/>
      <c r="DF986" s="472"/>
      <c r="DG986" s="472"/>
      <c r="DH986" s="472"/>
      <c r="DI986" s="472"/>
      <c r="DJ986" s="472"/>
      <c r="DK986" s="472"/>
      <c r="DL986" s="472"/>
      <c r="DM986" s="472"/>
      <c r="DN986" s="472"/>
      <c r="DO986" s="472"/>
      <c r="DP986" s="472"/>
      <c r="DQ986" s="472"/>
      <c r="DR986" s="472"/>
      <c r="DS986" s="472"/>
      <c r="DT986" s="472"/>
      <c r="DU986" s="472"/>
      <c r="DV986" s="472"/>
      <c r="DW986" s="472"/>
      <c r="DX986" s="472"/>
      <c r="DY986" s="472"/>
      <c r="DZ986" s="472"/>
      <c r="EA986" s="472"/>
      <c r="EB986" s="472"/>
      <c r="EC986" s="472"/>
      <c r="ED986" s="472"/>
      <c r="EE986" s="472"/>
      <c r="EF986" s="472"/>
      <c r="EG986" s="472"/>
      <c r="EH986" s="472"/>
      <c r="EI986" s="472"/>
      <c r="EJ986" s="472"/>
      <c r="EK986" s="472"/>
      <c r="EL986" s="472"/>
      <c r="EM986" s="472"/>
      <c r="EN986" s="472"/>
      <c r="EO986" s="472"/>
      <c r="EP986" s="472"/>
      <c r="EQ986" s="472"/>
      <c r="ER986" s="472"/>
      <c r="ES986" s="472"/>
      <c r="ET986" s="472"/>
      <c r="EU986" s="472"/>
      <c r="EV986" s="472"/>
      <c r="EW986" s="472"/>
      <c r="EX986" s="472"/>
      <c r="EY986" s="472"/>
      <c r="EZ986" s="472"/>
      <c r="FA986" s="472"/>
      <c r="FB986" s="472"/>
      <c r="FC986" s="472"/>
      <c r="FD986" s="472"/>
      <c r="FE986" s="472"/>
      <c r="FF986" s="472"/>
      <c r="FG986" s="472"/>
      <c r="FH986" s="472"/>
      <c r="FI986" s="472"/>
      <c r="FJ986" s="472"/>
      <c r="FK986" s="472"/>
      <c r="FL986" s="472"/>
      <c r="FM986" s="472"/>
      <c r="FN986" s="472"/>
      <c r="FO986" s="472"/>
      <c r="FP986" s="472"/>
      <c r="FQ986" s="472"/>
      <c r="FR986" s="472"/>
      <c r="FS986" s="472"/>
      <c r="FT986" s="472"/>
      <c r="FU986" s="472"/>
      <c r="FV986" s="472"/>
      <c r="FW986" s="472"/>
      <c r="FX986" s="472"/>
      <c r="FY986" s="472"/>
      <c r="FZ986" s="472"/>
      <c r="GA986" s="472"/>
      <c r="GB986" s="472"/>
      <c r="GC986" s="472"/>
      <c r="GD986" s="472"/>
      <c r="GE986" s="472"/>
      <c r="GF986" s="472"/>
      <c r="GG986" s="472"/>
      <c r="GH986" s="472"/>
      <c r="GI986" s="472"/>
      <c r="GJ986" s="472"/>
      <c r="GK986" s="472"/>
      <c r="GL986" s="472"/>
      <c r="GM986" s="472"/>
      <c r="GN986" s="472"/>
      <c r="GO986" s="472"/>
      <c r="GP986" s="472"/>
      <c r="GQ986" s="472"/>
      <c r="GR986" s="472"/>
      <c r="GS986" s="472"/>
      <c r="GT986" s="472"/>
      <c r="GU986" s="472"/>
      <c r="GV986" s="472"/>
    </row>
    <row r="987" spans="1:204" s="473" customFormat="1" ht="32" x14ac:dyDescent="0.2">
      <c r="A987" s="491" t="s">
        <v>1695</v>
      </c>
      <c r="B987" s="483" t="s">
        <v>1704</v>
      </c>
      <c r="C987" s="475" t="s">
        <v>200</v>
      </c>
      <c r="D987" s="478">
        <v>0.06</v>
      </c>
      <c r="E987" s="478"/>
      <c r="F987" s="478"/>
      <c r="G987" s="478"/>
      <c r="H987" s="478"/>
      <c r="I987" s="478"/>
      <c r="J987" s="478"/>
      <c r="K987" s="478"/>
      <c r="L987" s="478"/>
      <c r="M987" s="478"/>
      <c r="N987" s="478"/>
      <c r="O987" s="478"/>
      <c r="P987" s="478"/>
      <c r="Q987" s="478"/>
      <c r="R987" s="478"/>
      <c r="S987" s="478"/>
      <c r="T987" s="478"/>
      <c r="U987" s="478"/>
      <c r="V987" s="478"/>
      <c r="W987" s="478"/>
      <c r="X987" s="478">
        <v>0.06</v>
      </c>
      <c r="Y987" s="478">
        <v>0.06</v>
      </c>
      <c r="Z987" s="478"/>
      <c r="AA987" s="478"/>
      <c r="AB987" s="478"/>
      <c r="AC987" s="478"/>
      <c r="AD987" s="478"/>
      <c r="AE987" s="478"/>
      <c r="AF987" s="478"/>
      <c r="AG987" s="478"/>
      <c r="AH987" s="478"/>
      <c r="AI987" s="478"/>
      <c r="AJ987" s="478"/>
      <c r="AK987" s="478"/>
      <c r="AL987" s="478"/>
      <c r="AM987" s="478"/>
      <c r="AN987" s="478"/>
      <c r="AO987" s="478"/>
      <c r="AP987" s="478"/>
      <c r="AQ987" s="478"/>
      <c r="AR987" s="478"/>
      <c r="AS987" s="478"/>
      <c r="AT987" s="478"/>
      <c r="AU987" s="478"/>
      <c r="AV987" s="478"/>
      <c r="AW987" s="478"/>
      <c r="AX987" s="478"/>
      <c r="AY987" s="478"/>
      <c r="AZ987" s="478"/>
      <c r="BA987" s="478"/>
      <c r="BB987" s="478"/>
      <c r="BC987" s="478"/>
      <c r="BD987" s="475" t="s">
        <v>2981</v>
      </c>
      <c r="BE987" s="495" t="s">
        <v>2981</v>
      </c>
      <c r="BF987" s="472">
        <v>2017</v>
      </c>
      <c r="BG987" s="472"/>
      <c r="BH987" s="472"/>
      <c r="BI987" s="472"/>
      <c r="BJ987" s="472"/>
      <c r="BK987" s="472"/>
      <c r="BL987" s="472"/>
      <c r="BM987" s="472"/>
      <c r="BN987" s="472"/>
      <c r="BO987" s="472"/>
      <c r="BP987" s="472"/>
      <c r="BQ987" s="472"/>
      <c r="BR987" s="472"/>
      <c r="BS987" s="472"/>
      <c r="BT987" s="472"/>
      <c r="BU987" s="472"/>
      <c r="BV987" s="472"/>
      <c r="BW987" s="472"/>
      <c r="BX987" s="472"/>
      <c r="BY987" s="472"/>
      <c r="BZ987" s="472"/>
      <c r="CA987" s="472"/>
      <c r="CB987" s="472"/>
      <c r="CC987" s="472"/>
      <c r="CD987" s="472"/>
      <c r="CE987" s="472"/>
      <c r="CF987" s="472"/>
      <c r="CG987" s="472"/>
      <c r="CH987" s="472"/>
      <c r="CI987" s="472"/>
      <c r="CJ987" s="472"/>
      <c r="CK987" s="472"/>
      <c r="CL987" s="472"/>
      <c r="CM987" s="472"/>
      <c r="CN987" s="472"/>
      <c r="CO987" s="472"/>
      <c r="CP987" s="472"/>
      <c r="CQ987" s="472"/>
      <c r="CR987" s="472"/>
      <c r="CS987" s="472"/>
      <c r="CT987" s="472"/>
      <c r="CU987" s="472"/>
      <c r="CV987" s="472"/>
      <c r="CW987" s="472"/>
      <c r="CX987" s="472"/>
      <c r="CY987" s="472"/>
      <c r="CZ987" s="472"/>
      <c r="DA987" s="472"/>
      <c r="DB987" s="472"/>
      <c r="DC987" s="472"/>
      <c r="DD987" s="472"/>
      <c r="DE987" s="472"/>
      <c r="DF987" s="472"/>
      <c r="DG987" s="472"/>
      <c r="DH987" s="472"/>
      <c r="DI987" s="472"/>
      <c r="DJ987" s="472"/>
      <c r="DK987" s="472"/>
      <c r="DL987" s="472"/>
      <c r="DM987" s="472"/>
      <c r="DN987" s="472"/>
      <c r="DO987" s="472"/>
      <c r="DP987" s="472"/>
      <c r="DQ987" s="472"/>
      <c r="DR987" s="472"/>
      <c r="DS987" s="472"/>
      <c r="DT987" s="472"/>
      <c r="DU987" s="472"/>
      <c r="DV987" s="472"/>
      <c r="DW987" s="472"/>
      <c r="DX987" s="472"/>
      <c r="DY987" s="472"/>
      <c r="DZ987" s="472"/>
      <c r="EA987" s="472"/>
      <c r="EB987" s="472"/>
      <c r="EC987" s="472"/>
      <c r="ED987" s="472"/>
      <c r="EE987" s="472"/>
      <c r="EF987" s="472"/>
      <c r="EG987" s="472"/>
      <c r="EH987" s="472"/>
      <c r="EI987" s="472"/>
      <c r="EJ987" s="472"/>
      <c r="EK987" s="472"/>
      <c r="EL987" s="472"/>
      <c r="EM987" s="472"/>
      <c r="EN987" s="472"/>
      <c r="EO987" s="472"/>
      <c r="EP987" s="472"/>
      <c r="EQ987" s="472"/>
      <c r="ER987" s="472"/>
      <c r="ES987" s="472"/>
      <c r="ET987" s="472"/>
      <c r="EU987" s="472"/>
      <c r="EV987" s="472"/>
      <c r="EW987" s="472"/>
      <c r="EX987" s="472"/>
      <c r="EY987" s="472"/>
      <c r="EZ987" s="472"/>
      <c r="FA987" s="472"/>
      <c r="FB987" s="472"/>
      <c r="FC987" s="472"/>
      <c r="FD987" s="472"/>
      <c r="FE987" s="472"/>
      <c r="FF987" s="472"/>
      <c r="FG987" s="472"/>
      <c r="FH987" s="472"/>
      <c r="FI987" s="472"/>
      <c r="FJ987" s="472"/>
      <c r="FK987" s="472"/>
      <c r="FL987" s="472"/>
      <c r="FM987" s="472"/>
      <c r="FN987" s="472"/>
      <c r="FO987" s="472"/>
      <c r="FP987" s="472"/>
      <c r="FQ987" s="472"/>
      <c r="FR987" s="472"/>
      <c r="FS987" s="472"/>
      <c r="FT987" s="472"/>
      <c r="FU987" s="472"/>
      <c r="FV987" s="472"/>
      <c r="FW987" s="472"/>
      <c r="FX987" s="472"/>
      <c r="FY987" s="472"/>
      <c r="FZ987" s="472"/>
      <c r="GA987" s="472"/>
      <c r="GB987" s="472"/>
      <c r="GC987" s="472"/>
      <c r="GD987" s="472"/>
      <c r="GE987" s="472"/>
      <c r="GF987" s="472"/>
      <c r="GG987" s="472"/>
      <c r="GH987" s="472"/>
      <c r="GI987" s="472"/>
      <c r="GJ987" s="472"/>
      <c r="GK987" s="472"/>
      <c r="GL987" s="472"/>
      <c r="GM987" s="472"/>
      <c r="GN987" s="472"/>
      <c r="GO987" s="472"/>
      <c r="GP987" s="472"/>
      <c r="GQ987" s="472"/>
      <c r="GR987" s="472"/>
      <c r="GS987" s="472"/>
      <c r="GT987" s="472"/>
      <c r="GU987" s="472"/>
      <c r="GV987" s="472"/>
    </row>
    <row r="988" spans="1:204" s="473" customFormat="1" x14ac:dyDescent="0.2">
      <c r="A988" s="491" t="s">
        <v>1695</v>
      </c>
      <c r="B988" s="483" t="s">
        <v>1705</v>
      </c>
      <c r="C988" s="475" t="s">
        <v>200</v>
      </c>
      <c r="D988" s="478">
        <v>0.88</v>
      </c>
      <c r="E988" s="478"/>
      <c r="F988" s="478"/>
      <c r="G988" s="478"/>
      <c r="H988" s="478"/>
      <c r="I988" s="478"/>
      <c r="J988" s="478"/>
      <c r="K988" s="478"/>
      <c r="L988" s="478"/>
      <c r="M988" s="478"/>
      <c r="N988" s="478"/>
      <c r="O988" s="478"/>
      <c r="P988" s="478"/>
      <c r="Q988" s="478"/>
      <c r="R988" s="478"/>
      <c r="S988" s="478"/>
      <c r="T988" s="478"/>
      <c r="U988" s="478"/>
      <c r="V988" s="478"/>
      <c r="W988" s="478"/>
      <c r="X988" s="478">
        <v>0</v>
      </c>
      <c r="Y988" s="478"/>
      <c r="Z988" s="478"/>
      <c r="AA988" s="478"/>
      <c r="AB988" s="478"/>
      <c r="AC988" s="478"/>
      <c r="AD988" s="478"/>
      <c r="AE988" s="478"/>
      <c r="AF988" s="478"/>
      <c r="AG988" s="478"/>
      <c r="AH988" s="478"/>
      <c r="AI988" s="478"/>
      <c r="AJ988" s="478"/>
      <c r="AK988" s="478"/>
      <c r="AL988" s="478"/>
      <c r="AM988" s="478"/>
      <c r="AN988" s="478"/>
      <c r="AO988" s="478"/>
      <c r="AP988" s="478"/>
      <c r="AQ988" s="478"/>
      <c r="AR988" s="478"/>
      <c r="AS988" s="478"/>
      <c r="AT988" s="478"/>
      <c r="AU988" s="478"/>
      <c r="AV988" s="478"/>
      <c r="AW988" s="478"/>
      <c r="AX988" s="478"/>
      <c r="AY988" s="478"/>
      <c r="AZ988" s="478"/>
      <c r="BA988" s="478">
        <v>0.88</v>
      </c>
      <c r="BB988" s="478"/>
      <c r="BC988" s="478"/>
      <c r="BD988" s="475" t="s">
        <v>2985</v>
      </c>
      <c r="BE988" s="495" t="s">
        <v>2985</v>
      </c>
      <c r="BF988" s="472">
        <v>2017</v>
      </c>
      <c r="BG988" s="472"/>
      <c r="BH988" s="472"/>
      <c r="BI988" s="472"/>
      <c r="BJ988" s="472"/>
      <c r="BK988" s="472"/>
      <c r="BL988" s="472"/>
      <c r="BM988" s="472"/>
      <c r="BN988" s="472"/>
      <c r="BO988" s="472"/>
      <c r="BP988" s="472"/>
      <c r="BQ988" s="472"/>
      <c r="BR988" s="472"/>
      <c r="BS988" s="472"/>
      <c r="BT988" s="472"/>
      <c r="BU988" s="472"/>
      <c r="BV988" s="472"/>
      <c r="BW988" s="472"/>
      <c r="BX988" s="472"/>
      <c r="BY988" s="472"/>
      <c r="BZ988" s="472"/>
      <c r="CA988" s="472"/>
      <c r="CB988" s="472"/>
      <c r="CC988" s="472"/>
      <c r="CD988" s="472"/>
      <c r="CE988" s="472"/>
      <c r="CF988" s="472"/>
      <c r="CG988" s="472"/>
      <c r="CH988" s="472"/>
      <c r="CI988" s="472"/>
      <c r="CJ988" s="472"/>
      <c r="CK988" s="472"/>
      <c r="CL988" s="472"/>
      <c r="CM988" s="472"/>
      <c r="CN988" s="472"/>
      <c r="CO988" s="472"/>
      <c r="CP988" s="472"/>
      <c r="CQ988" s="472"/>
      <c r="CR988" s="472"/>
      <c r="CS988" s="472"/>
      <c r="CT988" s="472"/>
      <c r="CU988" s="472"/>
      <c r="CV988" s="472"/>
      <c r="CW988" s="472"/>
      <c r="CX988" s="472"/>
      <c r="CY988" s="472"/>
      <c r="CZ988" s="472"/>
      <c r="DA988" s="472"/>
      <c r="DB988" s="472"/>
      <c r="DC988" s="472"/>
      <c r="DD988" s="472"/>
      <c r="DE988" s="472"/>
      <c r="DF988" s="472"/>
      <c r="DG988" s="472"/>
      <c r="DH988" s="472"/>
      <c r="DI988" s="472"/>
      <c r="DJ988" s="472"/>
      <c r="DK988" s="472"/>
      <c r="DL988" s="472"/>
      <c r="DM988" s="472"/>
      <c r="DN988" s="472"/>
      <c r="DO988" s="472"/>
      <c r="DP988" s="472"/>
      <c r="DQ988" s="472"/>
      <c r="DR988" s="472"/>
      <c r="DS988" s="472"/>
      <c r="DT988" s="472"/>
      <c r="DU988" s="472"/>
      <c r="DV988" s="472"/>
      <c r="DW988" s="472"/>
      <c r="DX988" s="472"/>
      <c r="DY988" s="472"/>
      <c r="DZ988" s="472"/>
      <c r="EA988" s="472"/>
      <c r="EB988" s="472"/>
      <c r="EC988" s="472"/>
      <c r="ED988" s="472"/>
      <c r="EE988" s="472"/>
      <c r="EF988" s="472"/>
      <c r="EG988" s="472"/>
      <c r="EH988" s="472"/>
      <c r="EI988" s="472"/>
      <c r="EJ988" s="472"/>
      <c r="EK988" s="472"/>
      <c r="EL988" s="472"/>
      <c r="EM988" s="472"/>
      <c r="EN988" s="472"/>
      <c r="EO988" s="472"/>
      <c r="EP988" s="472"/>
      <c r="EQ988" s="472"/>
      <c r="ER988" s="472"/>
      <c r="ES988" s="472"/>
      <c r="ET988" s="472"/>
      <c r="EU988" s="472"/>
      <c r="EV988" s="472"/>
      <c r="EW988" s="472"/>
      <c r="EX988" s="472"/>
      <c r="EY988" s="472"/>
      <c r="EZ988" s="472"/>
      <c r="FA988" s="472"/>
      <c r="FB988" s="472"/>
      <c r="FC988" s="472"/>
      <c r="FD988" s="472"/>
      <c r="FE988" s="472"/>
      <c r="FF988" s="472"/>
      <c r="FG988" s="472"/>
      <c r="FH988" s="472"/>
      <c r="FI988" s="472"/>
      <c r="FJ988" s="472"/>
      <c r="FK988" s="472"/>
      <c r="FL988" s="472"/>
      <c r="FM988" s="472"/>
      <c r="FN988" s="472"/>
      <c r="FO988" s="472"/>
      <c r="FP988" s="472"/>
      <c r="FQ988" s="472"/>
      <c r="FR988" s="472"/>
      <c r="FS988" s="472"/>
      <c r="FT988" s="472"/>
      <c r="FU988" s="472"/>
      <c r="FV988" s="472"/>
      <c r="FW988" s="472"/>
      <c r="FX988" s="472"/>
      <c r="FY988" s="472"/>
      <c r="FZ988" s="472"/>
      <c r="GA988" s="472"/>
      <c r="GB988" s="472"/>
      <c r="GC988" s="472"/>
      <c r="GD988" s="472"/>
      <c r="GE988" s="472"/>
      <c r="GF988" s="472"/>
      <c r="GG988" s="472"/>
      <c r="GH988" s="472"/>
      <c r="GI988" s="472"/>
      <c r="GJ988" s="472"/>
      <c r="GK988" s="472"/>
      <c r="GL988" s="472"/>
      <c r="GM988" s="472"/>
      <c r="GN988" s="472"/>
      <c r="GO988" s="472"/>
      <c r="GP988" s="472"/>
      <c r="GQ988" s="472"/>
      <c r="GR988" s="472"/>
      <c r="GS988" s="472"/>
      <c r="GT988" s="472"/>
      <c r="GU988" s="472"/>
      <c r="GV988" s="472"/>
    </row>
    <row r="989" spans="1:204" s="473" customFormat="1" ht="64" x14ac:dyDescent="0.2">
      <c r="A989" s="491" t="s">
        <v>1695</v>
      </c>
      <c r="B989" s="483" t="s">
        <v>1706</v>
      </c>
      <c r="C989" s="475" t="s">
        <v>200</v>
      </c>
      <c r="D989" s="478">
        <v>0.12</v>
      </c>
      <c r="E989" s="478"/>
      <c r="F989" s="478"/>
      <c r="G989" s="478"/>
      <c r="H989" s="478"/>
      <c r="I989" s="478"/>
      <c r="J989" s="478"/>
      <c r="K989" s="478"/>
      <c r="L989" s="478"/>
      <c r="M989" s="478"/>
      <c r="N989" s="478"/>
      <c r="O989" s="478"/>
      <c r="P989" s="478"/>
      <c r="Q989" s="478"/>
      <c r="R989" s="478"/>
      <c r="S989" s="478"/>
      <c r="T989" s="478"/>
      <c r="U989" s="478"/>
      <c r="V989" s="478"/>
      <c r="W989" s="478"/>
      <c r="X989" s="478">
        <v>0</v>
      </c>
      <c r="Y989" s="478"/>
      <c r="Z989" s="478"/>
      <c r="AA989" s="478"/>
      <c r="AB989" s="478"/>
      <c r="AC989" s="478"/>
      <c r="AD989" s="478"/>
      <c r="AE989" s="478"/>
      <c r="AF989" s="478"/>
      <c r="AG989" s="478"/>
      <c r="AH989" s="478"/>
      <c r="AI989" s="478"/>
      <c r="AJ989" s="478"/>
      <c r="AK989" s="478"/>
      <c r="AL989" s="478"/>
      <c r="AM989" s="478"/>
      <c r="AN989" s="478"/>
      <c r="AO989" s="478"/>
      <c r="AP989" s="478"/>
      <c r="AQ989" s="478"/>
      <c r="AR989" s="478"/>
      <c r="AS989" s="478"/>
      <c r="AT989" s="478"/>
      <c r="AU989" s="478"/>
      <c r="AV989" s="478"/>
      <c r="AW989" s="478"/>
      <c r="AX989" s="478"/>
      <c r="AY989" s="478"/>
      <c r="AZ989" s="478"/>
      <c r="BA989" s="478">
        <v>0.12</v>
      </c>
      <c r="BB989" s="478"/>
      <c r="BC989" s="478"/>
      <c r="BD989" s="475" t="s">
        <v>1524</v>
      </c>
      <c r="BE989" s="495" t="s">
        <v>1524</v>
      </c>
      <c r="BF989" s="472">
        <v>2017</v>
      </c>
      <c r="BG989" s="472"/>
      <c r="BH989" s="472"/>
      <c r="BI989" s="472"/>
      <c r="BJ989" s="472"/>
      <c r="BK989" s="472"/>
      <c r="BL989" s="472"/>
      <c r="BM989" s="472"/>
      <c r="BN989" s="472"/>
      <c r="BO989" s="472"/>
      <c r="BP989" s="472"/>
      <c r="BQ989" s="472"/>
      <c r="BR989" s="472"/>
      <c r="BS989" s="472"/>
      <c r="BT989" s="472"/>
      <c r="BU989" s="472"/>
      <c r="BV989" s="472"/>
      <c r="BW989" s="472"/>
      <c r="BX989" s="472"/>
      <c r="BY989" s="472"/>
      <c r="BZ989" s="472"/>
      <c r="CA989" s="472"/>
      <c r="CB989" s="472"/>
      <c r="CC989" s="472"/>
      <c r="CD989" s="472"/>
      <c r="CE989" s="472"/>
      <c r="CF989" s="472"/>
      <c r="CG989" s="472"/>
      <c r="CH989" s="472"/>
      <c r="CI989" s="472"/>
      <c r="CJ989" s="472"/>
      <c r="CK989" s="472"/>
      <c r="CL989" s="472"/>
      <c r="CM989" s="472"/>
      <c r="CN989" s="472"/>
      <c r="CO989" s="472"/>
      <c r="CP989" s="472"/>
      <c r="CQ989" s="472"/>
      <c r="CR989" s="472"/>
      <c r="CS989" s="472"/>
      <c r="CT989" s="472"/>
      <c r="CU989" s="472"/>
      <c r="CV989" s="472"/>
      <c r="CW989" s="472"/>
      <c r="CX989" s="472"/>
      <c r="CY989" s="472"/>
      <c r="CZ989" s="472"/>
      <c r="DA989" s="472"/>
      <c r="DB989" s="472"/>
      <c r="DC989" s="472"/>
      <c r="DD989" s="472"/>
      <c r="DE989" s="472"/>
      <c r="DF989" s="472"/>
      <c r="DG989" s="472"/>
      <c r="DH989" s="472"/>
      <c r="DI989" s="472"/>
      <c r="DJ989" s="472"/>
      <c r="DK989" s="472"/>
      <c r="DL989" s="472"/>
      <c r="DM989" s="472"/>
      <c r="DN989" s="472"/>
      <c r="DO989" s="472"/>
      <c r="DP989" s="472"/>
      <c r="DQ989" s="472"/>
      <c r="DR989" s="472"/>
      <c r="DS989" s="472"/>
      <c r="DT989" s="472"/>
      <c r="DU989" s="472"/>
      <c r="DV989" s="472"/>
      <c r="DW989" s="472"/>
      <c r="DX989" s="472"/>
      <c r="DY989" s="472"/>
      <c r="DZ989" s="472"/>
      <c r="EA989" s="472"/>
      <c r="EB989" s="472"/>
      <c r="EC989" s="472"/>
      <c r="ED989" s="472"/>
      <c r="EE989" s="472"/>
      <c r="EF989" s="472"/>
      <c r="EG989" s="472"/>
      <c r="EH989" s="472"/>
      <c r="EI989" s="472"/>
      <c r="EJ989" s="472"/>
      <c r="EK989" s="472"/>
      <c r="EL989" s="472"/>
      <c r="EM989" s="472"/>
      <c r="EN989" s="472"/>
      <c r="EO989" s="472"/>
      <c r="EP989" s="472"/>
      <c r="EQ989" s="472"/>
      <c r="ER989" s="472"/>
      <c r="ES989" s="472"/>
      <c r="ET989" s="472"/>
      <c r="EU989" s="472"/>
      <c r="EV989" s="472"/>
      <c r="EW989" s="472"/>
      <c r="EX989" s="472"/>
      <c r="EY989" s="472"/>
      <c r="EZ989" s="472"/>
      <c r="FA989" s="472"/>
      <c r="FB989" s="472"/>
      <c r="FC989" s="472"/>
      <c r="FD989" s="472"/>
      <c r="FE989" s="472"/>
      <c r="FF989" s="472"/>
      <c r="FG989" s="472"/>
      <c r="FH989" s="472"/>
      <c r="FI989" s="472"/>
      <c r="FJ989" s="472"/>
      <c r="FK989" s="472"/>
      <c r="FL989" s="472"/>
      <c r="FM989" s="472"/>
      <c r="FN989" s="472"/>
      <c r="FO989" s="472"/>
      <c r="FP989" s="472"/>
      <c r="FQ989" s="472"/>
      <c r="FR989" s="472"/>
      <c r="FS989" s="472"/>
      <c r="FT989" s="472"/>
      <c r="FU989" s="472"/>
      <c r="FV989" s="472"/>
      <c r="FW989" s="472"/>
      <c r="FX989" s="472"/>
      <c r="FY989" s="472"/>
      <c r="FZ989" s="472"/>
      <c r="GA989" s="472"/>
      <c r="GB989" s="472"/>
      <c r="GC989" s="472"/>
      <c r="GD989" s="472"/>
      <c r="GE989" s="472"/>
      <c r="GF989" s="472"/>
      <c r="GG989" s="472"/>
      <c r="GH989" s="472"/>
      <c r="GI989" s="472"/>
      <c r="GJ989" s="472"/>
      <c r="GK989" s="472"/>
      <c r="GL989" s="472"/>
      <c r="GM989" s="472"/>
      <c r="GN989" s="472"/>
      <c r="GO989" s="472"/>
      <c r="GP989" s="472"/>
      <c r="GQ989" s="472"/>
      <c r="GR989" s="472"/>
      <c r="GS989" s="472"/>
      <c r="GT989" s="472"/>
      <c r="GU989" s="472"/>
      <c r="GV989" s="472"/>
    </row>
    <row r="990" spans="1:204" s="473" customFormat="1" ht="32" x14ac:dyDescent="0.2">
      <c r="A990" s="491"/>
      <c r="B990" s="508" t="s">
        <v>1707</v>
      </c>
      <c r="C990" s="475" t="s">
        <v>200</v>
      </c>
      <c r="D990" s="478">
        <v>0.55000000000000004</v>
      </c>
      <c r="E990" s="478"/>
      <c r="F990" s="478"/>
      <c r="G990" s="478"/>
      <c r="H990" s="478">
        <v>0.35</v>
      </c>
      <c r="I990" s="478"/>
      <c r="J990" s="478"/>
      <c r="K990" s="478"/>
      <c r="L990" s="478"/>
      <c r="M990" s="478"/>
      <c r="N990" s="478"/>
      <c r="O990" s="478"/>
      <c r="P990" s="478"/>
      <c r="Q990" s="478"/>
      <c r="R990" s="478"/>
      <c r="S990" s="478"/>
      <c r="T990" s="478"/>
      <c r="U990" s="478"/>
      <c r="V990" s="478"/>
      <c r="W990" s="478"/>
      <c r="X990" s="478">
        <v>0</v>
      </c>
      <c r="Y990" s="478"/>
      <c r="Z990" s="478"/>
      <c r="AA990" s="478"/>
      <c r="AB990" s="478"/>
      <c r="AC990" s="478"/>
      <c r="AD990" s="478"/>
      <c r="AE990" s="478"/>
      <c r="AF990" s="478"/>
      <c r="AG990" s="478"/>
      <c r="AH990" s="478"/>
      <c r="AI990" s="478"/>
      <c r="AJ990" s="478"/>
      <c r="AK990" s="478"/>
      <c r="AL990" s="478"/>
      <c r="AM990" s="478"/>
      <c r="AN990" s="478"/>
      <c r="AO990" s="478"/>
      <c r="AP990" s="478"/>
      <c r="AQ990" s="478"/>
      <c r="AR990" s="478"/>
      <c r="AS990" s="478"/>
      <c r="AT990" s="478"/>
      <c r="AU990" s="478"/>
      <c r="AV990" s="478"/>
      <c r="AW990" s="478"/>
      <c r="AX990" s="478"/>
      <c r="AY990" s="478"/>
      <c r="AZ990" s="478"/>
      <c r="BA990" s="478">
        <v>0.2</v>
      </c>
      <c r="BB990" s="478"/>
      <c r="BC990" s="478"/>
      <c r="BD990" s="475" t="s">
        <v>3029</v>
      </c>
      <c r="BE990" s="495" t="s">
        <v>1708</v>
      </c>
      <c r="BF990" s="472">
        <v>2017</v>
      </c>
      <c r="BG990" s="472">
        <v>0.55000000000000004</v>
      </c>
      <c r="BH990" s="472">
        <v>0</v>
      </c>
      <c r="BI990" s="472"/>
      <c r="BJ990" s="472"/>
      <c r="BK990" s="472"/>
      <c r="BL990" s="472"/>
      <c r="BM990" s="472"/>
      <c r="BN990" s="472"/>
      <c r="BO990" s="472"/>
      <c r="BP990" s="472"/>
      <c r="BQ990" s="472"/>
      <c r="BR990" s="472"/>
      <c r="BS990" s="472"/>
      <c r="BT990" s="472"/>
      <c r="BU990" s="472"/>
      <c r="BV990" s="472"/>
      <c r="BW990" s="472"/>
      <c r="BX990" s="472"/>
      <c r="BY990" s="472"/>
      <c r="BZ990" s="472"/>
      <c r="CA990" s="472"/>
      <c r="CB990" s="472"/>
      <c r="CC990" s="472"/>
      <c r="CD990" s="472"/>
      <c r="CE990" s="472"/>
      <c r="CF990" s="472"/>
      <c r="CG990" s="472"/>
      <c r="CH990" s="472"/>
      <c r="CI990" s="472"/>
      <c r="CJ990" s="472"/>
      <c r="CK990" s="472"/>
      <c r="CL990" s="472"/>
      <c r="CM990" s="472"/>
      <c r="CN990" s="472"/>
      <c r="CO990" s="472"/>
      <c r="CP990" s="472"/>
      <c r="CQ990" s="472"/>
      <c r="CR990" s="472"/>
      <c r="CS990" s="472"/>
      <c r="CT990" s="472"/>
      <c r="CU990" s="472"/>
      <c r="CV990" s="472"/>
      <c r="CW990" s="472"/>
      <c r="CX990" s="472"/>
      <c r="CY990" s="472"/>
      <c r="CZ990" s="472"/>
      <c r="DA990" s="472"/>
      <c r="DB990" s="472"/>
      <c r="DC990" s="472"/>
      <c r="DD990" s="472"/>
      <c r="DE990" s="472"/>
      <c r="DF990" s="472"/>
      <c r="DG990" s="472"/>
      <c r="DH990" s="472"/>
      <c r="DI990" s="472"/>
      <c r="DJ990" s="472"/>
      <c r="DK990" s="472"/>
      <c r="DL990" s="472"/>
      <c r="DM990" s="472"/>
      <c r="DN990" s="472"/>
      <c r="DO990" s="472"/>
      <c r="DP990" s="472"/>
      <c r="DQ990" s="472"/>
      <c r="DR990" s="472"/>
      <c r="DS990" s="472"/>
      <c r="DT990" s="472"/>
      <c r="DU990" s="472"/>
      <c r="DV990" s="472"/>
      <c r="DW990" s="472"/>
      <c r="DX990" s="472"/>
      <c r="DY990" s="472"/>
      <c r="DZ990" s="472"/>
      <c r="EA990" s="472"/>
      <c r="EB990" s="472"/>
      <c r="EC990" s="472"/>
      <c r="ED990" s="472"/>
      <c r="EE990" s="472"/>
      <c r="EF990" s="472"/>
      <c r="EG990" s="472"/>
      <c r="EH990" s="472"/>
      <c r="EI990" s="472"/>
      <c r="EJ990" s="472"/>
      <c r="EK990" s="472"/>
      <c r="EL990" s="472"/>
      <c r="EM990" s="472"/>
      <c r="EN990" s="472"/>
      <c r="EO990" s="472"/>
      <c r="EP990" s="472"/>
      <c r="EQ990" s="472"/>
      <c r="ER990" s="472"/>
      <c r="ES990" s="472"/>
      <c r="ET990" s="472"/>
      <c r="EU990" s="472"/>
      <c r="EV990" s="472"/>
      <c r="EW990" s="472"/>
      <c r="EX990" s="472"/>
      <c r="EY990" s="472"/>
      <c r="EZ990" s="472"/>
      <c r="FA990" s="472"/>
      <c r="FB990" s="472"/>
      <c r="FC990" s="472"/>
      <c r="FD990" s="472"/>
      <c r="FE990" s="472"/>
      <c r="FF990" s="472"/>
      <c r="FG990" s="472"/>
      <c r="FH990" s="472"/>
      <c r="FI990" s="472"/>
      <c r="FJ990" s="472"/>
      <c r="FK990" s="472"/>
      <c r="FL990" s="472"/>
      <c r="FM990" s="472"/>
      <c r="FN990" s="472"/>
      <c r="FO990" s="472"/>
      <c r="FP990" s="472"/>
      <c r="FQ990" s="472"/>
      <c r="FR990" s="472"/>
      <c r="FS990" s="472"/>
      <c r="FT990" s="472"/>
      <c r="FU990" s="472"/>
      <c r="FV990" s="472"/>
      <c r="FW990" s="472"/>
      <c r="FX990" s="472"/>
      <c r="FY990" s="472"/>
      <c r="FZ990" s="472"/>
      <c r="GA990" s="472"/>
      <c r="GB990" s="472"/>
      <c r="GC990" s="472"/>
      <c r="GD990" s="472"/>
      <c r="GE990" s="472"/>
      <c r="GF990" s="472"/>
      <c r="GG990" s="472"/>
      <c r="GH990" s="472"/>
      <c r="GI990" s="472"/>
      <c r="GJ990" s="472"/>
      <c r="GK990" s="472"/>
      <c r="GL990" s="472"/>
      <c r="GM990" s="472"/>
      <c r="GN990" s="472"/>
      <c r="GO990" s="472"/>
      <c r="GP990" s="472"/>
      <c r="GQ990" s="472"/>
      <c r="GR990" s="472"/>
      <c r="GS990" s="472"/>
      <c r="GT990" s="472"/>
      <c r="GU990" s="472"/>
      <c r="GV990" s="472"/>
    </row>
    <row r="991" spans="1:204" s="473" customFormat="1" ht="32" x14ac:dyDescent="0.2">
      <c r="A991" s="491"/>
      <c r="B991" s="508" t="s">
        <v>1709</v>
      </c>
      <c r="C991" s="475" t="s">
        <v>200</v>
      </c>
      <c r="D991" s="478">
        <v>0.3</v>
      </c>
      <c r="E991" s="478"/>
      <c r="F991" s="478"/>
      <c r="G991" s="478"/>
      <c r="H991" s="478">
        <v>0.3</v>
      </c>
      <c r="I991" s="478"/>
      <c r="J991" s="478"/>
      <c r="K991" s="478"/>
      <c r="L991" s="478"/>
      <c r="M991" s="478"/>
      <c r="N991" s="478"/>
      <c r="O991" s="478"/>
      <c r="P991" s="478"/>
      <c r="Q991" s="478"/>
      <c r="R991" s="478"/>
      <c r="S991" s="478"/>
      <c r="T991" s="478"/>
      <c r="U991" s="478"/>
      <c r="V991" s="478"/>
      <c r="W991" s="478"/>
      <c r="X991" s="478">
        <v>0</v>
      </c>
      <c r="Y991" s="478"/>
      <c r="Z991" s="478"/>
      <c r="AA991" s="478"/>
      <c r="AB991" s="478"/>
      <c r="AC991" s="478"/>
      <c r="AD991" s="478"/>
      <c r="AE991" s="478"/>
      <c r="AF991" s="478"/>
      <c r="AG991" s="478"/>
      <c r="AH991" s="478"/>
      <c r="AI991" s="478"/>
      <c r="AJ991" s="478"/>
      <c r="AK991" s="478"/>
      <c r="AL991" s="478"/>
      <c r="AM991" s="478"/>
      <c r="AN991" s="478"/>
      <c r="AO991" s="478"/>
      <c r="AP991" s="478"/>
      <c r="AQ991" s="478"/>
      <c r="AR991" s="478"/>
      <c r="AS991" s="478"/>
      <c r="AT991" s="478"/>
      <c r="AU991" s="478"/>
      <c r="AV991" s="478"/>
      <c r="AW991" s="478"/>
      <c r="AX991" s="478"/>
      <c r="AY991" s="478"/>
      <c r="AZ991" s="478"/>
      <c r="BA991" s="478"/>
      <c r="BB991" s="478"/>
      <c r="BC991" s="478"/>
      <c r="BD991" s="475" t="s">
        <v>3029</v>
      </c>
      <c r="BE991" s="495" t="s">
        <v>1710</v>
      </c>
      <c r="BF991" s="472">
        <v>2017</v>
      </c>
      <c r="BG991" s="472">
        <v>0.3</v>
      </c>
      <c r="BH991" s="472">
        <v>0</v>
      </c>
      <c r="BI991" s="472"/>
      <c r="BJ991" s="472"/>
      <c r="BK991" s="472"/>
      <c r="BL991" s="472"/>
      <c r="BM991" s="472"/>
      <c r="BN991" s="472"/>
      <c r="BO991" s="472"/>
      <c r="BP991" s="472"/>
      <c r="BQ991" s="472"/>
      <c r="BR991" s="472"/>
      <c r="BS991" s="472"/>
      <c r="BT991" s="472"/>
      <c r="BU991" s="472"/>
      <c r="BV991" s="472"/>
      <c r="BW991" s="472"/>
      <c r="BX991" s="472"/>
      <c r="BY991" s="472"/>
      <c r="BZ991" s="472"/>
      <c r="CA991" s="472"/>
      <c r="CB991" s="472"/>
      <c r="CC991" s="472"/>
      <c r="CD991" s="472"/>
      <c r="CE991" s="472"/>
      <c r="CF991" s="472"/>
      <c r="CG991" s="472"/>
      <c r="CH991" s="472"/>
      <c r="CI991" s="472"/>
      <c r="CJ991" s="472"/>
      <c r="CK991" s="472"/>
      <c r="CL991" s="472"/>
      <c r="CM991" s="472"/>
      <c r="CN991" s="472"/>
      <c r="CO991" s="472"/>
      <c r="CP991" s="472"/>
      <c r="CQ991" s="472"/>
      <c r="CR991" s="472"/>
      <c r="CS991" s="472"/>
      <c r="CT991" s="472"/>
      <c r="CU991" s="472"/>
      <c r="CV991" s="472"/>
      <c r="CW991" s="472"/>
      <c r="CX991" s="472"/>
      <c r="CY991" s="472"/>
      <c r="CZ991" s="472"/>
      <c r="DA991" s="472"/>
      <c r="DB991" s="472"/>
      <c r="DC991" s="472"/>
      <c r="DD991" s="472"/>
      <c r="DE991" s="472"/>
      <c r="DF991" s="472"/>
      <c r="DG991" s="472"/>
      <c r="DH991" s="472"/>
      <c r="DI991" s="472"/>
      <c r="DJ991" s="472"/>
      <c r="DK991" s="472"/>
      <c r="DL991" s="472"/>
      <c r="DM991" s="472"/>
      <c r="DN991" s="472"/>
      <c r="DO991" s="472"/>
      <c r="DP991" s="472"/>
      <c r="DQ991" s="472"/>
      <c r="DR991" s="472"/>
      <c r="DS991" s="472"/>
      <c r="DT991" s="472"/>
      <c r="DU991" s="472"/>
      <c r="DV991" s="472"/>
      <c r="DW991" s="472"/>
      <c r="DX991" s="472"/>
      <c r="DY991" s="472"/>
      <c r="DZ991" s="472"/>
      <c r="EA991" s="472"/>
      <c r="EB991" s="472"/>
      <c r="EC991" s="472"/>
      <c r="ED991" s="472"/>
      <c r="EE991" s="472"/>
      <c r="EF991" s="472"/>
      <c r="EG991" s="472"/>
      <c r="EH991" s="472"/>
      <c r="EI991" s="472"/>
      <c r="EJ991" s="472"/>
      <c r="EK991" s="472"/>
      <c r="EL991" s="472"/>
      <c r="EM991" s="472"/>
      <c r="EN991" s="472"/>
      <c r="EO991" s="472"/>
      <c r="EP991" s="472"/>
      <c r="EQ991" s="472"/>
      <c r="ER991" s="472"/>
      <c r="ES991" s="472"/>
      <c r="ET991" s="472"/>
      <c r="EU991" s="472"/>
      <c r="EV991" s="472"/>
      <c r="EW991" s="472"/>
      <c r="EX991" s="472"/>
      <c r="EY991" s="472"/>
      <c r="EZ991" s="472"/>
      <c r="FA991" s="472"/>
      <c r="FB991" s="472"/>
      <c r="FC991" s="472"/>
      <c r="FD991" s="472"/>
      <c r="FE991" s="472"/>
      <c r="FF991" s="472"/>
      <c r="FG991" s="472"/>
      <c r="FH991" s="472"/>
      <c r="FI991" s="472"/>
      <c r="FJ991" s="472"/>
      <c r="FK991" s="472"/>
      <c r="FL991" s="472"/>
      <c r="FM991" s="472"/>
      <c r="FN991" s="472"/>
      <c r="FO991" s="472"/>
      <c r="FP991" s="472"/>
      <c r="FQ991" s="472"/>
      <c r="FR991" s="472"/>
      <c r="FS991" s="472"/>
      <c r="FT991" s="472"/>
      <c r="FU991" s="472"/>
      <c r="FV991" s="472"/>
      <c r="FW991" s="472"/>
      <c r="FX991" s="472"/>
      <c r="FY991" s="472"/>
      <c r="FZ991" s="472"/>
      <c r="GA991" s="472"/>
      <c r="GB991" s="472"/>
      <c r="GC991" s="472"/>
      <c r="GD991" s="472"/>
      <c r="GE991" s="472"/>
      <c r="GF991" s="472"/>
      <c r="GG991" s="472"/>
      <c r="GH991" s="472"/>
      <c r="GI991" s="472"/>
      <c r="GJ991" s="472"/>
      <c r="GK991" s="472"/>
      <c r="GL991" s="472"/>
      <c r="GM991" s="472"/>
      <c r="GN991" s="472"/>
      <c r="GO991" s="472"/>
      <c r="GP991" s="472"/>
      <c r="GQ991" s="472"/>
      <c r="GR991" s="472"/>
      <c r="GS991" s="472"/>
      <c r="GT991" s="472"/>
      <c r="GU991" s="472"/>
      <c r="GV991" s="472"/>
    </row>
    <row r="992" spans="1:204" s="473" customFormat="1" ht="32" x14ac:dyDescent="0.2">
      <c r="A992" s="491"/>
      <c r="B992" s="508" t="s">
        <v>1711</v>
      </c>
      <c r="C992" s="475" t="s">
        <v>200</v>
      </c>
      <c r="D992" s="478">
        <v>2</v>
      </c>
      <c r="E992" s="478"/>
      <c r="F992" s="478"/>
      <c r="G992" s="478"/>
      <c r="H992" s="478">
        <v>1.7</v>
      </c>
      <c r="I992" s="478"/>
      <c r="J992" s="478"/>
      <c r="K992" s="478"/>
      <c r="L992" s="478"/>
      <c r="M992" s="478"/>
      <c r="N992" s="478"/>
      <c r="O992" s="478"/>
      <c r="P992" s="478"/>
      <c r="Q992" s="478"/>
      <c r="R992" s="478"/>
      <c r="S992" s="478"/>
      <c r="T992" s="478"/>
      <c r="U992" s="478"/>
      <c r="V992" s="478"/>
      <c r="W992" s="478"/>
      <c r="X992" s="478">
        <v>0</v>
      </c>
      <c r="Y992" s="478"/>
      <c r="Z992" s="478"/>
      <c r="AA992" s="478"/>
      <c r="AB992" s="478"/>
      <c r="AC992" s="478"/>
      <c r="AD992" s="478"/>
      <c r="AE992" s="478"/>
      <c r="AF992" s="478"/>
      <c r="AG992" s="478"/>
      <c r="AH992" s="478"/>
      <c r="AI992" s="478"/>
      <c r="AJ992" s="478"/>
      <c r="AK992" s="478"/>
      <c r="AL992" s="478"/>
      <c r="AM992" s="478"/>
      <c r="AN992" s="478"/>
      <c r="AO992" s="478"/>
      <c r="AP992" s="478"/>
      <c r="AQ992" s="478"/>
      <c r="AR992" s="478"/>
      <c r="AS992" s="478"/>
      <c r="AT992" s="478"/>
      <c r="AU992" s="478"/>
      <c r="AV992" s="478"/>
      <c r="AW992" s="478"/>
      <c r="AX992" s="478"/>
      <c r="AY992" s="478"/>
      <c r="AZ992" s="478"/>
      <c r="BA992" s="478">
        <v>0.3</v>
      </c>
      <c r="BB992" s="478"/>
      <c r="BC992" s="478"/>
      <c r="BD992" s="475" t="s">
        <v>3029</v>
      </c>
      <c r="BE992" s="495" t="s">
        <v>1712</v>
      </c>
      <c r="BF992" s="472">
        <v>2017</v>
      </c>
      <c r="BG992" s="472">
        <v>2</v>
      </c>
      <c r="BH992" s="472">
        <v>0</v>
      </c>
      <c r="BI992" s="472"/>
      <c r="BJ992" s="472"/>
      <c r="BK992" s="472"/>
      <c r="BL992" s="472"/>
      <c r="BM992" s="472"/>
      <c r="BN992" s="472"/>
      <c r="BO992" s="472"/>
      <c r="BP992" s="472"/>
      <c r="BQ992" s="472"/>
      <c r="BR992" s="472"/>
      <c r="BS992" s="472"/>
      <c r="BT992" s="472"/>
      <c r="BU992" s="472"/>
      <c r="BV992" s="472"/>
      <c r="BW992" s="472"/>
      <c r="BX992" s="472"/>
      <c r="BY992" s="472"/>
      <c r="BZ992" s="472"/>
      <c r="CA992" s="472"/>
      <c r="CB992" s="472"/>
      <c r="CC992" s="472"/>
      <c r="CD992" s="472"/>
      <c r="CE992" s="472"/>
      <c r="CF992" s="472"/>
      <c r="CG992" s="472"/>
      <c r="CH992" s="472"/>
      <c r="CI992" s="472"/>
      <c r="CJ992" s="472"/>
      <c r="CK992" s="472"/>
      <c r="CL992" s="472"/>
      <c r="CM992" s="472"/>
      <c r="CN992" s="472"/>
      <c r="CO992" s="472"/>
      <c r="CP992" s="472"/>
      <c r="CQ992" s="472"/>
      <c r="CR992" s="472"/>
      <c r="CS992" s="472"/>
      <c r="CT992" s="472"/>
      <c r="CU992" s="472"/>
      <c r="CV992" s="472"/>
      <c r="CW992" s="472"/>
      <c r="CX992" s="472"/>
      <c r="CY992" s="472"/>
      <c r="CZ992" s="472"/>
      <c r="DA992" s="472"/>
      <c r="DB992" s="472"/>
      <c r="DC992" s="472"/>
      <c r="DD992" s="472"/>
      <c r="DE992" s="472"/>
      <c r="DF992" s="472"/>
      <c r="DG992" s="472"/>
      <c r="DH992" s="472"/>
      <c r="DI992" s="472"/>
      <c r="DJ992" s="472"/>
      <c r="DK992" s="472"/>
      <c r="DL992" s="472"/>
      <c r="DM992" s="472"/>
      <c r="DN992" s="472"/>
      <c r="DO992" s="472"/>
      <c r="DP992" s="472"/>
      <c r="DQ992" s="472"/>
      <c r="DR992" s="472"/>
      <c r="DS992" s="472"/>
      <c r="DT992" s="472"/>
      <c r="DU992" s="472"/>
      <c r="DV992" s="472"/>
      <c r="DW992" s="472"/>
      <c r="DX992" s="472"/>
      <c r="DY992" s="472"/>
      <c r="DZ992" s="472"/>
      <c r="EA992" s="472"/>
      <c r="EB992" s="472"/>
      <c r="EC992" s="472"/>
      <c r="ED992" s="472"/>
      <c r="EE992" s="472"/>
      <c r="EF992" s="472"/>
      <c r="EG992" s="472"/>
      <c r="EH992" s="472"/>
      <c r="EI992" s="472"/>
      <c r="EJ992" s="472"/>
      <c r="EK992" s="472"/>
      <c r="EL992" s="472"/>
      <c r="EM992" s="472"/>
      <c r="EN992" s="472"/>
      <c r="EO992" s="472"/>
      <c r="EP992" s="472"/>
      <c r="EQ992" s="472"/>
      <c r="ER992" s="472"/>
      <c r="ES992" s="472"/>
      <c r="ET992" s="472"/>
      <c r="EU992" s="472"/>
      <c r="EV992" s="472"/>
      <c r="EW992" s="472"/>
      <c r="EX992" s="472"/>
      <c r="EY992" s="472"/>
      <c r="EZ992" s="472"/>
      <c r="FA992" s="472"/>
      <c r="FB992" s="472"/>
      <c r="FC992" s="472"/>
      <c r="FD992" s="472"/>
      <c r="FE992" s="472"/>
      <c r="FF992" s="472"/>
      <c r="FG992" s="472"/>
      <c r="FH992" s="472"/>
      <c r="FI992" s="472"/>
      <c r="FJ992" s="472"/>
      <c r="FK992" s="472"/>
      <c r="FL992" s="472"/>
      <c r="FM992" s="472"/>
      <c r="FN992" s="472"/>
      <c r="FO992" s="472"/>
      <c r="FP992" s="472"/>
      <c r="FQ992" s="472"/>
      <c r="FR992" s="472"/>
      <c r="FS992" s="472"/>
      <c r="FT992" s="472"/>
      <c r="FU992" s="472"/>
      <c r="FV992" s="472"/>
      <c r="FW992" s="472"/>
      <c r="FX992" s="472"/>
      <c r="FY992" s="472"/>
      <c r="FZ992" s="472"/>
      <c r="GA992" s="472"/>
      <c r="GB992" s="472"/>
      <c r="GC992" s="472"/>
      <c r="GD992" s="472"/>
      <c r="GE992" s="472"/>
      <c r="GF992" s="472"/>
      <c r="GG992" s="472"/>
      <c r="GH992" s="472"/>
      <c r="GI992" s="472"/>
      <c r="GJ992" s="472"/>
      <c r="GK992" s="472"/>
      <c r="GL992" s="472"/>
      <c r="GM992" s="472"/>
      <c r="GN992" s="472"/>
      <c r="GO992" s="472"/>
      <c r="GP992" s="472"/>
      <c r="GQ992" s="472"/>
      <c r="GR992" s="472"/>
      <c r="GS992" s="472"/>
      <c r="GT992" s="472"/>
      <c r="GU992" s="472"/>
      <c r="GV992" s="472"/>
    </row>
    <row r="993" spans="1:204" s="473" customFormat="1" ht="32" x14ac:dyDescent="0.2">
      <c r="A993" s="491"/>
      <c r="B993" s="508" t="s">
        <v>1713</v>
      </c>
      <c r="C993" s="475" t="s">
        <v>200</v>
      </c>
      <c r="D993" s="478">
        <v>0.6</v>
      </c>
      <c r="E993" s="478"/>
      <c r="F993" s="478"/>
      <c r="G993" s="478"/>
      <c r="H993" s="478">
        <v>0.35</v>
      </c>
      <c r="I993" s="478">
        <v>0.1</v>
      </c>
      <c r="J993" s="478"/>
      <c r="K993" s="478"/>
      <c r="L993" s="478"/>
      <c r="M993" s="478"/>
      <c r="N993" s="478"/>
      <c r="O993" s="478"/>
      <c r="P993" s="478"/>
      <c r="Q993" s="478"/>
      <c r="R993" s="478"/>
      <c r="S993" s="478"/>
      <c r="T993" s="478"/>
      <c r="U993" s="478"/>
      <c r="V993" s="478"/>
      <c r="W993" s="478"/>
      <c r="X993" s="478">
        <v>0</v>
      </c>
      <c r="Y993" s="478"/>
      <c r="Z993" s="478"/>
      <c r="AA993" s="478"/>
      <c r="AB993" s="478"/>
      <c r="AC993" s="478"/>
      <c r="AD993" s="478"/>
      <c r="AE993" s="478"/>
      <c r="AF993" s="478"/>
      <c r="AG993" s="478"/>
      <c r="AH993" s="478"/>
      <c r="AI993" s="478"/>
      <c r="AJ993" s="478"/>
      <c r="AK993" s="478"/>
      <c r="AL993" s="478"/>
      <c r="AM993" s="478"/>
      <c r="AN993" s="478"/>
      <c r="AO993" s="478"/>
      <c r="AP993" s="478"/>
      <c r="AQ993" s="478"/>
      <c r="AR993" s="478"/>
      <c r="AS993" s="478"/>
      <c r="AT993" s="478"/>
      <c r="AU993" s="478"/>
      <c r="AV993" s="478"/>
      <c r="AW993" s="478"/>
      <c r="AX993" s="478"/>
      <c r="AY993" s="478"/>
      <c r="AZ993" s="478"/>
      <c r="BA993" s="478">
        <v>0.15</v>
      </c>
      <c r="BB993" s="478"/>
      <c r="BC993" s="478"/>
      <c r="BD993" s="475" t="s">
        <v>3029</v>
      </c>
      <c r="BE993" s="495" t="s">
        <v>1714</v>
      </c>
      <c r="BF993" s="472">
        <v>2017</v>
      </c>
      <c r="BG993" s="472">
        <v>0.6</v>
      </c>
      <c r="BH993" s="472">
        <v>0</v>
      </c>
      <c r="BI993" s="472"/>
      <c r="BJ993" s="472"/>
      <c r="BK993" s="472"/>
      <c r="BL993" s="472"/>
      <c r="BM993" s="472"/>
      <c r="BN993" s="472"/>
      <c r="BO993" s="472"/>
      <c r="BP993" s="472"/>
      <c r="BQ993" s="472"/>
      <c r="BR993" s="472"/>
      <c r="BS993" s="472"/>
      <c r="BT993" s="472"/>
      <c r="BU993" s="472"/>
      <c r="BV993" s="472"/>
      <c r="BW993" s="472"/>
      <c r="BX993" s="472"/>
      <c r="BY993" s="472"/>
      <c r="BZ993" s="472"/>
      <c r="CA993" s="472"/>
      <c r="CB993" s="472"/>
      <c r="CC993" s="472"/>
      <c r="CD993" s="472"/>
      <c r="CE993" s="472"/>
      <c r="CF993" s="472"/>
      <c r="CG993" s="472"/>
      <c r="CH993" s="472"/>
      <c r="CI993" s="472"/>
      <c r="CJ993" s="472"/>
      <c r="CK993" s="472"/>
      <c r="CL993" s="472"/>
      <c r="CM993" s="472"/>
      <c r="CN993" s="472"/>
      <c r="CO993" s="472"/>
      <c r="CP993" s="472"/>
      <c r="CQ993" s="472"/>
      <c r="CR993" s="472"/>
      <c r="CS993" s="472"/>
      <c r="CT993" s="472"/>
      <c r="CU993" s="472"/>
      <c r="CV993" s="472"/>
      <c r="CW993" s="472"/>
      <c r="CX993" s="472"/>
      <c r="CY993" s="472"/>
      <c r="CZ993" s="472"/>
      <c r="DA993" s="472"/>
      <c r="DB993" s="472"/>
      <c r="DC993" s="472"/>
      <c r="DD993" s="472"/>
      <c r="DE993" s="472"/>
      <c r="DF993" s="472"/>
      <c r="DG993" s="472"/>
      <c r="DH993" s="472"/>
      <c r="DI993" s="472"/>
      <c r="DJ993" s="472"/>
      <c r="DK993" s="472"/>
      <c r="DL993" s="472"/>
      <c r="DM993" s="472"/>
      <c r="DN993" s="472"/>
      <c r="DO993" s="472"/>
      <c r="DP993" s="472"/>
      <c r="DQ993" s="472"/>
      <c r="DR993" s="472"/>
      <c r="DS993" s="472"/>
      <c r="DT993" s="472"/>
      <c r="DU993" s="472"/>
      <c r="DV993" s="472"/>
      <c r="DW993" s="472"/>
      <c r="DX993" s="472"/>
      <c r="DY993" s="472"/>
      <c r="DZ993" s="472"/>
      <c r="EA993" s="472"/>
      <c r="EB993" s="472"/>
      <c r="EC993" s="472"/>
      <c r="ED993" s="472"/>
      <c r="EE993" s="472"/>
      <c r="EF993" s="472"/>
      <c r="EG993" s="472"/>
      <c r="EH993" s="472"/>
      <c r="EI993" s="472"/>
      <c r="EJ993" s="472"/>
      <c r="EK993" s="472"/>
      <c r="EL993" s="472"/>
      <c r="EM993" s="472"/>
      <c r="EN993" s="472"/>
      <c r="EO993" s="472"/>
      <c r="EP993" s="472"/>
      <c r="EQ993" s="472"/>
      <c r="ER993" s="472"/>
      <c r="ES993" s="472"/>
      <c r="ET993" s="472"/>
      <c r="EU993" s="472"/>
      <c r="EV993" s="472"/>
      <c r="EW993" s="472"/>
      <c r="EX993" s="472"/>
      <c r="EY993" s="472"/>
      <c r="EZ993" s="472"/>
      <c r="FA993" s="472"/>
      <c r="FB993" s="472"/>
      <c r="FC993" s="472"/>
      <c r="FD993" s="472"/>
      <c r="FE993" s="472"/>
      <c r="FF993" s="472"/>
      <c r="FG993" s="472"/>
      <c r="FH993" s="472"/>
      <c r="FI993" s="472"/>
      <c r="FJ993" s="472"/>
      <c r="FK993" s="472"/>
      <c r="FL993" s="472"/>
      <c r="FM993" s="472"/>
      <c r="FN993" s="472"/>
      <c r="FO993" s="472"/>
      <c r="FP993" s="472"/>
      <c r="FQ993" s="472"/>
      <c r="FR993" s="472"/>
      <c r="FS993" s="472"/>
      <c r="FT993" s="472"/>
      <c r="FU993" s="472"/>
      <c r="FV993" s="472"/>
      <c r="FW993" s="472"/>
      <c r="FX993" s="472"/>
      <c r="FY993" s="472"/>
      <c r="FZ993" s="472"/>
      <c r="GA993" s="472"/>
      <c r="GB993" s="472"/>
      <c r="GC993" s="472"/>
      <c r="GD993" s="472"/>
      <c r="GE993" s="472"/>
      <c r="GF993" s="472"/>
      <c r="GG993" s="472"/>
      <c r="GH993" s="472"/>
      <c r="GI993" s="472"/>
      <c r="GJ993" s="472"/>
      <c r="GK993" s="472"/>
      <c r="GL993" s="472"/>
      <c r="GM993" s="472"/>
      <c r="GN993" s="472"/>
      <c r="GO993" s="472"/>
      <c r="GP993" s="472"/>
      <c r="GQ993" s="472"/>
      <c r="GR993" s="472"/>
      <c r="GS993" s="472"/>
      <c r="GT993" s="472"/>
      <c r="GU993" s="472"/>
      <c r="GV993" s="472"/>
    </row>
    <row r="994" spans="1:204" s="473" customFormat="1" x14ac:dyDescent="0.2">
      <c r="A994" s="491"/>
      <c r="B994" s="481" t="s">
        <v>1715</v>
      </c>
      <c r="C994" s="475" t="s">
        <v>200</v>
      </c>
      <c r="D994" s="478">
        <v>9.6999999999999993</v>
      </c>
      <c r="E994" s="478"/>
      <c r="F994" s="478"/>
      <c r="G994" s="478"/>
      <c r="H994" s="478"/>
      <c r="I994" s="478"/>
      <c r="J994" s="478"/>
      <c r="K994" s="478"/>
      <c r="L994" s="478"/>
      <c r="M994" s="478"/>
      <c r="N994" s="478"/>
      <c r="O994" s="478"/>
      <c r="P994" s="478"/>
      <c r="Q994" s="478"/>
      <c r="R994" s="478"/>
      <c r="S994" s="478"/>
      <c r="T994" s="478"/>
      <c r="U994" s="478"/>
      <c r="V994" s="478"/>
      <c r="W994" s="478"/>
      <c r="X994" s="478">
        <v>0</v>
      </c>
      <c r="Y994" s="478"/>
      <c r="Z994" s="478"/>
      <c r="AA994" s="478"/>
      <c r="AB994" s="478"/>
      <c r="AC994" s="478"/>
      <c r="AD994" s="478"/>
      <c r="AE994" s="478"/>
      <c r="AF994" s="478"/>
      <c r="AG994" s="478"/>
      <c r="AH994" s="478"/>
      <c r="AI994" s="478"/>
      <c r="AJ994" s="478"/>
      <c r="AK994" s="478"/>
      <c r="AL994" s="478"/>
      <c r="AM994" s="478"/>
      <c r="AN994" s="478"/>
      <c r="AO994" s="478"/>
      <c r="AP994" s="478"/>
      <c r="AQ994" s="478"/>
      <c r="AR994" s="478"/>
      <c r="AS994" s="478"/>
      <c r="AT994" s="478"/>
      <c r="AU994" s="478"/>
      <c r="AV994" s="478"/>
      <c r="AW994" s="478"/>
      <c r="AX994" s="478"/>
      <c r="AY994" s="478"/>
      <c r="AZ994" s="478"/>
      <c r="BA994" s="478"/>
      <c r="BB994" s="478"/>
      <c r="BC994" s="478"/>
      <c r="BD994" s="475" t="s">
        <v>3029</v>
      </c>
      <c r="BE994" s="495"/>
      <c r="BF994" s="472"/>
      <c r="BG994" s="472">
        <v>0</v>
      </c>
      <c r="BH994" s="472">
        <v>9.6999999999999993</v>
      </c>
      <c r="BI994" s="472"/>
      <c r="BJ994" s="472"/>
      <c r="BK994" s="472"/>
      <c r="BL994" s="472"/>
      <c r="BM994" s="472"/>
      <c r="BN994" s="472"/>
      <c r="BO994" s="472"/>
      <c r="BP994" s="472"/>
      <c r="BQ994" s="472"/>
      <c r="BR994" s="472"/>
      <c r="BS994" s="472"/>
      <c r="BT994" s="472"/>
      <c r="BU994" s="472"/>
      <c r="BV994" s="472"/>
      <c r="BW994" s="472"/>
      <c r="BX994" s="472"/>
      <c r="BY994" s="472"/>
      <c r="BZ994" s="472"/>
      <c r="CA994" s="472"/>
      <c r="CB994" s="472"/>
      <c r="CC994" s="472"/>
      <c r="CD994" s="472"/>
      <c r="CE994" s="472"/>
      <c r="CF994" s="472"/>
      <c r="CG994" s="472"/>
      <c r="CH994" s="472"/>
      <c r="CI994" s="472"/>
      <c r="CJ994" s="472"/>
      <c r="CK994" s="472"/>
      <c r="CL994" s="472"/>
      <c r="CM994" s="472"/>
      <c r="CN994" s="472"/>
      <c r="CO994" s="472"/>
      <c r="CP994" s="472"/>
      <c r="CQ994" s="472"/>
      <c r="CR994" s="472"/>
      <c r="CS994" s="472"/>
      <c r="CT994" s="472"/>
      <c r="CU994" s="472"/>
      <c r="CV994" s="472"/>
      <c r="CW994" s="472"/>
      <c r="CX994" s="472"/>
      <c r="CY994" s="472"/>
      <c r="CZ994" s="472"/>
      <c r="DA994" s="472"/>
      <c r="DB994" s="472"/>
      <c r="DC994" s="472"/>
      <c r="DD994" s="472"/>
      <c r="DE994" s="472"/>
      <c r="DF994" s="472"/>
      <c r="DG994" s="472"/>
      <c r="DH994" s="472"/>
      <c r="DI994" s="472"/>
      <c r="DJ994" s="472"/>
      <c r="DK994" s="472"/>
      <c r="DL994" s="472"/>
      <c r="DM994" s="472"/>
      <c r="DN994" s="472"/>
      <c r="DO994" s="472"/>
      <c r="DP994" s="472"/>
      <c r="DQ994" s="472"/>
      <c r="DR994" s="472"/>
      <c r="DS994" s="472"/>
      <c r="DT994" s="472"/>
      <c r="DU994" s="472"/>
      <c r="DV994" s="472"/>
      <c r="DW994" s="472"/>
      <c r="DX994" s="472"/>
      <c r="DY994" s="472"/>
      <c r="DZ994" s="472"/>
      <c r="EA994" s="472"/>
      <c r="EB994" s="472"/>
      <c r="EC994" s="472"/>
      <c r="ED994" s="472"/>
      <c r="EE994" s="472"/>
      <c r="EF994" s="472"/>
      <c r="EG994" s="472"/>
      <c r="EH994" s="472"/>
      <c r="EI994" s="472"/>
      <c r="EJ994" s="472"/>
      <c r="EK994" s="472"/>
      <c r="EL994" s="472"/>
      <c r="EM994" s="472"/>
      <c r="EN994" s="472"/>
      <c r="EO994" s="472"/>
      <c r="EP994" s="472"/>
      <c r="EQ994" s="472"/>
      <c r="ER994" s="472"/>
      <c r="ES994" s="472"/>
      <c r="ET994" s="472"/>
      <c r="EU994" s="472"/>
      <c r="EV994" s="472"/>
      <c r="EW994" s="472"/>
      <c r="EX994" s="472"/>
      <c r="EY994" s="472"/>
      <c r="EZ994" s="472"/>
      <c r="FA994" s="472"/>
      <c r="FB994" s="472"/>
      <c r="FC994" s="472"/>
      <c r="FD994" s="472"/>
      <c r="FE994" s="472"/>
      <c r="FF994" s="472"/>
      <c r="FG994" s="472"/>
      <c r="FH994" s="472"/>
      <c r="FI994" s="472"/>
      <c r="FJ994" s="472"/>
      <c r="FK994" s="472"/>
      <c r="FL994" s="472"/>
      <c r="FM994" s="472"/>
      <c r="FN994" s="472"/>
      <c r="FO994" s="472"/>
      <c r="FP994" s="472"/>
      <c r="FQ994" s="472"/>
      <c r="FR994" s="472"/>
      <c r="FS994" s="472"/>
      <c r="FT994" s="472"/>
      <c r="FU994" s="472"/>
      <c r="FV994" s="472"/>
      <c r="FW994" s="472"/>
      <c r="FX994" s="472"/>
      <c r="FY994" s="472"/>
      <c r="FZ994" s="472"/>
      <c r="GA994" s="472"/>
      <c r="GB994" s="472"/>
      <c r="GC994" s="472"/>
      <c r="GD994" s="472"/>
      <c r="GE994" s="472"/>
      <c r="GF994" s="472"/>
      <c r="GG994" s="472"/>
      <c r="GH994" s="472"/>
      <c r="GI994" s="472"/>
      <c r="GJ994" s="472"/>
      <c r="GK994" s="472"/>
      <c r="GL994" s="472"/>
      <c r="GM994" s="472"/>
      <c r="GN994" s="472"/>
      <c r="GO994" s="472"/>
      <c r="GP994" s="472"/>
      <c r="GQ994" s="472"/>
      <c r="GR994" s="472"/>
      <c r="GS994" s="472"/>
      <c r="GT994" s="472"/>
      <c r="GU994" s="472"/>
      <c r="GV994" s="472"/>
    </row>
    <row r="995" spans="1:204" s="473" customFormat="1" x14ac:dyDescent="0.2">
      <c r="A995" s="491"/>
      <c r="B995" s="481" t="s">
        <v>1716</v>
      </c>
      <c r="C995" s="475" t="s">
        <v>200</v>
      </c>
      <c r="D995" s="478">
        <v>0.35</v>
      </c>
      <c r="E995" s="478"/>
      <c r="F995" s="478"/>
      <c r="G995" s="478"/>
      <c r="H995" s="478"/>
      <c r="I995" s="478"/>
      <c r="J995" s="478"/>
      <c r="K995" s="478"/>
      <c r="L995" s="478"/>
      <c r="M995" s="478"/>
      <c r="N995" s="478"/>
      <c r="O995" s="478"/>
      <c r="P995" s="478"/>
      <c r="Q995" s="478"/>
      <c r="R995" s="478"/>
      <c r="S995" s="478"/>
      <c r="T995" s="478"/>
      <c r="U995" s="478"/>
      <c r="V995" s="478"/>
      <c r="W995" s="478"/>
      <c r="X995" s="478">
        <v>0</v>
      </c>
      <c r="Y995" s="478"/>
      <c r="Z995" s="478"/>
      <c r="AA995" s="478"/>
      <c r="AB995" s="478"/>
      <c r="AC995" s="478"/>
      <c r="AD995" s="478"/>
      <c r="AE995" s="478"/>
      <c r="AF995" s="478"/>
      <c r="AG995" s="478"/>
      <c r="AH995" s="478"/>
      <c r="AI995" s="478"/>
      <c r="AJ995" s="478"/>
      <c r="AK995" s="478"/>
      <c r="AL995" s="478"/>
      <c r="AM995" s="478"/>
      <c r="AN995" s="478"/>
      <c r="AO995" s="478"/>
      <c r="AP995" s="478"/>
      <c r="AQ995" s="478"/>
      <c r="AR995" s="478"/>
      <c r="AS995" s="478"/>
      <c r="AT995" s="478"/>
      <c r="AU995" s="478"/>
      <c r="AV995" s="478"/>
      <c r="AW995" s="478"/>
      <c r="AX995" s="478"/>
      <c r="AY995" s="478"/>
      <c r="AZ995" s="478"/>
      <c r="BA995" s="478"/>
      <c r="BB995" s="478"/>
      <c r="BC995" s="478"/>
      <c r="BD995" s="475" t="s">
        <v>3029</v>
      </c>
      <c r="BE995" s="495"/>
      <c r="BF995" s="472"/>
      <c r="BG995" s="472">
        <v>0</v>
      </c>
      <c r="BH995" s="472">
        <v>0.35</v>
      </c>
      <c r="BI995" s="472"/>
      <c r="BJ995" s="472"/>
      <c r="BK995" s="472"/>
      <c r="BL995" s="472"/>
      <c r="BM995" s="472"/>
      <c r="BN995" s="472"/>
      <c r="BO995" s="472"/>
      <c r="BP995" s="472"/>
      <c r="BQ995" s="472"/>
      <c r="BR995" s="472"/>
      <c r="BS995" s="472"/>
      <c r="BT995" s="472"/>
      <c r="BU995" s="472"/>
      <c r="BV995" s="472"/>
      <c r="BW995" s="472"/>
      <c r="BX995" s="472"/>
      <c r="BY995" s="472"/>
      <c r="BZ995" s="472"/>
      <c r="CA995" s="472"/>
      <c r="CB995" s="472"/>
      <c r="CC995" s="472"/>
      <c r="CD995" s="472"/>
      <c r="CE995" s="472"/>
      <c r="CF995" s="472"/>
      <c r="CG995" s="472"/>
      <c r="CH995" s="472"/>
      <c r="CI995" s="472"/>
      <c r="CJ995" s="472"/>
      <c r="CK995" s="472"/>
      <c r="CL995" s="472"/>
      <c r="CM995" s="472"/>
      <c r="CN995" s="472"/>
      <c r="CO995" s="472"/>
      <c r="CP995" s="472"/>
      <c r="CQ995" s="472"/>
      <c r="CR995" s="472"/>
      <c r="CS995" s="472"/>
      <c r="CT995" s="472"/>
      <c r="CU995" s="472"/>
      <c r="CV995" s="472"/>
      <c r="CW995" s="472"/>
      <c r="CX995" s="472"/>
      <c r="CY995" s="472"/>
      <c r="CZ995" s="472"/>
      <c r="DA995" s="472"/>
      <c r="DB995" s="472"/>
      <c r="DC995" s="472"/>
      <c r="DD995" s="472"/>
      <c r="DE995" s="472"/>
      <c r="DF995" s="472"/>
      <c r="DG995" s="472"/>
      <c r="DH995" s="472"/>
      <c r="DI995" s="472"/>
      <c r="DJ995" s="472"/>
      <c r="DK995" s="472"/>
      <c r="DL995" s="472"/>
      <c r="DM995" s="472"/>
      <c r="DN995" s="472"/>
      <c r="DO995" s="472"/>
      <c r="DP995" s="472"/>
      <c r="DQ995" s="472"/>
      <c r="DR995" s="472"/>
      <c r="DS995" s="472"/>
      <c r="DT995" s="472"/>
      <c r="DU995" s="472"/>
      <c r="DV995" s="472"/>
      <c r="DW995" s="472"/>
      <c r="DX995" s="472"/>
      <c r="DY995" s="472"/>
      <c r="DZ995" s="472"/>
      <c r="EA995" s="472"/>
      <c r="EB995" s="472"/>
      <c r="EC995" s="472"/>
      <c r="ED995" s="472"/>
      <c r="EE995" s="472"/>
      <c r="EF995" s="472"/>
      <c r="EG995" s="472"/>
      <c r="EH995" s="472"/>
      <c r="EI995" s="472"/>
      <c r="EJ995" s="472"/>
      <c r="EK995" s="472"/>
      <c r="EL995" s="472"/>
      <c r="EM995" s="472"/>
      <c r="EN995" s="472"/>
      <c r="EO995" s="472"/>
      <c r="EP995" s="472"/>
      <c r="EQ995" s="472"/>
      <c r="ER995" s="472"/>
      <c r="ES995" s="472"/>
      <c r="ET995" s="472"/>
      <c r="EU995" s="472"/>
      <c r="EV995" s="472"/>
      <c r="EW995" s="472"/>
      <c r="EX995" s="472"/>
      <c r="EY995" s="472"/>
      <c r="EZ995" s="472"/>
      <c r="FA995" s="472"/>
      <c r="FB995" s="472"/>
      <c r="FC995" s="472"/>
      <c r="FD995" s="472"/>
      <c r="FE995" s="472"/>
      <c r="FF995" s="472"/>
      <c r="FG995" s="472"/>
      <c r="FH995" s="472"/>
      <c r="FI995" s="472"/>
      <c r="FJ995" s="472"/>
      <c r="FK995" s="472"/>
      <c r="FL995" s="472"/>
      <c r="FM995" s="472"/>
      <c r="FN995" s="472"/>
      <c r="FO995" s="472"/>
      <c r="FP995" s="472"/>
      <c r="FQ995" s="472"/>
      <c r="FR995" s="472"/>
      <c r="FS995" s="472"/>
      <c r="FT995" s="472"/>
      <c r="FU995" s="472"/>
      <c r="FV995" s="472"/>
      <c r="FW995" s="472"/>
      <c r="FX995" s="472"/>
      <c r="FY995" s="472"/>
      <c r="FZ995" s="472"/>
      <c r="GA995" s="472"/>
      <c r="GB995" s="472"/>
      <c r="GC995" s="472"/>
      <c r="GD995" s="472"/>
      <c r="GE995" s="472"/>
      <c r="GF995" s="472"/>
      <c r="GG995" s="472"/>
      <c r="GH995" s="472"/>
      <c r="GI995" s="472"/>
      <c r="GJ995" s="472"/>
      <c r="GK995" s="472"/>
      <c r="GL995" s="472"/>
      <c r="GM995" s="472"/>
      <c r="GN995" s="472"/>
      <c r="GO995" s="472"/>
      <c r="GP995" s="472"/>
      <c r="GQ995" s="472"/>
      <c r="GR995" s="472"/>
      <c r="GS995" s="472"/>
      <c r="GT995" s="472"/>
      <c r="GU995" s="472"/>
      <c r="GV995" s="472"/>
    </row>
    <row r="996" spans="1:204" s="473" customFormat="1" x14ac:dyDescent="0.2">
      <c r="A996" s="491"/>
      <c r="B996" s="481" t="s">
        <v>1717</v>
      </c>
      <c r="C996" s="475" t="s">
        <v>200</v>
      </c>
      <c r="D996" s="478">
        <v>1.55</v>
      </c>
      <c r="E996" s="478"/>
      <c r="F996" s="478"/>
      <c r="G996" s="478"/>
      <c r="H996" s="478">
        <v>1.55</v>
      </c>
      <c r="I996" s="478"/>
      <c r="J996" s="478"/>
      <c r="K996" s="478"/>
      <c r="L996" s="478"/>
      <c r="M996" s="478"/>
      <c r="N996" s="478"/>
      <c r="O996" s="478"/>
      <c r="P996" s="478"/>
      <c r="Q996" s="478"/>
      <c r="R996" s="478"/>
      <c r="S996" s="478"/>
      <c r="T996" s="478"/>
      <c r="U996" s="478"/>
      <c r="V996" s="478"/>
      <c r="W996" s="478"/>
      <c r="X996" s="478">
        <v>0</v>
      </c>
      <c r="Y996" s="478"/>
      <c r="Z996" s="478"/>
      <c r="AA996" s="478"/>
      <c r="AB996" s="478"/>
      <c r="AC996" s="478"/>
      <c r="AD996" s="478"/>
      <c r="AE996" s="478"/>
      <c r="AF996" s="478"/>
      <c r="AG996" s="478"/>
      <c r="AH996" s="478"/>
      <c r="AI996" s="478"/>
      <c r="AJ996" s="478"/>
      <c r="AK996" s="478"/>
      <c r="AL996" s="478"/>
      <c r="AM996" s="478"/>
      <c r="AN996" s="478"/>
      <c r="AO996" s="478"/>
      <c r="AP996" s="478"/>
      <c r="AQ996" s="478"/>
      <c r="AR996" s="478"/>
      <c r="AS996" s="478"/>
      <c r="AT996" s="478"/>
      <c r="AU996" s="478"/>
      <c r="AV996" s="478"/>
      <c r="AW996" s="478"/>
      <c r="AX996" s="478"/>
      <c r="AY996" s="478"/>
      <c r="AZ996" s="478"/>
      <c r="BA996" s="478"/>
      <c r="BB996" s="478"/>
      <c r="BC996" s="478"/>
      <c r="BD996" s="475" t="s">
        <v>3029</v>
      </c>
      <c r="BE996" s="475" t="s">
        <v>3029</v>
      </c>
      <c r="BF996" s="472">
        <v>2017</v>
      </c>
      <c r="BG996" s="472"/>
      <c r="BH996" s="472"/>
      <c r="BI996" s="472"/>
      <c r="BJ996" s="472"/>
      <c r="BK996" s="472"/>
      <c r="BL996" s="472"/>
      <c r="BM996" s="472"/>
      <c r="BN996" s="472"/>
      <c r="BO996" s="472"/>
      <c r="BP996" s="472"/>
      <c r="BQ996" s="472"/>
      <c r="BR996" s="472"/>
      <c r="BS996" s="472"/>
      <c r="BT996" s="472"/>
      <c r="BU996" s="472"/>
      <c r="BV996" s="472"/>
      <c r="BW996" s="472"/>
      <c r="BX996" s="472"/>
      <c r="BY996" s="472"/>
      <c r="BZ996" s="472"/>
      <c r="CA996" s="472"/>
      <c r="CB996" s="472"/>
      <c r="CC996" s="472"/>
      <c r="CD996" s="472"/>
      <c r="CE996" s="472"/>
      <c r="CF996" s="472"/>
      <c r="CG996" s="472"/>
      <c r="CH996" s="472"/>
      <c r="CI996" s="472"/>
      <c r="CJ996" s="472"/>
      <c r="CK996" s="472"/>
      <c r="CL996" s="472"/>
      <c r="CM996" s="472"/>
      <c r="CN996" s="472"/>
      <c r="CO996" s="472"/>
      <c r="CP996" s="472"/>
      <c r="CQ996" s="472"/>
      <c r="CR996" s="472"/>
      <c r="CS996" s="472"/>
      <c r="CT996" s="472"/>
      <c r="CU996" s="472"/>
      <c r="CV996" s="472"/>
      <c r="CW996" s="472"/>
      <c r="CX996" s="472"/>
      <c r="CY996" s="472"/>
      <c r="CZ996" s="472"/>
      <c r="DA996" s="472"/>
      <c r="DB996" s="472"/>
      <c r="DC996" s="472"/>
      <c r="DD996" s="472"/>
      <c r="DE996" s="472"/>
      <c r="DF996" s="472"/>
      <c r="DG996" s="472"/>
      <c r="DH996" s="472"/>
      <c r="DI996" s="472"/>
      <c r="DJ996" s="472"/>
      <c r="DK996" s="472"/>
      <c r="DL996" s="472"/>
      <c r="DM996" s="472"/>
      <c r="DN996" s="472"/>
      <c r="DO996" s="472"/>
      <c r="DP996" s="472"/>
      <c r="DQ996" s="472"/>
      <c r="DR996" s="472"/>
      <c r="DS996" s="472"/>
      <c r="DT996" s="472"/>
      <c r="DU996" s="472"/>
      <c r="DV996" s="472"/>
      <c r="DW996" s="472"/>
      <c r="DX996" s="472"/>
      <c r="DY996" s="472"/>
      <c r="DZ996" s="472"/>
      <c r="EA996" s="472"/>
      <c r="EB996" s="472"/>
      <c r="EC996" s="472"/>
      <c r="ED996" s="472"/>
      <c r="EE996" s="472"/>
      <c r="EF996" s="472"/>
      <c r="EG996" s="472"/>
      <c r="EH996" s="472"/>
      <c r="EI996" s="472"/>
      <c r="EJ996" s="472"/>
      <c r="EK996" s="472"/>
      <c r="EL996" s="472"/>
      <c r="EM996" s="472"/>
      <c r="EN996" s="472"/>
      <c r="EO996" s="472"/>
      <c r="EP996" s="472"/>
      <c r="EQ996" s="472"/>
      <c r="ER996" s="472"/>
      <c r="ES996" s="472"/>
      <c r="ET996" s="472"/>
      <c r="EU996" s="472"/>
      <c r="EV996" s="472"/>
      <c r="EW996" s="472"/>
      <c r="EX996" s="472"/>
      <c r="EY996" s="472"/>
      <c r="EZ996" s="472"/>
      <c r="FA996" s="472"/>
      <c r="FB996" s="472"/>
      <c r="FC996" s="472"/>
      <c r="FD996" s="472"/>
      <c r="FE996" s="472"/>
      <c r="FF996" s="472"/>
      <c r="FG996" s="472"/>
      <c r="FH996" s="472"/>
      <c r="FI996" s="472"/>
      <c r="FJ996" s="472"/>
      <c r="FK996" s="472"/>
      <c r="FL996" s="472"/>
      <c r="FM996" s="472"/>
      <c r="FN996" s="472"/>
      <c r="FO996" s="472"/>
      <c r="FP996" s="472"/>
      <c r="FQ996" s="472"/>
      <c r="FR996" s="472"/>
      <c r="FS996" s="472"/>
      <c r="FT996" s="472"/>
      <c r="FU996" s="472"/>
      <c r="FV996" s="472"/>
      <c r="FW996" s="472"/>
      <c r="FX996" s="472"/>
      <c r="FY996" s="472"/>
      <c r="FZ996" s="472"/>
      <c r="GA996" s="472"/>
      <c r="GB996" s="472"/>
      <c r="GC996" s="472"/>
      <c r="GD996" s="472"/>
      <c r="GE996" s="472"/>
      <c r="GF996" s="472"/>
      <c r="GG996" s="472"/>
      <c r="GH996" s="472"/>
      <c r="GI996" s="472"/>
      <c r="GJ996" s="472"/>
      <c r="GK996" s="472"/>
      <c r="GL996" s="472"/>
      <c r="GM996" s="472"/>
      <c r="GN996" s="472"/>
      <c r="GO996" s="472"/>
      <c r="GP996" s="472"/>
      <c r="GQ996" s="472"/>
      <c r="GR996" s="472"/>
      <c r="GS996" s="472"/>
      <c r="GT996" s="472"/>
      <c r="GU996" s="472"/>
      <c r="GV996" s="472"/>
    </row>
    <row r="997" spans="1:204" s="473" customFormat="1" ht="32" x14ac:dyDescent="0.2">
      <c r="A997" s="491"/>
      <c r="B997" s="508" t="s">
        <v>1718</v>
      </c>
      <c r="C997" s="475"/>
      <c r="D997" s="478">
        <v>100</v>
      </c>
      <c r="E997" s="478"/>
      <c r="F997" s="478"/>
      <c r="G997" s="478"/>
      <c r="H997" s="478"/>
      <c r="I997" s="478"/>
      <c r="J997" s="478"/>
      <c r="K997" s="478"/>
      <c r="L997" s="478"/>
      <c r="M997" s="478"/>
      <c r="N997" s="478"/>
      <c r="O997" s="478"/>
      <c r="P997" s="478"/>
      <c r="Q997" s="478"/>
      <c r="R997" s="478"/>
      <c r="S997" s="478"/>
      <c r="T997" s="478"/>
      <c r="U997" s="478"/>
      <c r="V997" s="478"/>
      <c r="W997" s="478"/>
      <c r="X997" s="478">
        <v>0</v>
      </c>
      <c r="Y997" s="478"/>
      <c r="Z997" s="478"/>
      <c r="AA997" s="478"/>
      <c r="AB997" s="478"/>
      <c r="AC997" s="478"/>
      <c r="AD997" s="478"/>
      <c r="AE997" s="478"/>
      <c r="AF997" s="478"/>
      <c r="AG997" s="478"/>
      <c r="AH997" s="478"/>
      <c r="AI997" s="478"/>
      <c r="AJ997" s="478"/>
      <c r="AK997" s="478"/>
      <c r="AL997" s="478"/>
      <c r="AM997" s="478"/>
      <c r="AN997" s="478"/>
      <c r="AO997" s="478"/>
      <c r="AP997" s="478"/>
      <c r="AQ997" s="478"/>
      <c r="AR997" s="478"/>
      <c r="AS997" s="478"/>
      <c r="AT997" s="478"/>
      <c r="AU997" s="478"/>
      <c r="AV997" s="478"/>
      <c r="AW997" s="478"/>
      <c r="AX997" s="478"/>
      <c r="AY997" s="478"/>
      <c r="AZ997" s="478"/>
      <c r="BA997" s="478"/>
      <c r="BB997" s="478"/>
      <c r="BC997" s="478"/>
      <c r="BD997" s="475" t="s">
        <v>3029</v>
      </c>
      <c r="BE997" s="495"/>
      <c r="BF997" s="472">
        <v>2017</v>
      </c>
      <c r="BG997" s="472">
        <v>0</v>
      </c>
      <c r="BH997" s="472">
        <v>100</v>
      </c>
      <c r="BI997" s="472"/>
      <c r="BJ997" s="472"/>
      <c r="BK997" s="472"/>
      <c r="BL997" s="472"/>
      <c r="BM997" s="472"/>
      <c r="BN997" s="472"/>
      <c r="BO997" s="472"/>
      <c r="BP997" s="472"/>
      <c r="BQ997" s="472"/>
      <c r="BR997" s="472"/>
      <c r="BS997" s="472"/>
      <c r="BT997" s="472"/>
      <c r="BU997" s="472"/>
      <c r="BV997" s="472"/>
      <c r="BW997" s="472"/>
      <c r="BX997" s="472"/>
      <c r="BY997" s="472"/>
      <c r="BZ997" s="472"/>
      <c r="CA997" s="472"/>
      <c r="CB997" s="472"/>
      <c r="CC997" s="472"/>
      <c r="CD997" s="472"/>
      <c r="CE997" s="472"/>
      <c r="CF997" s="472"/>
      <c r="CG997" s="472"/>
      <c r="CH997" s="472"/>
      <c r="CI997" s="472"/>
      <c r="CJ997" s="472"/>
      <c r="CK997" s="472"/>
      <c r="CL997" s="472"/>
      <c r="CM997" s="472"/>
      <c r="CN997" s="472"/>
      <c r="CO997" s="472"/>
      <c r="CP997" s="472"/>
      <c r="CQ997" s="472"/>
      <c r="CR997" s="472"/>
      <c r="CS997" s="472"/>
      <c r="CT997" s="472"/>
      <c r="CU997" s="472"/>
      <c r="CV997" s="472"/>
      <c r="CW997" s="472"/>
      <c r="CX997" s="472"/>
      <c r="CY997" s="472"/>
      <c r="CZ997" s="472"/>
      <c r="DA997" s="472"/>
      <c r="DB997" s="472"/>
      <c r="DC997" s="472"/>
      <c r="DD997" s="472"/>
      <c r="DE997" s="472"/>
      <c r="DF997" s="472"/>
      <c r="DG997" s="472"/>
      <c r="DH997" s="472"/>
      <c r="DI997" s="472"/>
      <c r="DJ997" s="472"/>
      <c r="DK997" s="472"/>
      <c r="DL997" s="472"/>
      <c r="DM997" s="472"/>
      <c r="DN997" s="472"/>
      <c r="DO997" s="472"/>
      <c r="DP997" s="472"/>
      <c r="DQ997" s="472"/>
      <c r="DR997" s="472"/>
      <c r="DS997" s="472"/>
      <c r="DT997" s="472"/>
      <c r="DU997" s="472"/>
      <c r="DV997" s="472"/>
      <c r="DW997" s="472"/>
      <c r="DX997" s="472"/>
      <c r="DY997" s="472"/>
      <c r="DZ997" s="472"/>
      <c r="EA997" s="472"/>
      <c r="EB997" s="472"/>
      <c r="EC997" s="472"/>
      <c r="ED997" s="472"/>
      <c r="EE997" s="472"/>
      <c r="EF997" s="472"/>
      <c r="EG997" s="472"/>
      <c r="EH997" s="472"/>
      <c r="EI997" s="472"/>
      <c r="EJ997" s="472"/>
      <c r="EK997" s="472"/>
      <c r="EL997" s="472"/>
      <c r="EM997" s="472"/>
      <c r="EN997" s="472"/>
      <c r="EO997" s="472"/>
      <c r="EP997" s="472"/>
      <c r="EQ997" s="472"/>
      <c r="ER997" s="472"/>
      <c r="ES997" s="472"/>
      <c r="ET997" s="472"/>
      <c r="EU997" s="472"/>
      <c r="EV997" s="472"/>
      <c r="EW997" s="472"/>
      <c r="EX997" s="472"/>
      <c r="EY997" s="472"/>
      <c r="EZ997" s="472"/>
      <c r="FA997" s="472"/>
      <c r="FB997" s="472"/>
      <c r="FC997" s="472"/>
      <c r="FD997" s="472"/>
      <c r="FE997" s="472"/>
      <c r="FF997" s="472"/>
      <c r="FG997" s="472"/>
      <c r="FH997" s="472"/>
      <c r="FI997" s="472"/>
      <c r="FJ997" s="472"/>
      <c r="FK997" s="472"/>
      <c r="FL997" s="472"/>
      <c r="FM997" s="472"/>
      <c r="FN997" s="472"/>
      <c r="FO997" s="472"/>
      <c r="FP997" s="472"/>
      <c r="FQ997" s="472"/>
      <c r="FR997" s="472"/>
      <c r="FS997" s="472"/>
      <c r="FT997" s="472"/>
      <c r="FU997" s="472"/>
      <c r="FV997" s="472"/>
      <c r="FW997" s="472"/>
      <c r="FX997" s="472"/>
      <c r="FY997" s="472"/>
      <c r="FZ997" s="472"/>
      <c r="GA997" s="472"/>
      <c r="GB997" s="472"/>
      <c r="GC997" s="472"/>
      <c r="GD997" s="472"/>
      <c r="GE997" s="472"/>
      <c r="GF997" s="472"/>
      <c r="GG997" s="472"/>
      <c r="GH997" s="472"/>
      <c r="GI997" s="472"/>
      <c r="GJ997" s="472"/>
      <c r="GK997" s="472"/>
      <c r="GL997" s="472"/>
      <c r="GM997" s="472"/>
      <c r="GN997" s="472"/>
      <c r="GO997" s="472"/>
      <c r="GP997" s="472"/>
      <c r="GQ997" s="472"/>
      <c r="GR997" s="472"/>
      <c r="GS997" s="472"/>
      <c r="GT997" s="472"/>
      <c r="GU997" s="472"/>
      <c r="GV997" s="472"/>
    </row>
    <row r="998" spans="1:204" s="473" customFormat="1" ht="32" x14ac:dyDescent="0.2">
      <c r="A998" s="491"/>
      <c r="B998" s="481" t="s">
        <v>1719</v>
      </c>
      <c r="C998" s="475" t="s">
        <v>200</v>
      </c>
      <c r="D998" s="478">
        <v>27.1</v>
      </c>
      <c r="E998" s="478"/>
      <c r="F998" s="478"/>
      <c r="G998" s="478"/>
      <c r="H998" s="478">
        <v>4</v>
      </c>
      <c r="I998" s="478">
        <v>2.2999999999999998</v>
      </c>
      <c r="J998" s="478"/>
      <c r="K998" s="478"/>
      <c r="L998" s="478"/>
      <c r="M998" s="478"/>
      <c r="N998" s="478"/>
      <c r="O998" s="478"/>
      <c r="P998" s="478"/>
      <c r="Q998" s="478"/>
      <c r="R998" s="478"/>
      <c r="S998" s="478"/>
      <c r="T998" s="478"/>
      <c r="U998" s="478"/>
      <c r="V998" s="478">
        <v>8.4</v>
      </c>
      <c r="W998" s="478"/>
      <c r="X998" s="478">
        <v>0</v>
      </c>
      <c r="Y998" s="478"/>
      <c r="Z998" s="478"/>
      <c r="AA998" s="478"/>
      <c r="AB998" s="478"/>
      <c r="AC998" s="478"/>
      <c r="AD998" s="478"/>
      <c r="AE998" s="478"/>
      <c r="AF998" s="478"/>
      <c r="AG998" s="478"/>
      <c r="AH998" s="478"/>
      <c r="AI998" s="478"/>
      <c r="AJ998" s="478"/>
      <c r="AK998" s="478"/>
      <c r="AL998" s="478"/>
      <c r="AM998" s="478"/>
      <c r="AN998" s="478"/>
      <c r="AO998" s="478"/>
      <c r="AP998" s="478"/>
      <c r="AQ998" s="478"/>
      <c r="AR998" s="478"/>
      <c r="AS998" s="478"/>
      <c r="AT998" s="478"/>
      <c r="AU998" s="478"/>
      <c r="AV998" s="478"/>
      <c r="AW998" s="478"/>
      <c r="AX998" s="478">
        <v>12.4</v>
      </c>
      <c r="AY998" s="478"/>
      <c r="AZ998" s="478"/>
      <c r="BA998" s="478"/>
      <c r="BB998" s="478"/>
      <c r="BC998" s="478"/>
      <c r="BD998" s="475" t="s">
        <v>3016</v>
      </c>
      <c r="BE998" s="495" t="s">
        <v>1642</v>
      </c>
      <c r="BF998" s="472">
        <v>2017</v>
      </c>
      <c r="BG998" s="472">
        <v>27.1</v>
      </c>
      <c r="BH998" s="472">
        <v>0</v>
      </c>
      <c r="BI998" s="472"/>
      <c r="BJ998" s="472"/>
      <c r="BK998" s="472"/>
      <c r="BL998" s="472"/>
      <c r="BM998" s="472"/>
      <c r="BN998" s="472"/>
      <c r="BO998" s="472"/>
      <c r="BP998" s="472"/>
      <c r="BQ998" s="472"/>
      <c r="BR998" s="472"/>
      <c r="BS998" s="472"/>
      <c r="BT998" s="472"/>
      <c r="BU998" s="472"/>
      <c r="BV998" s="472"/>
      <c r="BW998" s="472"/>
      <c r="BX998" s="472"/>
      <c r="BY998" s="472"/>
      <c r="BZ998" s="472"/>
      <c r="CA998" s="472"/>
      <c r="CB998" s="472"/>
      <c r="CC998" s="472"/>
      <c r="CD998" s="472"/>
      <c r="CE998" s="472"/>
      <c r="CF998" s="472"/>
      <c r="CG998" s="472"/>
      <c r="CH998" s="472"/>
      <c r="CI998" s="472"/>
      <c r="CJ998" s="472"/>
      <c r="CK998" s="472"/>
      <c r="CL998" s="472"/>
      <c r="CM998" s="472"/>
      <c r="CN998" s="472"/>
      <c r="CO998" s="472"/>
      <c r="CP998" s="472"/>
      <c r="CQ998" s="472"/>
      <c r="CR998" s="472"/>
      <c r="CS998" s="472"/>
      <c r="CT998" s="472"/>
      <c r="CU998" s="472"/>
      <c r="CV998" s="472"/>
      <c r="CW998" s="472"/>
      <c r="CX998" s="472"/>
      <c r="CY998" s="472"/>
      <c r="CZ998" s="472"/>
      <c r="DA998" s="472"/>
      <c r="DB998" s="472"/>
      <c r="DC998" s="472"/>
      <c r="DD998" s="472"/>
      <c r="DE998" s="472"/>
      <c r="DF998" s="472"/>
      <c r="DG998" s="472"/>
      <c r="DH998" s="472"/>
      <c r="DI998" s="472"/>
      <c r="DJ998" s="472"/>
      <c r="DK998" s="472"/>
      <c r="DL998" s="472"/>
      <c r="DM998" s="472"/>
      <c r="DN998" s="472"/>
      <c r="DO998" s="472"/>
      <c r="DP998" s="472"/>
      <c r="DQ998" s="472"/>
      <c r="DR998" s="472"/>
      <c r="DS998" s="472"/>
      <c r="DT998" s="472"/>
      <c r="DU998" s="472"/>
      <c r="DV998" s="472"/>
      <c r="DW998" s="472"/>
      <c r="DX998" s="472"/>
      <c r="DY998" s="472"/>
      <c r="DZ998" s="472"/>
      <c r="EA998" s="472"/>
      <c r="EB998" s="472"/>
      <c r="EC998" s="472"/>
      <c r="ED998" s="472"/>
      <c r="EE998" s="472"/>
      <c r="EF998" s="472"/>
      <c r="EG998" s="472"/>
      <c r="EH998" s="472"/>
      <c r="EI998" s="472"/>
      <c r="EJ998" s="472"/>
      <c r="EK998" s="472"/>
      <c r="EL998" s="472"/>
      <c r="EM998" s="472"/>
      <c r="EN998" s="472"/>
      <c r="EO998" s="472"/>
      <c r="EP998" s="472"/>
      <c r="EQ998" s="472"/>
      <c r="ER998" s="472"/>
      <c r="ES998" s="472"/>
      <c r="ET998" s="472"/>
      <c r="EU998" s="472"/>
      <c r="EV998" s="472"/>
      <c r="EW998" s="472"/>
      <c r="EX998" s="472"/>
      <c r="EY998" s="472"/>
      <c r="EZ998" s="472"/>
      <c r="FA998" s="472"/>
      <c r="FB998" s="472"/>
      <c r="FC998" s="472"/>
      <c r="FD998" s="472"/>
      <c r="FE998" s="472"/>
      <c r="FF998" s="472"/>
      <c r="FG998" s="472"/>
      <c r="FH998" s="472"/>
      <c r="FI998" s="472"/>
      <c r="FJ998" s="472"/>
      <c r="FK998" s="472"/>
      <c r="FL998" s="472"/>
      <c r="FM998" s="472"/>
      <c r="FN998" s="472"/>
      <c r="FO998" s="472"/>
      <c r="FP998" s="472"/>
      <c r="FQ998" s="472"/>
      <c r="FR998" s="472"/>
      <c r="FS998" s="472"/>
      <c r="FT998" s="472"/>
      <c r="FU998" s="472"/>
      <c r="FV998" s="472"/>
      <c r="FW998" s="472"/>
      <c r="FX998" s="472"/>
      <c r="FY998" s="472"/>
      <c r="FZ998" s="472"/>
      <c r="GA998" s="472"/>
      <c r="GB998" s="472"/>
      <c r="GC998" s="472"/>
      <c r="GD998" s="472"/>
      <c r="GE998" s="472"/>
      <c r="GF998" s="472"/>
      <c r="GG998" s="472"/>
      <c r="GH998" s="472"/>
      <c r="GI998" s="472"/>
      <c r="GJ998" s="472"/>
      <c r="GK998" s="472"/>
      <c r="GL998" s="472"/>
      <c r="GM998" s="472"/>
      <c r="GN998" s="472"/>
      <c r="GO998" s="472"/>
      <c r="GP998" s="472"/>
      <c r="GQ998" s="472"/>
      <c r="GR998" s="472"/>
      <c r="GS998" s="472"/>
      <c r="GT998" s="472"/>
      <c r="GU998" s="472"/>
      <c r="GV998" s="472"/>
    </row>
    <row r="999" spans="1:204" s="473" customFormat="1" ht="32" x14ac:dyDescent="0.2">
      <c r="A999" s="491"/>
      <c r="B999" s="481" t="s">
        <v>1720</v>
      </c>
      <c r="C999" s="475" t="s">
        <v>200</v>
      </c>
      <c r="D999" s="478">
        <v>0.5</v>
      </c>
      <c r="E999" s="478"/>
      <c r="F999" s="478"/>
      <c r="G999" s="478"/>
      <c r="H999" s="478"/>
      <c r="I999" s="478"/>
      <c r="J999" s="478"/>
      <c r="K999" s="478"/>
      <c r="L999" s="478"/>
      <c r="M999" s="478"/>
      <c r="N999" s="478"/>
      <c r="O999" s="478"/>
      <c r="P999" s="478"/>
      <c r="Q999" s="478"/>
      <c r="R999" s="478"/>
      <c r="S999" s="478"/>
      <c r="T999" s="478"/>
      <c r="U999" s="478"/>
      <c r="V999" s="478"/>
      <c r="W999" s="478"/>
      <c r="X999" s="478">
        <v>0</v>
      </c>
      <c r="Y999" s="478"/>
      <c r="Z999" s="478"/>
      <c r="AA999" s="478"/>
      <c r="AB999" s="478"/>
      <c r="AC999" s="478"/>
      <c r="AD999" s="478"/>
      <c r="AE999" s="478"/>
      <c r="AF999" s="478"/>
      <c r="AG999" s="478"/>
      <c r="AH999" s="478"/>
      <c r="AI999" s="478"/>
      <c r="AJ999" s="478"/>
      <c r="AK999" s="478"/>
      <c r="AL999" s="478"/>
      <c r="AM999" s="478"/>
      <c r="AN999" s="478"/>
      <c r="AO999" s="478"/>
      <c r="AP999" s="478"/>
      <c r="AQ999" s="478"/>
      <c r="AR999" s="478"/>
      <c r="AS999" s="478"/>
      <c r="AT999" s="478"/>
      <c r="AU999" s="478"/>
      <c r="AV999" s="478"/>
      <c r="AW999" s="478"/>
      <c r="AX999" s="478"/>
      <c r="AY999" s="478"/>
      <c r="AZ999" s="478"/>
      <c r="BA999" s="478"/>
      <c r="BB999" s="478"/>
      <c r="BC999" s="478"/>
      <c r="BD999" s="475" t="s">
        <v>3016</v>
      </c>
      <c r="BE999" s="495"/>
      <c r="BF999" s="472"/>
      <c r="BG999" s="472">
        <v>0</v>
      </c>
      <c r="BH999" s="472">
        <v>0.5</v>
      </c>
      <c r="BI999" s="472"/>
      <c r="BJ999" s="472"/>
      <c r="BK999" s="472"/>
      <c r="BL999" s="472"/>
      <c r="BM999" s="472"/>
      <c r="BN999" s="472"/>
      <c r="BO999" s="472"/>
      <c r="BP999" s="472"/>
      <c r="BQ999" s="472"/>
      <c r="BR999" s="472"/>
      <c r="BS999" s="472"/>
      <c r="BT999" s="472"/>
      <c r="BU999" s="472"/>
      <c r="BV999" s="472"/>
      <c r="BW999" s="472"/>
      <c r="BX999" s="472"/>
      <c r="BY999" s="472"/>
      <c r="BZ999" s="472"/>
      <c r="CA999" s="472"/>
      <c r="CB999" s="472"/>
      <c r="CC999" s="472"/>
      <c r="CD999" s="472"/>
      <c r="CE999" s="472"/>
      <c r="CF999" s="472"/>
      <c r="CG999" s="472"/>
      <c r="CH999" s="472"/>
      <c r="CI999" s="472"/>
      <c r="CJ999" s="472"/>
      <c r="CK999" s="472"/>
      <c r="CL999" s="472"/>
      <c r="CM999" s="472"/>
      <c r="CN999" s="472"/>
      <c r="CO999" s="472"/>
      <c r="CP999" s="472"/>
      <c r="CQ999" s="472"/>
      <c r="CR999" s="472"/>
      <c r="CS999" s="472"/>
      <c r="CT999" s="472"/>
      <c r="CU999" s="472"/>
      <c r="CV999" s="472"/>
      <c r="CW999" s="472"/>
      <c r="CX999" s="472"/>
      <c r="CY999" s="472"/>
      <c r="CZ999" s="472"/>
      <c r="DA999" s="472"/>
      <c r="DB999" s="472"/>
      <c r="DC999" s="472"/>
      <c r="DD999" s="472"/>
      <c r="DE999" s="472"/>
      <c r="DF999" s="472"/>
      <c r="DG999" s="472"/>
      <c r="DH999" s="472"/>
      <c r="DI999" s="472"/>
      <c r="DJ999" s="472"/>
      <c r="DK999" s="472"/>
      <c r="DL999" s="472"/>
      <c r="DM999" s="472"/>
      <c r="DN999" s="472"/>
      <c r="DO999" s="472"/>
      <c r="DP999" s="472"/>
      <c r="DQ999" s="472"/>
      <c r="DR999" s="472"/>
      <c r="DS999" s="472"/>
      <c r="DT999" s="472"/>
      <c r="DU999" s="472"/>
      <c r="DV999" s="472"/>
      <c r="DW999" s="472"/>
      <c r="DX999" s="472"/>
      <c r="DY999" s="472"/>
      <c r="DZ999" s="472"/>
      <c r="EA999" s="472"/>
      <c r="EB999" s="472"/>
      <c r="EC999" s="472"/>
      <c r="ED999" s="472"/>
      <c r="EE999" s="472"/>
      <c r="EF999" s="472"/>
      <c r="EG999" s="472"/>
      <c r="EH999" s="472"/>
      <c r="EI999" s="472"/>
      <c r="EJ999" s="472"/>
      <c r="EK999" s="472"/>
      <c r="EL999" s="472"/>
      <c r="EM999" s="472"/>
      <c r="EN999" s="472"/>
      <c r="EO999" s="472"/>
      <c r="EP999" s="472"/>
      <c r="EQ999" s="472"/>
      <c r="ER999" s="472"/>
      <c r="ES999" s="472"/>
      <c r="ET999" s="472"/>
      <c r="EU999" s="472"/>
      <c r="EV999" s="472"/>
      <c r="EW999" s="472"/>
      <c r="EX999" s="472"/>
      <c r="EY999" s="472"/>
      <c r="EZ999" s="472"/>
      <c r="FA999" s="472"/>
      <c r="FB999" s="472"/>
      <c r="FC999" s="472"/>
      <c r="FD999" s="472"/>
      <c r="FE999" s="472"/>
      <c r="FF999" s="472"/>
      <c r="FG999" s="472"/>
      <c r="FH999" s="472"/>
      <c r="FI999" s="472"/>
      <c r="FJ999" s="472"/>
      <c r="FK999" s="472"/>
      <c r="FL999" s="472"/>
      <c r="FM999" s="472"/>
      <c r="FN999" s="472"/>
      <c r="FO999" s="472"/>
      <c r="FP999" s="472"/>
      <c r="FQ999" s="472"/>
      <c r="FR999" s="472"/>
      <c r="FS999" s="472"/>
      <c r="FT999" s="472"/>
      <c r="FU999" s="472"/>
      <c r="FV999" s="472"/>
      <c r="FW999" s="472"/>
      <c r="FX999" s="472"/>
      <c r="FY999" s="472"/>
      <c r="FZ999" s="472"/>
      <c r="GA999" s="472"/>
      <c r="GB999" s="472"/>
      <c r="GC999" s="472"/>
      <c r="GD999" s="472"/>
      <c r="GE999" s="472"/>
      <c r="GF999" s="472"/>
      <c r="GG999" s="472"/>
      <c r="GH999" s="472"/>
      <c r="GI999" s="472"/>
      <c r="GJ999" s="472"/>
      <c r="GK999" s="472"/>
      <c r="GL999" s="472"/>
      <c r="GM999" s="472"/>
      <c r="GN999" s="472"/>
      <c r="GO999" s="472"/>
      <c r="GP999" s="472"/>
      <c r="GQ999" s="472"/>
      <c r="GR999" s="472"/>
      <c r="GS999" s="472"/>
      <c r="GT999" s="472"/>
      <c r="GU999" s="472"/>
      <c r="GV999" s="472"/>
    </row>
    <row r="1000" spans="1:204" s="473" customFormat="1" x14ac:dyDescent="0.2">
      <c r="A1000" s="491"/>
      <c r="B1000" s="481" t="s">
        <v>1721</v>
      </c>
      <c r="C1000" s="475"/>
      <c r="D1000" s="478">
        <v>80.000000000000014</v>
      </c>
      <c r="E1000" s="478"/>
      <c r="F1000" s="478"/>
      <c r="G1000" s="478"/>
      <c r="H1000" s="478"/>
      <c r="I1000" s="478"/>
      <c r="J1000" s="478"/>
      <c r="K1000" s="478"/>
      <c r="L1000" s="478">
        <v>16.86</v>
      </c>
      <c r="M1000" s="478"/>
      <c r="N1000" s="478"/>
      <c r="O1000" s="478"/>
      <c r="P1000" s="478"/>
      <c r="Q1000" s="478"/>
      <c r="R1000" s="478"/>
      <c r="S1000" s="478"/>
      <c r="T1000" s="478"/>
      <c r="U1000" s="478"/>
      <c r="V1000" s="478"/>
      <c r="W1000" s="478"/>
      <c r="X1000" s="478">
        <v>0</v>
      </c>
      <c r="Y1000" s="478"/>
      <c r="Z1000" s="478"/>
      <c r="AA1000" s="478"/>
      <c r="AB1000" s="478"/>
      <c r="AC1000" s="478"/>
      <c r="AD1000" s="478"/>
      <c r="AE1000" s="478"/>
      <c r="AF1000" s="478"/>
      <c r="AG1000" s="478"/>
      <c r="AH1000" s="478"/>
      <c r="AI1000" s="478"/>
      <c r="AJ1000" s="478"/>
      <c r="AK1000" s="478"/>
      <c r="AL1000" s="478"/>
      <c r="AM1000" s="478"/>
      <c r="AN1000" s="478"/>
      <c r="AO1000" s="478"/>
      <c r="AP1000" s="478"/>
      <c r="AQ1000" s="478"/>
      <c r="AR1000" s="478"/>
      <c r="AS1000" s="478"/>
      <c r="AT1000" s="478"/>
      <c r="AU1000" s="478"/>
      <c r="AV1000" s="478"/>
      <c r="AW1000" s="478"/>
      <c r="AX1000" s="478">
        <v>3.26</v>
      </c>
      <c r="AY1000" s="478"/>
      <c r="AZ1000" s="478"/>
      <c r="BA1000" s="478"/>
      <c r="BB1000" s="478"/>
      <c r="BC1000" s="478"/>
      <c r="BD1000" s="475" t="s">
        <v>1613</v>
      </c>
      <c r="BE1000" s="495"/>
      <c r="BF1000" s="472"/>
      <c r="BG1000" s="472"/>
      <c r="BH1000" s="472"/>
      <c r="BI1000" s="472"/>
      <c r="BJ1000" s="472"/>
      <c r="BK1000" s="472"/>
      <c r="BL1000" s="472"/>
      <c r="BM1000" s="472"/>
      <c r="BN1000" s="472"/>
      <c r="BO1000" s="472"/>
      <c r="BP1000" s="472"/>
      <c r="BQ1000" s="472"/>
      <c r="BR1000" s="472"/>
      <c r="BS1000" s="472"/>
      <c r="BT1000" s="472"/>
      <c r="BU1000" s="472"/>
      <c r="BV1000" s="472"/>
      <c r="BW1000" s="472"/>
      <c r="BX1000" s="472"/>
      <c r="BY1000" s="472"/>
      <c r="BZ1000" s="472"/>
      <c r="CA1000" s="472"/>
      <c r="CB1000" s="472"/>
      <c r="CC1000" s="472"/>
      <c r="CD1000" s="472"/>
      <c r="CE1000" s="472"/>
      <c r="CF1000" s="472"/>
      <c r="CG1000" s="472"/>
      <c r="CH1000" s="472"/>
      <c r="CI1000" s="472"/>
      <c r="CJ1000" s="472"/>
      <c r="CK1000" s="472"/>
      <c r="CL1000" s="472"/>
      <c r="CM1000" s="472"/>
      <c r="CN1000" s="472"/>
      <c r="CO1000" s="472"/>
      <c r="CP1000" s="472"/>
      <c r="CQ1000" s="472"/>
      <c r="CR1000" s="472"/>
      <c r="CS1000" s="472"/>
      <c r="CT1000" s="472"/>
      <c r="CU1000" s="472"/>
      <c r="CV1000" s="472"/>
      <c r="CW1000" s="472"/>
      <c r="CX1000" s="472"/>
      <c r="CY1000" s="472"/>
      <c r="CZ1000" s="472"/>
      <c r="DA1000" s="472"/>
      <c r="DB1000" s="472"/>
      <c r="DC1000" s="472"/>
      <c r="DD1000" s="472"/>
      <c r="DE1000" s="472"/>
      <c r="DF1000" s="472"/>
      <c r="DG1000" s="472"/>
      <c r="DH1000" s="472"/>
      <c r="DI1000" s="472"/>
      <c r="DJ1000" s="472"/>
      <c r="DK1000" s="472"/>
      <c r="DL1000" s="472"/>
      <c r="DM1000" s="472"/>
      <c r="DN1000" s="472"/>
      <c r="DO1000" s="472"/>
      <c r="DP1000" s="472"/>
      <c r="DQ1000" s="472"/>
      <c r="DR1000" s="472"/>
      <c r="DS1000" s="472"/>
      <c r="DT1000" s="472"/>
      <c r="DU1000" s="472"/>
      <c r="DV1000" s="472"/>
      <c r="DW1000" s="472"/>
      <c r="DX1000" s="472"/>
      <c r="DY1000" s="472"/>
      <c r="DZ1000" s="472"/>
      <c r="EA1000" s="472"/>
      <c r="EB1000" s="472"/>
      <c r="EC1000" s="472"/>
      <c r="ED1000" s="472"/>
      <c r="EE1000" s="472"/>
      <c r="EF1000" s="472"/>
      <c r="EG1000" s="472"/>
      <c r="EH1000" s="472"/>
      <c r="EI1000" s="472"/>
      <c r="EJ1000" s="472"/>
      <c r="EK1000" s="472"/>
      <c r="EL1000" s="472"/>
      <c r="EM1000" s="472"/>
      <c r="EN1000" s="472"/>
      <c r="EO1000" s="472"/>
      <c r="EP1000" s="472"/>
      <c r="EQ1000" s="472"/>
      <c r="ER1000" s="472"/>
      <c r="ES1000" s="472"/>
      <c r="ET1000" s="472"/>
      <c r="EU1000" s="472"/>
      <c r="EV1000" s="472"/>
      <c r="EW1000" s="472"/>
      <c r="EX1000" s="472"/>
      <c r="EY1000" s="472"/>
      <c r="EZ1000" s="472"/>
      <c r="FA1000" s="472"/>
      <c r="FB1000" s="472"/>
      <c r="FC1000" s="472"/>
      <c r="FD1000" s="472"/>
      <c r="FE1000" s="472"/>
      <c r="FF1000" s="472"/>
      <c r="FG1000" s="472"/>
      <c r="FH1000" s="472"/>
      <c r="FI1000" s="472"/>
      <c r="FJ1000" s="472"/>
      <c r="FK1000" s="472"/>
      <c r="FL1000" s="472"/>
      <c r="FM1000" s="472"/>
      <c r="FN1000" s="472"/>
      <c r="FO1000" s="472"/>
      <c r="FP1000" s="472"/>
      <c r="FQ1000" s="472"/>
      <c r="FR1000" s="472"/>
      <c r="FS1000" s="472"/>
      <c r="FT1000" s="472"/>
      <c r="FU1000" s="472"/>
      <c r="FV1000" s="472"/>
      <c r="FW1000" s="472"/>
      <c r="FX1000" s="472"/>
      <c r="FY1000" s="472"/>
      <c r="FZ1000" s="472"/>
      <c r="GA1000" s="472"/>
      <c r="GB1000" s="472"/>
      <c r="GC1000" s="472"/>
      <c r="GD1000" s="472"/>
      <c r="GE1000" s="472"/>
      <c r="GF1000" s="472"/>
      <c r="GG1000" s="472"/>
      <c r="GH1000" s="472"/>
      <c r="GI1000" s="472"/>
      <c r="GJ1000" s="472"/>
      <c r="GK1000" s="472"/>
      <c r="GL1000" s="472"/>
      <c r="GM1000" s="472"/>
      <c r="GN1000" s="472"/>
      <c r="GO1000" s="472"/>
      <c r="GP1000" s="472"/>
      <c r="GQ1000" s="472"/>
      <c r="GR1000" s="472"/>
      <c r="GS1000" s="472"/>
      <c r="GT1000" s="472"/>
      <c r="GU1000" s="472"/>
      <c r="GV1000" s="472"/>
    </row>
    <row r="1001" spans="1:204" s="473" customFormat="1" x14ac:dyDescent="0.2">
      <c r="A1001" s="491"/>
      <c r="B1001" s="481" t="s">
        <v>1722</v>
      </c>
      <c r="C1001" s="475"/>
      <c r="D1001" s="478">
        <v>178.0866666666667</v>
      </c>
      <c r="E1001" s="478">
        <v>5</v>
      </c>
      <c r="F1001" s="478"/>
      <c r="G1001" s="478">
        <v>0</v>
      </c>
      <c r="H1001" s="478">
        <v>28.496666666666677</v>
      </c>
      <c r="I1001" s="478">
        <v>0</v>
      </c>
      <c r="J1001" s="478">
        <v>0</v>
      </c>
      <c r="K1001" s="478">
        <v>0</v>
      </c>
      <c r="L1001" s="478">
        <v>0</v>
      </c>
      <c r="M1001" s="478">
        <v>0</v>
      </c>
      <c r="N1001" s="478"/>
      <c r="O1001" s="478"/>
      <c r="P1001" s="478"/>
      <c r="Q1001" s="478"/>
      <c r="R1001" s="478"/>
      <c r="S1001" s="478"/>
      <c r="T1001" s="478"/>
      <c r="U1001" s="478">
        <v>0</v>
      </c>
      <c r="V1001" s="478">
        <v>0</v>
      </c>
      <c r="W1001" s="478"/>
      <c r="X1001" s="478">
        <v>0</v>
      </c>
      <c r="Y1001" s="478">
        <v>0</v>
      </c>
      <c r="Z1001" s="478"/>
      <c r="AA1001" s="478"/>
      <c r="AB1001" s="478"/>
      <c r="AC1001" s="478"/>
      <c r="AD1001" s="478"/>
      <c r="AE1001" s="478">
        <v>0</v>
      </c>
      <c r="AF1001" s="478">
        <v>0</v>
      </c>
      <c r="AG1001" s="478"/>
      <c r="AH1001" s="478"/>
      <c r="AI1001" s="478">
        <v>0</v>
      </c>
      <c r="AJ1001" s="478"/>
      <c r="AK1001" s="478"/>
      <c r="AL1001" s="478"/>
      <c r="AM1001" s="478">
        <v>0</v>
      </c>
      <c r="AN1001" s="478">
        <v>0</v>
      </c>
      <c r="AO1001" s="478">
        <v>0</v>
      </c>
      <c r="AP1001" s="478"/>
      <c r="AQ1001" s="478"/>
      <c r="AR1001" s="478"/>
      <c r="AS1001" s="478">
        <v>0</v>
      </c>
      <c r="AT1001" s="478"/>
      <c r="AU1001" s="478">
        <v>0</v>
      </c>
      <c r="AV1001" s="478"/>
      <c r="AW1001" s="478"/>
      <c r="AX1001" s="478">
        <v>0</v>
      </c>
      <c r="AY1001" s="478">
        <v>0</v>
      </c>
      <c r="AZ1001" s="478"/>
      <c r="BA1001" s="478">
        <v>0</v>
      </c>
      <c r="BB1001" s="478">
        <v>0</v>
      </c>
      <c r="BC1001" s="478">
        <v>0</v>
      </c>
      <c r="BD1001" s="475" t="s">
        <v>357</v>
      </c>
      <c r="BE1001" s="495"/>
      <c r="BF1001" s="472"/>
      <c r="BG1001" s="472"/>
      <c r="BH1001" s="472"/>
      <c r="BI1001" s="472"/>
      <c r="BJ1001" s="472"/>
      <c r="BK1001" s="472"/>
      <c r="BL1001" s="472"/>
      <c r="BM1001" s="472"/>
      <c r="BN1001" s="472"/>
      <c r="BO1001" s="472"/>
      <c r="BP1001" s="472"/>
      <c r="BQ1001" s="472"/>
      <c r="BR1001" s="472"/>
      <c r="BS1001" s="472"/>
      <c r="BT1001" s="472"/>
      <c r="BU1001" s="472"/>
      <c r="BV1001" s="472"/>
      <c r="BW1001" s="472"/>
      <c r="BX1001" s="472"/>
      <c r="BY1001" s="472"/>
      <c r="BZ1001" s="472"/>
      <c r="CA1001" s="472"/>
      <c r="CB1001" s="472"/>
      <c r="CC1001" s="472"/>
      <c r="CD1001" s="472"/>
      <c r="CE1001" s="472"/>
      <c r="CF1001" s="472"/>
      <c r="CG1001" s="472"/>
      <c r="CH1001" s="472"/>
      <c r="CI1001" s="472"/>
      <c r="CJ1001" s="472"/>
      <c r="CK1001" s="472"/>
      <c r="CL1001" s="472"/>
      <c r="CM1001" s="472"/>
      <c r="CN1001" s="472"/>
      <c r="CO1001" s="472"/>
      <c r="CP1001" s="472"/>
      <c r="CQ1001" s="472"/>
      <c r="CR1001" s="472"/>
      <c r="CS1001" s="472"/>
      <c r="CT1001" s="472"/>
      <c r="CU1001" s="472"/>
      <c r="CV1001" s="472"/>
      <c r="CW1001" s="472"/>
      <c r="CX1001" s="472"/>
      <c r="CY1001" s="472"/>
      <c r="CZ1001" s="472"/>
      <c r="DA1001" s="472"/>
      <c r="DB1001" s="472"/>
      <c r="DC1001" s="472"/>
      <c r="DD1001" s="472"/>
      <c r="DE1001" s="472"/>
      <c r="DF1001" s="472"/>
      <c r="DG1001" s="472"/>
      <c r="DH1001" s="472"/>
      <c r="DI1001" s="472"/>
      <c r="DJ1001" s="472"/>
      <c r="DK1001" s="472"/>
      <c r="DL1001" s="472"/>
      <c r="DM1001" s="472"/>
      <c r="DN1001" s="472"/>
      <c r="DO1001" s="472"/>
      <c r="DP1001" s="472"/>
      <c r="DQ1001" s="472"/>
      <c r="DR1001" s="472"/>
      <c r="DS1001" s="472"/>
      <c r="DT1001" s="472"/>
      <c r="DU1001" s="472"/>
      <c r="DV1001" s="472"/>
      <c r="DW1001" s="472"/>
      <c r="DX1001" s="472"/>
      <c r="DY1001" s="472"/>
      <c r="DZ1001" s="472"/>
      <c r="EA1001" s="472"/>
      <c r="EB1001" s="472"/>
      <c r="EC1001" s="472"/>
      <c r="ED1001" s="472"/>
      <c r="EE1001" s="472"/>
      <c r="EF1001" s="472"/>
      <c r="EG1001" s="472"/>
      <c r="EH1001" s="472"/>
      <c r="EI1001" s="472"/>
      <c r="EJ1001" s="472"/>
      <c r="EK1001" s="472"/>
      <c r="EL1001" s="472"/>
      <c r="EM1001" s="472"/>
      <c r="EN1001" s="472"/>
      <c r="EO1001" s="472"/>
      <c r="EP1001" s="472"/>
      <c r="EQ1001" s="472"/>
      <c r="ER1001" s="472"/>
      <c r="ES1001" s="472"/>
      <c r="ET1001" s="472"/>
      <c r="EU1001" s="472"/>
      <c r="EV1001" s="472"/>
      <c r="EW1001" s="472"/>
      <c r="EX1001" s="472"/>
      <c r="EY1001" s="472"/>
      <c r="EZ1001" s="472"/>
      <c r="FA1001" s="472"/>
      <c r="FB1001" s="472"/>
      <c r="FC1001" s="472"/>
      <c r="FD1001" s="472"/>
      <c r="FE1001" s="472"/>
      <c r="FF1001" s="472"/>
      <c r="FG1001" s="472"/>
      <c r="FH1001" s="472"/>
      <c r="FI1001" s="472"/>
      <c r="FJ1001" s="472"/>
      <c r="FK1001" s="472"/>
      <c r="FL1001" s="472"/>
      <c r="FM1001" s="472"/>
      <c r="FN1001" s="472"/>
      <c r="FO1001" s="472"/>
      <c r="FP1001" s="472"/>
      <c r="FQ1001" s="472"/>
      <c r="FR1001" s="472"/>
      <c r="FS1001" s="472"/>
      <c r="FT1001" s="472"/>
      <c r="FU1001" s="472"/>
      <c r="FV1001" s="472"/>
      <c r="FW1001" s="472"/>
      <c r="FX1001" s="472"/>
      <c r="FY1001" s="472"/>
      <c r="FZ1001" s="472"/>
      <c r="GA1001" s="472"/>
      <c r="GB1001" s="472"/>
      <c r="GC1001" s="472"/>
      <c r="GD1001" s="472"/>
      <c r="GE1001" s="472"/>
      <c r="GF1001" s="472"/>
      <c r="GG1001" s="472"/>
      <c r="GH1001" s="472"/>
      <c r="GI1001" s="472"/>
      <c r="GJ1001" s="472"/>
      <c r="GK1001" s="472"/>
      <c r="GL1001" s="472"/>
      <c r="GM1001" s="472"/>
      <c r="GN1001" s="472"/>
      <c r="GO1001" s="472"/>
      <c r="GP1001" s="472"/>
      <c r="GQ1001" s="472"/>
      <c r="GR1001" s="472"/>
      <c r="GS1001" s="472"/>
      <c r="GT1001" s="472"/>
      <c r="GU1001" s="472"/>
      <c r="GV1001" s="472"/>
    </row>
    <row r="1002" spans="1:204" s="473" customFormat="1" ht="32" x14ac:dyDescent="0.2">
      <c r="A1002" s="476" t="s">
        <v>1723</v>
      </c>
      <c r="B1002" s="477" t="s">
        <v>267</v>
      </c>
      <c r="C1002" s="475"/>
      <c r="D1002" s="478"/>
      <c r="E1002" s="478"/>
      <c r="F1002" s="478"/>
      <c r="G1002" s="478"/>
      <c r="H1002" s="478"/>
      <c r="I1002" s="478"/>
      <c r="J1002" s="478"/>
      <c r="K1002" s="478"/>
      <c r="L1002" s="478"/>
      <c r="M1002" s="478"/>
      <c r="N1002" s="478"/>
      <c r="O1002" s="478"/>
      <c r="P1002" s="478"/>
      <c r="Q1002" s="478"/>
      <c r="R1002" s="478"/>
      <c r="S1002" s="478"/>
      <c r="T1002" s="478"/>
      <c r="U1002" s="478"/>
      <c r="V1002" s="478"/>
      <c r="W1002" s="478"/>
      <c r="X1002" s="478">
        <v>0</v>
      </c>
      <c r="Y1002" s="478"/>
      <c r="Z1002" s="478"/>
      <c r="AA1002" s="478"/>
      <c r="AB1002" s="478"/>
      <c r="AC1002" s="478"/>
      <c r="AD1002" s="478"/>
      <c r="AE1002" s="478"/>
      <c r="AF1002" s="478"/>
      <c r="AG1002" s="478"/>
      <c r="AH1002" s="478"/>
      <c r="AI1002" s="478"/>
      <c r="AJ1002" s="478"/>
      <c r="AK1002" s="478"/>
      <c r="AL1002" s="478"/>
      <c r="AM1002" s="478"/>
      <c r="AN1002" s="478"/>
      <c r="AO1002" s="478"/>
      <c r="AP1002" s="478"/>
      <c r="AQ1002" s="478"/>
      <c r="AR1002" s="478"/>
      <c r="AS1002" s="478"/>
      <c r="AT1002" s="478"/>
      <c r="AU1002" s="478"/>
      <c r="AV1002" s="478"/>
      <c r="AW1002" s="478"/>
      <c r="AX1002" s="478"/>
      <c r="AY1002" s="478"/>
      <c r="AZ1002" s="478"/>
      <c r="BA1002" s="478"/>
      <c r="BB1002" s="478"/>
      <c r="BC1002" s="478"/>
      <c r="BD1002" s="475"/>
      <c r="BE1002" s="475"/>
      <c r="BF1002" s="472"/>
      <c r="BG1002" s="472">
        <v>0</v>
      </c>
      <c r="BH1002" s="472">
        <v>0</v>
      </c>
      <c r="BI1002" s="472"/>
      <c r="BJ1002" s="472"/>
      <c r="BK1002" s="472"/>
      <c r="BL1002" s="472"/>
      <c r="BM1002" s="472"/>
      <c r="BN1002" s="472"/>
      <c r="BO1002" s="472"/>
      <c r="BP1002" s="472"/>
      <c r="BQ1002" s="472"/>
      <c r="BR1002" s="472"/>
      <c r="BS1002" s="472"/>
      <c r="BT1002" s="472"/>
      <c r="BU1002" s="472"/>
      <c r="BV1002" s="472"/>
      <c r="BW1002" s="472"/>
      <c r="BX1002" s="472"/>
      <c r="BY1002" s="472"/>
      <c r="BZ1002" s="472"/>
      <c r="CA1002" s="472"/>
      <c r="CB1002" s="472"/>
      <c r="CC1002" s="472"/>
      <c r="CD1002" s="472"/>
      <c r="CE1002" s="472"/>
      <c r="CF1002" s="472"/>
      <c r="CG1002" s="472"/>
      <c r="CH1002" s="472"/>
      <c r="CI1002" s="472"/>
      <c r="CJ1002" s="472"/>
      <c r="CK1002" s="472"/>
      <c r="CL1002" s="472"/>
      <c r="CM1002" s="472"/>
      <c r="CN1002" s="472"/>
      <c r="CO1002" s="472"/>
      <c r="CP1002" s="472"/>
      <c r="CQ1002" s="472"/>
      <c r="CR1002" s="472"/>
      <c r="CS1002" s="472"/>
      <c r="CT1002" s="472"/>
      <c r="CU1002" s="472"/>
      <c r="CV1002" s="472"/>
      <c r="CW1002" s="472"/>
      <c r="CX1002" s="472"/>
      <c r="CY1002" s="472"/>
      <c r="CZ1002" s="472"/>
      <c r="DA1002" s="472"/>
      <c r="DB1002" s="472"/>
      <c r="DC1002" s="472"/>
      <c r="DD1002" s="472"/>
      <c r="DE1002" s="472"/>
      <c r="DF1002" s="472"/>
      <c r="DG1002" s="472"/>
      <c r="DH1002" s="472"/>
      <c r="DI1002" s="472"/>
      <c r="DJ1002" s="472"/>
      <c r="DK1002" s="472"/>
      <c r="DL1002" s="472"/>
      <c r="DM1002" s="472"/>
      <c r="DN1002" s="472"/>
      <c r="DO1002" s="472"/>
      <c r="DP1002" s="472"/>
      <c r="DQ1002" s="472"/>
      <c r="DR1002" s="472"/>
      <c r="DS1002" s="472"/>
      <c r="DT1002" s="472"/>
      <c r="DU1002" s="472"/>
      <c r="DV1002" s="472"/>
      <c r="DW1002" s="472"/>
      <c r="DX1002" s="472"/>
      <c r="DY1002" s="472"/>
      <c r="DZ1002" s="472"/>
      <c r="EA1002" s="472"/>
      <c r="EB1002" s="472"/>
      <c r="EC1002" s="472"/>
      <c r="ED1002" s="472"/>
      <c r="EE1002" s="472"/>
      <c r="EF1002" s="472"/>
      <c r="EG1002" s="472"/>
      <c r="EH1002" s="472"/>
      <c r="EI1002" s="472"/>
      <c r="EJ1002" s="472"/>
      <c r="EK1002" s="472"/>
      <c r="EL1002" s="472"/>
      <c r="EM1002" s="472"/>
      <c r="EN1002" s="472"/>
      <c r="EO1002" s="472"/>
      <c r="EP1002" s="472"/>
      <c r="EQ1002" s="472"/>
      <c r="ER1002" s="472"/>
      <c r="ES1002" s="472"/>
      <c r="ET1002" s="472"/>
      <c r="EU1002" s="472"/>
      <c r="EV1002" s="472"/>
      <c r="EW1002" s="472"/>
      <c r="EX1002" s="472"/>
      <c r="EY1002" s="472"/>
      <c r="EZ1002" s="472"/>
      <c r="FA1002" s="472"/>
      <c r="FB1002" s="472"/>
      <c r="FC1002" s="472"/>
      <c r="FD1002" s="472"/>
      <c r="FE1002" s="472"/>
      <c r="FF1002" s="472"/>
      <c r="FG1002" s="472"/>
      <c r="FH1002" s="472"/>
      <c r="FI1002" s="472"/>
      <c r="FJ1002" s="472"/>
      <c r="FK1002" s="472"/>
      <c r="FL1002" s="472"/>
      <c r="FM1002" s="472"/>
      <c r="FN1002" s="472"/>
      <c r="FO1002" s="472"/>
      <c r="FP1002" s="472"/>
      <c r="FQ1002" s="472"/>
      <c r="FR1002" s="472"/>
      <c r="FS1002" s="472"/>
      <c r="FT1002" s="472"/>
      <c r="FU1002" s="472"/>
      <c r="FV1002" s="472"/>
      <c r="FW1002" s="472"/>
      <c r="FX1002" s="472"/>
      <c r="FY1002" s="472"/>
      <c r="FZ1002" s="472"/>
      <c r="GA1002" s="472"/>
      <c r="GB1002" s="472"/>
      <c r="GC1002" s="472"/>
      <c r="GD1002" s="472"/>
      <c r="GE1002" s="472"/>
      <c r="GF1002" s="472"/>
      <c r="GG1002" s="472"/>
      <c r="GH1002" s="472"/>
      <c r="GI1002" s="472"/>
      <c r="GJ1002" s="472"/>
      <c r="GK1002" s="472"/>
      <c r="GL1002" s="472"/>
      <c r="GM1002" s="472"/>
      <c r="GN1002" s="472"/>
      <c r="GO1002" s="472"/>
      <c r="GP1002" s="472"/>
      <c r="GQ1002" s="472"/>
      <c r="GR1002" s="472"/>
      <c r="GS1002" s="472"/>
      <c r="GT1002" s="472"/>
      <c r="GU1002" s="472"/>
      <c r="GV1002" s="472"/>
    </row>
    <row r="1003" spans="1:204" s="473" customFormat="1" x14ac:dyDescent="0.2">
      <c r="A1003" s="476"/>
      <c r="B1003" s="508" t="s">
        <v>1724</v>
      </c>
      <c r="C1003" s="475" t="s">
        <v>268</v>
      </c>
      <c r="D1003" s="478">
        <v>3</v>
      </c>
      <c r="E1003" s="478"/>
      <c r="F1003" s="478"/>
      <c r="G1003" s="478"/>
      <c r="H1003" s="478"/>
      <c r="I1003" s="478"/>
      <c r="J1003" s="478"/>
      <c r="K1003" s="478"/>
      <c r="L1003" s="478"/>
      <c r="M1003" s="478"/>
      <c r="N1003" s="478"/>
      <c r="O1003" s="478"/>
      <c r="P1003" s="478"/>
      <c r="Q1003" s="478"/>
      <c r="R1003" s="478"/>
      <c r="S1003" s="478"/>
      <c r="T1003" s="478"/>
      <c r="U1003" s="478"/>
      <c r="V1003" s="478"/>
      <c r="W1003" s="478"/>
      <c r="X1003" s="478">
        <v>0</v>
      </c>
      <c r="Y1003" s="478"/>
      <c r="Z1003" s="478"/>
      <c r="AA1003" s="478"/>
      <c r="AB1003" s="478"/>
      <c r="AC1003" s="478"/>
      <c r="AD1003" s="478"/>
      <c r="AE1003" s="478"/>
      <c r="AF1003" s="478"/>
      <c r="AG1003" s="478"/>
      <c r="AH1003" s="478"/>
      <c r="AI1003" s="478"/>
      <c r="AJ1003" s="478"/>
      <c r="AK1003" s="478"/>
      <c r="AL1003" s="478"/>
      <c r="AM1003" s="478"/>
      <c r="AN1003" s="478"/>
      <c r="AO1003" s="478"/>
      <c r="AP1003" s="478"/>
      <c r="AQ1003" s="478"/>
      <c r="AR1003" s="478"/>
      <c r="AS1003" s="478"/>
      <c r="AT1003" s="478"/>
      <c r="AU1003" s="478"/>
      <c r="AV1003" s="478"/>
      <c r="AW1003" s="478"/>
      <c r="AX1003" s="478"/>
      <c r="AY1003" s="478"/>
      <c r="AZ1003" s="478"/>
      <c r="BA1003" s="478"/>
      <c r="BB1003" s="478"/>
      <c r="BC1003" s="478"/>
      <c r="BD1003" s="475" t="s">
        <v>2981</v>
      </c>
      <c r="BE1003" s="475"/>
      <c r="BF1003" s="472"/>
      <c r="BG1003" s="472">
        <v>0</v>
      </c>
      <c r="BH1003" s="472">
        <v>3</v>
      </c>
      <c r="BI1003" s="472"/>
      <c r="BJ1003" s="472"/>
      <c r="BK1003" s="472"/>
      <c r="BL1003" s="472"/>
      <c r="BM1003" s="472"/>
      <c r="BN1003" s="472"/>
      <c r="BO1003" s="472"/>
      <c r="BP1003" s="472"/>
      <c r="BQ1003" s="472"/>
      <c r="BR1003" s="472"/>
      <c r="BS1003" s="472"/>
      <c r="BT1003" s="472"/>
      <c r="BU1003" s="472"/>
      <c r="BV1003" s="472"/>
      <c r="BW1003" s="472"/>
      <c r="BX1003" s="472"/>
      <c r="BY1003" s="472"/>
      <c r="BZ1003" s="472"/>
      <c r="CA1003" s="472"/>
      <c r="CB1003" s="472"/>
      <c r="CC1003" s="472"/>
      <c r="CD1003" s="472"/>
      <c r="CE1003" s="472"/>
      <c r="CF1003" s="472"/>
      <c r="CG1003" s="472"/>
      <c r="CH1003" s="472"/>
      <c r="CI1003" s="472"/>
      <c r="CJ1003" s="472"/>
      <c r="CK1003" s="472"/>
      <c r="CL1003" s="472"/>
      <c r="CM1003" s="472"/>
      <c r="CN1003" s="472"/>
      <c r="CO1003" s="472"/>
      <c r="CP1003" s="472"/>
      <c r="CQ1003" s="472"/>
      <c r="CR1003" s="472"/>
      <c r="CS1003" s="472"/>
      <c r="CT1003" s="472"/>
      <c r="CU1003" s="472"/>
      <c r="CV1003" s="472"/>
      <c r="CW1003" s="472"/>
      <c r="CX1003" s="472"/>
      <c r="CY1003" s="472"/>
      <c r="CZ1003" s="472"/>
      <c r="DA1003" s="472"/>
      <c r="DB1003" s="472"/>
      <c r="DC1003" s="472"/>
      <c r="DD1003" s="472"/>
      <c r="DE1003" s="472"/>
      <c r="DF1003" s="472"/>
      <c r="DG1003" s="472"/>
      <c r="DH1003" s="472"/>
      <c r="DI1003" s="472"/>
      <c r="DJ1003" s="472"/>
      <c r="DK1003" s="472"/>
      <c r="DL1003" s="472"/>
      <c r="DM1003" s="472"/>
      <c r="DN1003" s="472"/>
      <c r="DO1003" s="472"/>
      <c r="DP1003" s="472"/>
      <c r="DQ1003" s="472"/>
      <c r="DR1003" s="472"/>
      <c r="DS1003" s="472"/>
      <c r="DT1003" s="472"/>
      <c r="DU1003" s="472"/>
      <c r="DV1003" s="472"/>
      <c r="DW1003" s="472"/>
      <c r="DX1003" s="472"/>
      <c r="DY1003" s="472"/>
      <c r="DZ1003" s="472"/>
      <c r="EA1003" s="472"/>
      <c r="EB1003" s="472"/>
      <c r="EC1003" s="472"/>
      <c r="ED1003" s="472"/>
      <c r="EE1003" s="472"/>
      <c r="EF1003" s="472"/>
      <c r="EG1003" s="472"/>
      <c r="EH1003" s="472"/>
      <c r="EI1003" s="472"/>
      <c r="EJ1003" s="472"/>
      <c r="EK1003" s="472"/>
      <c r="EL1003" s="472"/>
      <c r="EM1003" s="472"/>
      <c r="EN1003" s="472"/>
      <c r="EO1003" s="472"/>
      <c r="EP1003" s="472"/>
      <c r="EQ1003" s="472"/>
      <c r="ER1003" s="472"/>
      <c r="ES1003" s="472"/>
      <c r="ET1003" s="472"/>
      <c r="EU1003" s="472"/>
      <c r="EV1003" s="472"/>
      <c r="EW1003" s="472"/>
      <c r="EX1003" s="472"/>
      <c r="EY1003" s="472"/>
      <c r="EZ1003" s="472"/>
      <c r="FA1003" s="472"/>
      <c r="FB1003" s="472"/>
      <c r="FC1003" s="472"/>
      <c r="FD1003" s="472"/>
      <c r="FE1003" s="472"/>
      <c r="FF1003" s="472"/>
      <c r="FG1003" s="472"/>
      <c r="FH1003" s="472"/>
      <c r="FI1003" s="472"/>
      <c r="FJ1003" s="472"/>
      <c r="FK1003" s="472"/>
      <c r="FL1003" s="472"/>
      <c r="FM1003" s="472"/>
      <c r="FN1003" s="472"/>
      <c r="FO1003" s="472"/>
      <c r="FP1003" s="472"/>
      <c r="FQ1003" s="472"/>
      <c r="FR1003" s="472"/>
      <c r="FS1003" s="472"/>
      <c r="FT1003" s="472"/>
      <c r="FU1003" s="472"/>
      <c r="FV1003" s="472"/>
      <c r="FW1003" s="472"/>
      <c r="FX1003" s="472"/>
      <c r="FY1003" s="472"/>
      <c r="FZ1003" s="472"/>
      <c r="GA1003" s="472"/>
      <c r="GB1003" s="472"/>
      <c r="GC1003" s="472"/>
      <c r="GD1003" s="472"/>
      <c r="GE1003" s="472"/>
      <c r="GF1003" s="472"/>
      <c r="GG1003" s="472"/>
      <c r="GH1003" s="472"/>
      <c r="GI1003" s="472"/>
      <c r="GJ1003" s="472"/>
      <c r="GK1003" s="472"/>
      <c r="GL1003" s="472"/>
      <c r="GM1003" s="472"/>
      <c r="GN1003" s="472"/>
      <c r="GO1003" s="472"/>
      <c r="GP1003" s="472"/>
      <c r="GQ1003" s="472"/>
      <c r="GR1003" s="472"/>
      <c r="GS1003" s="472"/>
      <c r="GT1003" s="472"/>
      <c r="GU1003" s="472"/>
      <c r="GV1003" s="472"/>
    </row>
    <row r="1004" spans="1:204" s="473" customFormat="1" x14ac:dyDescent="0.2">
      <c r="A1004" s="476"/>
      <c r="B1004" s="508" t="s">
        <v>1725</v>
      </c>
      <c r="C1004" s="475" t="s">
        <v>268</v>
      </c>
      <c r="D1004" s="478">
        <v>1</v>
      </c>
      <c r="E1004" s="478"/>
      <c r="F1004" s="478"/>
      <c r="G1004" s="478"/>
      <c r="H1004" s="478"/>
      <c r="I1004" s="478"/>
      <c r="J1004" s="478"/>
      <c r="K1004" s="478"/>
      <c r="L1004" s="478"/>
      <c r="M1004" s="478"/>
      <c r="N1004" s="478"/>
      <c r="O1004" s="478"/>
      <c r="P1004" s="478"/>
      <c r="Q1004" s="478"/>
      <c r="R1004" s="478"/>
      <c r="S1004" s="478"/>
      <c r="T1004" s="478"/>
      <c r="U1004" s="478"/>
      <c r="V1004" s="478"/>
      <c r="W1004" s="478"/>
      <c r="X1004" s="478">
        <v>0</v>
      </c>
      <c r="Y1004" s="478"/>
      <c r="Z1004" s="478"/>
      <c r="AA1004" s="478"/>
      <c r="AB1004" s="478"/>
      <c r="AC1004" s="478"/>
      <c r="AD1004" s="478"/>
      <c r="AE1004" s="478"/>
      <c r="AF1004" s="478"/>
      <c r="AG1004" s="478"/>
      <c r="AH1004" s="478"/>
      <c r="AI1004" s="478"/>
      <c r="AJ1004" s="478"/>
      <c r="AK1004" s="478"/>
      <c r="AL1004" s="478"/>
      <c r="AM1004" s="478"/>
      <c r="AN1004" s="478"/>
      <c r="AO1004" s="478"/>
      <c r="AP1004" s="478"/>
      <c r="AQ1004" s="478"/>
      <c r="AR1004" s="478"/>
      <c r="AS1004" s="478"/>
      <c r="AT1004" s="478"/>
      <c r="AU1004" s="478"/>
      <c r="AV1004" s="478"/>
      <c r="AW1004" s="478"/>
      <c r="AX1004" s="478"/>
      <c r="AY1004" s="478"/>
      <c r="AZ1004" s="478"/>
      <c r="BA1004" s="478"/>
      <c r="BB1004" s="478"/>
      <c r="BC1004" s="478"/>
      <c r="BD1004" s="475" t="s">
        <v>3048</v>
      </c>
      <c r="BE1004" s="475"/>
      <c r="BF1004" s="472"/>
      <c r="BG1004" s="472"/>
      <c r="BH1004" s="472"/>
      <c r="BI1004" s="472"/>
      <c r="BJ1004" s="472"/>
      <c r="BK1004" s="472"/>
      <c r="BL1004" s="472"/>
      <c r="BM1004" s="472"/>
      <c r="BN1004" s="472"/>
      <c r="BO1004" s="472"/>
      <c r="BP1004" s="472"/>
      <c r="BQ1004" s="472"/>
      <c r="BR1004" s="472"/>
      <c r="BS1004" s="472"/>
      <c r="BT1004" s="472"/>
      <c r="BU1004" s="472"/>
      <c r="BV1004" s="472"/>
      <c r="BW1004" s="472"/>
      <c r="BX1004" s="472"/>
      <c r="BY1004" s="472"/>
      <c r="BZ1004" s="472"/>
      <c r="CA1004" s="472"/>
      <c r="CB1004" s="472"/>
      <c r="CC1004" s="472"/>
      <c r="CD1004" s="472"/>
      <c r="CE1004" s="472"/>
      <c r="CF1004" s="472"/>
      <c r="CG1004" s="472"/>
      <c r="CH1004" s="472"/>
      <c r="CI1004" s="472"/>
      <c r="CJ1004" s="472"/>
      <c r="CK1004" s="472"/>
      <c r="CL1004" s="472"/>
      <c r="CM1004" s="472"/>
      <c r="CN1004" s="472"/>
      <c r="CO1004" s="472"/>
      <c r="CP1004" s="472"/>
      <c r="CQ1004" s="472"/>
      <c r="CR1004" s="472"/>
      <c r="CS1004" s="472"/>
      <c r="CT1004" s="472"/>
      <c r="CU1004" s="472"/>
      <c r="CV1004" s="472"/>
      <c r="CW1004" s="472"/>
      <c r="CX1004" s="472"/>
      <c r="CY1004" s="472"/>
      <c r="CZ1004" s="472"/>
      <c r="DA1004" s="472"/>
      <c r="DB1004" s="472"/>
      <c r="DC1004" s="472"/>
      <c r="DD1004" s="472"/>
      <c r="DE1004" s="472"/>
      <c r="DF1004" s="472"/>
      <c r="DG1004" s="472"/>
      <c r="DH1004" s="472"/>
      <c r="DI1004" s="472"/>
      <c r="DJ1004" s="472"/>
      <c r="DK1004" s="472"/>
      <c r="DL1004" s="472"/>
      <c r="DM1004" s="472"/>
      <c r="DN1004" s="472"/>
      <c r="DO1004" s="472"/>
      <c r="DP1004" s="472"/>
      <c r="DQ1004" s="472"/>
      <c r="DR1004" s="472"/>
      <c r="DS1004" s="472"/>
      <c r="DT1004" s="472"/>
      <c r="DU1004" s="472"/>
      <c r="DV1004" s="472"/>
      <c r="DW1004" s="472"/>
      <c r="DX1004" s="472"/>
      <c r="DY1004" s="472"/>
      <c r="DZ1004" s="472"/>
      <c r="EA1004" s="472"/>
      <c r="EB1004" s="472"/>
      <c r="EC1004" s="472"/>
      <c r="ED1004" s="472"/>
      <c r="EE1004" s="472"/>
      <c r="EF1004" s="472"/>
      <c r="EG1004" s="472"/>
      <c r="EH1004" s="472"/>
      <c r="EI1004" s="472"/>
      <c r="EJ1004" s="472"/>
      <c r="EK1004" s="472"/>
      <c r="EL1004" s="472"/>
      <c r="EM1004" s="472"/>
      <c r="EN1004" s="472"/>
      <c r="EO1004" s="472"/>
      <c r="EP1004" s="472"/>
      <c r="EQ1004" s="472"/>
      <c r="ER1004" s="472"/>
      <c r="ES1004" s="472"/>
      <c r="ET1004" s="472"/>
      <c r="EU1004" s="472"/>
      <c r="EV1004" s="472"/>
      <c r="EW1004" s="472"/>
      <c r="EX1004" s="472"/>
      <c r="EY1004" s="472"/>
      <c r="EZ1004" s="472"/>
      <c r="FA1004" s="472"/>
      <c r="FB1004" s="472"/>
      <c r="FC1004" s="472"/>
      <c r="FD1004" s="472"/>
      <c r="FE1004" s="472"/>
      <c r="FF1004" s="472"/>
      <c r="FG1004" s="472"/>
      <c r="FH1004" s="472"/>
      <c r="FI1004" s="472"/>
      <c r="FJ1004" s="472"/>
      <c r="FK1004" s="472"/>
      <c r="FL1004" s="472"/>
      <c r="FM1004" s="472"/>
      <c r="FN1004" s="472"/>
      <c r="FO1004" s="472"/>
      <c r="FP1004" s="472"/>
      <c r="FQ1004" s="472"/>
      <c r="FR1004" s="472"/>
      <c r="FS1004" s="472"/>
      <c r="FT1004" s="472"/>
      <c r="FU1004" s="472"/>
      <c r="FV1004" s="472"/>
      <c r="FW1004" s="472"/>
      <c r="FX1004" s="472"/>
      <c r="FY1004" s="472"/>
      <c r="FZ1004" s="472"/>
      <c r="GA1004" s="472"/>
      <c r="GB1004" s="472"/>
      <c r="GC1004" s="472"/>
      <c r="GD1004" s="472"/>
      <c r="GE1004" s="472"/>
      <c r="GF1004" s="472"/>
      <c r="GG1004" s="472"/>
      <c r="GH1004" s="472"/>
      <c r="GI1004" s="472"/>
      <c r="GJ1004" s="472"/>
      <c r="GK1004" s="472"/>
      <c r="GL1004" s="472"/>
      <c r="GM1004" s="472"/>
      <c r="GN1004" s="472"/>
      <c r="GO1004" s="472"/>
      <c r="GP1004" s="472"/>
      <c r="GQ1004" s="472"/>
      <c r="GR1004" s="472"/>
      <c r="GS1004" s="472"/>
      <c r="GT1004" s="472"/>
      <c r="GU1004" s="472"/>
      <c r="GV1004" s="472"/>
    </row>
    <row r="1005" spans="1:204" s="473" customFormat="1" x14ac:dyDescent="0.2">
      <c r="A1005" s="476"/>
      <c r="B1005" s="508" t="s">
        <v>1726</v>
      </c>
      <c r="C1005" s="475" t="s">
        <v>268</v>
      </c>
      <c r="D1005" s="478">
        <v>5</v>
      </c>
      <c r="E1005" s="478"/>
      <c r="F1005" s="478"/>
      <c r="G1005" s="478"/>
      <c r="H1005" s="478"/>
      <c r="I1005" s="478"/>
      <c r="J1005" s="478"/>
      <c r="K1005" s="478"/>
      <c r="L1005" s="478"/>
      <c r="M1005" s="478"/>
      <c r="N1005" s="478"/>
      <c r="O1005" s="478"/>
      <c r="P1005" s="478"/>
      <c r="Q1005" s="478"/>
      <c r="R1005" s="478"/>
      <c r="S1005" s="478"/>
      <c r="T1005" s="478"/>
      <c r="U1005" s="478"/>
      <c r="V1005" s="478"/>
      <c r="W1005" s="478"/>
      <c r="X1005" s="478">
        <v>0</v>
      </c>
      <c r="Y1005" s="478"/>
      <c r="Z1005" s="478"/>
      <c r="AA1005" s="478"/>
      <c r="AB1005" s="478"/>
      <c r="AC1005" s="478"/>
      <c r="AD1005" s="478"/>
      <c r="AE1005" s="478"/>
      <c r="AF1005" s="478"/>
      <c r="AG1005" s="478"/>
      <c r="AH1005" s="478"/>
      <c r="AI1005" s="478"/>
      <c r="AJ1005" s="478"/>
      <c r="AK1005" s="478"/>
      <c r="AL1005" s="478"/>
      <c r="AM1005" s="478"/>
      <c r="AN1005" s="478"/>
      <c r="AO1005" s="478"/>
      <c r="AP1005" s="478"/>
      <c r="AQ1005" s="478"/>
      <c r="AR1005" s="478"/>
      <c r="AS1005" s="478"/>
      <c r="AT1005" s="478"/>
      <c r="AU1005" s="478"/>
      <c r="AV1005" s="478"/>
      <c r="AW1005" s="478"/>
      <c r="AX1005" s="478"/>
      <c r="AY1005" s="478"/>
      <c r="AZ1005" s="478"/>
      <c r="BA1005" s="478"/>
      <c r="BB1005" s="478"/>
      <c r="BC1005" s="478"/>
      <c r="BD1005" s="475" t="s">
        <v>2985</v>
      </c>
      <c r="BE1005" s="475"/>
      <c r="BF1005" s="472"/>
      <c r="BG1005" s="472"/>
      <c r="BH1005" s="472"/>
      <c r="BI1005" s="472"/>
      <c r="BJ1005" s="472"/>
      <c r="BK1005" s="472"/>
      <c r="BL1005" s="472"/>
      <c r="BM1005" s="472"/>
      <c r="BN1005" s="472"/>
      <c r="BO1005" s="472"/>
      <c r="BP1005" s="472"/>
      <c r="BQ1005" s="472"/>
      <c r="BR1005" s="472"/>
      <c r="BS1005" s="472"/>
      <c r="BT1005" s="472"/>
      <c r="BU1005" s="472"/>
      <c r="BV1005" s="472"/>
      <c r="BW1005" s="472"/>
      <c r="BX1005" s="472"/>
      <c r="BY1005" s="472"/>
      <c r="BZ1005" s="472"/>
      <c r="CA1005" s="472"/>
      <c r="CB1005" s="472"/>
      <c r="CC1005" s="472"/>
      <c r="CD1005" s="472"/>
      <c r="CE1005" s="472"/>
      <c r="CF1005" s="472"/>
      <c r="CG1005" s="472"/>
      <c r="CH1005" s="472"/>
      <c r="CI1005" s="472"/>
      <c r="CJ1005" s="472"/>
      <c r="CK1005" s="472"/>
      <c r="CL1005" s="472"/>
      <c r="CM1005" s="472"/>
      <c r="CN1005" s="472"/>
      <c r="CO1005" s="472"/>
      <c r="CP1005" s="472"/>
      <c r="CQ1005" s="472"/>
      <c r="CR1005" s="472"/>
      <c r="CS1005" s="472"/>
      <c r="CT1005" s="472"/>
      <c r="CU1005" s="472"/>
      <c r="CV1005" s="472"/>
      <c r="CW1005" s="472"/>
      <c r="CX1005" s="472"/>
      <c r="CY1005" s="472"/>
      <c r="CZ1005" s="472"/>
      <c r="DA1005" s="472"/>
      <c r="DB1005" s="472"/>
      <c r="DC1005" s="472"/>
      <c r="DD1005" s="472"/>
      <c r="DE1005" s="472"/>
      <c r="DF1005" s="472"/>
      <c r="DG1005" s="472"/>
      <c r="DH1005" s="472"/>
      <c r="DI1005" s="472"/>
      <c r="DJ1005" s="472"/>
      <c r="DK1005" s="472"/>
      <c r="DL1005" s="472"/>
      <c r="DM1005" s="472"/>
      <c r="DN1005" s="472"/>
      <c r="DO1005" s="472"/>
      <c r="DP1005" s="472"/>
      <c r="DQ1005" s="472"/>
      <c r="DR1005" s="472"/>
      <c r="DS1005" s="472"/>
      <c r="DT1005" s="472"/>
      <c r="DU1005" s="472"/>
      <c r="DV1005" s="472"/>
      <c r="DW1005" s="472"/>
      <c r="DX1005" s="472"/>
      <c r="DY1005" s="472"/>
      <c r="DZ1005" s="472"/>
      <c r="EA1005" s="472"/>
      <c r="EB1005" s="472"/>
      <c r="EC1005" s="472"/>
      <c r="ED1005" s="472"/>
      <c r="EE1005" s="472"/>
      <c r="EF1005" s="472"/>
      <c r="EG1005" s="472"/>
      <c r="EH1005" s="472"/>
      <c r="EI1005" s="472"/>
      <c r="EJ1005" s="472"/>
      <c r="EK1005" s="472"/>
      <c r="EL1005" s="472"/>
      <c r="EM1005" s="472"/>
      <c r="EN1005" s="472"/>
      <c r="EO1005" s="472"/>
      <c r="EP1005" s="472"/>
      <c r="EQ1005" s="472"/>
      <c r="ER1005" s="472"/>
      <c r="ES1005" s="472"/>
      <c r="ET1005" s="472"/>
      <c r="EU1005" s="472"/>
      <c r="EV1005" s="472"/>
      <c r="EW1005" s="472"/>
      <c r="EX1005" s="472"/>
      <c r="EY1005" s="472"/>
      <c r="EZ1005" s="472"/>
      <c r="FA1005" s="472"/>
      <c r="FB1005" s="472"/>
      <c r="FC1005" s="472"/>
      <c r="FD1005" s="472"/>
      <c r="FE1005" s="472"/>
      <c r="FF1005" s="472"/>
      <c r="FG1005" s="472"/>
      <c r="FH1005" s="472"/>
      <c r="FI1005" s="472"/>
      <c r="FJ1005" s="472"/>
      <c r="FK1005" s="472"/>
      <c r="FL1005" s="472"/>
      <c r="FM1005" s="472"/>
      <c r="FN1005" s="472"/>
      <c r="FO1005" s="472"/>
      <c r="FP1005" s="472"/>
      <c r="FQ1005" s="472"/>
      <c r="FR1005" s="472"/>
      <c r="FS1005" s="472"/>
      <c r="FT1005" s="472"/>
      <c r="FU1005" s="472"/>
      <c r="FV1005" s="472"/>
      <c r="FW1005" s="472"/>
      <c r="FX1005" s="472"/>
      <c r="FY1005" s="472"/>
      <c r="FZ1005" s="472"/>
      <c r="GA1005" s="472"/>
      <c r="GB1005" s="472"/>
      <c r="GC1005" s="472"/>
      <c r="GD1005" s="472"/>
      <c r="GE1005" s="472"/>
      <c r="GF1005" s="472"/>
      <c r="GG1005" s="472"/>
      <c r="GH1005" s="472"/>
      <c r="GI1005" s="472"/>
      <c r="GJ1005" s="472"/>
      <c r="GK1005" s="472"/>
      <c r="GL1005" s="472"/>
      <c r="GM1005" s="472"/>
      <c r="GN1005" s="472"/>
      <c r="GO1005" s="472"/>
      <c r="GP1005" s="472"/>
      <c r="GQ1005" s="472"/>
      <c r="GR1005" s="472"/>
      <c r="GS1005" s="472"/>
      <c r="GT1005" s="472"/>
      <c r="GU1005" s="472"/>
      <c r="GV1005" s="472"/>
    </row>
    <row r="1006" spans="1:204" s="473" customFormat="1" x14ac:dyDescent="0.2">
      <c r="A1006" s="476"/>
      <c r="B1006" s="479" t="s">
        <v>1727</v>
      </c>
      <c r="C1006" s="475" t="s">
        <v>268</v>
      </c>
      <c r="D1006" s="478">
        <v>0.24</v>
      </c>
      <c r="E1006" s="478"/>
      <c r="F1006" s="478"/>
      <c r="G1006" s="478"/>
      <c r="H1006" s="478"/>
      <c r="I1006" s="478"/>
      <c r="J1006" s="478"/>
      <c r="K1006" s="478"/>
      <c r="L1006" s="478"/>
      <c r="M1006" s="478"/>
      <c r="N1006" s="478"/>
      <c r="O1006" s="478"/>
      <c r="P1006" s="478"/>
      <c r="Q1006" s="478"/>
      <c r="R1006" s="478"/>
      <c r="S1006" s="478"/>
      <c r="T1006" s="478"/>
      <c r="U1006" s="478"/>
      <c r="V1006" s="478"/>
      <c r="W1006" s="478"/>
      <c r="X1006" s="478">
        <v>0</v>
      </c>
      <c r="Y1006" s="478"/>
      <c r="Z1006" s="478"/>
      <c r="AA1006" s="478"/>
      <c r="AB1006" s="478"/>
      <c r="AC1006" s="478"/>
      <c r="AD1006" s="478"/>
      <c r="AE1006" s="478"/>
      <c r="AF1006" s="478"/>
      <c r="AG1006" s="478"/>
      <c r="AH1006" s="478"/>
      <c r="AI1006" s="478"/>
      <c r="AJ1006" s="478"/>
      <c r="AK1006" s="478"/>
      <c r="AL1006" s="478"/>
      <c r="AM1006" s="478"/>
      <c r="AN1006" s="478"/>
      <c r="AO1006" s="478"/>
      <c r="AP1006" s="478"/>
      <c r="AQ1006" s="478"/>
      <c r="AR1006" s="478"/>
      <c r="AS1006" s="478"/>
      <c r="AT1006" s="478"/>
      <c r="AU1006" s="478"/>
      <c r="AV1006" s="478"/>
      <c r="AW1006" s="478"/>
      <c r="AX1006" s="478"/>
      <c r="AY1006" s="478"/>
      <c r="AZ1006" s="478"/>
      <c r="BA1006" s="478">
        <v>0.24</v>
      </c>
      <c r="BB1006" s="478"/>
      <c r="BC1006" s="478"/>
      <c r="BD1006" s="475" t="s">
        <v>3084</v>
      </c>
      <c r="BE1006" s="475" t="s">
        <v>1728</v>
      </c>
      <c r="BF1006" s="472">
        <v>2017</v>
      </c>
      <c r="BG1006" s="472">
        <v>0.24</v>
      </c>
      <c r="BH1006" s="472">
        <v>0</v>
      </c>
      <c r="BI1006" s="472"/>
      <c r="BJ1006" s="472"/>
      <c r="BK1006" s="472"/>
      <c r="BL1006" s="472"/>
      <c r="BM1006" s="472"/>
      <c r="BN1006" s="472"/>
      <c r="BO1006" s="472"/>
      <c r="BP1006" s="472"/>
      <c r="BQ1006" s="472"/>
      <c r="BR1006" s="472"/>
      <c r="BS1006" s="472"/>
      <c r="BT1006" s="472"/>
      <c r="BU1006" s="472"/>
      <c r="BV1006" s="472"/>
      <c r="BW1006" s="472"/>
      <c r="BX1006" s="472"/>
      <c r="BY1006" s="472"/>
      <c r="BZ1006" s="472"/>
      <c r="CA1006" s="472"/>
      <c r="CB1006" s="472"/>
      <c r="CC1006" s="472"/>
      <c r="CD1006" s="472"/>
      <c r="CE1006" s="472"/>
      <c r="CF1006" s="472"/>
      <c r="CG1006" s="472"/>
      <c r="CH1006" s="472"/>
      <c r="CI1006" s="472"/>
      <c r="CJ1006" s="472"/>
      <c r="CK1006" s="472"/>
      <c r="CL1006" s="472"/>
      <c r="CM1006" s="472"/>
      <c r="CN1006" s="472"/>
      <c r="CO1006" s="472"/>
      <c r="CP1006" s="472"/>
      <c r="CQ1006" s="472"/>
      <c r="CR1006" s="472"/>
      <c r="CS1006" s="472"/>
      <c r="CT1006" s="472"/>
      <c r="CU1006" s="472"/>
      <c r="CV1006" s="472"/>
      <c r="CW1006" s="472"/>
      <c r="CX1006" s="472"/>
      <c r="CY1006" s="472"/>
      <c r="CZ1006" s="472"/>
      <c r="DA1006" s="472"/>
      <c r="DB1006" s="472"/>
      <c r="DC1006" s="472"/>
      <c r="DD1006" s="472"/>
      <c r="DE1006" s="472"/>
      <c r="DF1006" s="472"/>
      <c r="DG1006" s="472"/>
      <c r="DH1006" s="472"/>
      <c r="DI1006" s="472"/>
      <c r="DJ1006" s="472"/>
      <c r="DK1006" s="472"/>
      <c r="DL1006" s="472"/>
      <c r="DM1006" s="472"/>
      <c r="DN1006" s="472"/>
      <c r="DO1006" s="472"/>
      <c r="DP1006" s="472"/>
      <c r="DQ1006" s="472"/>
      <c r="DR1006" s="472"/>
      <c r="DS1006" s="472"/>
      <c r="DT1006" s="472"/>
      <c r="DU1006" s="472"/>
      <c r="DV1006" s="472"/>
      <c r="DW1006" s="472"/>
      <c r="DX1006" s="472"/>
      <c r="DY1006" s="472"/>
      <c r="DZ1006" s="472"/>
      <c r="EA1006" s="472"/>
      <c r="EB1006" s="472"/>
      <c r="EC1006" s="472"/>
      <c r="ED1006" s="472"/>
      <c r="EE1006" s="472"/>
      <c r="EF1006" s="472"/>
      <c r="EG1006" s="472"/>
      <c r="EH1006" s="472"/>
      <c r="EI1006" s="472"/>
      <c r="EJ1006" s="472"/>
      <c r="EK1006" s="472"/>
      <c r="EL1006" s="472"/>
      <c r="EM1006" s="472"/>
      <c r="EN1006" s="472"/>
      <c r="EO1006" s="472"/>
      <c r="EP1006" s="472"/>
      <c r="EQ1006" s="472"/>
      <c r="ER1006" s="472"/>
      <c r="ES1006" s="472"/>
      <c r="ET1006" s="472"/>
      <c r="EU1006" s="472"/>
      <c r="EV1006" s="472"/>
      <c r="EW1006" s="472"/>
      <c r="EX1006" s="472"/>
      <c r="EY1006" s="472"/>
      <c r="EZ1006" s="472"/>
      <c r="FA1006" s="472"/>
      <c r="FB1006" s="472"/>
      <c r="FC1006" s="472"/>
      <c r="FD1006" s="472"/>
      <c r="FE1006" s="472"/>
      <c r="FF1006" s="472"/>
      <c r="FG1006" s="472"/>
      <c r="FH1006" s="472"/>
      <c r="FI1006" s="472"/>
      <c r="FJ1006" s="472"/>
      <c r="FK1006" s="472"/>
      <c r="FL1006" s="472"/>
      <c r="FM1006" s="472"/>
      <c r="FN1006" s="472"/>
      <c r="FO1006" s="472"/>
      <c r="FP1006" s="472"/>
      <c r="FQ1006" s="472"/>
      <c r="FR1006" s="472"/>
      <c r="FS1006" s="472"/>
      <c r="FT1006" s="472"/>
      <c r="FU1006" s="472"/>
      <c r="FV1006" s="472"/>
      <c r="FW1006" s="472"/>
      <c r="FX1006" s="472"/>
      <c r="FY1006" s="472"/>
      <c r="FZ1006" s="472"/>
      <c r="GA1006" s="472"/>
      <c r="GB1006" s="472"/>
      <c r="GC1006" s="472"/>
      <c r="GD1006" s="472"/>
      <c r="GE1006" s="472"/>
      <c r="GF1006" s="472"/>
      <c r="GG1006" s="472"/>
      <c r="GH1006" s="472"/>
      <c r="GI1006" s="472"/>
      <c r="GJ1006" s="472"/>
      <c r="GK1006" s="472"/>
      <c r="GL1006" s="472"/>
      <c r="GM1006" s="472"/>
      <c r="GN1006" s="472"/>
      <c r="GO1006" s="472"/>
      <c r="GP1006" s="472"/>
      <c r="GQ1006" s="472"/>
      <c r="GR1006" s="472"/>
      <c r="GS1006" s="472"/>
      <c r="GT1006" s="472"/>
      <c r="GU1006" s="472"/>
      <c r="GV1006" s="472"/>
    </row>
    <row r="1007" spans="1:204" s="473" customFormat="1" x14ac:dyDescent="0.2">
      <c r="A1007" s="476"/>
      <c r="B1007" s="513" t="s">
        <v>1729</v>
      </c>
      <c r="C1007" s="475" t="s">
        <v>268</v>
      </c>
      <c r="D1007" s="478">
        <v>0.2</v>
      </c>
      <c r="E1007" s="478"/>
      <c r="F1007" s="478"/>
      <c r="G1007" s="478"/>
      <c r="H1007" s="478"/>
      <c r="I1007" s="478"/>
      <c r="J1007" s="478"/>
      <c r="K1007" s="478"/>
      <c r="L1007" s="478">
        <v>0.2</v>
      </c>
      <c r="M1007" s="478"/>
      <c r="N1007" s="478"/>
      <c r="O1007" s="478"/>
      <c r="P1007" s="478"/>
      <c r="Q1007" s="478"/>
      <c r="R1007" s="478"/>
      <c r="S1007" s="478"/>
      <c r="T1007" s="478"/>
      <c r="U1007" s="478"/>
      <c r="V1007" s="478"/>
      <c r="W1007" s="478"/>
      <c r="X1007" s="478">
        <v>0</v>
      </c>
      <c r="Y1007" s="478"/>
      <c r="Z1007" s="478"/>
      <c r="AA1007" s="478"/>
      <c r="AB1007" s="478"/>
      <c r="AC1007" s="478"/>
      <c r="AD1007" s="478"/>
      <c r="AE1007" s="478"/>
      <c r="AF1007" s="478"/>
      <c r="AG1007" s="478"/>
      <c r="AH1007" s="478"/>
      <c r="AI1007" s="478"/>
      <c r="AJ1007" s="478"/>
      <c r="AK1007" s="478"/>
      <c r="AL1007" s="478"/>
      <c r="AM1007" s="478"/>
      <c r="AN1007" s="478"/>
      <c r="AO1007" s="478"/>
      <c r="AP1007" s="478"/>
      <c r="AQ1007" s="478"/>
      <c r="AR1007" s="478"/>
      <c r="AS1007" s="478"/>
      <c r="AT1007" s="478"/>
      <c r="AU1007" s="478"/>
      <c r="AV1007" s="478"/>
      <c r="AW1007" s="478"/>
      <c r="AX1007" s="478"/>
      <c r="AY1007" s="478"/>
      <c r="AZ1007" s="478"/>
      <c r="BA1007" s="478"/>
      <c r="BB1007" s="478"/>
      <c r="BC1007" s="478"/>
      <c r="BD1007" s="475" t="s">
        <v>3084</v>
      </c>
      <c r="BE1007" s="475" t="s">
        <v>3084</v>
      </c>
      <c r="BF1007" s="472">
        <v>2017</v>
      </c>
      <c r="BG1007" s="472">
        <v>0.2</v>
      </c>
      <c r="BH1007" s="472">
        <v>0</v>
      </c>
      <c r="BI1007" s="472"/>
      <c r="BJ1007" s="472"/>
      <c r="BK1007" s="472"/>
      <c r="BL1007" s="472"/>
      <c r="BM1007" s="472"/>
      <c r="BN1007" s="472"/>
      <c r="BO1007" s="472"/>
      <c r="BP1007" s="472"/>
      <c r="BQ1007" s="472"/>
      <c r="BR1007" s="472"/>
      <c r="BS1007" s="472"/>
      <c r="BT1007" s="472"/>
      <c r="BU1007" s="472"/>
      <c r="BV1007" s="472"/>
      <c r="BW1007" s="472"/>
      <c r="BX1007" s="472"/>
      <c r="BY1007" s="472"/>
      <c r="BZ1007" s="472"/>
      <c r="CA1007" s="472"/>
      <c r="CB1007" s="472"/>
      <c r="CC1007" s="472"/>
      <c r="CD1007" s="472"/>
      <c r="CE1007" s="472"/>
      <c r="CF1007" s="472"/>
      <c r="CG1007" s="472"/>
      <c r="CH1007" s="472"/>
      <c r="CI1007" s="472"/>
      <c r="CJ1007" s="472"/>
      <c r="CK1007" s="472"/>
      <c r="CL1007" s="472"/>
      <c r="CM1007" s="472"/>
      <c r="CN1007" s="472"/>
      <c r="CO1007" s="472"/>
      <c r="CP1007" s="472"/>
      <c r="CQ1007" s="472"/>
      <c r="CR1007" s="472"/>
      <c r="CS1007" s="472"/>
      <c r="CT1007" s="472"/>
      <c r="CU1007" s="472"/>
      <c r="CV1007" s="472"/>
      <c r="CW1007" s="472"/>
      <c r="CX1007" s="472"/>
      <c r="CY1007" s="472"/>
      <c r="CZ1007" s="472"/>
      <c r="DA1007" s="472"/>
      <c r="DB1007" s="472"/>
      <c r="DC1007" s="472"/>
      <c r="DD1007" s="472"/>
      <c r="DE1007" s="472"/>
      <c r="DF1007" s="472"/>
      <c r="DG1007" s="472"/>
      <c r="DH1007" s="472"/>
      <c r="DI1007" s="472"/>
      <c r="DJ1007" s="472"/>
      <c r="DK1007" s="472"/>
      <c r="DL1007" s="472"/>
      <c r="DM1007" s="472"/>
      <c r="DN1007" s="472"/>
      <c r="DO1007" s="472"/>
      <c r="DP1007" s="472"/>
      <c r="DQ1007" s="472"/>
      <c r="DR1007" s="472"/>
      <c r="DS1007" s="472"/>
      <c r="DT1007" s="472"/>
      <c r="DU1007" s="472"/>
      <c r="DV1007" s="472"/>
      <c r="DW1007" s="472"/>
      <c r="DX1007" s="472"/>
      <c r="DY1007" s="472"/>
      <c r="DZ1007" s="472"/>
      <c r="EA1007" s="472"/>
      <c r="EB1007" s="472"/>
      <c r="EC1007" s="472"/>
      <c r="ED1007" s="472"/>
      <c r="EE1007" s="472"/>
      <c r="EF1007" s="472"/>
      <c r="EG1007" s="472"/>
      <c r="EH1007" s="472"/>
      <c r="EI1007" s="472"/>
      <c r="EJ1007" s="472"/>
      <c r="EK1007" s="472"/>
      <c r="EL1007" s="472"/>
      <c r="EM1007" s="472"/>
      <c r="EN1007" s="472"/>
      <c r="EO1007" s="472"/>
      <c r="EP1007" s="472"/>
      <c r="EQ1007" s="472"/>
      <c r="ER1007" s="472"/>
      <c r="ES1007" s="472"/>
      <c r="ET1007" s="472"/>
      <c r="EU1007" s="472"/>
      <c r="EV1007" s="472"/>
      <c r="EW1007" s="472"/>
      <c r="EX1007" s="472"/>
      <c r="EY1007" s="472"/>
      <c r="EZ1007" s="472"/>
      <c r="FA1007" s="472"/>
      <c r="FB1007" s="472"/>
      <c r="FC1007" s="472"/>
      <c r="FD1007" s="472"/>
      <c r="FE1007" s="472"/>
      <c r="FF1007" s="472"/>
      <c r="FG1007" s="472"/>
      <c r="FH1007" s="472"/>
      <c r="FI1007" s="472"/>
      <c r="FJ1007" s="472"/>
      <c r="FK1007" s="472"/>
      <c r="FL1007" s="472"/>
      <c r="FM1007" s="472"/>
      <c r="FN1007" s="472"/>
      <c r="FO1007" s="472"/>
      <c r="FP1007" s="472"/>
      <c r="FQ1007" s="472"/>
      <c r="FR1007" s="472"/>
      <c r="FS1007" s="472"/>
      <c r="FT1007" s="472"/>
      <c r="FU1007" s="472"/>
      <c r="FV1007" s="472"/>
      <c r="FW1007" s="472"/>
      <c r="FX1007" s="472"/>
      <c r="FY1007" s="472"/>
      <c r="FZ1007" s="472"/>
      <c r="GA1007" s="472"/>
      <c r="GB1007" s="472"/>
      <c r="GC1007" s="472"/>
      <c r="GD1007" s="472"/>
      <c r="GE1007" s="472"/>
      <c r="GF1007" s="472"/>
      <c r="GG1007" s="472"/>
      <c r="GH1007" s="472"/>
      <c r="GI1007" s="472"/>
      <c r="GJ1007" s="472"/>
      <c r="GK1007" s="472"/>
      <c r="GL1007" s="472"/>
      <c r="GM1007" s="472"/>
      <c r="GN1007" s="472"/>
      <c r="GO1007" s="472"/>
      <c r="GP1007" s="472"/>
      <c r="GQ1007" s="472"/>
      <c r="GR1007" s="472"/>
      <c r="GS1007" s="472"/>
      <c r="GT1007" s="472"/>
      <c r="GU1007" s="472"/>
      <c r="GV1007" s="472"/>
    </row>
    <row r="1008" spans="1:204" s="473" customFormat="1" x14ac:dyDescent="0.2">
      <c r="A1008" s="476"/>
      <c r="B1008" s="481" t="s">
        <v>1730</v>
      </c>
      <c r="C1008" s="475" t="s">
        <v>268</v>
      </c>
      <c r="D1008" s="478">
        <v>0.3</v>
      </c>
      <c r="E1008" s="478"/>
      <c r="F1008" s="478"/>
      <c r="G1008" s="478"/>
      <c r="H1008" s="478"/>
      <c r="I1008" s="478">
        <v>0.3</v>
      </c>
      <c r="J1008" s="478"/>
      <c r="K1008" s="478"/>
      <c r="L1008" s="478"/>
      <c r="M1008" s="478"/>
      <c r="N1008" s="478"/>
      <c r="O1008" s="478"/>
      <c r="P1008" s="478"/>
      <c r="Q1008" s="478"/>
      <c r="R1008" s="478"/>
      <c r="S1008" s="478"/>
      <c r="T1008" s="478"/>
      <c r="U1008" s="478"/>
      <c r="V1008" s="478"/>
      <c r="W1008" s="478"/>
      <c r="X1008" s="478">
        <v>0</v>
      </c>
      <c r="Y1008" s="478"/>
      <c r="Z1008" s="478"/>
      <c r="AA1008" s="478"/>
      <c r="AB1008" s="478"/>
      <c r="AC1008" s="478"/>
      <c r="AD1008" s="478"/>
      <c r="AE1008" s="478"/>
      <c r="AF1008" s="478"/>
      <c r="AG1008" s="478"/>
      <c r="AH1008" s="478"/>
      <c r="AI1008" s="478"/>
      <c r="AJ1008" s="478"/>
      <c r="AK1008" s="478"/>
      <c r="AL1008" s="478"/>
      <c r="AM1008" s="478"/>
      <c r="AN1008" s="478"/>
      <c r="AO1008" s="478"/>
      <c r="AP1008" s="478"/>
      <c r="AQ1008" s="478"/>
      <c r="AR1008" s="478"/>
      <c r="AS1008" s="478"/>
      <c r="AT1008" s="478"/>
      <c r="AU1008" s="478"/>
      <c r="AV1008" s="478"/>
      <c r="AW1008" s="478"/>
      <c r="AX1008" s="478"/>
      <c r="AY1008" s="478"/>
      <c r="AZ1008" s="478"/>
      <c r="BA1008" s="478"/>
      <c r="BB1008" s="478"/>
      <c r="BC1008" s="478"/>
      <c r="BD1008" s="475" t="s">
        <v>1481</v>
      </c>
      <c r="BE1008" s="475" t="s">
        <v>1731</v>
      </c>
      <c r="BF1008" s="472">
        <v>2017</v>
      </c>
      <c r="BG1008" s="472">
        <v>0.3</v>
      </c>
      <c r="BH1008" s="472">
        <v>0</v>
      </c>
      <c r="BI1008" s="472"/>
      <c r="BJ1008" s="472"/>
      <c r="BK1008" s="472"/>
      <c r="BL1008" s="472"/>
      <c r="BM1008" s="472"/>
      <c r="BN1008" s="472"/>
      <c r="BO1008" s="472"/>
      <c r="BP1008" s="472"/>
      <c r="BQ1008" s="472"/>
      <c r="BR1008" s="472"/>
      <c r="BS1008" s="472"/>
      <c r="BT1008" s="472"/>
      <c r="BU1008" s="472"/>
      <c r="BV1008" s="472"/>
      <c r="BW1008" s="472"/>
      <c r="BX1008" s="472"/>
      <c r="BY1008" s="472"/>
      <c r="BZ1008" s="472"/>
      <c r="CA1008" s="472"/>
      <c r="CB1008" s="472"/>
      <c r="CC1008" s="472"/>
      <c r="CD1008" s="472"/>
      <c r="CE1008" s="472"/>
      <c r="CF1008" s="472"/>
      <c r="CG1008" s="472"/>
      <c r="CH1008" s="472"/>
      <c r="CI1008" s="472"/>
      <c r="CJ1008" s="472"/>
      <c r="CK1008" s="472"/>
      <c r="CL1008" s="472"/>
      <c r="CM1008" s="472"/>
      <c r="CN1008" s="472"/>
      <c r="CO1008" s="472"/>
      <c r="CP1008" s="472"/>
      <c r="CQ1008" s="472"/>
      <c r="CR1008" s="472"/>
      <c r="CS1008" s="472"/>
      <c r="CT1008" s="472"/>
      <c r="CU1008" s="472"/>
      <c r="CV1008" s="472"/>
      <c r="CW1008" s="472"/>
      <c r="CX1008" s="472"/>
      <c r="CY1008" s="472"/>
      <c r="CZ1008" s="472"/>
      <c r="DA1008" s="472"/>
      <c r="DB1008" s="472"/>
      <c r="DC1008" s="472"/>
      <c r="DD1008" s="472"/>
      <c r="DE1008" s="472"/>
      <c r="DF1008" s="472"/>
      <c r="DG1008" s="472"/>
      <c r="DH1008" s="472"/>
      <c r="DI1008" s="472"/>
      <c r="DJ1008" s="472"/>
      <c r="DK1008" s="472"/>
      <c r="DL1008" s="472"/>
      <c r="DM1008" s="472"/>
      <c r="DN1008" s="472"/>
      <c r="DO1008" s="472"/>
      <c r="DP1008" s="472"/>
      <c r="DQ1008" s="472"/>
      <c r="DR1008" s="472"/>
      <c r="DS1008" s="472"/>
      <c r="DT1008" s="472"/>
      <c r="DU1008" s="472"/>
      <c r="DV1008" s="472"/>
      <c r="DW1008" s="472"/>
      <c r="DX1008" s="472"/>
      <c r="DY1008" s="472"/>
      <c r="DZ1008" s="472"/>
      <c r="EA1008" s="472"/>
      <c r="EB1008" s="472"/>
      <c r="EC1008" s="472"/>
      <c r="ED1008" s="472"/>
      <c r="EE1008" s="472"/>
      <c r="EF1008" s="472"/>
      <c r="EG1008" s="472"/>
      <c r="EH1008" s="472"/>
      <c r="EI1008" s="472"/>
      <c r="EJ1008" s="472"/>
      <c r="EK1008" s="472"/>
      <c r="EL1008" s="472"/>
      <c r="EM1008" s="472"/>
      <c r="EN1008" s="472"/>
      <c r="EO1008" s="472"/>
      <c r="EP1008" s="472"/>
      <c r="EQ1008" s="472"/>
      <c r="ER1008" s="472"/>
      <c r="ES1008" s="472"/>
      <c r="ET1008" s="472"/>
      <c r="EU1008" s="472"/>
      <c r="EV1008" s="472"/>
      <c r="EW1008" s="472"/>
      <c r="EX1008" s="472"/>
      <c r="EY1008" s="472"/>
      <c r="EZ1008" s="472"/>
      <c r="FA1008" s="472"/>
      <c r="FB1008" s="472"/>
      <c r="FC1008" s="472"/>
      <c r="FD1008" s="472"/>
      <c r="FE1008" s="472"/>
      <c r="FF1008" s="472"/>
      <c r="FG1008" s="472"/>
      <c r="FH1008" s="472"/>
      <c r="FI1008" s="472"/>
      <c r="FJ1008" s="472"/>
      <c r="FK1008" s="472"/>
      <c r="FL1008" s="472"/>
      <c r="FM1008" s="472"/>
      <c r="FN1008" s="472"/>
      <c r="FO1008" s="472"/>
      <c r="FP1008" s="472"/>
      <c r="FQ1008" s="472"/>
      <c r="FR1008" s="472"/>
      <c r="FS1008" s="472"/>
      <c r="FT1008" s="472"/>
      <c r="FU1008" s="472"/>
      <c r="FV1008" s="472"/>
      <c r="FW1008" s="472"/>
      <c r="FX1008" s="472"/>
      <c r="FY1008" s="472"/>
      <c r="FZ1008" s="472"/>
      <c r="GA1008" s="472"/>
      <c r="GB1008" s="472"/>
      <c r="GC1008" s="472"/>
      <c r="GD1008" s="472"/>
      <c r="GE1008" s="472"/>
      <c r="GF1008" s="472"/>
      <c r="GG1008" s="472"/>
      <c r="GH1008" s="472"/>
      <c r="GI1008" s="472"/>
      <c r="GJ1008" s="472"/>
      <c r="GK1008" s="472"/>
      <c r="GL1008" s="472"/>
      <c r="GM1008" s="472"/>
      <c r="GN1008" s="472"/>
      <c r="GO1008" s="472"/>
      <c r="GP1008" s="472"/>
      <c r="GQ1008" s="472"/>
      <c r="GR1008" s="472"/>
      <c r="GS1008" s="472"/>
      <c r="GT1008" s="472"/>
      <c r="GU1008" s="472"/>
      <c r="GV1008" s="472"/>
    </row>
    <row r="1009" spans="1:204" s="473" customFormat="1" ht="32" x14ac:dyDescent="0.2">
      <c r="A1009" s="476"/>
      <c r="B1009" s="515" t="s">
        <v>1732</v>
      </c>
      <c r="C1009" s="475" t="s">
        <v>268</v>
      </c>
      <c r="D1009" s="478">
        <v>0.32</v>
      </c>
      <c r="E1009" s="478"/>
      <c r="F1009" s="478"/>
      <c r="G1009" s="478"/>
      <c r="H1009" s="478">
        <v>0.32</v>
      </c>
      <c r="I1009" s="478"/>
      <c r="J1009" s="478"/>
      <c r="K1009" s="478"/>
      <c r="L1009" s="478"/>
      <c r="M1009" s="478"/>
      <c r="N1009" s="478"/>
      <c r="O1009" s="478"/>
      <c r="P1009" s="478"/>
      <c r="Q1009" s="478"/>
      <c r="R1009" s="478"/>
      <c r="S1009" s="478"/>
      <c r="T1009" s="478"/>
      <c r="U1009" s="478"/>
      <c r="V1009" s="478"/>
      <c r="W1009" s="478"/>
      <c r="X1009" s="478">
        <v>0</v>
      </c>
      <c r="Y1009" s="478"/>
      <c r="Z1009" s="478"/>
      <c r="AA1009" s="478"/>
      <c r="AB1009" s="478"/>
      <c r="AC1009" s="478"/>
      <c r="AD1009" s="478"/>
      <c r="AE1009" s="478"/>
      <c r="AF1009" s="478"/>
      <c r="AG1009" s="478"/>
      <c r="AH1009" s="478"/>
      <c r="AI1009" s="478"/>
      <c r="AJ1009" s="478"/>
      <c r="AK1009" s="478"/>
      <c r="AL1009" s="478"/>
      <c r="AM1009" s="478"/>
      <c r="AN1009" s="478"/>
      <c r="AO1009" s="478"/>
      <c r="AP1009" s="478"/>
      <c r="AQ1009" s="478"/>
      <c r="AR1009" s="478"/>
      <c r="AS1009" s="478"/>
      <c r="AT1009" s="478"/>
      <c r="AU1009" s="478"/>
      <c r="AV1009" s="478"/>
      <c r="AW1009" s="478"/>
      <c r="AX1009" s="478"/>
      <c r="AY1009" s="478"/>
      <c r="AZ1009" s="478"/>
      <c r="BA1009" s="478"/>
      <c r="BB1009" s="478"/>
      <c r="BC1009" s="478"/>
      <c r="BD1009" s="475" t="s">
        <v>3025</v>
      </c>
      <c r="BE1009" s="493" t="s">
        <v>1733</v>
      </c>
      <c r="BF1009" s="472">
        <v>2017</v>
      </c>
      <c r="BG1009" s="472">
        <v>0.32</v>
      </c>
      <c r="BH1009" s="472">
        <v>0</v>
      </c>
      <c r="BI1009" s="472"/>
      <c r="BJ1009" s="472"/>
      <c r="BK1009" s="472"/>
      <c r="BL1009" s="472"/>
      <c r="BM1009" s="472"/>
      <c r="BN1009" s="472"/>
      <c r="BO1009" s="472"/>
      <c r="BP1009" s="472"/>
      <c r="BQ1009" s="472"/>
      <c r="BR1009" s="472"/>
      <c r="BS1009" s="472"/>
      <c r="BT1009" s="472"/>
      <c r="BU1009" s="472"/>
      <c r="BV1009" s="472"/>
      <c r="BW1009" s="472"/>
      <c r="BX1009" s="472"/>
      <c r="BY1009" s="472"/>
      <c r="BZ1009" s="472"/>
      <c r="CA1009" s="472"/>
      <c r="CB1009" s="472"/>
      <c r="CC1009" s="472"/>
      <c r="CD1009" s="472"/>
      <c r="CE1009" s="472"/>
      <c r="CF1009" s="472"/>
      <c r="CG1009" s="472"/>
      <c r="CH1009" s="472"/>
      <c r="CI1009" s="472"/>
      <c r="CJ1009" s="472"/>
      <c r="CK1009" s="472"/>
      <c r="CL1009" s="472"/>
      <c r="CM1009" s="472"/>
      <c r="CN1009" s="472"/>
      <c r="CO1009" s="472"/>
      <c r="CP1009" s="472"/>
      <c r="CQ1009" s="472"/>
      <c r="CR1009" s="472"/>
      <c r="CS1009" s="472"/>
      <c r="CT1009" s="472"/>
      <c r="CU1009" s="472"/>
      <c r="CV1009" s="472"/>
      <c r="CW1009" s="472"/>
      <c r="CX1009" s="472"/>
      <c r="CY1009" s="472"/>
      <c r="CZ1009" s="472"/>
      <c r="DA1009" s="472"/>
      <c r="DB1009" s="472"/>
      <c r="DC1009" s="472"/>
      <c r="DD1009" s="472"/>
      <c r="DE1009" s="472"/>
      <c r="DF1009" s="472"/>
      <c r="DG1009" s="472"/>
      <c r="DH1009" s="472"/>
      <c r="DI1009" s="472"/>
      <c r="DJ1009" s="472"/>
      <c r="DK1009" s="472"/>
      <c r="DL1009" s="472"/>
      <c r="DM1009" s="472"/>
      <c r="DN1009" s="472"/>
      <c r="DO1009" s="472"/>
      <c r="DP1009" s="472"/>
      <c r="DQ1009" s="472"/>
      <c r="DR1009" s="472"/>
      <c r="DS1009" s="472"/>
      <c r="DT1009" s="472"/>
      <c r="DU1009" s="472"/>
      <c r="DV1009" s="472"/>
      <c r="DW1009" s="472"/>
      <c r="DX1009" s="472"/>
      <c r="DY1009" s="472"/>
      <c r="DZ1009" s="472"/>
      <c r="EA1009" s="472"/>
      <c r="EB1009" s="472"/>
      <c r="EC1009" s="472"/>
      <c r="ED1009" s="472"/>
      <c r="EE1009" s="472"/>
      <c r="EF1009" s="472"/>
      <c r="EG1009" s="472"/>
      <c r="EH1009" s="472"/>
      <c r="EI1009" s="472"/>
      <c r="EJ1009" s="472"/>
      <c r="EK1009" s="472"/>
      <c r="EL1009" s="472"/>
      <c r="EM1009" s="472"/>
      <c r="EN1009" s="472"/>
      <c r="EO1009" s="472"/>
      <c r="EP1009" s="472"/>
      <c r="EQ1009" s="472"/>
      <c r="ER1009" s="472"/>
      <c r="ES1009" s="472"/>
      <c r="ET1009" s="472"/>
      <c r="EU1009" s="472"/>
      <c r="EV1009" s="472"/>
      <c r="EW1009" s="472"/>
      <c r="EX1009" s="472"/>
      <c r="EY1009" s="472"/>
      <c r="EZ1009" s="472"/>
      <c r="FA1009" s="472"/>
      <c r="FB1009" s="472"/>
      <c r="FC1009" s="472"/>
      <c r="FD1009" s="472"/>
      <c r="FE1009" s="472"/>
      <c r="FF1009" s="472"/>
      <c r="FG1009" s="472"/>
      <c r="FH1009" s="472"/>
      <c r="FI1009" s="472"/>
      <c r="FJ1009" s="472"/>
      <c r="FK1009" s="472"/>
      <c r="FL1009" s="472"/>
      <c r="FM1009" s="472"/>
      <c r="FN1009" s="472"/>
      <c r="FO1009" s="472"/>
      <c r="FP1009" s="472"/>
      <c r="FQ1009" s="472"/>
      <c r="FR1009" s="472"/>
      <c r="FS1009" s="472"/>
      <c r="FT1009" s="472"/>
      <c r="FU1009" s="472"/>
      <c r="FV1009" s="472"/>
      <c r="FW1009" s="472"/>
      <c r="FX1009" s="472"/>
      <c r="FY1009" s="472"/>
      <c r="FZ1009" s="472"/>
      <c r="GA1009" s="472"/>
      <c r="GB1009" s="472"/>
      <c r="GC1009" s="472"/>
      <c r="GD1009" s="472"/>
      <c r="GE1009" s="472"/>
      <c r="GF1009" s="472"/>
      <c r="GG1009" s="472"/>
      <c r="GH1009" s="472"/>
      <c r="GI1009" s="472"/>
      <c r="GJ1009" s="472"/>
      <c r="GK1009" s="472"/>
      <c r="GL1009" s="472"/>
      <c r="GM1009" s="472"/>
      <c r="GN1009" s="472"/>
      <c r="GO1009" s="472"/>
      <c r="GP1009" s="472"/>
      <c r="GQ1009" s="472"/>
      <c r="GR1009" s="472"/>
      <c r="GS1009" s="472"/>
      <c r="GT1009" s="472"/>
      <c r="GU1009" s="472"/>
      <c r="GV1009" s="472"/>
    </row>
    <row r="1010" spans="1:204" s="473" customFormat="1" ht="32" x14ac:dyDescent="0.2">
      <c r="A1010" s="476"/>
      <c r="B1010" s="481" t="s">
        <v>1734</v>
      </c>
      <c r="C1010" s="475" t="s">
        <v>268</v>
      </c>
      <c r="D1010" s="478">
        <v>1.28</v>
      </c>
      <c r="E1010" s="478"/>
      <c r="F1010" s="478"/>
      <c r="G1010" s="478"/>
      <c r="H1010" s="478"/>
      <c r="I1010" s="478"/>
      <c r="J1010" s="478"/>
      <c r="K1010" s="478"/>
      <c r="L1010" s="478"/>
      <c r="M1010" s="478"/>
      <c r="N1010" s="478"/>
      <c r="O1010" s="478"/>
      <c r="P1010" s="478"/>
      <c r="Q1010" s="478"/>
      <c r="R1010" s="478"/>
      <c r="S1010" s="478"/>
      <c r="T1010" s="478"/>
      <c r="U1010" s="478"/>
      <c r="V1010" s="478"/>
      <c r="W1010" s="478"/>
      <c r="X1010" s="478">
        <v>0</v>
      </c>
      <c r="Y1010" s="478"/>
      <c r="Z1010" s="478"/>
      <c r="AA1010" s="478"/>
      <c r="AB1010" s="478"/>
      <c r="AC1010" s="478"/>
      <c r="AD1010" s="478"/>
      <c r="AE1010" s="478"/>
      <c r="AF1010" s="478"/>
      <c r="AG1010" s="478"/>
      <c r="AH1010" s="478"/>
      <c r="AI1010" s="478"/>
      <c r="AJ1010" s="478"/>
      <c r="AK1010" s="478"/>
      <c r="AL1010" s="478"/>
      <c r="AM1010" s="478"/>
      <c r="AN1010" s="478"/>
      <c r="AO1010" s="478"/>
      <c r="AP1010" s="478"/>
      <c r="AQ1010" s="478"/>
      <c r="AR1010" s="478"/>
      <c r="AS1010" s="478"/>
      <c r="AT1010" s="478"/>
      <c r="AU1010" s="478"/>
      <c r="AV1010" s="478"/>
      <c r="AW1010" s="478"/>
      <c r="AX1010" s="478"/>
      <c r="AY1010" s="478"/>
      <c r="AZ1010" s="478"/>
      <c r="BA1010" s="478">
        <v>1.28</v>
      </c>
      <c r="BB1010" s="478"/>
      <c r="BC1010" s="478"/>
      <c r="BD1010" s="475" t="s">
        <v>2976</v>
      </c>
      <c r="BE1010" s="475" t="s">
        <v>1735</v>
      </c>
      <c r="BF1010" s="472">
        <v>2017</v>
      </c>
      <c r="BG1010" s="472">
        <v>1.28</v>
      </c>
      <c r="BH1010" s="472">
        <v>0</v>
      </c>
      <c r="BI1010" s="472"/>
      <c r="BJ1010" s="472"/>
      <c r="BK1010" s="472"/>
      <c r="BL1010" s="472"/>
      <c r="BM1010" s="472"/>
      <c r="BN1010" s="472"/>
      <c r="BO1010" s="472"/>
      <c r="BP1010" s="472"/>
      <c r="BQ1010" s="472"/>
      <c r="BR1010" s="472"/>
      <c r="BS1010" s="472"/>
      <c r="BT1010" s="472"/>
      <c r="BU1010" s="472"/>
      <c r="BV1010" s="472"/>
      <c r="BW1010" s="472"/>
      <c r="BX1010" s="472"/>
      <c r="BY1010" s="472"/>
      <c r="BZ1010" s="472"/>
      <c r="CA1010" s="472"/>
      <c r="CB1010" s="472"/>
      <c r="CC1010" s="472"/>
      <c r="CD1010" s="472"/>
      <c r="CE1010" s="472"/>
      <c r="CF1010" s="472"/>
      <c r="CG1010" s="472"/>
      <c r="CH1010" s="472"/>
      <c r="CI1010" s="472"/>
      <c r="CJ1010" s="472"/>
      <c r="CK1010" s="472"/>
      <c r="CL1010" s="472"/>
      <c r="CM1010" s="472"/>
      <c r="CN1010" s="472"/>
      <c r="CO1010" s="472"/>
      <c r="CP1010" s="472"/>
      <c r="CQ1010" s="472"/>
      <c r="CR1010" s="472"/>
      <c r="CS1010" s="472"/>
      <c r="CT1010" s="472"/>
      <c r="CU1010" s="472"/>
      <c r="CV1010" s="472"/>
      <c r="CW1010" s="472"/>
      <c r="CX1010" s="472"/>
      <c r="CY1010" s="472"/>
      <c r="CZ1010" s="472"/>
      <c r="DA1010" s="472"/>
      <c r="DB1010" s="472"/>
      <c r="DC1010" s="472"/>
      <c r="DD1010" s="472"/>
      <c r="DE1010" s="472"/>
      <c r="DF1010" s="472"/>
      <c r="DG1010" s="472"/>
      <c r="DH1010" s="472"/>
      <c r="DI1010" s="472"/>
      <c r="DJ1010" s="472"/>
      <c r="DK1010" s="472"/>
      <c r="DL1010" s="472"/>
      <c r="DM1010" s="472"/>
      <c r="DN1010" s="472"/>
      <c r="DO1010" s="472"/>
      <c r="DP1010" s="472"/>
      <c r="DQ1010" s="472"/>
      <c r="DR1010" s="472"/>
      <c r="DS1010" s="472"/>
      <c r="DT1010" s="472"/>
      <c r="DU1010" s="472"/>
      <c r="DV1010" s="472"/>
      <c r="DW1010" s="472"/>
      <c r="DX1010" s="472"/>
      <c r="DY1010" s="472"/>
      <c r="DZ1010" s="472"/>
      <c r="EA1010" s="472"/>
      <c r="EB1010" s="472"/>
      <c r="EC1010" s="472"/>
      <c r="ED1010" s="472"/>
      <c r="EE1010" s="472"/>
      <c r="EF1010" s="472"/>
      <c r="EG1010" s="472"/>
      <c r="EH1010" s="472"/>
      <c r="EI1010" s="472"/>
      <c r="EJ1010" s="472"/>
      <c r="EK1010" s="472"/>
      <c r="EL1010" s="472"/>
      <c r="EM1010" s="472"/>
      <c r="EN1010" s="472"/>
      <c r="EO1010" s="472"/>
      <c r="EP1010" s="472"/>
      <c r="EQ1010" s="472"/>
      <c r="ER1010" s="472"/>
      <c r="ES1010" s="472"/>
      <c r="ET1010" s="472"/>
      <c r="EU1010" s="472"/>
      <c r="EV1010" s="472"/>
      <c r="EW1010" s="472"/>
      <c r="EX1010" s="472"/>
      <c r="EY1010" s="472"/>
      <c r="EZ1010" s="472"/>
      <c r="FA1010" s="472"/>
      <c r="FB1010" s="472"/>
      <c r="FC1010" s="472"/>
      <c r="FD1010" s="472"/>
      <c r="FE1010" s="472"/>
      <c r="FF1010" s="472"/>
      <c r="FG1010" s="472"/>
      <c r="FH1010" s="472"/>
      <c r="FI1010" s="472"/>
      <c r="FJ1010" s="472"/>
      <c r="FK1010" s="472"/>
      <c r="FL1010" s="472"/>
      <c r="FM1010" s="472"/>
      <c r="FN1010" s="472"/>
      <c r="FO1010" s="472"/>
      <c r="FP1010" s="472"/>
      <c r="FQ1010" s="472"/>
      <c r="FR1010" s="472"/>
      <c r="FS1010" s="472"/>
      <c r="FT1010" s="472"/>
      <c r="FU1010" s="472"/>
      <c r="FV1010" s="472"/>
      <c r="FW1010" s="472"/>
      <c r="FX1010" s="472"/>
      <c r="FY1010" s="472"/>
      <c r="FZ1010" s="472"/>
      <c r="GA1010" s="472"/>
      <c r="GB1010" s="472"/>
      <c r="GC1010" s="472"/>
      <c r="GD1010" s="472"/>
      <c r="GE1010" s="472"/>
      <c r="GF1010" s="472"/>
      <c r="GG1010" s="472"/>
      <c r="GH1010" s="472"/>
      <c r="GI1010" s="472"/>
      <c r="GJ1010" s="472"/>
      <c r="GK1010" s="472"/>
      <c r="GL1010" s="472"/>
      <c r="GM1010" s="472"/>
      <c r="GN1010" s="472"/>
      <c r="GO1010" s="472"/>
      <c r="GP1010" s="472"/>
      <c r="GQ1010" s="472"/>
      <c r="GR1010" s="472"/>
      <c r="GS1010" s="472"/>
      <c r="GT1010" s="472"/>
      <c r="GU1010" s="472"/>
      <c r="GV1010" s="472"/>
    </row>
    <row r="1011" spans="1:204" s="473" customFormat="1" ht="48" x14ac:dyDescent="0.2">
      <c r="A1011" s="476"/>
      <c r="B1011" s="508" t="s">
        <v>1736</v>
      </c>
      <c r="C1011" s="475" t="s">
        <v>268</v>
      </c>
      <c r="D1011" s="478">
        <v>1.63</v>
      </c>
      <c r="E1011" s="478"/>
      <c r="F1011" s="478"/>
      <c r="G1011" s="478"/>
      <c r="H1011" s="478"/>
      <c r="I1011" s="478"/>
      <c r="J1011" s="478"/>
      <c r="K1011" s="478"/>
      <c r="L1011" s="478"/>
      <c r="M1011" s="478"/>
      <c r="N1011" s="478"/>
      <c r="O1011" s="478"/>
      <c r="P1011" s="478"/>
      <c r="Q1011" s="478"/>
      <c r="R1011" s="478"/>
      <c r="S1011" s="478"/>
      <c r="T1011" s="478"/>
      <c r="U1011" s="478"/>
      <c r="V1011" s="478"/>
      <c r="W1011" s="478"/>
      <c r="X1011" s="478">
        <v>0</v>
      </c>
      <c r="Y1011" s="478"/>
      <c r="Z1011" s="478"/>
      <c r="AA1011" s="478"/>
      <c r="AB1011" s="478"/>
      <c r="AC1011" s="478"/>
      <c r="AD1011" s="478"/>
      <c r="AE1011" s="478"/>
      <c r="AF1011" s="478"/>
      <c r="AG1011" s="478"/>
      <c r="AH1011" s="478"/>
      <c r="AI1011" s="478"/>
      <c r="AJ1011" s="478"/>
      <c r="AK1011" s="478"/>
      <c r="AL1011" s="478"/>
      <c r="AM1011" s="478"/>
      <c r="AN1011" s="478"/>
      <c r="AO1011" s="478"/>
      <c r="AP1011" s="478"/>
      <c r="AQ1011" s="478"/>
      <c r="AR1011" s="478"/>
      <c r="AS1011" s="478"/>
      <c r="AT1011" s="478"/>
      <c r="AU1011" s="478"/>
      <c r="AV1011" s="478"/>
      <c r="AW1011" s="478"/>
      <c r="AX1011" s="478"/>
      <c r="AY1011" s="478"/>
      <c r="AZ1011" s="478"/>
      <c r="BA1011" s="478">
        <v>1.63</v>
      </c>
      <c r="BB1011" s="478"/>
      <c r="BC1011" s="478"/>
      <c r="BD1011" s="475" t="s">
        <v>1524</v>
      </c>
      <c r="BE1011" s="493" t="s">
        <v>1737</v>
      </c>
      <c r="BF1011" s="472">
        <v>2017</v>
      </c>
      <c r="BG1011" s="472">
        <v>1.63</v>
      </c>
      <c r="BH1011" s="472">
        <v>0</v>
      </c>
      <c r="BI1011" s="472"/>
      <c r="BJ1011" s="472"/>
      <c r="BK1011" s="472"/>
      <c r="BL1011" s="472"/>
      <c r="BM1011" s="472"/>
      <c r="BN1011" s="472"/>
      <c r="BO1011" s="472"/>
      <c r="BP1011" s="472"/>
      <c r="BQ1011" s="472"/>
      <c r="BR1011" s="472"/>
      <c r="BS1011" s="472"/>
      <c r="BT1011" s="472"/>
      <c r="BU1011" s="472"/>
      <c r="BV1011" s="472"/>
      <c r="BW1011" s="472"/>
      <c r="BX1011" s="472"/>
      <c r="BY1011" s="472"/>
      <c r="BZ1011" s="472"/>
      <c r="CA1011" s="472"/>
      <c r="CB1011" s="472"/>
      <c r="CC1011" s="472"/>
      <c r="CD1011" s="472"/>
      <c r="CE1011" s="472"/>
      <c r="CF1011" s="472"/>
      <c r="CG1011" s="472"/>
      <c r="CH1011" s="472"/>
      <c r="CI1011" s="472"/>
      <c r="CJ1011" s="472"/>
      <c r="CK1011" s="472"/>
      <c r="CL1011" s="472"/>
      <c r="CM1011" s="472"/>
      <c r="CN1011" s="472"/>
      <c r="CO1011" s="472"/>
      <c r="CP1011" s="472"/>
      <c r="CQ1011" s="472"/>
      <c r="CR1011" s="472"/>
      <c r="CS1011" s="472"/>
      <c r="CT1011" s="472"/>
      <c r="CU1011" s="472"/>
      <c r="CV1011" s="472"/>
      <c r="CW1011" s="472"/>
      <c r="CX1011" s="472"/>
      <c r="CY1011" s="472"/>
      <c r="CZ1011" s="472"/>
      <c r="DA1011" s="472"/>
      <c r="DB1011" s="472"/>
      <c r="DC1011" s="472"/>
      <c r="DD1011" s="472"/>
      <c r="DE1011" s="472"/>
      <c r="DF1011" s="472"/>
      <c r="DG1011" s="472"/>
      <c r="DH1011" s="472"/>
      <c r="DI1011" s="472"/>
      <c r="DJ1011" s="472"/>
      <c r="DK1011" s="472"/>
      <c r="DL1011" s="472"/>
      <c r="DM1011" s="472"/>
      <c r="DN1011" s="472"/>
      <c r="DO1011" s="472"/>
      <c r="DP1011" s="472"/>
      <c r="DQ1011" s="472"/>
      <c r="DR1011" s="472"/>
      <c r="DS1011" s="472"/>
      <c r="DT1011" s="472"/>
      <c r="DU1011" s="472"/>
      <c r="DV1011" s="472"/>
      <c r="DW1011" s="472"/>
      <c r="DX1011" s="472"/>
      <c r="DY1011" s="472"/>
      <c r="DZ1011" s="472"/>
      <c r="EA1011" s="472"/>
      <c r="EB1011" s="472"/>
      <c r="EC1011" s="472"/>
      <c r="ED1011" s="472"/>
      <c r="EE1011" s="472"/>
      <c r="EF1011" s="472"/>
      <c r="EG1011" s="472"/>
      <c r="EH1011" s="472"/>
      <c r="EI1011" s="472"/>
      <c r="EJ1011" s="472"/>
      <c r="EK1011" s="472"/>
      <c r="EL1011" s="472"/>
      <c r="EM1011" s="472"/>
      <c r="EN1011" s="472"/>
      <c r="EO1011" s="472"/>
      <c r="EP1011" s="472"/>
      <c r="EQ1011" s="472"/>
      <c r="ER1011" s="472"/>
      <c r="ES1011" s="472"/>
      <c r="ET1011" s="472"/>
      <c r="EU1011" s="472"/>
      <c r="EV1011" s="472"/>
      <c r="EW1011" s="472"/>
      <c r="EX1011" s="472"/>
      <c r="EY1011" s="472"/>
      <c r="EZ1011" s="472"/>
      <c r="FA1011" s="472"/>
      <c r="FB1011" s="472"/>
      <c r="FC1011" s="472"/>
      <c r="FD1011" s="472"/>
      <c r="FE1011" s="472"/>
      <c r="FF1011" s="472"/>
      <c r="FG1011" s="472"/>
      <c r="FH1011" s="472"/>
      <c r="FI1011" s="472"/>
      <c r="FJ1011" s="472"/>
      <c r="FK1011" s="472"/>
      <c r="FL1011" s="472"/>
      <c r="FM1011" s="472"/>
      <c r="FN1011" s="472"/>
      <c r="FO1011" s="472"/>
      <c r="FP1011" s="472"/>
      <c r="FQ1011" s="472"/>
      <c r="FR1011" s="472"/>
      <c r="FS1011" s="472"/>
      <c r="FT1011" s="472"/>
      <c r="FU1011" s="472"/>
      <c r="FV1011" s="472"/>
      <c r="FW1011" s="472"/>
      <c r="FX1011" s="472"/>
      <c r="FY1011" s="472"/>
      <c r="FZ1011" s="472"/>
      <c r="GA1011" s="472"/>
      <c r="GB1011" s="472"/>
      <c r="GC1011" s="472"/>
      <c r="GD1011" s="472"/>
      <c r="GE1011" s="472"/>
      <c r="GF1011" s="472"/>
      <c r="GG1011" s="472"/>
      <c r="GH1011" s="472"/>
      <c r="GI1011" s="472"/>
      <c r="GJ1011" s="472"/>
      <c r="GK1011" s="472"/>
      <c r="GL1011" s="472"/>
      <c r="GM1011" s="472"/>
      <c r="GN1011" s="472"/>
      <c r="GO1011" s="472"/>
      <c r="GP1011" s="472"/>
      <c r="GQ1011" s="472"/>
      <c r="GR1011" s="472"/>
      <c r="GS1011" s="472"/>
      <c r="GT1011" s="472"/>
      <c r="GU1011" s="472"/>
      <c r="GV1011" s="472"/>
    </row>
    <row r="1012" spans="1:204" s="473" customFormat="1" x14ac:dyDescent="0.2">
      <c r="A1012" s="476"/>
      <c r="B1012" s="481" t="s">
        <v>1738</v>
      </c>
      <c r="C1012" s="475" t="s">
        <v>268</v>
      </c>
      <c r="D1012" s="478">
        <v>0.4</v>
      </c>
      <c r="E1012" s="478"/>
      <c r="F1012" s="478"/>
      <c r="G1012" s="478"/>
      <c r="H1012" s="478"/>
      <c r="I1012" s="478"/>
      <c r="J1012" s="478"/>
      <c r="K1012" s="478"/>
      <c r="L1012" s="478"/>
      <c r="M1012" s="478"/>
      <c r="N1012" s="478"/>
      <c r="O1012" s="478"/>
      <c r="P1012" s="478"/>
      <c r="Q1012" s="478"/>
      <c r="R1012" s="478"/>
      <c r="S1012" s="478"/>
      <c r="T1012" s="478"/>
      <c r="U1012" s="478"/>
      <c r="V1012" s="478"/>
      <c r="W1012" s="478"/>
      <c r="X1012" s="478">
        <v>0</v>
      </c>
      <c r="Y1012" s="478"/>
      <c r="Z1012" s="478"/>
      <c r="AA1012" s="478"/>
      <c r="AB1012" s="478"/>
      <c r="AC1012" s="478"/>
      <c r="AD1012" s="478"/>
      <c r="AE1012" s="478"/>
      <c r="AF1012" s="478"/>
      <c r="AG1012" s="478"/>
      <c r="AH1012" s="478"/>
      <c r="AI1012" s="478"/>
      <c r="AJ1012" s="478"/>
      <c r="AK1012" s="478"/>
      <c r="AL1012" s="478"/>
      <c r="AM1012" s="478"/>
      <c r="AN1012" s="478"/>
      <c r="AO1012" s="478"/>
      <c r="AP1012" s="478"/>
      <c r="AQ1012" s="478"/>
      <c r="AR1012" s="478"/>
      <c r="AS1012" s="478"/>
      <c r="AT1012" s="478"/>
      <c r="AU1012" s="478"/>
      <c r="AV1012" s="478"/>
      <c r="AW1012" s="478"/>
      <c r="AX1012" s="478"/>
      <c r="AY1012" s="478"/>
      <c r="AZ1012" s="478"/>
      <c r="BA1012" s="478">
        <v>0.4</v>
      </c>
      <c r="BB1012" s="478"/>
      <c r="BC1012" s="478"/>
      <c r="BD1012" s="475" t="s">
        <v>1538</v>
      </c>
      <c r="BE1012" s="495" t="s">
        <v>1739</v>
      </c>
      <c r="BF1012" s="472">
        <v>2017</v>
      </c>
      <c r="BG1012" s="472">
        <v>0.4</v>
      </c>
      <c r="BH1012" s="472">
        <v>0</v>
      </c>
      <c r="BI1012" s="472"/>
      <c r="BJ1012" s="472"/>
      <c r="BK1012" s="472"/>
      <c r="BL1012" s="472"/>
      <c r="BM1012" s="472"/>
      <c r="BN1012" s="472"/>
      <c r="BO1012" s="472"/>
      <c r="BP1012" s="472"/>
      <c r="BQ1012" s="472"/>
      <c r="BR1012" s="472"/>
      <c r="BS1012" s="472"/>
      <c r="BT1012" s="472"/>
      <c r="BU1012" s="472"/>
      <c r="BV1012" s="472"/>
      <c r="BW1012" s="472"/>
      <c r="BX1012" s="472"/>
      <c r="BY1012" s="472"/>
      <c r="BZ1012" s="472"/>
      <c r="CA1012" s="472"/>
      <c r="CB1012" s="472"/>
      <c r="CC1012" s="472"/>
      <c r="CD1012" s="472"/>
      <c r="CE1012" s="472"/>
      <c r="CF1012" s="472"/>
      <c r="CG1012" s="472"/>
      <c r="CH1012" s="472"/>
      <c r="CI1012" s="472"/>
      <c r="CJ1012" s="472"/>
      <c r="CK1012" s="472"/>
      <c r="CL1012" s="472"/>
      <c r="CM1012" s="472"/>
      <c r="CN1012" s="472"/>
      <c r="CO1012" s="472"/>
      <c r="CP1012" s="472"/>
      <c r="CQ1012" s="472"/>
      <c r="CR1012" s="472"/>
      <c r="CS1012" s="472"/>
      <c r="CT1012" s="472"/>
      <c r="CU1012" s="472"/>
      <c r="CV1012" s="472"/>
      <c r="CW1012" s="472"/>
      <c r="CX1012" s="472"/>
      <c r="CY1012" s="472"/>
      <c r="CZ1012" s="472"/>
      <c r="DA1012" s="472"/>
      <c r="DB1012" s="472"/>
      <c r="DC1012" s="472"/>
      <c r="DD1012" s="472"/>
      <c r="DE1012" s="472"/>
      <c r="DF1012" s="472"/>
      <c r="DG1012" s="472"/>
      <c r="DH1012" s="472"/>
      <c r="DI1012" s="472"/>
      <c r="DJ1012" s="472"/>
      <c r="DK1012" s="472"/>
      <c r="DL1012" s="472"/>
      <c r="DM1012" s="472"/>
      <c r="DN1012" s="472"/>
      <c r="DO1012" s="472"/>
      <c r="DP1012" s="472"/>
      <c r="DQ1012" s="472"/>
      <c r="DR1012" s="472"/>
      <c r="DS1012" s="472"/>
      <c r="DT1012" s="472"/>
      <c r="DU1012" s="472"/>
      <c r="DV1012" s="472"/>
      <c r="DW1012" s="472"/>
      <c r="DX1012" s="472"/>
      <c r="DY1012" s="472"/>
      <c r="DZ1012" s="472"/>
      <c r="EA1012" s="472"/>
      <c r="EB1012" s="472"/>
      <c r="EC1012" s="472"/>
      <c r="ED1012" s="472"/>
      <c r="EE1012" s="472"/>
      <c r="EF1012" s="472"/>
      <c r="EG1012" s="472"/>
      <c r="EH1012" s="472"/>
      <c r="EI1012" s="472"/>
      <c r="EJ1012" s="472"/>
      <c r="EK1012" s="472"/>
      <c r="EL1012" s="472"/>
      <c r="EM1012" s="472"/>
      <c r="EN1012" s="472"/>
      <c r="EO1012" s="472"/>
      <c r="EP1012" s="472"/>
      <c r="EQ1012" s="472"/>
      <c r="ER1012" s="472"/>
      <c r="ES1012" s="472"/>
      <c r="ET1012" s="472"/>
      <c r="EU1012" s="472"/>
      <c r="EV1012" s="472"/>
      <c r="EW1012" s="472"/>
      <c r="EX1012" s="472"/>
      <c r="EY1012" s="472"/>
      <c r="EZ1012" s="472"/>
      <c r="FA1012" s="472"/>
      <c r="FB1012" s="472"/>
      <c r="FC1012" s="472"/>
      <c r="FD1012" s="472"/>
      <c r="FE1012" s="472"/>
      <c r="FF1012" s="472"/>
      <c r="FG1012" s="472"/>
      <c r="FH1012" s="472"/>
      <c r="FI1012" s="472"/>
      <c r="FJ1012" s="472"/>
      <c r="FK1012" s="472"/>
      <c r="FL1012" s="472"/>
      <c r="FM1012" s="472"/>
      <c r="FN1012" s="472"/>
      <c r="FO1012" s="472"/>
      <c r="FP1012" s="472"/>
      <c r="FQ1012" s="472"/>
      <c r="FR1012" s="472"/>
      <c r="FS1012" s="472"/>
      <c r="FT1012" s="472"/>
      <c r="FU1012" s="472"/>
      <c r="FV1012" s="472"/>
      <c r="FW1012" s="472"/>
      <c r="FX1012" s="472"/>
      <c r="FY1012" s="472"/>
      <c r="FZ1012" s="472"/>
      <c r="GA1012" s="472"/>
      <c r="GB1012" s="472"/>
      <c r="GC1012" s="472"/>
      <c r="GD1012" s="472"/>
      <c r="GE1012" s="472"/>
      <c r="GF1012" s="472"/>
      <c r="GG1012" s="472"/>
      <c r="GH1012" s="472"/>
      <c r="GI1012" s="472"/>
      <c r="GJ1012" s="472"/>
      <c r="GK1012" s="472"/>
      <c r="GL1012" s="472"/>
      <c r="GM1012" s="472"/>
      <c r="GN1012" s="472"/>
      <c r="GO1012" s="472"/>
      <c r="GP1012" s="472"/>
      <c r="GQ1012" s="472"/>
      <c r="GR1012" s="472"/>
      <c r="GS1012" s="472"/>
      <c r="GT1012" s="472"/>
      <c r="GU1012" s="472"/>
      <c r="GV1012" s="472"/>
    </row>
    <row r="1013" spans="1:204" s="473" customFormat="1" ht="32" x14ac:dyDescent="0.2">
      <c r="A1013" s="476"/>
      <c r="B1013" s="508" t="s">
        <v>1740</v>
      </c>
      <c r="C1013" s="475" t="s">
        <v>268</v>
      </c>
      <c r="D1013" s="478">
        <v>0.2</v>
      </c>
      <c r="E1013" s="478"/>
      <c r="F1013" s="478"/>
      <c r="G1013" s="478"/>
      <c r="H1013" s="478"/>
      <c r="I1013" s="478"/>
      <c r="J1013" s="478"/>
      <c r="K1013" s="478"/>
      <c r="L1013" s="478"/>
      <c r="M1013" s="478"/>
      <c r="N1013" s="478"/>
      <c r="O1013" s="478"/>
      <c r="P1013" s="478"/>
      <c r="Q1013" s="478"/>
      <c r="R1013" s="478"/>
      <c r="S1013" s="478"/>
      <c r="T1013" s="478"/>
      <c r="U1013" s="478"/>
      <c r="V1013" s="478"/>
      <c r="W1013" s="478"/>
      <c r="X1013" s="478">
        <v>0</v>
      </c>
      <c r="Y1013" s="478"/>
      <c r="Z1013" s="478"/>
      <c r="AA1013" s="478"/>
      <c r="AB1013" s="478"/>
      <c r="AC1013" s="478"/>
      <c r="AD1013" s="478"/>
      <c r="AE1013" s="478"/>
      <c r="AF1013" s="478"/>
      <c r="AG1013" s="478"/>
      <c r="AH1013" s="478"/>
      <c r="AI1013" s="478"/>
      <c r="AJ1013" s="478"/>
      <c r="AK1013" s="478"/>
      <c r="AL1013" s="478"/>
      <c r="AM1013" s="478"/>
      <c r="AN1013" s="478"/>
      <c r="AO1013" s="478"/>
      <c r="AP1013" s="478"/>
      <c r="AQ1013" s="478"/>
      <c r="AR1013" s="478"/>
      <c r="AS1013" s="478"/>
      <c r="AT1013" s="478"/>
      <c r="AU1013" s="478"/>
      <c r="AV1013" s="478"/>
      <c r="AW1013" s="478"/>
      <c r="AX1013" s="478"/>
      <c r="AY1013" s="478"/>
      <c r="AZ1013" s="478"/>
      <c r="BA1013" s="478"/>
      <c r="BB1013" s="478"/>
      <c r="BC1013" s="478"/>
      <c r="BD1013" s="475" t="s">
        <v>1538</v>
      </c>
      <c r="BE1013" s="495"/>
      <c r="BF1013" s="472"/>
      <c r="BG1013" s="472">
        <v>0</v>
      </c>
      <c r="BH1013" s="472">
        <v>0.2</v>
      </c>
      <c r="BI1013" s="472"/>
      <c r="BJ1013" s="472"/>
      <c r="BK1013" s="472"/>
      <c r="BL1013" s="472"/>
      <c r="BM1013" s="472"/>
      <c r="BN1013" s="472"/>
      <c r="BO1013" s="472"/>
      <c r="BP1013" s="472"/>
      <c r="BQ1013" s="472"/>
      <c r="BR1013" s="472"/>
      <c r="BS1013" s="472"/>
      <c r="BT1013" s="472"/>
      <c r="BU1013" s="472"/>
      <c r="BV1013" s="472"/>
      <c r="BW1013" s="472"/>
      <c r="BX1013" s="472"/>
      <c r="BY1013" s="472"/>
      <c r="BZ1013" s="472"/>
      <c r="CA1013" s="472"/>
      <c r="CB1013" s="472"/>
      <c r="CC1013" s="472"/>
      <c r="CD1013" s="472"/>
      <c r="CE1013" s="472"/>
      <c r="CF1013" s="472"/>
      <c r="CG1013" s="472"/>
      <c r="CH1013" s="472"/>
      <c r="CI1013" s="472"/>
      <c r="CJ1013" s="472"/>
      <c r="CK1013" s="472"/>
      <c r="CL1013" s="472"/>
      <c r="CM1013" s="472"/>
      <c r="CN1013" s="472"/>
      <c r="CO1013" s="472"/>
      <c r="CP1013" s="472"/>
      <c r="CQ1013" s="472"/>
      <c r="CR1013" s="472"/>
      <c r="CS1013" s="472"/>
      <c r="CT1013" s="472"/>
      <c r="CU1013" s="472"/>
      <c r="CV1013" s="472"/>
      <c r="CW1013" s="472"/>
      <c r="CX1013" s="472"/>
      <c r="CY1013" s="472"/>
      <c r="CZ1013" s="472"/>
      <c r="DA1013" s="472"/>
      <c r="DB1013" s="472"/>
      <c r="DC1013" s="472"/>
      <c r="DD1013" s="472"/>
      <c r="DE1013" s="472"/>
      <c r="DF1013" s="472"/>
      <c r="DG1013" s="472"/>
      <c r="DH1013" s="472"/>
      <c r="DI1013" s="472"/>
      <c r="DJ1013" s="472"/>
      <c r="DK1013" s="472"/>
      <c r="DL1013" s="472"/>
      <c r="DM1013" s="472"/>
      <c r="DN1013" s="472"/>
      <c r="DO1013" s="472"/>
      <c r="DP1013" s="472"/>
      <c r="DQ1013" s="472"/>
      <c r="DR1013" s="472"/>
      <c r="DS1013" s="472"/>
      <c r="DT1013" s="472"/>
      <c r="DU1013" s="472"/>
      <c r="DV1013" s="472"/>
      <c r="DW1013" s="472"/>
      <c r="DX1013" s="472"/>
      <c r="DY1013" s="472"/>
      <c r="DZ1013" s="472"/>
      <c r="EA1013" s="472"/>
      <c r="EB1013" s="472"/>
      <c r="EC1013" s="472"/>
      <c r="ED1013" s="472"/>
      <c r="EE1013" s="472"/>
      <c r="EF1013" s="472"/>
      <c r="EG1013" s="472"/>
      <c r="EH1013" s="472"/>
      <c r="EI1013" s="472"/>
      <c r="EJ1013" s="472"/>
      <c r="EK1013" s="472"/>
      <c r="EL1013" s="472"/>
      <c r="EM1013" s="472"/>
      <c r="EN1013" s="472"/>
      <c r="EO1013" s="472"/>
      <c r="EP1013" s="472"/>
      <c r="EQ1013" s="472"/>
      <c r="ER1013" s="472"/>
      <c r="ES1013" s="472"/>
      <c r="ET1013" s="472"/>
      <c r="EU1013" s="472"/>
      <c r="EV1013" s="472"/>
      <c r="EW1013" s="472"/>
      <c r="EX1013" s="472"/>
      <c r="EY1013" s="472"/>
      <c r="EZ1013" s="472"/>
      <c r="FA1013" s="472"/>
      <c r="FB1013" s="472"/>
      <c r="FC1013" s="472"/>
      <c r="FD1013" s="472"/>
      <c r="FE1013" s="472"/>
      <c r="FF1013" s="472"/>
      <c r="FG1013" s="472"/>
      <c r="FH1013" s="472"/>
      <c r="FI1013" s="472"/>
      <c r="FJ1013" s="472"/>
      <c r="FK1013" s="472"/>
      <c r="FL1013" s="472"/>
      <c r="FM1013" s="472"/>
      <c r="FN1013" s="472"/>
      <c r="FO1013" s="472"/>
      <c r="FP1013" s="472"/>
      <c r="FQ1013" s="472"/>
      <c r="FR1013" s="472"/>
      <c r="FS1013" s="472"/>
      <c r="FT1013" s="472"/>
      <c r="FU1013" s="472"/>
      <c r="FV1013" s="472"/>
      <c r="FW1013" s="472"/>
      <c r="FX1013" s="472"/>
      <c r="FY1013" s="472"/>
      <c r="FZ1013" s="472"/>
      <c r="GA1013" s="472"/>
      <c r="GB1013" s="472"/>
      <c r="GC1013" s="472"/>
      <c r="GD1013" s="472"/>
      <c r="GE1013" s="472"/>
      <c r="GF1013" s="472"/>
      <c r="GG1013" s="472"/>
      <c r="GH1013" s="472"/>
      <c r="GI1013" s="472"/>
      <c r="GJ1013" s="472"/>
      <c r="GK1013" s="472"/>
      <c r="GL1013" s="472"/>
      <c r="GM1013" s="472"/>
      <c r="GN1013" s="472"/>
      <c r="GO1013" s="472"/>
      <c r="GP1013" s="472"/>
      <c r="GQ1013" s="472"/>
      <c r="GR1013" s="472"/>
      <c r="GS1013" s="472"/>
      <c r="GT1013" s="472"/>
      <c r="GU1013" s="472"/>
      <c r="GV1013" s="472"/>
    </row>
    <row r="1014" spans="1:204" s="473" customFormat="1" ht="32" x14ac:dyDescent="0.2">
      <c r="A1014" s="476"/>
      <c r="B1014" s="479" t="s">
        <v>1741</v>
      </c>
      <c r="C1014" s="475" t="s">
        <v>268</v>
      </c>
      <c r="D1014" s="478">
        <v>2</v>
      </c>
      <c r="E1014" s="478">
        <v>1.8</v>
      </c>
      <c r="F1014" s="478"/>
      <c r="G1014" s="478"/>
      <c r="H1014" s="478">
        <v>0.2</v>
      </c>
      <c r="I1014" s="478"/>
      <c r="J1014" s="478"/>
      <c r="K1014" s="478"/>
      <c r="L1014" s="478"/>
      <c r="M1014" s="478"/>
      <c r="N1014" s="478"/>
      <c r="O1014" s="478"/>
      <c r="P1014" s="478"/>
      <c r="Q1014" s="478"/>
      <c r="R1014" s="478"/>
      <c r="S1014" s="478"/>
      <c r="T1014" s="478"/>
      <c r="U1014" s="478"/>
      <c r="V1014" s="478"/>
      <c r="W1014" s="478"/>
      <c r="X1014" s="478">
        <v>0</v>
      </c>
      <c r="Y1014" s="478"/>
      <c r="Z1014" s="478"/>
      <c r="AA1014" s="478"/>
      <c r="AB1014" s="478"/>
      <c r="AC1014" s="478"/>
      <c r="AD1014" s="478"/>
      <c r="AE1014" s="478"/>
      <c r="AF1014" s="478"/>
      <c r="AG1014" s="478"/>
      <c r="AH1014" s="478"/>
      <c r="AI1014" s="478"/>
      <c r="AJ1014" s="478"/>
      <c r="AK1014" s="478"/>
      <c r="AL1014" s="478"/>
      <c r="AM1014" s="478"/>
      <c r="AN1014" s="478"/>
      <c r="AO1014" s="478"/>
      <c r="AP1014" s="478"/>
      <c r="AQ1014" s="478"/>
      <c r="AR1014" s="478"/>
      <c r="AS1014" s="478"/>
      <c r="AT1014" s="478"/>
      <c r="AU1014" s="478"/>
      <c r="AV1014" s="478"/>
      <c r="AW1014" s="478"/>
      <c r="AX1014" s="478"/>
      <c r="AY1014" s="478"/>
      <c r="AZ1014" s="478"/>
      <c r="BA1014" s="478"/>
      <c r="BB1014" s="478"/>
      <c r="BC1014" s="478"/>
      <c r="BD1014" s="475" t="s">
        <v>2971</v>
      </c>
      <c r="BE1014" s="480" t="s">
        <v>1742</v>
      </c>
      <c r="BF1014" s="472">
        <v>2017</v>
      </c>
      <c r="BG1014" s="472">
        <v>2</v>
      </c>
      <c r="BH1014" s="472">
        <v>0</v>
      </c>
      <c r="BI1014" s="472"/>
      <c r="BJ1014" s="472"/>
      <c r="BK1014" s="472"/>
      <c r="BL1014" s="472"/>
      <c r="BM1014" s="472"/>
      <c r="BN1014" s="472"/>
      <c r="BO1014" s="472"/>
      <c r="BP1014" s="472"/>
      <c r="BQ1014" s="472"/>
      <c r="BR1014" s="472"/>
      <c r="BS1014" s="472"/>
      <c r="BT1014" s="472"/>
      <c r="BU1014" s="472"/>
      <c r="BV1014" s="472"/>
      <c r="BW1014" s="472"/>
      <c r="BX1014" s="472"/>
      <c r="BY1014" s="472"/>
      <c r="BZ1014" s="472"/>
      <c r="CA1014" s="472"/>
      <c r="CB1014" s="472"/>
      <c r="CC1014" s="472"/>
      <c r="CD1014" s="472"/>
      <c r="CE1014" s="472"/>
      <c r="CF1014" s="472"/>
      <c r="CG1014" s="472"/>
      <c r="CH1014" s="472"/>
      <c r="CI1014" s="472"/>
      <c r="CJ1014" s="472"/>
      <c r="CK1014" s="472"/>
      <c r="CL1014" s="472"/>
      <c r="CM1014" s="472"/>
      <c r="CN1014" s="472"/>
      <c r="CO1014" s="472"/>
      <c r="CP1014" s="472"/>
      <c r="CQ1014" s="472"/>
      <c r="CR1014" s="472"/>
      <c r="CS1014" s="472"/>
      <c r="CT1014" s="472"/>
      <c r="CU1014" s="472"/>
      <c r="CV1014" s="472"/>
      <c r="CW1014" s="472"/>
      <c r="CX1014" s="472"/>
      <c r="CY1014" s="472"/>
      <c r="CZ1014" s="472"/>
      <c r="DA1014" s="472"/>
      <c r="DB1014" s="472"/>
      <c r="DC1014" s="472"/>
      <c r="DD1014" s="472"/>
      <c r="DE1014" s="472"/>
      <c r="DF1014" s="472"/>
      <c r="DG1014" s="472"/>
      <c r="DH1014" s="472"/>
      <c r="DI1014" s="472"/>
      <c r="DJ1014" s="472"/>
      <c r="DK1014" s="472"/>
      <c r="DL1014" s="472"/>
      <c r="DM1014" s="472"/>
      <c r="DN1014" s="472"/>
      <c r="DO1014" s="472"/>
      <c r="DP1014" s="472"/>
      <c r="DQ1014" s="472"/>
      <c r="DR1014" s="472"/>
      <c r="DS1014" s="472"/>
      <c r="DT1014" s="472"/>
      <c r="DU1014" s="472"/>
      <c r="DV1014" s="472"/>
      <c r="DW1014" s="472"/>
      <c r="DX1014" s="472"/>
      <c r="DY1014" s="472"/>
      <c r="DZ1014" s="472"/>
      <c r="EA1014" s="472"/>
      <c r="EB1014" s="472"/>
      <c r="EC1014" s="472"/>
      <c r="ED1014" s="472"/>
      <c r="EE1014" s="472"/>
      <c r="EF1014" s="472"/>
      <c r="EG1014" s="472"/>
      <c r="EH1014" s="472"/>
      <c r="EI1014" s="472"/>
      <c r="EJ1014" s="472"/>
      <c r="EK1014" s="472"/>
      <c r="EL1014" s="472"/>
      <c r="EM1014" s="472"/>
      <c r="EN1014" s="472"/>
      <c r="EO1014" s="472"/>
      <c r="EP1014" s="472"/>
      <c r="EQ1014" s="472"/>
      <c r="ER1014" s="472"/>
      <c r="ES1014" s="472"/>
      <c r="ET1014" s="472"/>
      <c r="EU1014" s="472"/>
      <c r="EV1014" s="472"/>
      <c r="EW1014" s="472"/>
      <c r="EX1014" s="472"/>
      <c r="EY1014" s="472"/>
      <c r="EZ1014" s="472"/>
      <c r="FA1014" s="472"/>
      <c r="FB1014" s="472"/>
      <c r="FC1014" s="472"/>
      <c r="FD1014" s="472"/>
      <c r="FE1014" s="472"/>
      <c r="FF1014" s="472"/>
      <c r="FG1014" s="472"/>
      <c r="FH1014" s="472"/>
      <c r="FI1014" s="472"/>
      <c r="FJ1014" s="472"/>
      <c r="FK1014" s="472"/>
      <c r="FL1014" s="472"/>
      <c r="FM1014" s="472"/>
      <c r="FN1014" s="472"/>
      <c r="FO1014" s="472"/>
      <c r="FP1014" s="472"/>
      <c r="FQ1014" s="472"/>
      <c r="FR1014" s="472"/>
      <c r="FS1014" s="472"/>
      <c r="FT1014" s="472"/>
      <c r="FU1014" s="472"/>
      <c r="FV1014" s="472"/>
      <c r="FW1014" s="472"/>
      <c r="FX1014" s="472"/>
      <c r="FY1014" s="472"/>
      <c r="FZ1014" s="472"/>
      <c r="GA1014" s="472"/>
      <c r="GB1014" s="472"/>
      <c r="GC1014" s="472"/>
      <c r="GD1014" s="472"/>
      <c r="GE1014" s="472"/>
      <c r="GF1014" s="472"/>
      <c r="GG1014" s="472"/>
      <c r="GH1014" s="472"/>
      <c r="GI1014" s="472"/>
      <c r="GJ1014" s="472"/>
      <c r="GK1014" s="472"/>
      <c r="GL1014" s="472"/>
      <c r="GM1014" s="472"/>
      <c r="GN1014" s="472"/>
      <c r="GO1014" s="472"/>
      <c r="GP1014" s="472"/>
      <c r="GQ1014" s="472"/>
      <c r="GR1014" s="472"/>
      <c r="GS1014" s="472"/>
      <c r="GT1014" s="472"/>
      <c r="GU1014" s="472"/>
      <c r="GV1014" s="472"/>
    </row>
    <row r="1015" spans="1:204" s="473" customFormat="1" x14ac:dyDescent="0.2">
      <c r="A1015" s="476"/>
      <c r="B1015" s="508" t="s">
        <v>1726</v>
      </c>
      <c r="C1015" s="475" t="s">
        <v>268</v>
      </c>
      <c r="D1015" s="478">
        <v>5</v>
      </c>
      <c r="E1015" s="478"/>
      <c r="F1015" s="478"/>
      <c r="G1015" s="478"/>
      <c r="H1015" s="478"/>
      <c r="I1015" s="478"/>
      <c r="J1015" s="478"/>
      <c r="K1015" s="478"/>
      <c r="L1015" s="478"/>
      <c r="M1015" s="478"/>
      <c r="N1015" s="478"/>
      <c r="O1015" s="478"/>
      <c r="P1015" s="478"/>
      <c r="Q1015" s="478"/>
      <c r="R1015" s="478"/>
      <c r="S1015" s="478"/>
      <c r="T1015" s="478"/>
      <c r="U1015" s="478"/>
      <c r="V1015" s="478"/>
      <c r="W1015" s="478"/>
      <c r="X1015" s="478">
        <v>0</v>
      </c>
      <c r="Y1015" s="478"/>
      <c r="Z1015" s="478"/>
      <c r="AA1015" s="478"/>
      <c r="AB1015" s="478"/>
      <c r="AC1015" s="478"/>
      <c r="AD1015" s="478"/>
      <c r="AE1015" s="478"/>
      <c r="AF1015" s="478"/>
      <c r="AG1015" s="478"/>
      <c r="AH1015" s="478"/>
      <c r="AI1015" s="478"/>
      <c r="AJ1015" s="478"/>
      <c r="AK1015" s="478"/>
      <c r="AL1015" s="478"/>
      <c r="AM1015" s="478"/>
      <c r="AN1015" s="478"/>
      <c r="AO1015" s="478"/>
      <c r="AP1015" s="478"/>
      <c r="AQ1015" s="478"/>
      <c r="AR1015" s="478"/>
      <c r="AS1015" s="478"/>
      <c r="AT1015" s="478"/>
      <c r="AU1015" s="478"/>
      <c r="AV1015" s="478"/>
      <c r="AW1015" s="478"/>
      <c r="AX1015" s="478"/>
      <c r="AY1015" s="478"/>
      <c r="AZ1015" s="478"/>
      <c r="BA1015" s="478"/>
      <c r="BB1015" s="478"/>
      <c r="BC1015" s="478"/>
      <c r="BD1015" s="475" t="s">
        <v>3004</v>
      </c>
      <c r="BE1015" s="480"/>
      <c r="BF1015" s="472"/>
      <c r="BG1015" s="472">
        <v>0</v>
      </c>
      <c r="BH1015" s="472">
        <v>5</v>
      </c>
      <c r="BI1015" s="472"/>
      <c r="BJ1015" s="472"/>
      <c r="BK1015" s="472"/>
      <c r="BL1015" s="472"/>
      <c r="BM1015" s="472"/>
      <c r="BN1015" s="472"/>
      <c r="BO1015" s="472"/>
      <c r="BP1015" s="472"/>
      <c r="BQ1015" s="472"/>
      <c r="BR1015" s="472"/>
      <c r="BS1015" s="472"/>
      <c r="BT1015" s="472"/>
      <c r="BU1015" s="472"/>
      <c r="BV1015" s="472"/>
      <c r="BW1015" s="472"/>
      <c r="BX1015" s="472"/>
      <c r="BY1015" s="472"/>
      <c r="BZ1015" s="472"/>
      <c r="CA1015" s="472"/>
      <c r="CB1015" s="472"/>
      <c r="CC1015" s="472"/>
      <c r="CD1015" s="472"/>
      <c r="CE1015" s="472"/>
      <c r="CF1015" s="472"/>
      <c r="CG1015" s="472"/>
      <c r="CH1015" s="472"/>
      <c r="CI1015" s="472"/>
      <c r="CJ1015" s="472"/>
      <c r="CK1015" s="472"/>
      <c r="CL1015" s="472"/>
      <c r="CM1015" s="472"/>
      <c r="CN1015" s="472"/>
      <c r="CO1015" s="472"/>
      <c r="CP1015" s="472"/>
      <c r="CQ1015" s="472"/>
      <c r="CR1015" s="472"/>
      <c r="CS1015" s="472"/>
      <c r="CT1015" s="472"/>
      <c r="CU1015" s="472"/>
      <c r="CV1015" s="472"/>
      <c r="CW1015" s="472"/>
      <c r="CX1015" s="472"/>
      <c r="CY1015" s="472"/>
      <c r="CZ1015" s="472"/>
      <c r="DA1015" s="472"/>
      <c r="DB1015" s="472"/>
      <c r="DC1015" s="472"/>
      <c r="DD1015" s="472"/>
      <c r="DE1015" s="472"/>
      <c r="DF1015" s="472"/>
      <c r="DG1015" s="472"/>
      <c r="DH1015" s="472"/>
      <c r="DI1015" s="472"/>
      <c r="DJ1015" s="472"/>
      <c r="DK1015" s="472"/>
      <c r="DL1015" s="472"/>
      <c r="DM1015" s="472"/>
      <c r="DN1015" s="472"/>
      <c r="DO1015" s="472"/>
      <c r="DP1015" s="472"/>
      <c r="DQ1015" s="472"/>
      <c r="DR1015" s="472"/>
      <c r="DS1015" s="472"/>
      <c r="DT1015" s="472"/>
      <c r="DU1015" s="472"/>
      <c r="DV1015" s="472"/>
      <c r="DW1015" s="472"/>
      <c r="DX1015" s="472"/>
      <c r="DY1015" s="472"/>
      <c r="DZ1015" s="472"/>
      <c r="EA1015" s="472"/>
      <c r="EB1015" s="472"/>
      <c r="EC1015" s="472"/>
      <c r="ED1015" s="472"/>
      <c r="EE1015" s="472"/>
      <c r="EF1015" s="472"/>
      <c r="EG1015" s="472"/>
      <c r="EH1015" s="472"/>
      <c r="EI1015" s="472"/>
      <c r="EJ1015" s="472"/>
      <c r="EK1015" s="472"/>
      <c r="EL1015" s="472"/>
      <c r="EM1015" s="472"/>
      <c r="EN1015" s="472"/>
      <c r="EO1015" s="472"/>
      <c r="EP1015" s="472"/>
      <c r="EQ1015" s="472"/>
      <c r="ER1015" s="472"/>
      <c r="ES1015" s="472"/>
      <c r="ET1015" s="472"/>
      <c r="EU1015" s="472"/>
      <c r="EV1015" s="472"/>
      <c r="EW1015" s="472"/>
      <c r="EX1015" s="472"/>
      <c r="EY1015" s="472"/>
      <c r="EZ1015" s="472"/>
      <c r="FA1015" s="472"/>
      <c r="FB1015" s="472"/>
      <c r="FC1015" s="472"/>
      <c r="FD1015" s="472"/>
      <c r="FE1015" s="472"/>
      <c r="FF1015" s="472"/>
      <c r="FG1015" s="472"/>
      <c r="FH1015" s="472"/>
      <c r="FI1015" s="472"/>
      <c r="FJ1015" s="472"/>
      <c r="FK1015" s="472"/>
      <c r="FL1015" s="472"/>
      <c r="FM1015" s="472"/>
      <c r="FN1015" s="472"/>
      <c r="FO1015" s="472"/>
      <c r="FP1015" s="472"/>
      <c r="FQ1015" s="472"/>
      <c r="FR1015" s="472"/>
      <c r="FS1015" s="472"/>
      <c r="FT1015" s="472"/>
      <c r="FU1015" s="472"/>
      <c r="FV1015" s="472"/>
      <c r="FW1015" s="472"/>
      <c r="FX1015" s="472"/>
      <c r="FY1015" s="472"/>
      <c r="FZ1015" s="472"/>
      <c r="GA1015" s="472"/>
      <c r="GB1015" s="472"/>
      <c r="GC1015" s="472"/>
      <c r="GD1015" s="472"/>
      <c r="GE1015" s="472"/>
      <c r="GF1015" s="472"/>
      <c r="GG1015" s="472"/>
      <c r="GH1015" s="472"/>
      <c r="GI1015" s="472"/>
      <c r="GJ1015" s="472"/>
      <c r="GK1015" s="472"/>
      <c r="GL1015" s="472"/>
      <c r="GM1015" s="472"/>
      <c r="GN1015" s="472"/>
      <c r="GO1015" s="472"/>
      <c r="GP1015" s="472"/>
      <c r="GQ1015" s="472"/>
      <c r="GR1015" s="472"/>
      <c r="GS1015" s="472"/>
      <c r="GT1015" s="472"/>
      <c r="GU1015" s="472"/>
      <c r="GV1015" s="472"/>
    </row>
    <row r="1016" spans="1:204" s="473" customFormat="1" ht="32" x14ac:dyDescent="0.2">
      <c r="A1016" s="476"/>
      <c r="B1016" s="481" t="s">
        <v>1743</v>
      </c>
      <c r="C1016" s="475" t="s">
        <v>268</v>
      </c>
      <c r="D1016" s="478">
        <v>1</v>
      </c>
      <c r="E1016" s="478"/>
      <c r="F1016" s="478"/>
      <c r="G1016" s="478"/>
      <c r="H1016" s="478"/>
      <c r="I1016" s="478">
        <v>1</v>
      </c>
      <c r="J1016" s="478"/>
      <c r="K1016" s="478"/>
      <c r="L1016" s="478"/>
      <c r="M1016" s="478"/>
      <c r="N1016" s="478"/>
      <c r="O1016" s="478"/>
      <c r="P1016" s="478"/>
      <c r="Q1016" s="478"/>
      <c r="R1016" s="478"/>
      <c r="S1016" s="478"/>
      <c r="T1016" s="478"/>
      <c r="U1016" s="478"/>
      <c r="V1016" s="478"/>
      <c r="W1016" s="478"/>
      <c r="X1016" s="478">
        <v>0</v>
      </c>
      <c r="Y1016" s="478"/>
      <c r="Z1016" s="478"/>
      <c r="AA1016" s="478"/>
      <c r="AB1016" s="478"/>
      <c r="AC1016" s="478"/>
      <c r="AD1016" s="478"/>
      <c r="AE1016" s="478"/>
      <c r="AF1016" s="478"/>
      <c r="AG1016" s="478"/>
      <c r="AH1016" s="478"/>
      <c r="AI1016" s="478"/>
      <c r="AJ1016" s="478"/>
      <c r="AK1016" s="478"/>
      <c r="AL1016" s="478"/>
      <c r="AM1016" s="478"/>
      <c r="AN1016" s="478"/>
      <c r="AO1016" s="478"/>
      <c r="AP1016" s="478"/>
      <c r="AQ1016" s="478"/>
      <c r="AR1016" s="478"/>
      <c r="AS1016" s="478"/>
      <c r="AT1016" s="478"/>
      <c r="AU1016" s="478"/>
      <c r="AV1016" s="478"/>
      <c r="AW1016" s="478"/>
      <c r="AX1016" s="478"/>
      <c r="AY1016" s="478"/>
      <c r="AZ1016" s="478"/>
      <c r="BA1016" s="478"/>
      <c r="BB1016" s="478"/>
      <c r="BC1016" s="478"/>
      <c r="BD1016" s="475" t="s">
        <v>3016</v>
      </c>
      <c r="BE1016" s="480" t="s">
        <v>1642</v>
      </c>
      <c r="BF1016" s="472">
        <v>2017</v>
      </c>
      <c r="BG1016" s="472">
        <v>1</v>
      </c>
      <c r="BH1016" s="472">
        <v>0</v>
      </c>
      <c r="BI1016" s="472"/>
      <c r="BJ1016" s="472"/>
      <c r="BK1016" s="472"/>
      <c r="BL1016" s="472"/>
      <c r="BM1016" s="472"/>
      <c r="BN1016" s="472"/>
      <c r="BO1016" s="472"/>
      <c r="BP1016" s="472"/>
      <c r="BQ1016" s="472"/>
      <c r="BR1016" s="472"/>
      <c r="BS1016" s="472"/>
      <c r="BT1016" s="472"/>
      <c r="BU1016" s="472"/>
      <c r="BV1016" s="472"/>
      <c r="BW1016" s="472"/>
      <c r="BX1016" s="472"/>
      <c r="BY1016" s="472"/>
      <c r="BZ1016" s="472"/>
      <c r="CA1016" s="472"/>
      <c r="CB1016" s="472"/>
      <c r="CC1016" s="472"/>
      <c r="CD1016" s="472"/>
      <c r="CE1016" s="472"/>
      <c r="CF1016" s="472"/>
      <c r="CG1016" s="472"/>
      <c r="CH1016" s="472"/>
      <c r="CI1016" s="472"/>
      <c r="CJ1016" s="472"/>
      <c r="CK1016" s="472"/>
      <c r="CL1016" s="472"/>
      <c r="CM1016" s="472"/>
      <c r="CN1016" s="472"/>
      <c r="CO1016" s="472"/>
      <c r="CP1016" s="472"/>
      <c r="CQ1016" s="472"/>
      <c r="CR1016" s="472"/>
      <c r="CS1016" s="472"/>
      <c r="CT1016" s="472"/>
      <c r="CU1016" s="472"/>
      <c r="CV1016" s="472"/>
      <c r="CW1016" s="472"/>
      <c r="CX1016" s="472"/>
      <c r="CY1016" s="472"/>
      <c r="CZ1016" s="472"/>
      <c r="DA1016" s="472"/>
      <c r="DB1016" s="472"/>
      <c r="DC1016" s="472"/>
      <c r="DD1016" s="472"/>
      <c r="DE1016" s="472"/>
      <c r="DF1016" s="472"/>
      <c r="DG1016" s="472"/>
      <c r="DH1016" s="472"/>
      <c r="DI1016" s="472"/>
      <c r="DJ1016" s="472"/>
      <c r="DK1016" s="472"/>
      <c r="DL1016" s="472"/>
      <c r="DM1016" s="472"/>
      <c r="DN1016" s="472"/>
      <c r="DO1016" s="472"/>
      <c r="DP1016" s="472"/>
      <c r="DQ1016" s="472"/>
      <c r="DR1016" s="472"/>
      <c r="DS1016" s="472"/>
      <c r="DT1016" s="472"/>
      <c r="DU1016" s="472"/>
      <c r="DV1016" s="472"/>
      <c r="DW1016" s="472"/>
      <c r="DX1016" s="472"/>
      <c r="DY1016" s="472"/>
      <c r="DZ1016" s="472"/>
      <c r="EA1016" s="472"/>
      <c r="EB1016" s="472"/>
      <c r="EC1016" s="472"/>
      <c r="ED1016" s="472"/>
      <c r="EE1016" s="472"/>
      <c r="EF1016" s="472"/>
      <c r="EG1016" s="472"/>
      <c r="EH1016" s="472"/>
      <c r="EI1016" s="472"/>
      <c r="EJ1016" s="472"/>
      <c r="EK1016" s="472"/>
      <c r="EL1016" s="472"/>
      <c r="EM1016" s="472"/>
      <c r="EN1016" s="472"/>
      <c r="EO1016" s="472"/>
      <c r="EP1016" s="472"/>
      <c r="EQ1016" s="472"/>
      <c r="ER1016" s="472"/>
      <c r="ES1016" s="472"/>
      <c r="ET1016" s="472"/>
      <c r="EU1016" s="472"/>
      <c r="EV1016" s="472"/>
      <c r="EW1016" s="472"/>
      <c r="EX1016" s="472"/>
      <c r="EY1016" s="472"/>
      <c r="EZ1016" s="472"/>
      <c r="FA1016" s="472"/>
      <c r="FB1016" s="472"/>
      <c r="FC1016" s="472"/>
      <c r="FD1016" s="472"/>
      <c r="FE1016" s="472"/>
      <c r="FF1016" s="472"/>
      <c r="FG1016" s="472"/>
      <c r="FH1016" s="472"/>
      <c r="FI1016" s="472"/>
      <c r="FJ1016" s="472"/>
      <c r="FK1016" s="472"/>
      <c r="FL1016" s="472"/>
      <c r="FM1016" s="472"/>
      <c r="FN1016" s="472"/>
      <c r="FO1016" s="472"/>
      <c r="FP1016" s="472"/>
      <c r="FQ1016" s="472"/>
      <c r="FR1016" s="472"/>
      <c r="FS1016" s="472"/>
      <c r="FT1016" s="472"/>
      <c r="FU1016" s="472"/>
      <c r="FV1016" s="472"/>
      <c r="FW1016" s="472"/>
      <c r="FX1016" s="472"/>
      <c r="FY1016" s="472"/>
      <c r="FZ1016" s="472"/>
      <c r="GA1016" s="472"/>
      <c r="GB1016" s="472"/>
      <c r="GC1016" s="472"/>
      <c r="GD1016" s="472"/>
      <c r="GE1016" s="472"/>
      <c r="GF1016" s="472"/>
      <c r="GG1016" s="472"/>
      <c r="GH1016" s="472"/>
      <c r="GI1016" s="472"/>
      <c r="GJ1016" s="472"/>
      <c r="GK1016" s="472"/>
      <c r="GL1016" s="472"/>
      <c r="GM1016" s="472"/>
      <c r="GN1016" s="472"/>
      <c r="GO1016" s="472"/>
      <c r="GP1016" s="472"/>
      <c r="GQ1016" s="472"/>
      <c r="GR1016" s="472"/>
      <c r="GS1016" s="472"/>
      <c r="GT1016" s="472"/>
      <c r="GU1016" s="472"/>
      <c r="GV1016" s="472"/>
    </row>
    <row r="1017" spans="1:204" s="473" customFormat="1" ht="48" x14ac:dyDescent="0.2">
      <c r="A1017" s="476"/>
      <c r="B1017" s="516" t="s">
        <v>1744</v>
      </c>
      <c r="C1017" s="475" t="s">
        <v>268</v>
      </c>
      <c r="D1017" s="478">
        <v>0.1</v>
      </c>
      <c r="E1017" s="478"/>
      <c r="F1017" s="478"/>
      <c r="G1017" s="478"/>
      <c r="H1017" s="478">
        <v>0.1</v>
      </c>
      <c r="I1017" s="478"/>
      <c r="J1017" s="478"/>
      <c r="K1017" s="478"/>
      <c r="L1017" s="478"/>
      <c r="M1017" s="478"/>
      <c r="N1017" s="478"/>
      <c r="O1017" s="478"/>
      <c r="P1017" s="478"/>
      <c r="Q1017" s="478"/>
      <c r="R1017" s="478"/>
      <c r="S1017" s="478"/>
      <c r="T1017" s="478"/>
      <c r="U1017" s="478"/>
      <c r="V1017" s="478"/>
      <c r="W1017" s="478"/>
      <c r="X1017" s="478">
        <v>0</v>
      </c>
      <c r="Y1017" s="478"/>
      <c r="Z1017" s="478"/>
      <c r="AA1017" s="478"/>
      <c r="AB1017" s="478"/>
      <c r="AC1017" s="478"/>
      <c r="AD1017" s="478"/>
      <c r="AE1017" s="478"/>
      <c r="AF1017" s="478"/>
      <c r="AG1017" s="478"/>
      <c r="AH1017" s="478"/>
      <c r="AI1017" s="478"/>
      <c r="AJ1017" s="478"/>
      <c r="AK1017" s="478"/>
      <c r="AL1017" s="478"/>
      <c r="AM1017" s="478"/>
      <c r="AN1017" s="478"/>
      <c r="AO1017" s="478"/>
      <c r="AP1017" s="478"/>
      <c r="AQ1017" s="478"/>
      <c r="AR1017" s="478"/>
      <c r="AS1017" s="478"/>
      <c r="AT1017" s="478"/>
      <c r="AU1017" s="478"/>
      <c r="AV1017" s="478"/>
      <c r="AW1017" s="478"/>
      <c r="AX1017" s="478"/>
      <c r="AY1017" s="478"/>
      <c r="AZ1017" s="478"/>
      <c r="BA1017" s="478"/>
      <c r="BB1017" s="478"/>
      <c r="BC1017" s="478"/>
      <c r="BD1017" s="475" t="s">
        <v>1615</v>
      </c>
      <c r="BE1017" s="480" t="s">
        <v>1615</v>
      </c>
      <c r="BF1017" s="472">
        <v>2017</v>
      </c>
      <c r="BG1017" s="472"/>
      <c r="BH1017" s="472"/>
      <c r="BI1017" s="472"/>
      <c r="BJ1017" s="472"/>
      <c r="BK1017" s="472"/>
      <c r="BL1017" s="472"/>
      <c r="BM1017" s="472"/>
      <c r="BN1017" s="472"/>
      <c r="BO1017" s="472"/>
      <c r="BP1017" s="472"/>
      <c r="BQ1017" s="472"/>
      <c r="BR1017" s="472"/>
      <c r="BS1017" s="472"/>
      <c r="BT1017" s="472"/>
      <c r="BU1017" s="472"/>
      <c r="BV1017" s="472"/>
      <c r="BW1017" s="472"/>
      <c r="BX1017" s="472"/>
      <c r="BY1017" s="472"/>
      <c r="BZ1017" s="472"/>
      <c r="CA1017" s="472"/>
      <c r="CB1017" s="472"/>
      <c r="CC1017" s="472"/>
      <c r="CD1017" s="472"/>
      <c r="CE1017" s="472"/>
      <c r="CF1017" s="472"/>
      <c r="CG1017" s="472"/>
      <c r="CH1017" s="472"/>
      <c r="CI1017" s="472"/>
      <c r="CJ1017" s="472"/>
      <c r="CK1017" s="472"/>
      <c r="CL1017" s="472"/>
      <c r="CM1017" s="472"/>
      <c r="CN1017" s="472"/>
      <c r="CO1017" s="472"/>
      <c r="CP1017" s="472"/>
      <c r="CQ1017" s="472"/>
      <c r="CR1017" s="472"/>
      <c r="CS1017" s="472"/>
      <c r="CT1017" s="472"/>
      <c r="CU1017" s="472"/>
      <c r="CV1017" s="472"/>
      <c r="CW1017" s="472"/>
      <c r="CX1017" s="472"/>
      <c r="CY1017" s="472"/>
      <c r="CZ1017" s="472"/>
      <c r="DA1017" s="472"/>
      <c r="DB1017" s="472"/>
      <c r="DC1017" s="472"/>
      <c r="DD1017" s="472"/>
      <c r="DE1017" s="472"/>
      <c r="DF1017" s="472"/>
      <c r="DG1017" s="472"/>
      <c r="DH1017" s="472"/>
      <c r="DI1017" s="472"/>
      <c r="DJ1017" s="472"/>
      <c r="DK1017" s="472"/>
      <c r="DL1017" s="472"/>
      <c r="DM1017" s="472"/>
      <c r="DN1017" s="472"/>
      <c r="DO1017" s="472"/>
      <c r="DP1017" s="472"/>
      <c r="DQ1017" s="472"/>
      <c r="DR1017" s="472"/>
      <c r="DS1017" s="472"/>
      <c r="DT1017" s="472"/>
      <c r="DU1017" s="472"/>
      <c r="DV1017" s="472"/>
      <c r="DW1017" s="472"/>
      <c r="DX1017" s="472"/>
      <c r="DY1017" s="472"/>
      <c r="DZ1017" s="472"/>
      <c r="EA1017" s="472"/>
      <c r="EB1017" s="472"/>
      <c r="EC1017" s="472"/>
      <c r="ED1017" s="472"/>
      <c r="EE1017" s="472"/>
      <c r="EF1017" s="472"/>
      <c r="EG1017" s="472"/>
      <c r="EH1017" s="472"/>
      <c r="EI1017" s="472"/>
      <c r="EJ1017" s="472"/>
      <c r="EK1017" s="472"/>
      <c r="EL1017" s="472"/>
      <c r="EM1017" s="472"/>
      <c r="EN1017" s="472"/>
      <c r="EO1017" s="472"/>
      <c r="EP1017" s="472"/>
      <c r="EQ1017" s="472"/>
      <c r="ER1017" s="472"/>
      <c r="ES1017" s="472"/>
      <c r="ET1017" s="472"/>
      <c r="EU1017" s="472"/>
      <c r="EV1017" s="472"/>
      <c r="EW1017" s="472"/>
      <c r="EX1017" s="472"/>
      <c r="EY1017" s="472"/>
      <c r="EZ1017" s="472"/>
      <c r="FA1017" s="472"/>
      <c r="FB1017" s="472"/>
      <c r="FC1017" s="472"/>
      <c r="FD1017" s="472"/>
      <c r="FE1017" s="472"/>
      <c r="FF1017" s="472"/>
      <c r="FG1017" s="472"/>
      <c r="FH1017" s="472"/>
      <c r="FI1017" s="472"/>
      <c r="FJ1017" s="472"/>
      <c r="FK1017" s="472"/>
      <c r="FL1017" s="472"/>
      <c r="FM1017" s="472"/>
      <c r="FN1017" s="472"/>
      <c r="FO1017" s="472"/>
      <c r="FP1017" s="472"/>
      <c r="FQ1017" s="472"/>
      <c r="FR1017" s="472"/>
      <c r="FS1017" s="472"/>
      <c r="FT1017" s="472"/>
      <c r="FU1017" s="472"/>
      <c r="FV1017" s="472"/>
      <c r="FW1017" s="472"/>
      <c r="FX1017" s="472"/>
      <c r="FY1017" s="472"/>
      <c r="FZ1017" s="472"/>
      <c r="GA1017" s="472"/>
      <c r="GB1017" s="472"/>
      <c r="GC1017" s="472"/>
      <c r="GD1017" s="472"/>
      <c r="GE1017" s="472"/>
      <c r="GF1017" s="472"/>
      <c r="GG1017" s="472"/>
      <c r="GH1017" s="472"/>
      <c r="GI1017" s="472"/>
      <c r="GJ1017" s="472"/>
      <c r="GK1017" s="472"/>
      <c r="GL1017" s="472"/>
      <c r="GM1017" s="472"/>
      <c r="GN1017" s="472"/>
      <c r="GO1017" s="472"/>
      <c r="GP1017" s="472"/>
      <c r="GQ1017" s="472"/>
      <c r="GR1017" s="472"/>
      <c r="GS1017" s="472"/>
      <c r="GT1017" s="472"/>
      <c r="GU1017" s="472"/>
      <c r="GV1017" s="472"/>
    </row>
    <row r="1018" spans="1:204" s="473" customFormat="1" ht="32" x14ac:dyDescent="0.2">
      <c r="A1018" s="476"/>
      <c r="B1018" s="508" t="s">
        <v>1745</v>
      </c>
      <c r="C1018" s="475" t="s">
        <v>268</v>
      </c>
      <c r="D1018" s="478">
        <v>1</v>
      </c>
      <c r="E1018" s="478"/>
      <c r="F1018" s="478"/>
      <c r="G1018" s="478">
        <v>1</v>
      </c>
      <c r="H1018" s="478"/>
      <c r="I1018" s="478"/>
      <c r="J1018" s="478"/>
      <c r="K1018" s="478"/>
      <c r="L1018" s="478"/>
      <c r="M1018" s="478"/>
      <c r="N1018" s="478"/>
      <c r="O1018" s="478"/>
      <c r="P1018" s="478"/>
      <c r="Q1018" s="478"/>
      <c r="R1018" s="478"/>
      <c r="S1018" s="478"/>
      <c r="T1018" s="478"/>
      <c r="U1018" s="478"/>
      <c r="V1018" s="478"/>
      <c r="W1018" s="478"/>
      <c r="X1018" s="478">
        <v>0</v>
      </c>
      <c r="Y1018" s="478"/>
      <c r="Z1018" s="478"/>
      <c r="AA1018" s="478"/>
      <c r="AB1018" s="478"/>
      <c r="AC1018" s="478"/>
      <c r="AD1018" s="478"/>
      <c r="AE1018" s="478"/>
      <c r="AF1018" s="478"/>
      <c r="AG1018" s="478"/>
      <c r="AH1018" s="478"/>
      <c r="AI1018" s="478"/>
      <c r="AJ1018" s="478"/>
      <c r="AK1018" s="478"/>
      <c r="AL1018" s="478"/>
      <c r="AM1018" s="478"/>
      <c r="AN1018" s="478"/>
      <c r="AO1018" s="478"/>
      <c r="AP1018" s="478"/>
      <c r="AQ1018" s="478"/>
      <c r="AR1018" s="478"/>
      <c r="AS1018" s="478"/>
      <c r="AT1018" s="478"/>
      <c r="AU1018" s="478"/>
      <c r="AV1018" s="478"/>
      <c r="AW1018" s="478"/>
      <c r="AX1018" s="478"/>
      <c r="AY1018" s="478"/>
      <c r="AZ1018" s="478"/>
      <c r="BA1018" s="478"/>
      <c r="BB1018" s="478"/>
      <c r="BC1018" s="478"/>
      <c r="BD1018" s="475" t="s">
        <v>2993</v>
      </c>
      <c r="BE1018" s="493" t="s">
        <v>1746</v>
      </c>
      <c r="BF1018" s="472">
        <v>2017</v>
      </c>
      <c r="BG1018" s="472">
        <v>1</v>
      </c>
      <c r="BH1018" s="472">
        <v>0</v>
      </c>
      <c r="BI1018" s="472"/>
      <c r="BJ1018" s="472"/>
      <c r="BK1018" s="472"/>
      <c r="BL1018" s="472"/>
      <c r="BM1018" s="472"/>
      <c r="BN1018" s="472"/>
      <c r="BO1018" s="472"/>
      <c r="BP1018" s="472"/>
      <c r="BQ1018" s="472"/>
      <c r="BR1018" s="472"/>
      <c r="BS1018" s="472"/>
      <c r="BT1018" s="472"/>
      <c r="BU1018" s="472"/>
      <c r="BV1018" s="472"/>
      <c r="BW1018" s="472"/>
      <c r="BX1018" s="472"/>
      <c r="BY1018" s="472"/>
      <c r="BZ1018" s="472"/>
      <c r="CA1018" s="472"/>
      <c r="CB1018" s="472"/>
      <c r="CC1018" s="472"/>
      <c r="CD1018" s="472"/>
      <c r="CE1018" s="472"/>
      <c r="CF1018" s="472"/>
      <c r="CG1018" s="472"/>
      <c r="CH1018" s="472"/>
      <c r="CI1018" s="472"/>
      <c r="CJ1018" s="472"/>
      <c r="CK1018" s="472"/>
      <c r="CL1018" s="472"/>
      <c r="CM1018" s="472"/>
      <c r="CN1018" s="472"/>
      <c r="CO1018" s="472"/>
      <c r="CP1018" s="472"/>
      <c r="CQ1018" s="472"/>
      <c r="CR1018" s="472"/>
      <c r="CS1018" s="472"/>
      <c r="CT1018" s="472"/>
      <c r="CU1018" s="472"/>
      <c r="CV1018" s="472"/>
      <c r="CW1018" s="472"/>
      <c r="CX1018" s="472"/>
      <c r="CY1018" s="472"/>
      <c r="CZ1018" s="472"/>
      <c r="DA1018" s="472"/>
      <c r="DB1018" s="472"/>
      <c r="DC1018" s="472"/>
      <c r="DD1018" s="472"/>
      <c r="DE1018" s="472"/>
      <c r="DF1018" s="472"/>
      <c r="DG1018" s="472"/>
      <c r="DH1018" s="472"/>
      <c r="DI1018" s="472"/>
      <c r="DJ1018" s="472"/>
      <c r="DK1018" s="472"/>
      <c r="DL1018" s="472"/>
      <c r="DM1018" s="472"/>
      <c r="DN1018" s="472"/>
      <c r="DO1018" s="472"/>
      <c r="DP1018" s="472"/>
      <c r="DQ1018" s="472"/>
      <c r="DR1018" s="472"/>
      <c r="DS1018" s="472"/>
      <c r="DT1018" s="472"/>
      <c r="DU1018" s="472"/>
      <c r="DV1018" s="472"/>
      <c r="DW1018" s="472"/>
      <c r="DX1018" s="472"/>
      <c r="DY1018" s="472"/>
      <c r="DZ1018" s="472"/>
      <c r="EA1018" s="472"/>
      <c r="EB1018" s="472"/>
      <c r="EC1018" s="472"/>
      <c r="ED1018" s="472"/>
      <c r="EE1018" s="472"/>
      <c r="EF1018" s="472"/>
      <c r="EG1018" s="472"/>
      <c r="EH1018" s="472"/>
      <c r="EI1018" s="472"/>
      <c r="EJ1018" s="472"/>
      <c r="EK1018" s="472"/>
      <c r="EL1018" s="472"/>
      <c r="EM1018" s="472"/>
      <c r="EN1018" s="472"/>
      <c r="EO1018" s="472"/>
      <c r="EP1018" s="472"/>
      <c r="EQ1018" s="472"/>
      <c r="ER1018" s="472"/>
      <c r="ES1018" s="472"/>
      <c r="ET1018" s="472"/>
      <c r="EU1018" s="472"/>
      <c r="EV1018" s="472"/>
      <c r="EW1018" s="472"/>
      <c r="EX1018" s="472"/>
      <c r="EY1018" s="472"/>
      <c r="EZ1018" s="472"/>
      <c r="FA1018" s="472"/>
      <c r="FB1018" s="472"/>
      <c r="FC1018" s="472"/>
      <c r="FD1018" s="472"/>
      <c r="FE1018" s="472"/>
      <c r="FF1018" s="472"/>
      <c r="FG1018" s="472"/>
      <c r="FH1018" s="472"/>
      <c r="FI1018" s="472"/>
      <c r="FJ1018" s="472"/>
      <c r="FK1018" s="472"/>
      <c r="FL1018" s="472"/>
      <c r="FM1018" s="472"/>
      <c r="FN1018" s="472"/>
      <c r="FO1018" s="472"/>
      <c r="FP1018" s="472"/>
      <c r="FQ1018" s="472"/>
      <c r="FR1018" s="472"/>
      <c r="FS1018" s="472"/>
      <c r="FT1018" s="472"/>
      <c r="FU1018" s="472"/>
      <c r="FV1018" s="472"/>
      <c r="FW1018" s="472"/>
      <c r="FX1018" s="472"/>
      <c r="FY1018" s="472"/>
      <c r="FZ1018" s="472"/>
      <c r="GA1018" s="472"/>
      <c r="GB1018" s="472"/>
      <c r="GC1018" s="472"/>
      <c r="GD1018" s="472"/>
      <c r="GE1018" s="472"/>
      <c r="GF1018" s="472"/>
      <c r="GG1018" s="472"/>
      <c r="GH1018" s="472"/>
      <c r="GI1018" s="472"/>
      <c r="GJ1018" s="472"/>
      <c r="GK1018" s="472"/>
      <c r="GL1018" s="472"/>
      <c r="GM1018" s="472"/>
      <c r="GN1018" s="472"/>
      <c r="GO1018" s="472"/>
      <c r="GP1018" s="472"/>
      <c r="GQ1018" s="472"/>
      <c r="GR1018" s="472"/>
      <c r="GS1018" s="472"/>
      <c r="GT1018" s="472"/>
      <c r="GU1018" s="472"/>
      <c r="GV1018" s="472"/>
    </row>
    <row r="1019" spans="1:204" s="473" customFormat="1" ht="32" x14ac:dyDescent="0.2">
      <c r="A1019" s="476"/>
      <c r="B1019" s="508" t="s">
        <v>1747</v>
      </c>
      <c r="C1019" s="475" t="s">
        <v>268</v>
      </c>
      <c r="D1019" s="478">
        <v>0.1</v>
      </c>
      <c r="E1019" s="478"/>
      <c r="F1019" s="478"/>
      <c r="G1019" s="478"/>
      <c r="H1019" s="478"/>
      <c r="I1019" s="478"/>
      <c r="J1019" s="478"/>
      <c r="K1019" s="478"/>
      <c r="L1019" s="478">
        <v>0.1</v>
      </c>
      <c r="M1019" s="478"/>
      <c r="N1019" s="478"/>
      <c r="O1019" s="478"/>
      <c r="P1019" s="478"/>
      <c r="Q1019" s="478"/>
      <c r="R1019" s="478"/>
      <c r="S1019" s="478"/>
      <c r="T1019" s="478"/>
      <c r="U1019" s="478"/>
      <c r="V1019" s="478"/>
      <c r="W1019" s="478"/>
      <c r="X1019" s="478">
        <v>0</v>
      </c>
      <c r="Y1019" s="478"/>
      <c r="Z1019" s="478"/>
      <c r="AA1019" s="478"/>
      <c r="AB1019" s="478"/>
      <c r="AC1019" s="478"/>
      <c r="AD1019" s="478"/>
      <c r="AE1019" s="478"/>
      <c r="AF1019" s="478"/>
      <c r="AG1019" s="478"/>
      <c r="AH1019" s="478"/>
      <c r="AI1019" s="478"/>
      <c r="AJ1019" s="478"/>
      <c r="AK1019" s="478"/>
      <c r="AL1019" s="478"/>
      <c r="AM1019" s="478"/>
      <c r="AN1019" s="478"/>
      <c r="AO1019" s="478"/>
      <c r="AP1019" s="478"/>
      <c r="AQ1019" s="478"/>
      <c r="AR1019" s="478"/>
      <c r="AS1019" s="478"/>
      <c r="AT1019" s="478"/>
      <c r="AU1019" s="478"/>
      <c r="AV1019" s="478"/>
      <c r="AW1019" s="478"/>
      <c r="AX1019" s="478"/>
      <c r="AY1019" s="478"/>
      <c r="AZ1019" s="478"/>
      <c r="BA1019" s="478"/>
      <c r="BB1019" s="478"/>
      <c r="BC1019" s="478"/>
      <c r="BD1019" s="475" t="s">
        <v>2974</v>
      </c>
      <c r="BE1019" s="493" t="s">
        <v>2974</v>
      </c>
      <c r="BF1019" s="472">
        <v>2017</v>
      </c>
      <c r="BG1019" s="472">
        <v>0.1</v>
      </c>
      <c r="BH1019" s="472"/>
      <c r="BI1019" s="472"/>
      <c r="BJ1019" s="472"/>
      <c r="BK1019" s="472"/>
      <c r="BL1019" s="472"/>
      <c r="BM1019" s="472"/>
      <c r="BN1019" s="472"/>
      <c r="BO1019" s="472"/>
      <c r="BP1019" s="472"/>
      <c r="BQ1019" s="472"/>
      <c r="BR1019" s="472"/>
      <c r="BS1019" s="472"/>
      <c r="BT1019" s="472"/>
      <c r="BU1019" s="472"/>
      <c r="BV1019" s="472"/>
      <c r="BW1019" s="472"/>
      <c r="BX1019" s="472"/>
      <c r="BY1019" s="472"/>
      <c r="BZ1019" s="472"/>
      <c r="CA1019" s="472"/>
      <c r="CB1019" s="472"/>
      <c r="CC1019" s="472"/>
      <c r="CD1019" s="472"/>
      <c r="CE1019" s="472"/>
      <c r="CF1019" s="472"/>
      <c r="CG1019" s="472"/>
      <c r="CH1019" s="472"/>
      <c r="CI1019" s="472"/>
      <c r="CJ1019" s="472"/>
      <c r="CK1019" s="472"/>
      <c r="CL1019" s="472"/>
      <c r="CM1019" s="472"/>
      <c r="CN1019" s="472"/>
      <c r="CO1019" s="472"/>
      <c r="CP1019" s="472"/>
      <c r="CQ1019" s="472"/>
      <c r="CR1019" s="472"/>
      <c r="CS1019" s="472"/>
      <c r="CT1019" s="472"/>
      <c r="CU1019" s="472"/>
      <c r="CV1019" s="472"/>
      <c r="CW1019" s="472"/>
      <c r="CX1019" s="472"/>
      <c r="CY1019" s="472"/>
      <c r="CZ1019" s="472"/>
      <c r="DA1019" s="472"/>
      <c r="DB1019" s="472"/>
      <c r="DC1019" s="472"/>
      <c r="DD1019" s="472"/>
      <c r="DE1019" s="472"/>
      <c r="DF1019" s="472"/>
      <c r="DG1019" s="472"/>
      <c r="DH1019" s="472"/>
      <c r="DI1019" s="472"/>
      <c r="DJ1019" s="472"/>
      <c r="DK1019" s="472"/>
      <c r="DL1019" s="472"/>
      <c r="DM1019" s="472"/>
      <c r="DN1019" s="472"/>
      <c r="DO1019" s="472"/>
      <c r="DP1019" s="472"/>
      <c r="DQ1019" s="472"/>
      <c r="DR1019" s="472"/>
      <c r="DS1019" s="472"/>
      <c r="DT1019" s="472"/>
      <c r="DU1019" s="472"/>
      <c r="DV1019" s="472"/>
      <c r="DW1019" s="472"/>
      <c r="DX1019" s="472"/>
      <c r="DY1019" s="472"/>
      <c r="DZ1019" s="472"/>
      <c r="EA1019" s="472"/>
      <c r="EB1019" s="472"/>
      <c r="EC1019" s="472"/>
      <c r="ED1019" s="472"/>
      <c r="EE1019" s="472"/>
      <c r="EF1019" s="472"/>
      <c r="EG1019" s="472"/>
      <c r="EH1019" s="472"/>
      <c r="EI1019" s="472"/>
      <c r="EJ1019" s="472"/>
      <c r="EK1019" s="472"/>
      <c r="EL1019" s="472"/>
      <c r="EM1019" s="472"/>
      <c r="EN1019" s="472"/>
      <c r="EO1019" s="472"/>
      <c r="EP1019" s="472"/>
      <c r="EQ1019" s="472"/>
      <c r="ER1019" s="472"/>
      <c r="ES1019" s="472"/>
      <c r="ET1019" s="472"/>
      <c r="EU1019" s="472"/>
      <c r="EV1019" s="472"/>
      <c r="EW1019" s="472"/>
      <c r="EX1019" s="472"/>
      <c r="EY1019" s="472"/>
      <c r="EZ1019" s="472"/>
      <c r="FA1019" s="472"/>
      <c r="FB1019" s="472"/>
      <c r="FC1019" s="472"/>
      <c r="FD1019" s="472"/>
      <c r="FE1019" s="472"/>
      <c r="FF1019" s="472"/>
      <c r="FG1019" s="472"/>
      <c r="FH1019" s="472"/>
      <c r="FI1019" s="472"/>
      <c r="FJ1019" s="472"/>
      <c r="FK1019" s="472"/>
      <c r="FL1019" s="472"/>
      <c r="FM1019" s="472"/>
      <c r="FN1019" s="472"/>
      <c r="FO1019" s="472"/>
      <c r="FP1019" s="472"/>
      <c r="FQ1019" s="472"/>
      <c r="FR1019" s="472"/>
      <c r="FS1019" s="472"/>
      <c r="FT1019" s="472"/>
      <c r="FU1019" s="472"/>
      <c r="FV1019" s="472"/>
      <c r="FW1019" s="472"/>
      <c r="FX1019" s="472"/>
      <c r="FY1019" s="472"/>
      <c r="FZ1019" s="472"/>
      <c r="GA1019" s="472"/>
      <c r="GB1019" s="472"/>
      <c r="GC1019" s="472"/>
      <c r="GD1019" s="472"/>
      <c r="GE1019" s="472"/>
      <c r="GF1019" s="472"/>
      <c r="GG1019" s="472"/>
      <c r="GH1019" s="472"/>
      <c r="GI1019" s="472"/>
      <c r="GJ1019" s="472"/>
      <c r="GK1019" s="472"/>
      <c r="GL1019" s="472"/>
      <c r="GM1019" s="472"/>
      <c r="GN1019" s="472"/>
      <c r="GO1019" s="472"/>
      <c r="GP1019" s="472"/>
      <c r="GQ1019" s="472"/>
      <c r="GR1019" s="472"/>
      <c r="GS1019" s="472"/>
      <c r="GT1019" s="472"/>
      <c r="GU1019" s="472"/>
      <c r="GV1019" s="472"/>
    </row>
    <row r="1020" spans="1:204" s="473" customFormat="1" ht="80" x14ac:dyDescent="0.2">
      <c r="A1020" s="476"/>
      <c r="B1020" s="508" t="s">
        <v>1747</v>
      </c>
      <c r="C1020" s="475" t="s">
        <v>268</v>
      </c>
      <c r="D1020" s="478">
        <v>0.4</v>
      </c>
      <c r="E1020" s="478"/>
      <c r="F1020" s="478"/>
      <c r="G1020" s="478"/>
      <c r="H1020" s="478"/>
      <c r="I1020" s="478"/>
      <c r="J1020" s="478"/>
      <c r="K1020" s="478"/>
      <c r="L1020" s="478"/>
      <c r="M1020" s="478"/>
      <c r="N1020" s="478"/>
      <c r="O1020" s="478"/>
      <c r="P1020" s="478"/>
      <c r="Q1020" s="478"/>
      <c r="R1020" s="478"/>
      <c r="S1020" s="478"/>
      <c r="T1020" s="478"/>
      <c r="U1020" s="478"/>
      <c r="V1020" s="478"/>
      <c r="W1020" s="478"/>
      <c r="X1020" s="478">
        <v>0</v>
      </c>
      <c r="Y1020" s="478"/>
      <c r="Z1020" s="478"/>
      <c r="AA1020" s="478"/>
      <c r="AB1020" s="478"/>
      <c r="AC1020" s="478"/>
      <c r="AD1020" s="478"/>
      <c r="AE1020" s="478"/>
      <c r="AF1020" s="478"/>
      <c r="AG1020" s="478"/>
      <c r="AH1020" s="478"/>
      <c r="AI1020" s="478"/>
      <c r="AJ1020" s="478"/>
      <c r="AK1020" s="478"/>
      <c r="AL1020" s="478"/>
      <c r="AM1020" s="478"/>
      <c r="AN1020" s="478"/>
      <c r="AO1020" s="478"/>
      <c r="AP1020" s="478"/>
      <c r="AQ1020" s="478"/>
      <c r="AR1020" s="478"/>
      <c r="AS1020" s="478"/>
      <c r="AT1020" s="478"/>
      <c r="AU1020" s="478"/>
      <c r="AV1020" s="478"/>
      <c r="AW1020" s="478"/>
      <c r="AX1020" s="478"/>
      <c r="AY1020" s="478"/>
      <c r="AZ1020" s="478"/>
      <c r="BA1020" s="478"/>
      <c r="BB1020" s="478"/>
      <c r="BC1020" s="478"/>
      <c r="BD1020" s="475" t="s">
        <v>1748</v>
      </c>
      <c r="BE1020" s="493"/>
      <c r="BF1020" s="472"/>
      <c r="BG1020" s="472">
        <v>0</v>
      </c>
      <c r="BH1020" s="472"/>
      <c r="BI1020" s="472"/>
      <c r="BJ1020" s="472"/>
      <c r="BK1020" s="472"/>
      <c r="BL1020" s="472"/>
      <c r="BM1020" s="472"/>
      <c r="BN1020" s="472"/>
      <c r="BO1020" s="472"/>
      <c r="BP1020" s="472"/>
      <c r="BQ1020" s="472"/>
      <c r="BR1020" s="472"/>
      <c r="BS1020" s="472"/>
      <c r="BT1020" s="472"/>
      <c r="BU1020" s="472"/>
      <c r="BV1020" s="472"/>
      <c r="BW1020" s="472"/>
      <c r="BX1020" s="472"/>
      <c r="BY1020" s="472"/>
      <c r="BZ1020" s="472"/>
      <c r="CA1020" s="472"/>
      <c r="CB1020" s="472"/>
      <c r="CC1020" s="472"/>
      <c r="CD1020" s="472"/>
      <c r="CE1020" s="472"/>
      <c r="CF1020" s="472"/>
      <c r="CG1020" s="472"/>
      <c r="CH1020" s="472"/>
      <c r="CI1020" s="472"/>
      <c r="CJ1020" s="472"/>
      <c r="CK1020" s="472"/>
      <c r="CL1020" s="472"/>
      <c r="CM1020" s="472"/>
      <c r="CN1020" s="472"/>
      <c r="CO1020" s="472"/>
      <c r="CP1020" s="472"/>
      <c r="CQ1020" s="472"/>
      <c r="CR1020" s="472"/>
      <c r="CS1020" s="472"/>
      <c r="CT1020" s="472"/>
      <c r="CU1020" s="472"/>
      <c r="CV1020" s="472"/>
      <c r="CW1020" s="472"/>
      <c r="CX1020" s="472"/>
      <c r="CY1020" s="472"/>
      <c r="CZ1020" s="472"/>
      <c r="DA1020" s="472"/>
      <c r="DB1020" s="472"/>
      <c r="DC1020" s="472"/>
      <c r="DD1020" s="472"/>
      <c r="DE1020" s="472"/>
      <c r="DF1020" s="472"/>
      <c r="DG1020" s="472"/>
      <c r="DH1020" s="472"/>
      <c r="DI1020" s="472"/>
      <c r="DJ1020" s="472"/>
      <c r="DK1020" s="472"/>
      <c r="DL1020" s="472"/>
      <c r="DM1020" s="472"/>
      <c r="DN1020" s="472"/>
      <c r="DO1020" s="472"/>
      <c r="DP1020" s="472"/>
      <c r="DQ1020" s="472"/>
      <c r="DR1020" s="472"/>
      <c r="DS1020" s="472"/>
      <c r="DT1020" s="472"/>
      <c r="DU1020" s="472"/>
      <c r="DV1020" s="472"/>
      <c r="DW1020" s="472"/>
      <c r="DX1020" s="472"/>
      <c r="DY1020" s="472"/>
      <c r="DZ1020" s="472"/>
      <c r="EA1020" s="472"/>
      <c r="EB1020" s="472"/>
      <c r="EC1020" s="472"/>
      <c r="ED1020" s="472"/>
      <c r="EE1020" s="472"/>
      <c r="EF1020" s="472"/>
      <c r="EG1020" s="472"/>
      <c r="EH1020" s="472"/>
      <c r="EI1020" s="472"/>
      <c r="EJ1020" s="472"/>
      <c r="EK1020" s="472"/>
      <c r="EL1020" s="472"/>
      <c r="EM1020" s="472"/>
      <c r="EN1020" s="472"/>
      <c r="EO1020" s="472"/>
      <c r="EP1020" s="472"/>
      <c r="EQ1020" s="472"/>
      <c r="ER1020" s="472"/>
      <c r="ES1020" s="472"/>
      <c r="ET1020" s="472"/>
      <c r="EU1020" s="472"/>
      <c r="EV1020" s="472"/>
      <c r="EW1020" s="472"/>
      <c r="EX1020" s="472"/>
      <c r="EY1020" s="472"/>
      <c r="EZ1020" s="472"/>
      <c r="FA1020" s="472"/>
      <c r="FB1020" s="472"/>
      <c r="FC1020" s="472"/>
      <c r="FD1020" s="472"/>
      <c r="FE1020" s="472"/>
      <c r="FF1020" s="472"/>
      <c r="FG1020" s="472"/>
      <c r="FH1020" s="472"/>
      <c r="FI1020" s="472"/>
      <c r="FJ1020" s="472"/>
      <c r="FK1020" s="472"/>
      <c r="FL1020" s="472"/>
      <c r="FM1020" s="472"/>
      <c r="FN1020" s="472"/>
      <c r="FO1020" s="472"/>
      <c r="FP1020" s="472"/>
      <c r="FQ1020" s="472"/>
      <c r="FR1020" s="472"/>
      <c r="FS1020" s="472"/>
      <c r="FT1020" s="472"/>
      <c r="FU1020" s="472"/>
      <c r="FV1020" s="472"/>
      <c r="FW1020" s="472"/>
      <c r="FX1020" s="472"/>
      <c r="FY1020" s="472"/>
      <c r="FZ1020" s="472"/>
      <c r="GA1020" s="472"/>
      <c r="GB1020" s="472"/>
      <c r="GC1020" s="472"/>
      <c r="GD1020" s="472"/>
      <c r="GE1020" s="472"/>
      <c r="GF1020" s="472"/>
      <c r="GG1020" s="472"/>
      <c r="GH1020" s="472"/>
      <c r="GI1020" s="472"/>
      <c r="GJ1020" s="472"/>
      <c r="GK1020" s="472"/>
      <c r="GL1020" s="472"/>
      <c r="GM1020" s="472"/>
      <c r="GN1020" s="472"/>
      <c r="GO1020" s="472"/>
      <c r="GP1020" s="472"/>
      <c r="GQ1020" s="472"/>
      <c r="GR1020" s="472"/>
      <c r="GS1020" s="472"/>
      <c r="GT1020" s="472"/>
      <c r="GU1020" s="472"/>
      <c r="GV1020" s="472"/>
    </row>
    <row r="1021" spans="1:204" s="473" customFormat="1" x14ac:dyDescent="0.2">
      <c r="A1021" s="491"/>
      <c r="B1021" s="481" t="s">
        <v>1749</v>
      </c>
      <c r="C1021" s="475"/>
      <c r="D1021" s="478">
        <v>25.75</v>
      </c>
      <c r="E1021" s="478">
        <v>0</v>
      </c>
      <c r="F1021" s="478"/>
      <c r="G1021" s="478">
        <v>0</v>
      </c>
      <c r="H1021" s="478">
        <v>4.37</v>
      </c>
      <c r="I1021" s="478">
        <v>1.5</v>
      </c>
      <c r="J1021" s="478">
        <v>0</v>
      </c>
      <c r="K1021" s="478">
        <v>0</v>
      </c>
      <c r="L1021" s="478">
        <v>1.4</v>
      </c>
      <c r="M1021" s="478">
        <v>0</v>
      </c>
      <c r="N1021" s="478"/>
      <c r="O1021" s="478"/>
      <c r="P1021" s="478"/>
      <c r="Q1021" s="478"/>
      <c r="R1021" s="478"/>
      <c r="S1021" s="478"/>
      <c r="T1021" s="478"/>
      <c r="U1021" s="478">
        <v>0</v>
      </c>
      <c r="V1021" s="478">
        <v>0</v>
      </c>
      <c r="W1021" s="478"/>
      <c r="X1021" s="478">
        <v>0</v>
      </c>
      <c r="Y1021" s="478">
        <v>0</v>
      </c>
      <c r="Z1021" s="478"/>
      <c r="AA1021" s="478"/>
      <c r="AB1021" s="478"/>
      <c r="AC1021" s="478"/>
      <c r="AD1021" s="478"/>
      <c r="AE1021" s="478">
        <v>0</v>
      </c>
      <c r="AF1021" s="478">
        <v>0</v>
      </c>
      <c r="AG1021" s="478"/>
      <c r="AH1021" s="478"/>
      <c r="AI1021" s="478">
        <v>0</v>
      </c>
      <c r="AJ1021" s="478"/>
      <c r="AK1021" s="478"/>
      <c r="AL1021" s="478"/>
      <c r="AM1021" s="478">
        <v>0</v>
      </c>
      <c r="AN1021" s="478">
        <v>0</v>
      </c>
      <c r="AO1021" s="478">
        <v>0</v>
      </c>
      <c r="AP1021" s="478"/>
      <c r="AQ1021" s="478"/>
      <c r="AR1021" s="478"/>
      <c r="AS1021" s="478">
        <v>0</v>
      </c>
      <c r="AT1021" s="478"/>
      <c r="AU1021" s="478">
        <v>0</v>
      </c>
      <c r="AV1021" s="478"/>
      <c r="AW1021" s="478"/>
      <c r="AX1021" s="478">
        <v>0</v>
      </c>
      <c r="AY1021" s="478">
        <v>0</v>
      </c>
      <c r="AZ1021" s="478"/>
      <c r="BA1021" s="478">
        <v>0</v>
      </c>
      <c r="BB1021" s="478">
        <v>0</v>
      </c>
      <c r="BC1021" s="478">
        <v>0</v>
      </c>
      <c r="BD1021" s="475" t="s">
        <v>357</v>
      </c>
      <c r="BE1021" s="495"/>
      <c r="BF1021" s="472"/>
      <c r="BG1021" s="472"/>
      <c r="BH1021" s="472"/>
      <c r="BI1021" s="472"/>
      <c r="BJ1021" s="472"/>
      <c r="BK1021" s="472"/>
      <c r="BL1021" s="472"/>
      <c r="BM1021" s="472"/>
      <c r="BN1021" s="472"/>
      <c r="BO1021" s="472"/>
      <c r="BP1021" s="472"/>
      <c r="BQ1021" s="472"/>
      <c r="BR1021" s="472"/>
      <c r="BS1021" s="472"/>
      <c r="BT1021" s="472"/>
      <c r="BU1021" s="472"/>
      <c r="BV1021" s="472"/>
      <c r="BW1021" s="472"/>
      <c r="BX1021" s="472"/>
      <c r="BY1021" s="472"/>
      <c r="BZ1021" s="472"/>
      <c r="CA1021" s="472"/>
      <c r="CB1021" s="472"/>
      <c r="CC1021" s="472"/>
      <c r="CD1021" s="472"/>
      <c r="CE1021" s="472"/>
      <c r="CF1021" s="472"/>
      <c r="CG1021" s="472"/>
      <c r="CH1021" s="472"/>
      <c r="CI1021" s="472"/>
      <c r="CJ1021" s="472"/>
      <c r="CK1021" s="472"/>
      <c r="CL1021" s="472"/>
      <c r="CM1021" s="472"/>
      <c r="CN1021" s="472"/>
      <c r="CO1021" s="472"/>
      <c r="CP1021" s="472"/>
      <c r="CQ1021" s="472"/>
      <c r="CR1021" s="472"/>
      <c r="CS1021" s="472"/>
      <c r="CT1021" s="472"/>
      <c r="CU1021" s="472"/>
      <c r="CV1021" s="472"/>
      <c r="CW1021" s="472"/>
      <c r="CX1021" s="472"/>
      <c r="CY1021" s="472"/>
      <c r="CZ1021" s="472"/>
      <c r="DA1021" s="472"/>
      <c r="DB1021" s="472"/>
      <c r="DC1021" s="472"/>
      <c r="DD1021" s="472"/>
      <c r="DE1021" s="472"/>
      <c r="DF1021" s="472"/>
      <c r="DG1021" s="472"/>
      <c r="DH1021" s="472"/>
      <c r="DI1021" s="472"/>
      <c r="DJ1021" s="472"/>
      <c r="DK1021" s="472"/>
      <c r="DL1021" s="472"/>
      <c r="DM1021" s="472"/>
      <c r="DN1021" s="472"/>
      <c r="DO1021" s="472"/>
      <c r="DP1021" s="472"/>
      <c r="DQ1021" s="472"/>
      <c r="DR1021" s="472"/>
      <c r="DS1021" s="472"/>
      <c r="DT1021" s="472"/>
      <c r="DU1021" s="472"/>
      <c r="DV1021" s="472"/>
      <c r="DW1021" s="472"/>
      <c r="DX1021" s="472"/>
      <c r="DY1021" s="472"/>
      <c r="DZ1021" s="472"/>
      <c r="EA1021" s="472"/>
      <c r="EB1021" s="472"/>
      <c r="EC1021" s="472"/>
      <c r="ED1021" s="472"/>
      <c r="EE1021" s="472"/>
      <c r="EF1021" s="472"/>
      <c r="EG1021" s="472"/>
      <c r="EH1021" s="472"/>
      <c r="EI1021" s="472"/>
      <c r="EJ1021" s="472"/>
      <c r="EK1021" s="472"/>
      <c r="EL1021" s="472"/>
      <c r="EM1021" s="472"/>
      <c r="EN1021" s="472"/>
      <c r="EO1021" s="472"/>
      <c r="EP1021" s="472"/>
      <c r="EQ1021" s="472"/>
      <c r="ER1021" s="472"/>
      <c r="ES1021" s="472"/>
      <c r="ET1021" s="472"/>
      <c r="EU1021" s="472"/>
      <c r="EV1021" s="472"/>
      <c r="EW1021" s="472"/>
      <c r="EX1021" s="472"/>
      <c r="EY1021" s="472"/>
      <c r="EZ1021" s="472"/>
      <c r="FA1021" s="472"/>
      <c r="FB1021" s="472"/>
      <c r="FC1021" s="472"/>
      <c r="FD1021" s="472"/>
      <c r="FE1021" s="472"/>
      <c r="FF1021" s="472"/>
      <c r="FG1021" s="472"/>
      <c r="FH1021" s="472"/>
      <c r="FI1021" s="472"/>
      <c r="FJ1021" s="472"/>
      <c r="FK1021" s="472"/>
      <c r="FL1021" s="472"/>
      <c r="FM1021" s="472"/>
      <c r="FN1021" s="472"/>
      <c r="FO1021" s="472"/>
      <c r="FP1021" s="472"/>
      <c r="FQ1021" s="472"/>
      <c r="FR1021" s="472"/>
      <c r="FS1021" s="472"/>
      <c r="FT1021" s="472"/>
      <c r="FU1021" s="472"/>
      <c r="FV1021" s="472"/>
      <c r="FW1021" s="472"/>
      <c r="FX1021" s="472"/>
      <c r="FY1021" s="472"/>
      <c r="FZ1021" s="472"/>
      <c r="GA1021" s="472"/>
      <c r="GB1021" s="472"/>
      <c r="GC1021" s="472"/>
      <c r="GD1021" s="472"/>
      <c r="GE1021" s="472"/>
      <c r="GF1021" s="472"/>
      <c r="GG1021" s="472"/>
      <c r="GH1021" s="472"/>
      <c r="GI1021" s="472"/>
      <c r="GJ1021" s="472"/>
      <c r="GK1021" s="472"/>
      <c r="GL1021" s="472"/>
      <c r="GM1021" s="472"/>
      <c r="GN1021" s="472"/>
      <c r="GO1021" s="472"/>
      <c r="GP1021" s="472"/>
      <c r="GQ1021" s="472"/>
      <c r="GR1021" s="472"/>
      <c r="GS1021" s="472"/>
      <c r="GT1021" s="472"/>
      <c r="GU1021" s="472"/>
      <c r="GV1021" s="472"/>
    </row>
    <row r="1022" spans="1:204" s="473" customFormat="1" x14ac:dyDescent="0.2">
      <c r="A1022" s="476" t="s">
        <v>1750</v>
      </c>
      <c r="B1022" s="477" t="s">
        <v>658</v>
      </c>
      <c r="C1022" s="475"/>
      <c r="D1022" s="478">
        <v>0</v>
      </c>
      <c r="E1022" s="478"/>
      <c r="F1022" s="478"/>
      <c r="G1022" s="478"/>
      <c r="H1022" s="478"/>
      <c r="I1022" s="478"/>
      <c r="J1022" s="478"/>
      <c r="K1022" s="478"/>
      <c r="L1022" s="478"/>
      <c r="M1022" s="478"/>
      <c r="N1022" s="478"/>
      <c r="O1022" s="478"/>
      <c r="P1022" s="478"/>
      <c r="Q1022" s="478"/>
      <c r="R1022" s="478"/>
      <c r="S1022" s="478"/>
      <c r="T1022" s="478"/>
      <c r="U1022" s="478"/>
      <c r="V1022" s="478"/>
      <c r="W1022" s="478"/>
      <c r="X1022" s="478">
        <v>0</v>
      </c>
      <c r="Y1022" s="478"/>
      <c r="Z1022" s="478"/>
      <c r="AA1022" s="478"/>
      <c r="AB1022" s="478"/>
      <c r="AC1022" s="478"/>
      <c r="AD1022" s="478"/>
      <c r="AE1022" s="478"/>
      <c r="AF1022" s="478"/>
      <c r="AG1022" s="478"/>
      <c r="AH1022" s="478"/>
      <c r="AI1022" s="478"/>
      <c r="AJ1022" s="478"/>
      <c r="AK1022" s="478"/>
      <c r="AL1022" s="478"/>
      <c r="AM1022" s="478"/>
      <c r="AN1022" s="478"/>
      <c r="AO1022" s="478"/>
      <c r="AP1022" s="478"/>
      <c r="AQ1022" s="478"/>
      <c r="AR1022" s="478"/>
      <c r="AS1022" s="478"/>
      <c r="AT1022" s="478"/>
      <c r="AU1022" s="478"/>
      <c r="AV1022" s="478"/>
      <c r="AW1022" s="478"/>
      <c r="AX1022" s="478"/>
      <c r="AY1022" s="478"/>
      <c r="AZ1022" s="478"/>
      <c r="BA1022" s="478"/>
      <c r="BB1022" s="478"/>
      <c r="BC1022" s="478"/>
      <c r="BD1022" s="475"/>
      <c r="BE1022" s="475"/>
      <c r="BF1022" s="472"/>
      <c r="BG1022" s="472">
        <v>0</v>
      </c>
      <c r="BH1022" s="472">
        <v>0</v>
      </c>
      <c r="BI1022" s="472"/>
      <c r="BJ1022" s="472"/>
      <c r="BK1022" s="472"/>
      <c r="BL1022" s="472"/>
      <c r="BM1022" s="472"/>
      <c r="BN1022" s="472"/>
      <c r="BO1022" s="472"/>
      <c r="BP1022" s="472"/>
      <c r="BQ1022" s="472"/>
      <c r="BR1022" s="472"/>
      <c r="BS1022" s="472"/>
      <c r="BT1022" s="472"/>
      <c r="BU1022" s="472"/>
      <c r="BV1022" s="472"/>
      <c r="BW1022" s="472"/>
      <c r="BX1022" s="472"/>
      <c r="BY1022" s="472"/>
      <c r="BZ1022" s="472"/>
      <c r="CA1022" s="472"/>
      <c r="CB1022" s="472"/>
      <c r="CC1022" s="472"/>
      <c r="CD1022" s="472"/>
      <c r="CE1022" s="472"/>
      <c r="CF1022" s="472"/>
      <c r="CG1022" s="472"/>
      <c r="CH1022" s="472"/>
      <c r="CI1022" s="472"/>
      <c r="CJ1022" s="472"/>
      <c r="CK1022" s="472"/>
      <c r="CL1022" s="472"/>
      <c r="CM1022" s="472"/>
      <c r="CN1022" s="472"/>
      <c r="CO1022" s="472"/>
      <c r="CP1022" s="472"/>
      <c r="CQ1022" s="472"/>
      <c r="CR1022" s="472"/>
      <c r="CS1022" s="472"/>
      <c r="CT1022" s="472"/>
      <c r="CU1022" s="472"/>
      <c r="CV1022" s="472"/>
      <c r="CW1022" s="472"/>
      <c r="CX1022" s="472"/>
      <c r="CY1022" s="472"/>
      <c r="CZ1022" s="472"/>
      <c r="DA1022" s="472"/>
      <c r="DB1022" s="472"/>
      <c r="DC1022" s="472"/>
      <c r="DD1022" s="472"/>
      <c r="DE1022" s="472"/>
      <c r="DF1022" s="472"/>
      <c r="DG1022" s="472"/>
      <c r="DH1022" s="472"/>
      <c r="DI1022" s="472"/>
      <c r="DJ1022" s="472"/>
      <c r="DK1022" s="472"/>
      <c r="DL1022" s="472"/>
      <c r="DM1022" s="472"/>
      <c r="DN1022" s="472"/>
      <c r="DO1022" s="472"/>
      <c r="DP1022" s="472"/>
      <c r="DQ1022" s="472"/>
      <c r="DR1022" s="472"/>
      <c r="DS1022" s="472"/>
      <c r="DT1022" s="472"/>
      <c r="DU1022" s="472"/>
      <c r="DV1022" s="472"/>
      <c r="DW1022" s="472"/>
      <c r="DX1022" s="472"/>
      <c r="DY1022" s="472"/>
      <c r="DZ1022" s="472"/>
      <c r="EA1022" s="472"/>
      <c r="EB1022" s="472"/>
      <c r="EC1022" s="472"/>
      <c r="ED1022" s="472"/>
      <c r="EE1022" s="472"/>
      <c r="EF1022" s="472"/>
      <c r="EG1022" s="472"/>
      <c r="EH1022" s="472"/>
      <c r="EI1022" s="472"/>
      <c r="EJ1022" s="472"/>
      <c r="EK1022" s="472"/>
      <c r="EL1022" s="472"/>
      <c r="EM1022" s="472"/>
      <c r="EN1022" s="472"/>
      <c r="EO1022" s="472"/>
      <c r="EP1022" s="472"/>
      <c r="EQ1022" s="472"/>
      <c r="ER1022" s="472"/>
      <c r="ES1022" s="472"/>
      <c r="ET1022" s="472"/>
      <c r="EU1022" s="472"/>
      <c r="EV1022" s="472"/>
      <c r="EW1022" s="472"/>
      <c r="EX1022" s="472"/>
      <c r="EY1022" s="472"/>
      <c r="EZ1022" s="472"/>
      <c r="FA1022" s="472"/>
      <c r="FB1022" s="472"/>
      <c r="FC1022" s="472"/>
      <c r="FD1022" s="472"/>
      <c r="FE1022" s="472"/>
      <c r="FF1022" s="472"/>
      <c r="FG1022" s="472"/>
      <c r="FH1022" s="472"/>
      <c r="FI1022" s="472"/>
      <c r="FJ1022" s="472"/>
      <c r="FK1022" s="472"/>
      <c r="FL1022" s="472"/>
      <c r="FM1022" s="472"/>
      <c r="FN1022" s="472"/>
      <c r="FO1022" s="472"/>
      <c r="FP1022" s="472"/>
      <c r="FQ1022" s="472"/>
      <c r="FR1022" s="472"/>
      <c r="FS1022" s="472"/>
      <c r="FT1022" s="472"/>
      <c r="FU1022" s="472"/>
      <c r="FV1022" s="472"/>
      <c r="FW1022" s="472"/>
      <c r="FX1022" s="472"/>
      <c r="FY1022" s="472"/>
      <c r="FZ1022" s="472"/>
      <c r="GA1022" s="472"/>
      <c r="GB1022" s="472"/>
      <c r="GC1022" s="472"/>
      <c r="GD1022" s="472"/>
      <c r="GE1022" s="472"/>
      <c r="GF1022" s="472"/>
      <c r="GG1022" s="472"/>
      <c r="GH1022" s="472"/>
      <c r="GI1022" s="472"/>
      <c r="GJ1022" s="472"/>
      <c r="GK1022" s="472"/>
      <c r="GL1022" s="472"/>
      <c r="GM1022" s="472"/>
      <c r="GN1022" s="472"/>
      <c r="GO1022" s="472"/>
      <c r="GP1022" s="472"/>
      <c r="GQ1022" s="472"/>
      <c r="GR1022" s="472"/>
      <c r="GS1022" s="472"/>
      <c r="GT1022" s="472"/>
      <c r="GU1022" s="472"/>
      <c r="GV1022" s="472"/>
    </row>
    <row r="1023" spans="1:204" s="473" customFormat="1" ht="32" x14ac:dyDescent="0.2">
      <c r="A1023" s="476"/>
      <c r="B1023" s="501" t="s">
        <v>1751</v>
      </c>
      <c r="C1023" s="475" t="s">
        <v>130</v>
      </c>
      <c r="D1023" s="478">
        <v>0.2</v>
      </c>
      <c r="E1023" s="478"/>
      <c r="F1023" s="478"/>
      <c r="G1023" s="478"/>
      <c r="H1023" s="478"/>
      <c r="I1023" s="478"/>
      <c r="J1023" s="478"/>
      <c r="K1023" s="478"/>
      <c r="L1023" s="478"/>
      <c r="M1023" s="478"/>
      <c r="N1023" s="478"/>
      <c r="O1023" s="478"/>
      <c r="P1023" s="478"/>
      <c r="Q1023" s="478"/>
      <c r="R1023" s="478"/>
      <c r="S1023" s="478"/>
      <c r="T1023" s="478"/>
      <c r="U1023" s="478"/>
      <c r="V1023" s="478"/>
      <c r="W1023" s="478"/>
      <c r="X1023" s="478">
        <v>0</v>
      </c>
      <c r="Y1023" s="478"/>
      <c r="Z1023" s="478"/>
      <c r="AA1023" s="478"/>
      <c r="AB1023" s="478"/>
      <c r="AC1023" s="478"/>
      <c r="AD1023" s="478"/>
      <c r="AE1023" s="478"/>
      <c r="AF1023" s="478"/>
      <c r="AG1023" s="478"/>
      <c r="AH1023" s="478"/>
      <c r="AI1023" s="478"/>
      <c r="AJ1023" s="478"/>
      <c r="AK1023" s="478"/>
      <c r="AL1023" s="478"/>
      <c r="AM1023" s="478">
        <v>0.2</v>
      </c>
      <c r="AN1023" s="478"/>
      <c r="AO1023" s="478"/>
      <c r="AP1023" s="478"/>
      <c r="AQ1023" s="478"/>
      <c r="AR1023" s="478"/>
      <c r="AS1023" s="478"/>
      <c r="AT1023" s="478"/>
      <c r="AU1023" s="478"/>
      <c r="AV1023" s="478"/>
      <c r="AW1023" s="478"/>
      <c r="AX1023" s="478"/>
      <c r="AY1023" s="478"/>
      <c r="AZ1023" s="478"/>
      <c r="BA1023" s="478"/>
      <c r="BB1023" s="478"/>
      <c r="BC1023" s="478"/>
      <c r="BD1023" s="475" t="s">
        <v>2976</v>
      </c>
      <c r="BE1023" s="475" t="s">
        <v>1752</v>
      </c>
      <c r="BF1023" s="472">
        <v>2017</v>
      </c>
      <c r="BG1023" s="472">
        <v>0.2</v>
      </c>
      <c r="BH1023" s="472">
        <v>0</v>
      </c>
      <c r="BI1023" s="472"/>
      <c r="BJ1023" s="472"/>
      <c r="BK1023" s="472"/>
      <c r="BL1023" s="472"/>
      <c r="BM1023" s="472"/>
      <c r="BN1023" s="472"/>
      <c r="BO1023" s="472"/>
      <c r="BP1023" s="472"/>
      <c r="BQ1023" s="472"/>
      <c r="BR1023" s="472"/>
      <c r="BS1023" s="472"/>
      <c r="BT1023" s="472"/>
      <c r="BU1023" s="472"/>
      <c r="BV1023" s="472"/>
      <c r="BW1023" s="472"/>
      <c r="BX1023" s="472"/>
      <c r="BY1023" s="472"/>
      <c r="BZ1023" s="472"/>
      <c r="CA1023" s="472"/>
      <c r="CB1023" s="472"/>
      <c r="CC1023" s="472"/>
      <c r="CD1023" s="472"/>
      <c r="CE1023" s="472"/>
      <c r="CF1023" s="472"/>
      <c r="CG1023" s="472"/>
      <c r="CH1023" s="472"/>
      <c r="CI1023" s="472"/>
      <c r="CJ1023" s="472"/>
      <c r="CK1023" s="472"/>
      <c r="CL1023" s="472"/>
      <c r="CM1023" s="472"/>
      <c r="CN1023" s="472"/>
      <c r="CO1023" s="472"/>
      <c r="CP1023" s="472"/>
      <c r="CQ1023" s="472"/>
      <c r="CR1023" s="472"/>
      <c r="CS1023" s="472"/>
      <c r="CT1023" s="472"/>
      <c r="CU1023" s="472"/>
      <c r="CV1023" s="472"/>
      <c r="CW1023" s="472"/>
      <c r="CX1023" s="472"/>
      <c r="CY1023" s="472"/>
      <c r="CZ1023" s="472"/>
      <c r="DA1023" s="472"/>
      <c r="DB1023" s="472"/>
      <c r="DC1023" s="472"/>
      <c r="DD1023" s="472"/>
      <c r="DE1023" s="472"/>
      <c r="DF1023" s="472"/>
      <c r="DG1023" s="472"/>
      <c r="DH1023" s="472"/>
      <c r="DI1023" s="472"/>
      <c r="DJ1023" s="472"/>
      <c r="DK1023" s="472"/>
      <c r="DL1023" s="472"/>
      <c r="DM1023" s="472"/>
      <c r="DN1023" s="472"/>
      <c r="DO1023" s="472"/>
      <c r="DP1023" s="472"/>
      <c r="DQ1023" s="472"/>
      <c r="DR1023" s="472"/>
      <c r="DS1023" s="472"/>
      <c r="DT1023" s="472"/>
      <c r="DU1023" s="472"/>
      <c r="DV1023" s="472"/>
      <c r="DW1023" s="472"/>
      <c r="DX1023" s="472"/>
      <c r="DY1023" s="472"/>
      <c r="DZ1023" s="472"/>
      <c r="EA1023" s="472"/>
      <c r="EB1023" s="472"/>
      <c r="EC1023" s="472"/>
      <c r="ED1023" s="472"/>
      <c r="EE1023" s="472"/>
      <c r="EF1023" s="472"/>
      <c r="EG1023" s="472"/>
      <c r="EH1023" s="472"/>
      <c r="EI1023" s="472"/>
      <c r="EJ1023" s="472"/>
      <c r="EK1023" s="472"/>
      <c r="EL1023" s="472"/>
      <c r="EM1023" s="472"/>
      <c r="EN1023" s="472"/>
      <c r="EO1023" s="472"/>
      <c r="EP1023" s="472"/>
      <c r="EQ1023" s="472"/>
      <c r="ER1023" s="472"/>
      <c r="ES1023" s="472"/>
      <c r="ET1023" s="472"/>
      <c r="EU1023" s="472"/>
      <c r="EV1023" s="472"/>
      <c r="EW1023" s="472"/>
      <c r="EX1023" s="472"/>
      <c r="EY1023" s="472"/>
      <c r="EZ1023" s="472"/>
      <c r="FA1023" s="472"/>
      <c r="FB1023" s="472"/>
      <c r="FC1023" s="472"/>
      <c r="FD1023" s="472"/>
      <c r="FE1023" s="472"/>
      <c r="FF1023" s="472"/>
      <c r="FG1023" s="472"/>
      <c r="FH1023" s="472"/>
      <c r="FI1023" s="472"/>
      <c r="FJ1023" s="472"/>
      <c r="FK1023" s="472"/>
      <c r="FL1023" s="472"/>
      <c r="FM1023" s="472"/>
      <c r="FN1023" s="472"/>
      <c r="FO1023" s="472"/>
      <c r="FP1023" s="472"/>
      <c r="FQ1023" s="472"/>
      <c r="FR1023" s="472"/>
      <c r="FS1023" s="472"/>
      <c r="FT1023" s="472"/>
      <c r="FU1023" s="472"/>
      <c r="FV1023" s="472"/>
      <c r="FW1023" s="472"/>
      <c r="FX1023" s="472"/>
      <c r="FY1023" s="472"/>
      <c r="FZ1023" s="472"/>
      <c r="GA1023" s="472"/>
      <c r="GB1023" s="472"/>
      <c r="GC1023" s="472"/>
      <c r="GD1023" s="472"/>
      <c r="GE1023" s="472"/>
      <c r="GF1023" s="472"/>
      <c r="GG1023" s="472"/>
      <c r="GH1023" s="472"/>
      <c r="GI1023" s="472"/>
      <c r="GJ1023" s="472"/>
      <c r="GK1023" s="472"/>
      <c r="GL1023" s="472"/>
      <c r="GM1023" s="472"/>
      <c r="GN1023" s="472"/>
      <c r="GO1023" s="472"/>
      <c r="GP1023" s="472"/>
      <c r="GQ1023" s="472"/>
      <c r="GR1023" s="472"/>
      <c r="GS1023" s="472"/>
      <c r="GT1023" s="472"/>
      <c r="GU1023" s="472"/>
      <c r="GV1023" s="472"/>
    </row>
    <row r="1024" spans="1:204" s="473" customFormat="1" ht="32" x14ac:dyDescent="0.2">
      <c r="A1024" s="476"/>
      <c r="B1024" s="501" t="s">
        <v>1753</v>
      </c>
      <c r="C1024" s="475" t="s">
        <v>130</v>
      </c>
      <c r="D1024" s="478">
        <v>0.6</v>
      </c>
      <c r="E1024" s="478"/>
      <c r="F1024" s="478"/>
      <c r="G1024" s="478"/>
      <c r="H1024" s="478">
        <v>0.6</v>
      </c>
      <c r="I1024" s="478"/>
      <c r="J1024" s="478"/>
      <c r="K1024" s="478"/>
      <c r="L1024" s="478"/>
      <c r="M1024" s="478"/>
      <c r="N1024" s="478"/>
      <c r="O1024" s="478"/>
      <c r="P1024" s="478"/>
      <c r="Q1024" s="478"/>
      <c r="R1024" s="478"/>
      <c r="S1024" s="478"/>
      <c r="T1024" s="478"/>
      <c r="U1024" s="478"/>
      <c r="V1024" s="478"/>
      <c r="W1024" s="478"/>
      <c r="X1024" s="478">
        <v>0</v>
      </c>
      <c r="Y1024" s="478"/>
      <c r="Z1024" s="478"/>
      <c r="AA1024" s="478"/>
      <c r="AB1024" s="478"/>
      <c r="AC1024" s="478"/>
      <c r="AD1024" s="478"/>
      <c r="AE1024" s="478"/>
      <c r="AF1024" s="478"/>
      <c r="AG1024" s="478"/>
      <c r="AH1024" s="478"/>
      <c r="AI1024" s="478"/>
      <c r="AJ1024" s="478"/>
      <c r="AK1024" s="478"/>
      <c r="AL1024" s="478"/>
      <c r="AM1024" s="478"/>
      <c r="AN1024" s="478"/>
      <c r="AO1024" s="478"/>
      <c r="AP1024" s="478"/>
      <c r="AQ1024" s="478"/>
      <c r="AR1024" s="478"/>
      <c r="AS1024" s="478"/>
      <c r="AT1024" s="478"/>
      <c r="AU1024" s="478"/>
      <c r="AV1024" s="478"/>
      <c r="AW1024" s="478"/>
      <c r="AX1024" s="478"/>
      <c r="AY1024" s="478"/>
      <c r="AZ1024" s="478"/>
      <c r="BA1024" s="478"/>
      <c r="BB1024" s="478"/>
      <c r="BC1024" s="478"/>
      <c r="BD1024" s="475" t="s">
        <v>1581</v>
      </c>
      <c r="BE1024" s="493" t="s">
        <v>1754</v>
      </c>
      <c r="BF1024" s="472">
        <v>2017</v>
      </c>
      <c r="BG1024" s="472">
        <v>0.6</v>
      </c>
      <c r="BH1024" s="472">
        <v>0</v>
      </c>
      <c r="BI1024" s="472"/>
      <c r="BJ1024" s="472"/>
      <c r="BK1024" s="472"/>
      <c r="BL1024" s="472"/>
      <c r="BM1024" s="472"/>
      <c r="BN1024" s="472"/>
      <c r="BO1024" s="472"/>
      <c r="BP1024" s="472"/>
      <c r="BQ1024" s="472"/>
      <c r="BR1024" s="472"/>
      <c r="BS1024" s="472"/>
      <c r="BT1024" s="472"/>
      <c r="BU1024" s="472"/>
      <c r="BV1024" s="472"/>
      <c r="BW1024" s="472"/>
      <c r="BX1024" s="472"/>
      <c r="BY1024" s="472"/>
      <c r="BZ1024" s="472"/>
      <c r="CA1024" s="472"/>
      <c r="CB1024" s="472"/>
      <c r="CC1024" s="472"/>
      <c r="CD1024" s="472"/>
      <c r="CE1024" s="472"/>
      <c r="CF1024" s="472"/>
      <c r="CG1024" s="472"/>
      <c r="CH1024" s="472"/>
      <c r="CI1024" s="472"/>
      <c r="CJ1024" s="472"/>
      <c r="CK1024" s="472"/>
      <c r="CL1024" s="472"/>
      <c r="CM1024" s="472"/>
      <c r="CN1024" s="472"/>
      <c r="CO1024" s="472"/>
      <c r="CP1024" s="472"/>
      <c r="CQ1024" s="472"/>
      <c r="CR1024" s="472"/>
      <c r="CS1024" s="472"/>
      <c r="CT1024" s="472"/>
      <c r="CU1024" s="472"/>
      <c r="CV1024" s="472"/>
      <c r="CW1024" s="472"/>
      <c r="CX1024" s="472"/>
      <c r="CY1024" s="472"/>
      <c r="CZ1024" s="472"/>
      <c r="DA1024" s="472"/>
      <c r="DB1024" s="472"/>
      <c r="DC1024" s="472"/>
      <c r="DD1024" s="472"/>
      <c r="DE1024" s="472"/>
      <c r="DF1024" s="472"/>
      <c r="DG1024" s="472"/>
      <c r="DH1024" s="472"/>
      <c r="DI1024" s="472"/>
      <c r="DJ1024" s="472"/>
      <c r="DK1024" s="472"/>
      <c r="DL1024" s="472"/>
      <c r="DM1024" s="472"/>
      <c r="DN1024" s="472"/>
      <c r="DO1024" s="472"/>
      <c r="DP1024" s="472"/>
      <c r="DQ1024" s="472"/>
      <c r="DR1024" s="472"/>
      <c r="DS1024" s="472"/>
      <c r="DT1024" s="472"/>
      <c r="DU1024" s="472"/>
      <c r="DV1024" s="472"/>
      <c r="DW1024" s="472"/>
      <c r="DX1024" s="472"/>
      <c r="DY1024" s="472"/>
      <c r="DZ1024" s="472"/>
      <c r="EA1024" s="472"/>
      <c r="EB1024" s="472"/>
      <c r="EC1024" s="472"/>
      <c r="ED1024" s="472"/>
      <c r="EE1024" s="472"/>
      <c r="EF1024" s="472"/>
      <c r="EG1024" s="472"/>
      <c r="EH1024" s="472"/>
      <c r="EI1024" s="472"/>
      <c r="EJ1024" s="472"/>
      <c r="EK1024" s="472"/>
      <c r="EL1024" s="472"/>
      <c r="EM1024" s="472"/>
      <c r="EN1024" s="472"/>
      <c r="EO1024" s="472"/>
      <c r="EP1024" s="472"/>
      <c r="EQ1024" s="472"/>
      <c r="ER1024" s="472"/>
      <c r="ES1024" s="472"/>
      <c r="ET1024" s="472"/>
      <c r="EU1024" s="472"/>
      <c r="EV1024" s="472"/>
      <c r="EW1024" s="472"/>
      <c r="EX1024" s="472"/>
      <c r="EY1024" s="472"/>
      <c r="EZ1024" s="472"/>
      <c r="FA1024" s="472"/>
      <c r="FB1024" s="472"/>
      <c r="FC1024" s="472"/>
      <c r="FD1024" s="472"/>
      <c r="FE1024" s="472"/>
      <c r="FF1024" s="472"/>
      <c r="FG1024" s="472"/>
      <c r="FH1024" s="472"/>
      <c r="FI1024" s="472"/>
      <c r="FJ1024" s="472"/>
      <c r="FK1024" s="472"/>
      <c r="FL1024" s="472"/>
      <c r="FM1024" s="472"/>
      <c r="FN1024" s="472"/>
      <c r="FO1024" s="472"/>
      <c r="FP1024" s="472"/>
      <c r="FQ1024" s="472"/>
      <c r="FR1024" s="472"/>
      <c r="FS1024" s="472"/>
      <c r="FT1024" s="472"/>
      <c r="FU1024" s="472"/>
      <c r="FV1024" s="472"/>
      <c r="FW1024" s="472"/>
      <c r="FX1024" s="472"/>
      <c r="FY1024" s="472"/>
      <c r="FZ1024" s="472"/>
      <c r="GA1024" s="472"/>
      <c r="GB1024" s="472"/>
      <c r="GC1024" s="472"/>
      <c r="GD1024" s="472"/>
      <c r="GE1024" s="472"/>
      <c r="GF1024" s="472"/>
      <c r="GG1024" s="472"/>
      <c r="GH1024" s="472"/>
      <c r="GI1024" s="472"/>
      <c r="GJ1024" s="472"/>
      <c r="GK1024" s="472"/>
      <c r="GL1024" s="472"/>
      <c r="GM1024" s="472"/>
      <c r="GN1024" s="472"/>
      <c r="GO1024" s="472"/>
      <c r="GP1024" s="472"/>
      <c r="GQ1024" s="472"/>
      <c r="GR1024" s="472"/>
      <c r="GS1024" s="472"/>
      <c r="GT1024" s="472"/>
      <c r="GU1024" s="472"/>
      <c r="GV1024" s="472"/>
    </row>
    <row r="1025" spans="1:204" s="473" customFormat="1" x14ac:dyDescent="0.2">
      <c r="A1025" s="476"/>
      <c r="B1025" s="501" t="s">
        <v>1755</v>
      </c>
      <c r="C1025" s="475" t="s">
        <v>130</v>
      </c>
      <c r="D1025" s="478">
        <v>0.6</v>
      </c>
      <c r="E1025" s="478"/>
      <c r="F1025" s="478"/>
      <c r="G1025" s="478"/>
      <c r="H1025" s="478">
        <v>0.6</v>
      </c>
      <c r="I1025" s="478"/>
      <c r="J1025" s="478"/>
      <c r="K1025" s="478"/>
      <c r="L1025" s="478"/>
      <c r="M1025" s="478"/>
      <c r="N1025" s="478"/>
      <c r="O1025" s="478"/>
      <c r="P1025" s="478"/>
      <c r="Q1025" s="478"/>
      <c r="R1025" s="478"/>
      <c r="S1025" s="478"/>
      <c r="T1025" s="478"/>
      <c r="U1025" s="478"/>
      <c r="V1025" s="478"/>
      <c r="W1025" s="478"/>
      <c r="X1025" s="478">
        <v>0</v>
      </c>
      <c r="Y1025" s="478"/>
      <c r="Z1025" s="478"/>
      <c r="AA1025" s="478"/>
      <c r="AB1025" s="478"/>
      <c r="AC1025" s="478"/>
      <c r="AD1025" s="478"/>
      <c r="AE1025" s="478"/>
      <c r="AF1025" s="478"/>
      <c r="AG1025" s="478"/>
      <c r="AH1025" s="478"/>
      <c r="AI1025" s="478"/>
      <c r="AJ1025" s="478"/>
      <c r="AK1025" s="478"/>
      <c r="AL1025" s="478"/>
      <c r="AM1025" s="478"/>
      <c r="AN1025" s="478"/>
      <c r="AO1025" s="478"/>
      <c r="AP1025" s="478"/>
      <c r="AQ1025" s="478"/>
      <c r="AR1025" s="478"/>
      <c r="AS1025" s="478"/>
      <c r="AT1025" s="478"/>
      <c r="AU1025" s="478"/>
      <c r="AV1025" s="478"/>
      <c r="AW1025" s="478"/>
      <c r="AX1025" s="478"/>
      <c r="AY1025" s="478"/>
      <c r="AZ1025" s="478"/>
      <c r="BA1025" s="478"/>
      <c r="BB1025" s="478"/>
      <c r="BC1025" s="478"/>
      <c r="BD1025" s="475" t="s">
        <v>3004</v>
      </c>
      <c r="BE1025" s="493" t="s">
        <v>1756</v>
      </c>
      <c r="BF1025" s="472">
        <v>2017</v>
      </c>
      <c r="BG1025" s="472">
        <v>0.6</v>
      </c>
      <c r="BH1025" s="472">
        <v>0</v>
      </c>
      <c r="BI1025" s="472"/>
      <c r="BJ1025" s="472"/>
      <c r="BK1025" s="472"/>
      <c r="BL1025" s="472"/>
      <c r="BM1025" s="472"/>
      <c r="BN1025" s="472"/>
      <c r="BO1025" s="472"/>
      <c r="BP1025" s="472"/>
      <c r="BQ1025" s="472"/>
      <c r="BR1025" s="472"/>
      <c r="BS1025" s="472"/>
      <c r="BT1025" s="472"/>
      <c r="BU1025" s="472"/>
      <c r="BV1025" s="472"/>
      <c r="BW1025" s="472"/>
      <c r="BX1025" s="472"/>
      <c r="BY1025" s="472"/>
      <c r="BZ1025" s="472"/>
      <c r="CA1025" s="472"/>
      <c r="CB1025" s="472"/>
      <c r="CC1025" s="472"/>
      <c r="CD1025" s="472"/>
      <c r="CE1025" s="472"/>
      <c r="CF1025" s="472"/>
      <c r="CG1025" s="472"/>
      <c r="CH1025" s="472"/>
      <c r="CI1025" s="472"/>
      <c r="CJ1025" s="472"/>
      <c r="CK1025" s="472"/>
      <c r="CL1025" s="472"/>
      <c r="CM1025" s="472"/>
      <c r="CN1025" s="472"/>
      <c r="CO1025" s="472"/>
      <c r="CP1025" s="472"/>
      <c r="CQ1025" s="472"/>
      <c r="CR1025" s="472"/>
      <c r="CS1025" s="472"/>
      <c r="CT1025" s="472"/>
      <c r="CU1025" s="472"/>
      <c r="CV1025" s="472"/>
      <c r="CW1025" s="472"/>
      <c r="CX1025" s="472"/>
      <c r="CY1025" s="472"/>
      <c r="CZ1025" s="472"/>
      <c r="DA1025" s="472"/>
      <c r="DB1025" s="472"/>
      <c r="DC1025" s="472"/>
      <c r="DD1025" s="472"/>
      <c r="DE1025" s="472"/>
      <c r="DF1025" s="472"/>
      <c r="DG1025" s="472"/>
      <c r="DH1025" s="472"/>
      <c r="DI1025" s="472"/>
      <c r="DJ1025" s="472"/>
      <c r="DK1025" s="472"/>
      <c r="DL1025" s="472"/>
      <c r="DM1025" s="472"/>
      <c r="DN1025" s="472"/>
      <c r="DO1025" s="472"/>
      <c r="DP1025" s="472"/>
      <c r="DQ1025" s="472"/>
      <c r="DR1025" s="472"/>
      <c r="DS1025" s="472"/>
      <c r="DT1025" s="472"/>
      <c r="DU1025" s="472"/>
      <c r="DV1025" s="472"/>
      <c r="DW1025" s="472"/>
      <c r="DX1025" s="472"/>
      <c r="DY1025" s="472"/>
      <c r="DZ1025" s="472"/>
      <c r="EA1025" s="472"/>
      <c r="EB1025" s="472"/>
      <c r="EC1025" s="472"/>
      <c r="ED1025" s="472"/>
      <c r="EE1025" s="472"/>
      <c r="EF1025" s="472"/>
      <c r="EG1025" s="472"/>
      <c r="EH1025" s="472"/>
      <c r="EI1025" s="472"/>
      <c r="EJ1025" s="472"/>
      <c r="EK1025" s="472"/>
      <c r="EL1025" s="472"/>
      <c r="EM1025" s="472"/>
      <c r="EN1025" s="472"/>
      <c r="EO1025" s="472"/>
      <c r="EP1025" s="472"/>
      <c r="EQ1025" s="472"/>
      <c r="ER1025" s="472"/>
      <c r="ES1025" s="472"/>
      <c r="ET1025" s="472"/>
      <c r="EU1025" s="472"/>
      <c r="EV1025" s="472"/>
      <c r="EW1025" s="472"/>
      <c r="EX1025" s="472"/>
      <c r="EY1025" s="472"/>
      <c r="EZ1025" s="472"/>
      <c r="FA1025" s="472"/>
      <c r="FB1025" s="472"/>
      <c r="FC1025" s="472"/>
      <c r="FD1025" s="472"/>
      <c r="FE1025" s="472"/>
      <c r="FF1025" s="472"/>
      <c r="FG1025" s="472"/>
      <c r="FH1025" s="472"/>
      <c r="FI1025" s="472"/>
      <c r="FJ1025" s="472"/>
      <c r="FK1025" s="472"/>
      <c r="FL1025" s="472"/>
      <c r="FM1025" s="472"/>
      <c r="FN1025" s="472"/>
      <c r="FO1025" s="472"/>
      <c r="FP1025" s="472"/>
      <c r="FQ1025" s="472"/>
      <c r="FR1025" s="472"/>
      <c r="FS1025" s="472"/>
      <c r="FT1025" s="472"/>
      <c r="FU1025" s="472"/>
      <c r="FV1025" s="472"/>
      <c r="FW1025" s="472"/>
      <c r="FX1025" s="472"/>
      <c r="FY1025" s="472"/>
      <c r="FZ1025" s="472"/>
      <c r="GA1025" s="472"/>
      <c r="GB1025" s="472"/>
      <c r="GC1025" s="472"/>
      <c r="GD1025" s="472"/>
      <c r="GE1025" s="472"/>
      <c r="GF1025" s="472"/>
      <c r="GG1025" s="472"/>
      <c r="GH1025" s="472"/>
      <c r="GI1025" s="472"/>
      <c r="GJ1025" s="472"/>
      <c r="GK1025" s="472"/>
      <c r="GL1025" s="472"/>
      <c r="GM1025" s="472"/>
      <c r="GN1025" s="472"/>
      <c r="GO1025" s="472"/>
      <c r="GP1025" s="472"/>
      <c r="GQ1025" s="472"/>
      <c r="GR1025" s="472"/>
      <c r="GS1025" s="472"/>
      <c r="GT1025" s="472"/>
      <c r="GU1025" s="472"/>
      <c r="GV1025" s="472"/>
    </row>
    <row r="1026" spans="1:204" s="473" customFormat="1" ht="32" x14ac:dyDescent="0.2">
      <c r="A1026" s="476"/>
      <c r="B1026" s="501" t="s">
        <v>1757</v>
      </c>
      <c r="C1026" s="475" t="s">
        <v>130</v>
      </c>
      <c r="D1026" s="478">
        <v>0.1</v>
      </c>
      <c r="E1026" s="478"/>
      <c r="F1026" s="478"/>
      <c r="G1026" s="478"/>
      <c r="H1026" s="478">
        <v>0.1</v>
      </c>
      <c r="I1026" s="478"/>
      <c r="J1026" s="478"/>
      <c r="K1026" s="478"/>
      <c r="L1026" s="478"/>
      <c r="M1026" s="478"/>
      <c r="N1026" s="478"/>
      <c r="O1026" s="478"/>
      <c r="P1026" s="478"/>
      <c r="Q1026" s="478"/>
      <c r="R1026" s="478"/>
      <c r="S1026" s="478"/>
      <c r="T1026" s="478"/>
      <c r="U1026" s="478"/>
      <c r="V1026" s="478"/>
      <c r="W1026" s="478"/>
      <c r="X1026" s="478">
        <v>0</v>
      </c>
      <c r="Y1026" s="478"/>
      <c r="Z1026" s="478"/>
      <c r="AA1026" s="478"/>
      <c r="AB1026" s="478"/>
      <c r="AC1026" s="478"/>
      <c r="AD1026" s="478"/>
      <c r="AE1026" s="478"/>
      <c r="AF1026" s="478"/>
      <c r="AG1026" s="478"/>
      <c r="AH1026" s="478"/>
      <c r="AI1026" s="478"/>
      <c r="AJ1026" s="478"/>
      <c r="AK1026" s="478"/>
      <c r="AL1026" s="478"/>
      <c r="AM1026" s="478"/>
      <c r="AN1026" s="478"/>
      <c r="AO1026" s="478"/>
      <c r="AP1026" s="478"/>
      <c r="AQ1026" s="478"/>
      <c r="AR1026" s="478"/>
      <c r="AS1026" s="478"/>
      <c r="AT1026" s="478"/>
      <c r="AU1026" s="478"/>
      <c r="AV1026" s="478"/>
      <c r="AW1026" s="478"/>
      <c r="AX1026" s="478"/>
      <c r="AY1026" s="478"/>
      <c r="AZ1026" s="478"/>
      <c r="BA1026" s="478"/>
      <c r="BB1026" s="478"/>
      <c r="BC1026" s="478"/>
      <c r="BD1026" s="475" t="s">
        <v>1571</v>
      </c>
      <c r="BE1026" s="493" t="s">
        <v>1571</v>
      </c>
      <c r="BF1026" s="472">
        <v>2017</v>
      </c>
      <c r="BG1026" s="472">
        <v>0.1</v>
      </c>
      <c r="BH1026" s="472"/>
      <c r="BI1026" s="472"/>
      <c r="BJ1026" s="472"/>
      <c r="BK1026" s="472"/>
      <c r="BL1026" s="472"/>
      <c r="BM1026" s="472"/>
      <c r="BN1026" s="472"/>
      <c r="BO1026" s="472"/>
      <c r="BP1026" s="472"/>
      <c r="BQ1026" s="472"/>
      <c r="BR1026" s="472"/>
      <c r="BS1026" s="472"/>
      <c r="BT1026" s="472"/>
      <c r="BU1026" s="472"/>
      <c r="BV1026" s="472"/>
      <c r="BW1026" s="472"/>
      <c r="BX1026" s="472"/>
      <c r="BY1026" s="472"/>
      <c r="BZ1026" s="472"/>
      <c r="CA1026" s="472"/>
      <c r="CB1026" s="472"/>
      <c r="CC1026" s="472"/>
      <c r="CD1026" s="472"/>
      <c r="CE1026" s="472"/>
      <c r="CF1026" s="472"/>
      <c r="CG1026" s="472"/>
      <c r="CH1026" s="472"/>
      <c r="CI1026" s="472"/>
      <c r="CJ1026" s="472"/>
      <c r="CK1026" s="472"/>
      <c r="CL1026" s="472"/>
      <c r="CM1026" s="472"/>
      <c r="CN1026" s="472"/>
      <c r="CO1026" s="472"/>
      <c r="CP1026" s="472"/>
      <c r="CQ1026" s="472"/>
      <c r="CR1026" s="472"/>
      <c r="CS1026" s="472"/>
      <c r="CT1026" s="472"/>
      <c r="CU1026" s="472"/>
      <c r="CV1026" s="472"/>
      <c r="CW1026" s="472"/>
      <c r="CX1026" s="472"/>
      <c r="CY1026" s="472"/>
      <c r="CZ1026" s="472"/>
      <c r="DA1026" s="472"/>
      <c r="DB1026" s="472"/>
      <c r="DC1026" s="472"/>
      <c r="DD1026" s="472"/>
      <c r="DE1026" s="472"/>
      <c r="DF1026" s="472"/>
      <c r="DG1026" s="472"/>
      <c r="DH1026" s="472"/>
      <c r="DI1026" s="472"/>
      <c r="DJ1026" s="472"/>
      <c r="DK1026" s="472"/>
      <c r="DL1026" s="472"/>
      <c r="DM1026" s="472"/>
      <c r="DN1026" s="472"/>
      <c r="DO1026" s="472"/>
      <c r="DP1026" s="472"/>
      <c r="DQ1026" s="472"/>
      <c r="DR1026" s="472"/>
      <c r="DS1026" s="472"/>
      <c r="DT1026" s="472"/>
      <c r="DU1026" s="472"/>
      <c r="DV1026" s="472"/>
      <c r="DW1026" s="472"/>
      <c r="DX1026" s="472"/>
      <c r="DY1026" s="472"/>
      <c r="DZ1026" s="472"/>
      <c r="EA1026" s="472"/>
      <c r="EB1026" s="472"/>
      <c r="EC1026" s="472"/>
      <c r="ED1026" s="472"/>
      <c r="EE1026" s="472"/>
      <c r="EF1026" s="472"/>
      <c r="EG1026" s="472"/>
      <c r="EH1026" s="472"/>
      <c r="EI1026" s="472"/>
      <c r="EJ1026" s="472"/>
      <c r="EK1026" s="472"/>
      <c r="EL1026" s="472"/>
      <c r="EM1026" s="472"/>
      <c r="EN1026" s="472"/>
      <c r="EO1026" s="472"/>
      <c r="EP1026" s="472"/>
      <c r="EQ1026" s="472"/>
      <c r="ER1026" s="472"/>
      <c r="ES1026" s="472"/>
      <c r="ET1026" s="472"/>
      <c r="EU1026" s="472"/>
      <c r="EV1026" s="472"/>
      <c r="EW1026" s="472"/>
      <c r="EX1026" s="472"/>
      <c r="EY1026" s="472"/>
      <c r="EZ1026" s="472"/>
      <c r="FA1026" s="472"/>
      <c r="FB1026" s="472"/>
      <c r="FC1026" s="472"/>
      <c r="FD1026" s="472"/>
      <c r="FE1026" s="472"/>
      <c r="FF1026" s="472"/>
      <c r="FG1026" s="472"/>
      <c r="FH1026" s="472"/>
      <c r="FI1026" s="472"/>
      <c r="FJ1026" s="472"/>
      <c r="FK1026" s="472"/>
      <c r="FL1026" s="472"/>
      <c r="FM1026" s="472"/>
      <c r="FN1026" s="472"/>
      <c r="FO1026" s="472"/>
      <c r="FP1026" s="472"/>
      <c r="FQ1026" s="472"/>
      <c r="FR1026" s="472"/>
      <c r="FS1026" s="472"/>
      <c r="FT1026" s="472"/>
      <c r="FU1026" s="472"/>
      <c r="FV1026" s="472"/>
      <c r="FW1026" s="472"/>
      <c r="FX1026" s="472"/>
      <c r="FY1026" s="472"/>
      <c r="FZ1026" s="472"/>
      <c r="GA1026" s="472"/>
      <c r="GB1026" s="472"/>
      <c r="GC1026" s="472"/>
      <c r="GD1026" s="472"/>
      <c r="GE1026" s="472"/>
      <c r="GF1026" s="472"/>
      <c r="GG1026" s="472"/>
      <c r="GH1026" s="472"/>
      <c r="GI1026" s="472"/>
      <c r="GJ1026" s="472"/>
      <c r="GK1026" s="472"/>
      <c r="GL1026" s="472"/>
      <c r="GM1026" s="472"/>
      <c r="GN1026" s="472"/>
      <c r="GO1026" s="472"/>
      <c r="GP1026" s="472"/>
      <c r="GQ1026" s="472"/>
      <c r="GR1026" s="472"/>
      <c r="GS1026" s="472"/>
      <c r="GT1026" s="472"/>
      <c r="GU1026" s="472"/>
      <c r="GV1026" s="472"/>
    </row>
    <row r="1027" spans="1:204" s="517" customFormat="1" ht="80" x14ac:dyDescent="0.2">
      <c r="A1027" s="491"/>
      <c r="B1027" s="501" t="s">
        <v>1758</v>
      </c>
      <c r="C1027" s="475" t="s">
        <v>130</v>
      </c>
      <c r="D1027" s="478">
        <v>4.1099999999999994</v>
      </c>
      <c r="E1027" s="478">
        <v>0</v>
      </c>
      <c r="F1027" s="478"/>
      <c r="G1027" s="478">
        <v>1.1099999999999999</v>
      </c>
      <c r="H1027" s="478">
        <v>0</v>
      </c>
      <c r="I1027" s="478">
        <v>0</v>
      </c>
      <c r="J1027" s="478">
        <v>0</v>
      </c>
      <c r="K1027" s="478">
        <v>0</v>
      </c>
      <c r="L1027" s="478">
        <v>0</v>
      </c>
      <c r="M1027" s="478">
        <v>0</v>
      </c>
      <c r="N1027" s="478"/>
      <c r="O1027" s="478"/>
      <c r="P1027" s="478"/>
      <c r="Q1027" s="478"/>
      <c r="R1027" s="478"/>
      <c r="S1027" s="478"/>
      <c r="T1027" s="478"/>
      <c r="U1027" s="478">
        <v>0</v>
      </c>
      <c r="V1027" s="478">
        <v>0</v>
      </c>
      <c r="W1027" s="478"/>
      <c r="X1027" s="478">
        <v>0</v>
      </c>
      <c r="Y1027" s="478">
        <v>0</v>
      </c>
      <c r="Z1027" s="478"/>
      <c r="AA1027" s="478"/>
      <c r="AB1027" s="478"/>
      <c r="AC1027" s="478"/>
      <c r="AD1027" s="478"/>
      <c r="AE1027" s="478">
        <v>0</v>
      </c>
      <c r="AF1027" s="478">
        <v>0</v>
      </c>
      <c r="AG1027" s="478"/>
      <c r="AH1027" s="478"/>
      <c r="AI1027" s="478">
        <v>0</v>
      </c>
      <c r="AJ1027" s="478"/>
      <c r="AK1027" s="478"/>
      <c r="AL1027" s="478"/>
      <c r="AM1027" s="478">
        <v>0</v>
      </c>
      <c r="AN1027" s="478">
        <v>0</v>
      </c>
      <c r="AO1027" s="478">
        <v>0</v>
      </c>
      <c r="AP1027" s="478"/>
      <c r="AQ1027" s="478"/>
      <c r="AR1027" s="478"/>
      <c r="AS1027" s="478">
        <v>0</v>
      </c>
      <c r="AT1027" s="478"/>
      <c r="AU1027" s="478">
        <v>0</v>
      </c>
      <c r="AV1027" s="478"/>
      <c r="AW1027" s="478"/>
      <c r="AX1027" s="478">
        <v>0</v>
      </c>
      <c r="AY1027" s="478">
        <v>0</v>
      </c>
      <c r="AZ1027" s="478"/>
      <c r="BA1027" s="478">
        <v>0</v>
      </c>
      <c r="BB1027" s="478">
        <v>0</v>
      </c>
      <c r="BC1027" s="478">
        <v>0</v>
      </c>
      <c r="BD1027" s="475" t="s">
        <v>1759</v>
      </c>
      <c r="BE1027" s="510"/>
      <c r="BF1027" s="472"/>
      <c r="BG1027" s="472"/>
      <c r="BH1027" s="472"/>
      <c r="BI1027" s="472"/>
      <c r="BJ1027" s="472"/>
      <c r="BK1027" s="472"/>
      <c r="BL1027" s="472"/>
      <c r="BM1027" s="472"/>
      <c r="BN1027" s="472"/>
      <c r="BO1027" s="472"/>
      <c r="BP1027" s="472"/>
      <c r="BQ1027" s="472"/>
      <c r="BR1027" s="472"/>
      <c r="BS1027" s="472"/>
      <c r="BT1027" s="472"/>
      <c r="BU1027" s="472"/>
      <c r="BV1027" s="472"/>
      <c r="BW1027" s="472"/>
      <c r="BX1027" s="472"/>
      <c r="BY1027" s="472"/>
      <c r="BZ1027" s="472"/>
      <c r="CA1027" s="472"/>
      <c r="CB1027" s="472"/>
      <c r="CC1027" s="472"/>
      <c r="CD1027" s="472"/>
      <c r="CE1027" s="472"/>
      <c r="CF1027" s="472"/>
      <c r="CG1027" s="472"/>
      <c r="CH1027" s="472"/>
      <c r="CI1027" s="472"/>
      <c r="CJ1027" s="472"/>
      <c r="CK1027" s="472"/>
      <c r="CL1027" s="472"/>
      <c r="CM1027" s="472"/>
      <c r="CN1027" s="472"/>
      <c r="CO1027" s="472"/>
      <c r="CP1027" s="472"/>
      <c r="CQ1027" s="472"/>
      <c r="CR1027" s="472"/>
      <c r="CS1027" s="472"/>
      <c r="CT1027" s="472"/>
      <c r="CU1027" s="472"/>
      <c r="CV1027" s="472"/>
      <c r="CW1027" s="472"/>
      <c r="CX1027" s="472"/>
      <c r="CY1027" s="472"/>
      <c r="CZ1027" s="472"/>
      <c r="DA1027" s="472"/>
      <c r="DB1027" s="472"/>
      <c r="DC1027" s="472"/>
      <c r="DD1027" s="472"/>
      <c r="DE1027" s="472"/>
      <c r="DF1027" s="472"/>
      <c r="DG1027" s="472"/>
      <c r="DH1027" s="472"/>
      <c r="DI1027" s="472"/>
      <c r="DJ1027" s="472"/>
      <c r="DK1027" s="472"/>
      <c r="DL1027" s="472"/>
      <c r="DM1027" s="472"/>
      <c r="DN1027" s="472"/>
      <c r="DO1027" s="472"/>
      <c r="DP1027" s="472"/>
      <c r="DQ1027" s="472"/>
      <c r="DR1027" s="472"/>
      <c r="DS1027" s="472"/>
      <c r="DT1027" s="472"/>
      <c r="DU1027" s="472"/>
      <c r="DV1027" s="472"/>
      <c r="DW1027" s="472"/>
      <c r="DX1027" s="472"/>
      <c r="DY1027" s="472"/>
      <c r="DZ1027" s="472"/>
      <c r="EA1027" s="472"/>
      <c r="EB1027" s="472"/>
      <c r="EC1027" s="472"/>
      <c r="ED1027" s="472"/>
      <c r="EE1027" s="472"/>
      <c r="EF1027" s="472"/>
      <c r="EG1027" s="472"/>
      <c r="EH1027" s="472"/>
      <c r="EI1027" s="472"/>
      <c r="EJ1027" s="472"/>
      <c r="EK1027" s="472"/>
      <c r="EL1027" s="472"/>
      <c r="EM1027" s="472"/>
      <c r="EN1027" s="472"/>
      <c r="EO1027" s="472"/>
      <c r="EP1027" s="472"/>
      <c r="EQ1027" s="472"/>
      <c r="ER1027" s="472"/>
      <c r="ES1027" s="472"/>
      <c r="ET1027" s="472"/>
      <c r="EU1027" s="472"/>
      <c r="EV1027" s="472"/>
      <c r="EW1027" s="472"/>
      <c r="EX1027" s="472"/>
      <c r="EY1027" s="472"/>
      <c r="EZ1027" s="472"/>
      <c r="FA1027" s="472"/>
      <c r="FB1027" s="472"/>
      <c r="FC1027" s="472"/>
      <c r="FD1027" s="472"/>
      <c r="FE1027" s="472"/>
      <c r="FF1027" s="472"/>
      <c r="FG1027" s="472"/>
      <c r="FH1027" s="472"/>
      <c r="FI1027" s="472"/>
      <c r="FJ1027" s="472"/>
      <c r="FK1027" s="472"/>
      <c r="FL1027" s="472"/>
      <c r="FM1027" s="472"/>
      <c r="FN1027" s="472"/>
      <c r="FO1027" s="472"/>
      <c r="FP1027" s="472"/>
      <c r="FQ1027" s="472"/>
      <c r="FR1027" s="472"/>
      <c r="FS1027" s="472"/>
      <c r="FT1027" s="472"/>
      <c r="FU1027" s="472"/>
      <c r="FV1027" s="472"/>
      <c r="FW1027" s="472"/>
      <c r="FX1027" s="472"/>
      <c r="FY1027" s="472"/>
      <c r="FZ1027" s="472"/>
      <c r="GA1027" s="472"/>
      <c r="GB1027" s="472"/>
      <c r="GC1027" s="472"/>
      <c r="GD1027" s="472"/>
      <c r="GE1027" s="472"/>
      <c r="GF1027" s="472"/>
      <c r="GG1027" s="472"/>
      <c r="GH1027" s="472"/>
      <c r="GI1027" s="472"/>
      <c r="GJ1027" s="472"/>
      <c r="GK1027" s="472"/>
      <c r="GL1027" s="472"/>
      <c r="GM1027" s="472"/>
      <c r="GN1027" s="472"/>
      <c r="GO1027" s="472"/>
      <c r="GP1027" s="472"/>
      <c r="GQ1027" s="472"/>
      <c r="GR1027" s="472"/>
      <c r="GS1027" s="472"/>
      <c r="GT1027" s="472"/>
      <c r="GU1027" s="472"/>
      <c r="GV1027" s="472"/>
    </row>
    <row r="1028" spans="1:204" s="473" customFormat="1" x14ac:dyDescent="0.2">
      <c r="A1028" s="476" t="s">
        <v>1760</v>
      </c>
      <c r="B1028" s="477" t="s">
        <v>134</v>
      </c>
      <c r="C1028" s="475"/>
      <c r="D1028" s="478">
        <v>0</v>
      </c>
      <c r="E1028" s="478"/>
      <c r="F1028" s="478"/>
      <c r="G1028" s="478"/>
      <c r="H1028" s="478"/>
      <c r="I1028" s="478"/>
      <c r="J1028" s="478"/>
      <c r="K1028" s="478"/>
      <c r="L1028" s="478"/>
      <c r="M1028" s="478"/>
      <c r="N1028" s="478"/>
      <c r="O1028" s="478"/>
      <c r="P1028" s="478"/>
      <c r="Q1028" s="478"/>
      <c r="R1028" s="478"/>
      <c r="S1028" s="478"/>
      <c r="T1028" s="478"/>
      <c r="U1028" s="478"/>
      <c r="V1028" s="478"/>
      <c r="W1028" s="478"/>
      <c r="X1028" s="478">
        <v>0</v>
      </c>
      <c r="Y1028" s="478"/>
      <c r="Z1028" s="478"/>
      <c r="AA1028" s="478"/>
      <c r="AB1028" s="478"/>
      <c r="AC1028" s="478"/>
      <c r="AD1028" s="478"/>
      <c r="AE1028" s="478"/>
      <c r="AF1028" s="478"/>
      <c r="AG1028" s="478"/>
      <c r="AH1028" s="478"/>
      <c r="AI1028" s="478"/>
      <c r="AJ1028" s="478"/>
      <c r="AK1028" s="478"/>
      <c r="AL1028" s="478"/>
      <c r="AM1028" s="478"/>
      <c r="AN1028" s="478"/>
      <c r="AO1028" s="478"/>
      <c r="AP1028" s="478"/>
      <c r="AQ1028" s="478"/>
      <c r="AR1028" s="478"/>
      <c r="AS1028" s="478"/>
      <c r="AT1028" s="478"/>
      <c r="AU1028" s="478"/>
      <c r="AV1028" s="478"/>
      <c r="AW1028" s="478"/>
      <c r="AX1028" s="478"/>
      <c r="AY1028" s="478"/>
      <c r="AZ1028" s="478"/>
      <c r="BA1028" s="478"/>
      <c r="BB1028" s="478"/>
      <c r="BC1028" s="478"/>
      <c r="BD1028" s="475"/>
      <c r="BE1028" s="475"/>
      <c r="BF1028" s="472"/>
      <c r="BG1028" s="472">
        <v>0</v>
      </c>
      <c r="BH1028" s="472">
        <v>0</v>
      </c>
      <c r="BI1028" s="472"/>
      <c r="BJ1028" s="472"/>
      <c r="BK1028" s="472"/>
      <c r="BL1028" s="472"/>
      <c r="BM1028" s="472"/>
      <c r="BN1028" s="472"/>
      <c r="BO1028" s="472"/>
      <c r="BP1028" s="472"/>
      <c r="BQ1028" s="472"/>
      <c r="BR1028" s="472"/>
      <c r="BS1028" s="472"/>
      <c r="BT1028" s="472"/>
      <c r="BU1028" s="472"/>
      <c r="BV1028" s="472"/>
      <c r="BW1028" s="472"/>
      <c r="BX1028" s="472"/>
      <c r="BY1028" s="472"/>
      <c r="BZ1028" s="472"/>
      <c r="CA1028" s="472"/>
      <c r="CB1028" s="472"/>
      <c r="CC1028" s="472"/>
      <c r="CD1028" s="472"/>
      <c r="CE1028" s="472"/>
      <c r="CF1028" s="472"/>
      <c r="CG1028" s="472"/>
      <c r="CH1028" s="472"/>
      <c r="CI1028" s="472"/>
      <c r="CJ1028" s="472"/>
      <c r="CK1028" s="472"/>
      <c r="CL1028" s="472"/>
      <c r="CM1028" s="472"/>
      <c r="CN1028" s="472"/>
      <c r="CO1028" s="472"/>
      <c r="CP1028" s="472"/>
      <c r="CQ1028" s="472"/>
      <c r="CR1028" s="472"/>
      <c r="CS1028" s="472"/>
      <c r="CT1028" s="472"/>
      <c r="CU1028" s="472"/>
      <c r="CV1028" s="472"/>
      <c r="CW1028" s="472"/>
      <c r="CX1028" s="472"/>
      <c r="CY1028" s="472"/>
      <c r="CZ1028" s="472"/>
      <c r="DA1028" s="472"/>
      <c r="DB1028" s="472"/>
      <c r="DC1028" s="472"/>
      <c r="DD1028" s="472"/>
      <c r="DE1028" s="472"/>
      <c r="DF1028" s="472"/>
      <c r="DG1028" s="472"/>
      <c r="DH1028" s="472"/>
      <c r="DI1028" s="472"/>
      <c r="DJ1028" s="472"/>
      <c r="DK1028" s="472"/>
      <c r="DL1028" s="472"/>
      <c r="DM1028" s="472"/>
      <c r="DN1028" s="472"/>
      <c r="DO1028" s="472"/>
      <c r="DP1028" s="472"/>
      <c r="DQ1028" s="472"/>
      <c r="DR1028" s="472"/>
      <c r="DS1028" s="472"/>
      <c r="DT1028" s="472"/>
      <c r="DU1028" s="472"/>
      <c r="DV1028" s="472"/>
      <c r="DW1028" s="472"/>
      <c r="DX1028" s="472"/>
      <c r="DY1028" s="472"/>
      <c r="DZ1028" s="472"/>
      <c r="EA1028" s="472"/>
      <c r="EB1028" s="472"/>
      <c r="EC1028" s="472"/>
      <c r="ED1028" s="472"/>
      <c r="EE1028" s="472"/>
      <c r="EF1028" s="472"/>
      <c r="EG1028" s="472"/>
      <c r="EH1028" s="472"/>
      <c r="EI1028" s="472"/>
      <c r="EJ1028" s="472"/>
      <c r="EK1028" s="472"/>
      <c r="EL1028" s="472"/>
      <c r="EM1028" s="472"/>
      <c r="EN1028" s="472"/>
      <c r="EO1028" s="472"/>
      <c r="EP1028" s="472"/>
      <c r="EQ1028" s="472"/>
      <c r="ER1028" s="472"/>
      <c r="ES1028" s="472"/>
      <c r="ET1028" s="472"/>
      <c r="EU1028" s="472"/>
      <c r="EV1028" s="472"/>
      <c r="EW1028" s="472"/>
      <c r="EX1028" s="472"/>
      <c r="EY1028" s="472"/>
      <c r="EZ1028" s="472"/>
      <c r="FA1028" s="472"/>
      <c r="FB1028" s="472"/>
      <c r="FC1028" s="472"/>
      <c r="FD1028" s="472"/>
      <c r="FE1028" s="472"/>
      <c r="FF1028" s="472"/>
      <c r="FG1028" s="472"/>
      <c r="FH1028" s="472"/>
      <c r="FI1028" s="472"/>
      <c r="FJ1028" s="472"/>
      <c r="FK1028" s="472"/>
      <c r="FL1028" s="472"/>
      <c r="FM1028" s="472"/>
      <c r="FN1028" s="472"/>
      <c r="FO1028" s="472"/>
      <c r="FP1028" s="472"/>
      <c r="FQ1028" s="472"/>
      <c r="FR1028" s="472"/>
      <c r="FS1028" s="472"/>
      <c r="FT1028" s="472"/>
      <c r="FU1028" s="472"/>
      <c r="FV1028" s="472"/>
      <c r="FW1028" s="472"/>
      <c r="FX1028" s="472"/>
      <c r="FY1028" s="472"/>
      <c r="FZ1028" s="472"/>
      <c r="GA1028" s="472"/>
      <c r="GB1028" s="472"/>
      <c r="GC1028" s="472"/>
      <c r="GD1028" s="472"/>
      <c r="GE1028" s="472"/>
      <c r="GF1028" s="472"/>
      <c r="GG1028" s="472"/>
      <c r="GH1028" s="472"/>
      <c r="GI1028" s="472"/>
      <c r="GJ1028" s="472"/>
      <c r="GK1028" s="472"/>
      <c r="GL1028" s="472"/>
      <c r="GM1028" s="472"/>
      <c r="GN1028" s="472"/>
      <c r="GO1028" s="472"/>
      <c r="GP1028" s="472"/>
      <c r="GQ1028" s="472"/>
      <c r="GR1028" s="472"/>
      <c r="GS1028" s="472"/>
      <c r="GT1028" s="472"/>
      <c r="GU1028" s="472"/>
      <c r="GV1028" s="472"/>
    </row>
    <row r="1029" spans="1:204" s="473" customFormat="1" x14ac:dyDescent="0.2">
      <c r="A1029" s="491"/>
      <c r="B1029" s="492" t="s">
        <v>1761</v>
      </c>
      <c r="C1029" s="475" t="s">
        <v>135</v>
      </c>
      <c r="D1029" s="478">
        <v>0.2</v>
      </c>
      <c r="E1029" s="478"/>
      <c r="F1029" s="478"/>
      <c r="G1029" s="478"/>
      <c r="H1029" s="478">
        <v>0.2</v>
      </c>
      <c r="I1029" s="478"/>
      <c r="J1029" s="478"/>
      <c r="K1029" s="478"/>
      <c r="L1029" s="478"/>
      <c r="M1029" s="478"/>
      <c r="N1029" s="478"/>
      <c r="O1029" s="478"/>
      <c r="P1029" s="478"/>
      <c r="Q1029" s="478"/>
      <c r="R1029" s="478"/>
      <c r="S1029" s="478"/>
      <c r="T1029" s="478"/>
      <c r="U1029" s="478"/>
      <c r="V1029" s="478"/>
      <c r="W1029" s="478"/>
      <c r="X1029" s="478">
        <v>0</v>
      </c>
      <c r="Y1029" s="478"/>
      <c r="Z1029" s="478"/>
      <c r="AA1029" s="478"/>
      <c r="AB1029" s="478"/>
      <c r="AC1029" s="478"/>
      <c r="AD1029" s="478"/>
      <c r="AE1029" s="478"/>
      <c r="AF1029" s="478"/>
      <c r="AG1029" s="478"/>
      <c r="AH1029" s="478"/>
      <c r="AI1029" s="478"/>
      <c r="AJ1029" s="478"/>
      <c r="AK1029" s="478"/>
      <c r="AL1029" s="478"/>
      <c r="AM1029" s="478"/>
      <c r="AN1029" s="478"/>
      <c r="AO1029" s="478"/>
      <c r="AP1029" s="478"/>
      <c r="AQ1029" s="478"/>
      <c r="AR1029" s="478"/>
      <c r="AS1029" s="478"/>
      <c r="AT1029" s="478"/>
      <c r="AU1029" s="478"/>
      <c r="AV1029" s="478"/>
      <c r="AW1029" s="478"/>
      <c r="AX1029" s="478"/>
      <c r="AY1029" s="478"/>
      <c r="AZ1029" s="478"/>
      <c r="BA1029" s="478"/>
      <c r="BB1029" s="478"/>
      <c r="BC1029" s="478"/>
      <c r="BD1029" s="475" t="s">
        <v>3002</v>
      </c>
      <c r="BE1029" s="475" t="s">
        <v>1762</v>
      </c>
      <c r="BF1029" s="472">
        <v>2017</v>
      </c>
      <c r="BG1029" s="472">
        <v>0.2</v>
      </c>
      <c r="BH1029" s="472">
        <v>0</v>
      </c>
      <c r="BI1029" s="472"/>
      <c r="BJ1029" s="472"/>
      <c r="BK1029" s="472"/>
      <c r="BL1029" s="472"/>
      <c r="BM1029" s="472"/>
      <c r="BN1029" s="472"/>
      <c r="BO1029" s="472"/>
      <c r="BP1029" s="472"/>
      <c r="BQ1029" s="472"/>
      <c r="BR1029" s="472"/>
      <c r="BS1029" s="472"/>
      <c r="BT1029" s="472"/>
      <c r="BU1029" s="472"/>
      <c r="BV1029" s="472"/>
      <c r="BW1029" s="472"/>
      <c r="BX1029" s="472"/>
      <c r="BY1029" s="472"/>
      <c r="BZ1029" s="472"/>
      <c r="CA1029" s="472"/>
      <c r="CB1029" s="472"/>
      <c r="CC1029" s="472"/>
      <c r="CD1029" s="472"/>
      <c r="CE1029" s="472"/>
      <c r="CF1029" s="472"/>
      <c r="CG1029" s="472"/>
      <c r="CH1029" s="472"/>
      <c r="CI1029" s="472"/>
      <c r="CJ1029" s="472"/>
      <c r="CK1029" s="472"/>
      <c r="CL1029" s="472"/>
      <c r="CM1029" s="472"/>
      <c r="CN1029" s="472"/>
      <c r="CO1029" s="472"/>
      <c r="CP1029" s="472"/>
      <c r="CQ1029" s="472"/>
      <c r="CR1029" s="472"/>
      <c r="CS1029" s="472"/>
      <c r="CT1029" s="472"/>
      <c r="CU1029" s="472"/>
      <c r="CV1029" s="472"/>
      <c r="CW1029" s="472"/>
      <c r="CX1029" s="472"/>
      <c r="CY1029" s="472"/>
      <c r="CZ1029" s="472"/>
      <c r="DA1029" s="472"/>
      <c r="DB1029" s="472"/>
      <c r="DC1029" s="472"/>
      <c r="DD1029" s="472"/>
      <c r="DE1029" s="472"/>
      <c r="DF1029" s="472"/>
      <c r="DG1029" s="472"/>
      <c r="DH1029" s="472"/>
      <c r="DI1029" s="472"/>
      <c r="DJ1029" s="472"/>
      <c r="DK1029" s="472"/>
      <c r="DL1029" s="472"/>
      <c r="DM1029" s="472"/>
      <c r="DN1029" s="472"/>
      <c r="DO1029" s="472"/>
      <c r="DP1029" s="472"/>
      <c r="DQ1029" s="472"/>
      <c r="DR1029" s="472"/>
      <c r="DS1029" s="472"/>
      <c r="DT1029" s="472"/>
      <c r="DU1029" s="472"/>
      <c r="DV1029" s="472"/>
      <c r="DW1029" s="472"/>
      <c r="DX1029" s="472"/>
      <c r="DY1029" s="472"/>
      <c r="DZ1029" s="472"/>
      <c r="EA1029" s="472"/>
      <c r="EB1029" s="472"/>
      <c r="EC1029" s="472"/>
      <c r="ED1029" s="472"/>
      <c r="EE1029" s="472"/>
      <c r="EF1029" s="472"/>
      <c r="EG1029" s="472"/>
      <c r="EH1029" s="472"/>
      <c r="EI1029" s="472"/>
      <c r="EJ1029" s="472"/>
      <c r="EK1029" s="472"/>
      <c r="EL1029" s="472"/>
      <c r="EM1029" s="472"/>
      <c r="EN1029" s="472"/>
      <c r="EO1029" s="472"/>
      <c r="EP1029" s="472"/>
      <c r="EQ1029" s="472"/>
      <c r="ER1029" s="472"/>
      <c r="ES1029" s="472"/>
      <c r="ET1029" s="472"/>
      <c r="EU1029" s="472"/>
      <c r="EV1029" s="472"/>
      <c r="EW1029" s="472"/>
      <c r="EX1029" s="472"/>
      <c r="EY1029" s="472"/>
      <c r="EZ1029" s="472"/>
      <c r="FA1029" s="472"/>
      <c r="FB1029" s="472"/>
      <c r="FC1029" s="472"/>
      <c r="FD1029" s="472"/>
      <c r="FE1029" s="472"/>
      <c r="FF1029" s="472"/>
      <c r="FG1029" s="472"/>
      <c r="FH1029" s="472"/>
      <c r="FI1029" s="472"/>
      <c r="FJ1029" s="472"/>
      <c r="FK1029" s="472"/>
      <c r="FL1029" s="472"/>
      <c r="FM1029" s="472"/>
      <c r="FN1029" s="472"/>
      <c r="FO1029" s="472"/>
      <c r="FP1029" s="472"/>
      <c r="FQ1029" s="472"/>
      <c r="FR1029" s="472"/>
      <c r="FS1029" s="472"/>
      <c r="FT1029" s="472"/>
      <c r="FU1029" s="472"/>
      <c r="FV1029" s="472"/>
      <c r="FW1029" s="472"/>
      <c r="FX1029" s="472"/>
      <c r="FY1029" s="472"/>
      <c r="FZ1029" s="472"/>
      <c r="GA1029" s="472"/>
      <c r="GB1029" s="472"/>
      <c r="GC1029" s="472"/>
      <c r="GD1029" s="472"/>
      <c r="GE1029" s="472"/>
      <c r="GF1029" s="472"/>
      <c r="GG1029" s="472"/>
      <c r="GH1029" s="472"/>
      <c r="GI1029" s="472"/>
      <c r="GJ1029" s="472"/>
      <c r="GK1029" s="472"/>
      <c r="GL1029" s="472"/>
      <c r="GM1029" s="472"/>
      <c r="GN1029" s="472"/>
      <c r="GO1029" s="472"/>
      <c r="GP1029" s="472"/>
      <c r="GQ1029" s="472"/>
      <c r="GR1029" s="472"/>
      <c r="GS1029" s="472"/>
      <c r="GT1029" s="472"/>
      <c r="GU1029" s="472"/>
      <c r="GV1029" s="472"/>
    </row>
    <row r="1030" spans="1:204" s="473" customFormat="1" ht="32" x14ac:dyDescent="0.2">
      <c r="A1030" s="491"/>
      <c r="B1030" s="492" t="s">
        <v>1763</v>
      </c>
      <c r="C1030" s="475" t="s">
        <v>135</v>
      </c>
      <c r="D1030" s="478">
        <v>0.12</v>
      </c>
      <c r="E1030" s="478"/>
      <c r="F1030" s="478"/>
      <c r="G1030" s="478"/>
      <c r="H1030" s="478"/>
      <c r="I1030" s="478"/>
      <c r="J1030" s="478"/>
      <c r="K1030" s="478"/>
      <c r="L1030" s="478"/>
      <c r="M1030" s="478"/>
      <c r="N1030" s="478"/>
      <c r="O1030" s="478"/>
      <c r="P1030" s="478"/>
      <c r="Q1030" s="478"/>
      <c r="R1030" s="478"/>
      <c r="S1030" s="478"/>
      <c r="T1030" s="478"/>
      <c r="U1030" s="478"/>
      <c r="V1030" s="478"/>
      <c r="W1030" s="478"/>
      <c r="X1030" s="478">
        <v>0.12</v>
      </c>
      <c r="Y1030" s="478"/>
      <c r="Z1030" s="478"/>
      <c r="AA1030" s="478"/>
      <c r="AB1030" s="478"/>
      <c r="AC1030" s="478"/>
      <c r="AD1030" s="478"/>
      <c r="AE1030" s="478">
        <v>0.12</v>
      </c>
      <c r="AF1030" s="478"/>
      <c r="AG1030" s="478"/>
      <c r="AH1030" s="478"/>
      <c r="AI1030" s="478"/>
      <c r="AJ1030" s="478"/>
      <c r="AK1030" s="478"/>
      <c r="AL1030" s="478"/>
      <c r="AM1030" s="478"/>
      <c r="AN1030" s="478"/>
      <c r="AO1030" s="478"/>
      <c r="AP1030" s="478"/>
      <c r="AQ1030" s="478"/>
      <c r="AR1030" s="478"/>
      <c r="AS1030" s="478"/>
      <c r="AT1030" s="478"/>
      <c r="AU1030" s="478"/>
      <c r="AV1030" s="478"/>
      <c r="AW1030" s="478"/>
      <c r="AX1030" s="478"/>
      <c r="AY1030" s="478"/>
      <c r="AZ1030" s="478"/>
      <c r="BA1030" s="478"/>
      <c r="BB1030" s="478"/>
      <c r="BC1030" s="478"/>
      <c r="BD1030" s="475" t="s">
        <v>3002</v>
      </c>
      <c r="BE1030" s="475" t="s">
        <v>1764</v>
      </c>
      <c r="BF1030" s="472">
        <v>2017</v>
      </c>
      <c r="BG1030" s="472">
        <v>0.12</v>
      </c>
      <c r="BH1030" s="472">
        <v>0</v>
      </c>
      <c r="BI1030" s="472"/>
      <c r="BJ1030" s="472"/>
      <c r="BK1030" s="472"/>
      <c r="BL1030" s="472"/>
      <c r="BM1030" s="472"/>
      <c r="BN1030" s="472"/>
      <c r="BO1030" s="472"/>
      <c r="BP1030" s="472"/>
      <c r="BQ1030" s="472"/>
      <c r="BR1030" s="472"/>
      <c r="BS1030" s="472"/>
      <c r="BT1030" s="472"/>
      <c r="BU1030" s="472"/>
      <c r="BV1030" s="472"/>
      <c r="BW1030" s="472"/>
      <c r="BX1030" s="472"/>
      <c r="BY1030" s="472"/>
      <c r="BZ1030" s="472"/>
      <c r="CA1030" s="472"/>
      <c r="CB1030" s="472"/>
      <c r="CC1030" s="472"/>
      <c r="CD1030" s="472"/>
      <c r="CE1030" s="472"/>
      <c r="CF1030" s="472"/>
      <c r="CG1030" s="472"/>
      <c r="CH1030" s="472"/>
      <c r="CI1030" s="472"/>
      <c r="CJ1030" s="472"/>
      <c r="CK1030" s="472"/>
      <c r="CL1030" s="472"/>
      <c r="CM1030" s="472"/>
      <c r="CN1030" s="472"/>
      <c r="CO1030" s="472"/>
      <c r="CP1030" s="472"/>
      <c r="CQ1030" s="472"/>
      <c r="CR1030" s="472"/>
      <c r="CS1030" s="472"/>
      <c r="CT1030" s="472"/>
      <c r="CU1030" s="472"/>
      <c r="CV1030" s="472"/>
      <c r="CW1030" s="472"/>
      <c r="CX1030" s="472"/>
      <c r="CY1030" s="472"/>
      <c r="CZ1030" s="472"/>
      <c r="DA1030" s="472"/>
      <c r="DB1030" s="472"/>
      <c r="DC1030" s="472"/>
      <c r="DD1030" s="472"/>
      <c r="DE1030" s="472"/>
      <c r="DF1030" s="472"/>
      <c r="DG1030" s="472"/>
      <c r="DH1030" s="472"/>
      <c r="DI1030" s="472"/>
      <c r="DJ1030" s="472"/>
      <c r="DK1030" s="472"/>
      <c r="DL1030" s="472"/>
      <c r="DM1030" s="472"/>
      <c r="DN1030" s="472"/>
      <c r="DO1030" s="472"/>
      <c r="DP1030" s="472"/>
      <c r="DQ1030" s="472"/>
      <c r="DR1030" s="472"/>
      <c r="DS1030" s="472"/>
      <c r="DT1030" s="472"/>
      <c r="DU1030" s="472"/>
      <c r="DV1030" s="472"/>
      <c r="DW1030" s="472"/>
      <c r="DX1030" s="472"/>
      <c r="DY1030" s="472"/>
      <c r="DZ1030" s="472"/>
      <c r="EA1030" s="472"/>
      <c r="EB1030" s="472"/>
      <c r="EC1030" s="472"/>
      <c r="ED1030" s="472"/>
      <c r="EE1030" s="472"/>
      <c r="EF1030" s="472"/>
      <c r="EG1030" s="472"/>
      <c r="EH1030" s="472"/>
      <c r="EI1030" s="472"/>
      <c r="EJ1030" s="472"/>
      <c r="EK1030" s="472"/>
      <c r="EL1030" s="472"/>
      <c r="EM1030" s="472"/>
      <c r="EN1030" s="472"/>
      <c r="EO1030" s="472"/>
      <c r="EP1030" s="472"/>
      <c r="EQ1030" s="472"/>
      <c r="ER1030" s="472"/>
      <c r="ES1030" s="472"/>
      <c r="ET1030" s="472"/>
      <c r="EU1030" s="472"/>
      <c r="EV1030" s="472"/>
      <c r="EW1030" s="472"/>
      <c r="EX1030" s="472"/>
      <c r="EY1030" s="472"/>
      <c r="EZ1030" s="472"/>
      <c r="FA1030" s="472"/>
      <c r="FB1030" s="472"/>
      <c r="FC1030" s="472"/>
      <c r="FD1030" s="472"/>
      <c r="FE1030" s="472"/>
      <c r="FF1030" s="472"/>
      <c r="FG1030" s="472"/>
      <c r="FH1030" s="472"/>
      <c r="FI1030" s="472"/>
      <c r="FJ1030" s="472"/>
      <c r="FK1030" s="472"/>
      <c r="FL1030" s="472"/>
      <c r="FM1030" s="472"/>
      <c r="FN1030" s="472"/>
      <c r="FO1030" s="472"/>
      <c r="FP1030" s="472"/>
      <c r="FQ1030" s="472"/>
      <c r="FR1030" s="472"/>
      <c r="FS1030" s="472"/>
      <c r="FT1030" s="472"/>
      <c r="FU1030" s="472"/>
      <c r="FV1030" s="472"/>
      <c r="FW1030" s="472"/>
      <c r="FX1030" s="472"/>
      <c r="FY1030" s="472"/>
      <c r="FZ1030" s="472"/>
      <c r="GA1030" s="472"/>
      <c r="GB1030" s="472"/>
      <c r="GC1030" s="472"/>
      <c r="GD1030" s="472"/>
      <c r="GE1030" s="472"/>
      <c r="GF1030" s="472"/>
      <c r="GG1030" s="472"/>
      <c r="GH1030" s="472"/>
      <c r="GI1030" s="472"/>
      <c r="GJ1030" s="472"/>
      <c r="GK1030" s="472"/>
      <c r="GL1030" s="472"/>
      <c r="GM1030" s="472"/>
      <c r="GN1030" s="472"/>
      <c r="GO1030" s="472"/>
      <c r="GP1030" s="472"/>
      <c r="GQ1030" s="472"/>
      <c r="GR1030" s="472"/>
      <c r="GS1030" s="472"/>
      <c r="GT1030" s="472"/>
      <c r="GU1030" s="472"/>
      <c r="GV1030" s="472"/>
    </row>
    <row r="1031" spans="1:204" s="473" customFormat="1" x14ac:dyDescent="0.2">
      <c r="A1031" s="491"/>
      <c r="B1031" s="485" t="s">
        <v>1765</v>
      </c>
      <c r="C1031" s="475" t="s">
        <v>135</v>
      </c>
      <c r="D1031" s="478">
        <v>0.35</v>
      </c>
      <c r="E1031" s="478"/>
      <c r="F1031" s="478"/>
      <c r="G1031" s="478"/>
      <c r="H1031" s="478">
        <v>0.35</v>
      </c>
      <c r="I1031" s="478"/>
      <c r="J1031" s="478"/>
      <c r="K1031" s="478"/>
      <c r="L1031" s="478"/>
      <c r="M1031" s="478"/>
      <c r="N1031" s="478"/>
      <c r="O1031" s="478"/>
      <c r="P1031" s="478"/>
      <c r="Q1031" s="478"/>
      <c r="R1031" s="478"/>
      <c r="S1031" s="478"/>
      <c r="T1031" s="478"/>
      <c r="U1031" s="478"/>
      <c r="V1031" s="478"/>
      <c r="W1031" s="478"/>
      <c r="X1031" s="478">
        <v>0</v>
      </c>
      <c r="Y1031" s="478"/>
      <c r="Z1031" s="478"/>
      <c r="AA1031" s="478"/>
      <c r="AB1031" s="478"/>
      <c r="AC1031" s="478"/>
      <c r="AD1031" s="478"/>
      <c r="AE1031" s="478"/>
      <c r="AF1031" s="478"/>
      <c r="AG1031" s="478"/>
      <c r="AH1031" s="478"/>
      <c r="AI1031" s="478"/>
      <c r="AJ1031" s="478"/>
      <c r="AK1031" s="478"/>
      <c r="AL1031" s="478"/>
      <c r="AM1031" s="478"/>
      <c r="AN1031" s="478"/>
      <c r="AO1031" s="478"/>
      <c r="AP1031" s="478"/>
      <c r="AQ1031" s="478"/>
      <c r="AR1031" s="478"/>
      <c r="AS1031" s="478"/>
      <c r="AT1031" s="478"/>
      <c r="AU1031" s="478"/>
      <c r="AV1031" s="478"/>
      <c r="AW1031" s="478"/>
      <c r="AX1031" s="478"/>
      <c r="AY1031" s="478"/>
      <c r="AZ1031" s="478"/>
      <c r="BA1031" s="478"/>
      <c r="BB1031" s="478"/>
      <c r="BC1031" s="478"/>
      <c r="BD1031" s="475" t="s">
        <v>3006</v>
      </c>
      <c r="BE1031" s="480" t="s">
        <v>1766</v>
      </c>
      <c r="BF1031" s="472">
        <v>2017</v>
      </c>
      <c r="BG1031" s="472">
        <v>0.35</v>
      </c>
      <c r="BH1031" s="472">
        <v>0</v>
      </c>
      <c r="BI1031" s="472"/>
      <c r="BJ1031" s="472"/>
      <c r="BK1031" s="472"/>
      <c r="BL1031" s="472"/>
      <c r="BM1031" s="472"/>
      <c r="BN1031" s="472"/>
      <c r="BO1031" s="472"/>
      <c r="BP1031" s="472"/>
      <c r="BQ1031" s="472"/>
      <c r="BR1031" s="472"/>
      <c r="BS1031" s="472"/>
      <c r="BT1031" s="472"/>
      <c r="BU1031" s="472"/>
      <c r="BV1031" s="472"/>
      <c r="BW1031" s="472"/>
      <c r="BX1031" s="472"/>
      <c r="BY1031" s="472"/>
      <c r="BZ1031" s="472"/>
      <c r="CA1031" s="472"/>
      <c r="CB1031" s="472"/>
      <c r="CC1031" s="472"/>
      <c r="CD1031" s="472"/>
      <c r="CE1031" s="472"/>
      <c r="CF1031" s="472"/>
      <c r="CG1031" s="472"/>
      <c r="CH1031" s="472"/>
      <c r="CI1031" s="472"/>
      <c r="CJ1031" s="472"/>
      <c r="CK1031" s="472"/>
      <c r="CL1031" s="472"/>
      <c r="CM1031" s="472"/>
      <c r="CN1031" s="472"/>
      <c r="CO1031" s="472"/>
      <c r="CP1031" s="472"/>
      <c r="CQ1031" s="472"/>
      <c r="CR1031" s="472"/>
      <c r="CS1031" s="472"/>
      <c r="CT1031" s="472"/>
      <c r="CU1031" s="472"/>
      <c r="CV1031" s="472"/>
      <c r="CW1031" s="472"/>
      <c r="CX1031" s="472"/>
      <c r="CY1031" s="472"/>
      <c r="CZ1031" s="472"/>
      <c r="DA1031" s="472"/>
      <c r="DB1031" s="472"/>
      <c r="DC1031" s="472"/>
      <c r="DD1031" s="472"/>
      <c r="DE1031" s="472"/>
      <c r="DF1031" s="472"/>
      <c r="DG1031" s="472"/>
      <c r="DH1031" s="472"/>
      <c r="DI1031" s="472"/>
      <c r="DJ1031" s="472"/>
      <c r="DK1031" s="472"/>
      <c r="DL1031" s="472"/>
      <c r="DM1031" s="472"/>
      <c r="DN1031" s="472"/>
      <c r="DO1031" s="472"/>
      <c r="DP1031" s="472"/>
      <c r="DQ1031" s="472"/>
      <c r="DR1031" s="472"/>
      <c r="DS1031" s="472"/>
      <c r="DT1031" s="472"/>
      <c r="DU1031" s="472"/>
      <c r="DV1031" s="472"/>
      <c r="DW1031" s="472"/>
      <c r="DX1031" s="472"/>
      <c r="DY1031" s="472"/>
      <c r="DZ1031" s="472"/>
      <c r="EA1031" s="472"/>
      <c r="EB1031" s="472"/>
      <c r="EC1031" s="472"/>
      <c r="ED1031" s="472"/>
      <c r="EE1031" s="472"/>
      <c r="EF1031" s="472"/>
      <c r="EG1031" s="472"/>
      <c r="EH1031" s="472"/>
      <c r="EI1031" s="472"/>
      <c r="EJ1031" s="472"/>
      <c r="EK1031" s="472"/>
      <c r="EL1031" s="472"/>
      <c r="EM1031" s="472"/>
      <c r="EN1031" s="472"/>
      <c r="EO1031" s="472"/>
      <c r="EP1031" s="472"/>
      <c r="EQ1031" s="472"/>
      <c r="ER1031" s="472"/>
      <c r="ES1031" s="472"/>
      <c r="ET1031" s="472"/>
      <c r="EU1031" s="472"/>
      <c r="EV1031" s="472"/>
      <c r="EW1031" s="472"/>
      <c r="EX1031" s="472"/>
      <c r="EY1031" s="472"/>
      <c r="EZ1031" s="472"/>
      <c r="FA1031" s="472"/>
      <c r="FB1031" s="472"/>
      <c r="FC1031" s="472"/>
      <c r="FD1031" s="472"/>
      <c r="FE1031" s="472"/>
      <c r="FF1031" s="472"/>
      <c r="FG1031" s="472"/>
      <c r="FH1031" s="472"/>
      <c r="FI1031" s="472"/>
      <c r="FJ1031" s="472"/>
      <c r="FK1031" s="472"/>
      <c r="FL1031" s="472"/>
      <c r="FM1031" s="472"/>
      <c r="FN1031" s="472"/>
      <c r="FO1031" s="472"/>
      <c r="FP1031" s="472"/>
      <c r="FQ1031" s="472"/>
      <c r="FR1031" s="472"/>
      <c r="FS1031" s="472"/>
      <c r="FT1031" s="472"/>
      <c r="FU1031" s="472"/>
      <c r="FV1031" s="472"/>
      <c r="FW1031" s="472"/>
      <c r="FX1031" s="472"/>
      <c r="FY1031" s="472"/>
      <c r="FZ1031" s="472"/>
      <c r="GA1031" s="472"/>
      <c r="GB1031" s="472"/>
      <c r="GC1031" s="472"/>
      <c r="GD1031" s="472"/>
      <c r="GE1031" s="472"/>
      <c r="GF1031" s="472"/>
      <c r="GG1031" s="472"/>
      <c r="GH1031" s="472"/>
      <c r="GI1031" s="472"/>
      <c r="GJ1031" s="472"/>
      <c r="GK1031" s="472"/>
      <c r="GL1031" s="472"/>
      <c r="GM1031" s="472"/>
      <c r="GN1031" s="472"/>
      <c r="GO1031" s="472"/>
      <c r="GP1031" s="472"/>
      <c r="GQ1031" s="472"/>
      <c r="GR1031" s="472"/>
      <c r="GS1031" s="472"/>
      <c r="GT1031" s="472"/>
      <c r="GU1031" s="472"/>
      <c r="GV1031" s="472"/>
    </row>
    <row r="1032" spans="1:204" s="473" customFormat="1" ht="32" x14ac:dyDescent="0.2">
      <c r="A1032" s="491"/>
      <c r="B1032" s="485" t="s">
        <v>1767</v>
      </c>
      <c r="C1032" s="475" t="s">
        <v>135</v>
      </c>
      <c r="D1032" s="478">
        <v>0.18</v>
      </c>
      <c r="E1032" s="478"/>
      <c r="F1032" s="478"/>
      <c r="G1032" s="478"/>
      <c r="H1032" s="478">
        <v>0.1</v>
      </c>
      <c r="I1032" s="478"/>
      <c r="J1032" s="478"/>
      <c r="K1032" s="478"/>
      <c r="L1032" s="478"/>
      <c r="M1032" s="478"/>
      <c r="N1032" s="478"/>
      <c r="O1032" s="478"/>
      <c r="P1032" s="478"/>
      <c r="Q1032" s="478"/>
      <c r="R1032" s="478"/>
      <c r="S1032" s="478"/>
      <c r="T1032" s="478"/>
      <c r="U1032" s="478"/>
      <c r="V1032" s="478"/>
      <c r="W1032" s="478"/>
      <c r="X1032" s="478">
        <v>0.08</v>
      </c>
      <c r="Y1032" s="478"/>
      <c r="Z1032" s="478"/>
      <c r="AA1032" s="478"/>
      <c r="AB1032" s="478"/>
      <c r="AC1032" s="478"/>
      <c r="AD1032" s="478"/>
      <c r="AE1032" s="478"/>
      <c r="AF1032" s="478">
        <v>0.08</v>
      </c>
      <c r="AG1032" s="478"/>
      <c r="AH1032" s="478"/>
      <c r="AI1032" s="478"/>
      <c r="AJ1032" s="478"/>
      <c r="AK1032" s="478"/>
      <c r="AL1032" s="478"/>
      <c r="AM1032" s="478"/>
      <c r="AN1032" s="478"/>
      <c r="AO1032" s="478"/>
      <c r="AP1032" s="478"/>
      <c r="AQ1032" s="478"/>
      <c r="AR1032" s="478"/>
      <c r="AS1032" s="478"/>
      <c r="AT1032" s="478"/>
      <c r="AU1032" s="478"/>
      <c r="AV1032" s="478"/>
      <c r="AW1032" s="478"/>
      <c r="AX1032" s="478"/>
      <c r="AY1032" s="478"/>
      <c r="AZ1032" s="478"/>
      <c r="BA1032" s="478"/>
      <c r="BB1032" s="478"/>
      <c r="BC1032" s="478"/>
      <c r="BD1032" s="475" t="s">
        <v>2971</v>
      </c>
      <c r="BE1032" s="480" t="s">
        <v>1768</v>
      </c>
      <c r="BF1032" s="472">
        <v>2017</v>
      </c>
      <c r="BG1032" s="472">
        <v>0.18</v>
      </c>
      <c r="BH1032" s="472">
        <v>0</v>
      </c>
      <c r="BI1032" s="472"/>
      <c r="BJ1032" s="472"/>
      <c r="BK1032" s="472"/>
      <c r="BL1032" s="472"/>
      <c r="BM1032" s="472"/>
      <c r="BN1032" s="472"/>
      <c r="BO1032" s="472"/>
      <c r="BP1032" s="472"/>
      <c r="BQ1032" s="472"/>
      <c r="BR1032" s="472"/>
      <c r="BS1032" s="472"/>
      <c r="BT1032" s="472"/>
      <c r="BU1032" s="472"/>
      <c r="BV1032" s="472"/>
      <c r="BW1032" s="472"/>
      <c r="BX1032" s="472"/>
      <c r="BY1032" s="472"/>
      <c r="BZ1032" s="472"/>
      <c r="CA1032" s="472"/>
      <c r="CB1032" s="472"/>
      <c r="CC1032" s="472"/>
      <c r="CD1032" s="472"/>
      <c r="CE1032" s="472"/>
      <c r="CF1032" s="472"/>
      <c r="CG1032" s="472"/>
      <c r="CH1032" s="472"/>
      <c r="CI1032" s="472"/>
      <c r="CJ1032" s="472"/>
      <c r="CK1032" s="472"/>
      <c r="CL1032" s="472"/>
      <c r="CM1032" s="472"/>
      <c r="CN1032" s="472"/>
      <c r="CO1032" s="472"/>
      <c r="CP1032" s="472"/>
      <c r="CQ1032" s="472"/>
      <c r="CR1032" s="472"/>
      <c r="CS1032" s="472"/>
      <c r="CT1032" s="472"/>
      <c r="CU1032" s="472"/>
      <c r="CV1032" s="472"/>
      <c r="CW1032" s="472"/>
      <c r="CX1032" s="472"/>
      <c r="CY1032" s="472"/>
      <c r="CZ1032" s="472"/>
      <c r="DA1032" s="472"/>
      <c r="DB1032" s="472"/>
      <c r="DC1032" s="472"/>
      <c r="DD1032" s="472"/>
      <c r="DE1032" s="472"/>
      <c r="DF1032" s="472"/>
      <c r="DG1032" s="472"/>
      <c r="DH1032" s="472"/>
      <c r="DI1032" s="472"/>
      <c r="DJ1032" s="472"/>
      <c r="DK1032" s="472"/>
      <c r="DL1032" s="472"/>
      <c r="DM1032" s="472"/>
      <c r="DN1032" s="472"/>
      <c r="DO1032" s="472"/>
      <c r="DP1032" s="472"/>
      <c r="DQ1032" s="472"/>
      <c r="DR1032" s="472"/>
      <c r="DS1032" s="472"/>
      <c r="DT1032" s="472"/>
      <c r="DU1032" s="472"/>
      <c r="DV1032" s="472"/>
      <c r="DW1032" s="472"/>
      <c r="DX1032" s="472"/>
      <c r="DY1032" s="472"/>
      <c r="DZ1032" s="472"/>
      <c r="EA1032" s="472"/>
      <c r="EB1032" s="472"/>
      <c r="EC1032" s="472"/>
      <c r="ED1032" s="472"/>
      <c r="EE1032" s="472"/>
      <c r="EF1032" s="472"/>
      <c r="EG1032" s="472"/>
      <c r="EH1032" s="472"/>
      <c r="EI1032" s="472"/>
      <c r="EJ1032" s="472"/>
      <c r="EK1032" s="472"/>
      <c r="EL1032" s="472"/>
      <c r="EM1032" s="472"/>
      <c r="EN1032" s="472"/>
      <c r="EO1032" s="472"/>
      <c r="EP1032" s="472"/>
      <c r="EQ1032" s="472"/>
      <c r="ER1032" s="472"/>
      <c r="ES1032" s="472"/>
      <c r="ET1032" s="472"/>
      <c r="EU1032" s="472"/>
      <c r="EV1032" s="472"/>
      <c r="EW1032" s="472"/>
      <c r="EX1032" s="472"/>
      <c r="EY1032" s="472"/>
      <c r="EZ1032" s="472"/>
      <c r="FA1032" s="472"/>
      <c r="FB1032" s="472"/>
      <c r="FC1032" s="472"/>
      <c r="FD1032" s="472"/>
      <c r="FE1032" s="472"/>
      <c r="FF1032" s="472"/>
      <c r="FG1032" s="472"/>
      <c r="FH1032" s="472"/>
      <c r="FI1032" s="472"/>
      <c r="FJ1032" s="472"/>
      <c r="FK1032" s="472"/>
      <c r="FL1032" s="472"/>
      <c r="FM1032" s="472"/>
      <c r="FN1032" s="472"/>
      <c r="FO1032" s="472"/>
      <c r="FP1032" s="472"/>
      <c r="FQ1032" s="472"/>
      <c r="FR1032" s="472"/>
      <c r="FS1032" s="472"/>
      <c r="FT1032" s="472"/>
      <c r="FU1032" s="472"/>
      <c r="FV1032" s="472"/>
      <c r="FW1032" s="472"/>
      <c r="FX1032" s="472"/>
      <c r="FY1032" s="472"/>
      <c r="FZ1032" s="472"/>
      <c r="GA1032" s="472"/>
      <c r="GB1032" s="472"/>
      <c r="GC1032" s="472"/>
      <c r="GD1032" s="472"/>
      <c r="GE1032" s="472"/>
      <c r="GF1032" s="472"/>
      <c r="GG1032" s="472"/>
      <c r="GH1032" s="472"/>
      <c r="GI1032" s="472"/>
      <c r="GJ1032" s="472"/>
      <c r="GK1032" s="472"/>
      <c r="GL1032" s="472"/>
      <c r="GM1032" s="472"/>
      <c r="GN1032" s="472"/>
      <c r="GO1032" s="472"/>
      <c r="GP1032" s="472"/>
      <c r="GQ1032" s="472"/>
      <c r="GR1032" s="472"/>
      <c r="GS1032" s="472"/>
      <c r="GT1032" s="472"/>
      <c r="GU1032" s="472"/>
      <c r="GV1032" s="472"/>
    </row>
    <row r="1033" spans="1:204" s="473" customFormat="1" ht="32" x14ac:dyDescent="0.2">
      <c r="A1033" s="491"/>
      <c r="B1033" s="485" t="s">
        <v>1769</v>
      </c>
      <c r="C1033" s="475" t="s">
        <v>135</v>
      </c>
      <c r="D1033" s="478">
        <v>0.13</v>
      </c>
      <c r="E1033" s="478"/>
      <c r="F1033" s="478"/>
      <c r="G1033" s="478"/>
      <c r="H1033" s="478"/>
      <c r="I1033" s="478"/>
      <c r="J1033" s="478"/>
      <c r="K1033" s="478"/>
      <c r="L1033" s="478"/>
      <c r="M1033" s="478"/>
      <c r="N1033" s="478"/>
      <c r="O1033" s="478"/>
      <c r="P1033" s="478"/>
      <c r="Q1033" s="478"/>
      <c r="R1033" s="478"/>
      <c r="S1033" s="478"/>
      <c r="T1033" s="478"/>
      <c r="U1033" s="478"/>
      <c r="V1033" s="478"/>
      <c r="W1033" s="478"/>
      <c r="X1033" s="478">
        <v>0</v>
      </c>
      <c r="Y1033" s="478"/>
      <c r="Z1033" s="478"/>
      <c r="AA1033" s="478"/>
      <c r="AB1033" s="478"/>
      <c r="AC1033" s="478"/>
      <c r="AD1033" s="478"/>
      <c r="AE1033" s="478"/>
      <c r="AF1033" s="478"/>
      <c r="AG1033" s="478"/>
      <c r="AH1033" s="478"/>
      <c r="AI1033" s="478"/>
      <c r="AJ1033" s="478"/>
      <c r="AK1033" s="478"/>
      <c r="AL1033" s="478"/>
      <c r="AM1033" s="478"/>
      <c r="AN1033" s="478"/>
      <c r="AO1033" s="478"/>
      <c r="AP1033" s="478"/>
      <c r="AQ1033" s="478"/>
      <c r="AR1033" s="478"/>
      <c r="AS1033" s="478"/>
      <c r="AT1033" s="478"/>
      <c r="AU1033" s="478"/>
      <c r="AV1033" s="478"/>
      <c r="AW1033" s="478"/>
      <c r="AX1033" s="478"/>
      <c r="AY1033" s="478"/>
      <c r="AZ1033" s="478"/>
      <c r="BA1033" s="478"/>
      <c r="BB1033" s="478"/>
      <c r="BC1033" s="478"/>
      <c r="BD1033" s="475" t="s">
        <v>2971</v>
      </c>
      <c r="BE1033" s="480"/>
      <c r="BF1033" s="472"/>
      <c r="BG1033" s="472">
        <v>0</v>
      </c>
      <c r="BH1033" s="472">
        <v>0.13</v>
      </c>
      <c r="BI1033" s="472"/>
      <c r="BJ1033" s="472"/>
      <c r="BK1033" s="472"/>
      <c r="BL1033" s="472"/>
      <c r="BM1033" s="472"/>
      <c r="BN1033" s="472"/>
      <c r="BO1033" s="472"/>
      <c r="BP1033" s="472"/>
      <c r="BQ1033" s="472"/>
      <c r="BR1033" s="472"/>
      <c r="BS1033" s="472"/>
      <c r="BT1033" s="472"/>
      <c r="BU1033" s="472"/>
      <c r="BV1033" s="472"/>
      <c r="BW1033" s="472"/>
      <c r="BX1033" s="472"/>
      <c r="BY1033" s="472"/>
      <c r="BZ1033" s="472"/>
      <c r="CA1033" s="472"/>
      <c r="CB1033" s="472"/>
      <c r="CC1033" s="472"/>
      <c r="CD1033" s="472"/>
      <c r="CE1033" s="472"/>
      <c r="CF1033" s="472"/>
      <c r="CG1033" s="472"/>
      <c r="CH1033" s="472"/>
      <c r="CI1033" s="472"/>
      <c r="CJ1033" s="472"/>
      <c r="CK1033" s="472"/>
      <c r="CL1033" s="472"/>
      <c r="CM1033" s="472"/>
      <c r="CN1033" s="472"/>
      <c r="CO1033" s="472"/>
      <c r="CP1033" s="472"/>
      <c r="CQ1033" s="472"/>
      <c r="CR1033" s="472"/>
      <c r="CS1033" s="472"/>
      <c r="CT1033" s="472"/>
      <c r="CU1033" s="472"/>
      <c r="CV1033" s="472"/>
      <c r="CW1033" s="472"/>
      <c r="CX1033" s="472"/>
      <c r="CY1033" s="472"/>
      <c r="CZ1033" s="472"/>
      <c r="DA1033" s="472"/>
      <c r="DB1033" s="472"/>
      <c r="DC1033" s="472"/>
      <c r="DD1033" s="472"/>
      <c r="DE1033" s="472"/>
      <c r="DF1033" s="472"/>
      <c r="DG1033" s="472"/>
      <c r="DH1033" s="472"/>
      <c r="DI1033" s="472"/>
      <c r="DJ1033" s="472"/>
      <c r="DK1033" s="472"/>
      <c r="DL1033" s="472"/>
      <c r="DM1033" s="472"/>
      <c r="DN1033" s="472"/>
      <c r="DO1033" s="472"/>
      <c r="DP1033" s="472"/>
      <c r="DQ1033" s="472"/>
      <c r="DR1033" s="472"/>
      <c r="DS1033" s="472"/>
      <c r="DT1033" s="472"/>
      <c r="DU1033" s="472"/>
      <c r="DV1033" s="472"/>
      <c r="DW1033" s="472"/>
      <c r="DX1033" s="472"/>
      <c r="DY1033" s="472"/>
      <c r="DZ1033" s="472"/>
      <c r="EA1033" s="472"/>
      <c r="EB1033" s="472"/>
      <c r="EC1033" s="472"/>
      <c r="ED1033" s="472"/>
      <c r="EE1033" s="472"/>
      <c r="EF1033" s="472"/>
      <c r="EG1033" s="472"/>
      <c r="EH1033" s="472"/>
      <c r="EI1033" s="472"/>
      <c r="EJ1033" s="472"/>
      <c r="EK1033" s="472"/>
      <c r="EL1033" s="472"/>
      <c r="EM1033" s="472"/>
      <c r="EN1033" s="472"/>
      <c r="EO1033" s="472"/>
      <c r="EP1033" s="472"/>
      <c r="EQ1033" s="472"/>
      <c r="ER1033" s="472"/>
      <c r="ES1033" s="472"/>
      <c r="ET1033" s="472"/>
      <c r="EU1033" s="472"/>
      <c r="EV1033" s="472"/>
      <c r="EW1033" s="472"/>
      <c r="EX1033" s="472"/>
      <c r="EY1033" s="472"/>
      <c r="EZ1033" s="472"/>
      <c r="FA1033" s="472"/>
      <c r="FB1033" s="472"/>
      <c r="FC1033" s="472"/>
      <c r="FD1033" s="472"/>
      <c r="FE1033" s="472"/>
      <c r="FF1033" s="472"/>
      <c r="FG1033" s="472"/>
      <c r="FH1033" s="472"/>
      <c r="FI1033" s="472"/>
      <c r="FJ1033" s="472"/>
      <c r="FK1033" s="472"/>
      <c r="FL1033" s="472"/>
      <c r="FM1033" s="472"/>
      <c r="FN1033" s="472"/>
      <c r="FO1033" s="472"/>
      <c r="FP1033" s="472"/>
      <c r="FQ1033" s="472"/>
      <c r="FR1033" s="472"/>
      <c r="FS1033" s="472"/>
      <c r="FT1033" s="472"/>
      <c r="FU1033" s="472"/>
      <c r="FV1033" s="472"/>
      <c r="FW1033" s="472"/>
      <c r="FX1033" s="472"/>
      <c r="FY1033" s="472"/>
      <c r="FZ1033" s="472"/>
      <c r="GA1033" s="472"/>
      <c r="GB1033" s="472"/>
      <c r="GC1033" s="472"/>
      <c r="GD1033" s="472"/>
      <c r="GE1033" s="472"/>
      <c r="GF1033" s="472"/>
      <c r="GG1033" s="472"/>
      <c r="GH1033" s="472"/>
      <c r="GI1033" s="472"/>
      <c r="GJ1033" s="472"/>
      <c r="GK1033" s="472"/>
      <c r="GL1033" s="472"/>
      <c r="GM1033" s="472"/>
      <c r="GN1033" s="472"/>
      <c r="GO1033" s="472"/>
      <c r="GP1033" s="472"/>
      <c r="GQ1033" s="472"/>
      <c r="GR1033" s="472"/>
      <c r="GS1033" s="472"/>
      <c r="GT1033" s="472"/>
      <c r="GU1033" s="472"/>
      <c r="GV1033" s="472"/>
    </row>
    <row r="1034" spans="1:204" s="473" customFormat="1" ht="32" x14ac:dyDescent="0.2">
      <c r="A1034" s="491"/>
      <c r="B1034" s="485" t="s">
        <v>1770</v>
      </c>
      <c r="C1034" s="475" t="s">
        <v>135</v>
      </c>
      <c r="D1034" s="478">
        <v>0.1</v>
      </c>
      <c r="E1034" s="478"/>
      <c r="F1034" s="478"/>
      <c r="G1034" s="478"/>
      <c r="H1034" s="478"/>
      <c r="I1034" s="478"/>
      <c r="J1034" s="478"/>
      <c r="K1034" s="478"/>
      <c r="L1034" s="478"/>
      <c r="M1034" s="478"/>
      <c r="N1034" s="478"/>
      <c r="O1034" s="478"/>
      <c r="P1034" s="478"/>
      <c r="Q1034" s="478"/>
      <c r="R1034" s="478"/>
      <c r="S1034" s="478"/>
      <c r="T1034" s="478"/>
      <c r="U1034" s="478"/>
      <c r="V1034" s="478"/>
      <c r="W1034" s="478"/>
      <c r="X1034" s="478">
        <v>0</v>
      </c>
      <c r="Y1034" s="478"/>
      <c r="Z1034" s="478"/>
      <c r="AA1034" s="478"/>
      <c r="AB1034" s="478"/>
      <c r="AC1034" s="478"/>
      <c r="AD1034" s="478"/>
      <c r="AE1034" s="478"/>
      <c r="AF1034" s="478"/>
      <c r="AG1034" s="478"/>
      <c r="AH1034" s="478"/>
      <c r="AI1034" s="478"/>
      <c r="AJ1034" s="478"/>
      <c r="AK1034" s="478"/>
      <c r="AL1034" s="478"/>
      <c r="AM1034" s="478"/>
      <c r="AN1034" s="478"/>
      <c r="AO1034" s="478"/>
      <c r="AP1034" s="478"/>
      <c r="AQ1034" s="478"/>
      <c r="AR1034" s="478"/>
      <c r="AS1034" s="478"/>
      <c r="AT1034" s="478"/>
      <c r="AU1034" s="478"/>
      <c r="AV1034" s="478"/>
      <c r="AW1034" s="478"/>
      <c r="AX1034" s="478"/>
      <c r="AY1034" s="478"/>
      <c r="AZ1034" s="478"/>
      <c r="BA1034" s="478"/>
      <c r="BB1034" s="478"/>
      <c r="BC1034" s="478"/>
      <c r="BD1034" s="475" t="s">
        <v>2974</v>
      </c>
      <c r="BE1034" s="480"/>
      <c r="BF1034" s="472"/>
      <c r="BG1034" s="472">
        <v>0</v>
      </c>
      <c r="BH1034" s="472">
        <v>0.1</v>
      </c>
      <c r="BI1034" s="472"/>
      <c r="BJ1034" s="472"/>
      <c r="BK1034" s="472"/>
      <c r="BL1034" s="472"/>
      <c r="BM1034" s="472"/>
      <c r="BN1034" s="472"/>
      <c r="BO1034" s="472"/>
      <c r="BP1034" s="472"/>
      <c r="BQ1034" s="472"/>
      <c r="BR1034" s="472"/>
      <c r="BS1034" s="472"/>
      <c r="BT1034" s="472"/>
      <c r="BU1034" s="472"/>
      <c r="BV1034" s="472"/>
      <c r="BW1034" s="472"/>
      <c r="BX1034" s="472"/>
      <c r="BY1034" s="472"/>
      <c r="BZ1034" s="472"/>
      <c r="CA1034" s="472"/>
      <c r="CB1034" s="472"/>
      <c r="CC1034" s="472"/>
      <c r="CD1034" s="472"/>
      <c r="CE1034" s="472"/>
      <c r="CF1034" s="472"/>
      <c r="CG1034" s="472"/>
      <c r="CH1034" s="472"/>
      <c r="CI1034" s="472"/>
      <c r="CJ1034" s="472"/>
      <c r="CK1034" s="472"/>
      <c r="CL1034" s="472"/>
      <c r="CM1034" s="472"/>
      <c r="CN1034" s="472"/>
      <c r="CO1034" s="472"/>
      <c r="CP1034" s="472"/>
      <c r="CQ1034" s="472"/>
      <c r="CR1034" s="472"/>
      <c r="CS1034" s="472"/>
      <c r="CT1034" s="472"/>
      <c r="CU1034" s="472"/>
      <c r="CV1034" s="472"/>
      <c r="CW1034" s="472"/>
      <c r="CX1034" s="472"/>
      <c r="CY1034" s="472"/>
      <c r="CZ1034" s="472"/>
      <c r="DA1034" s="472"/>
      <c r="DB1034" s="472"/>
      <c r="DC1034" s="472"/>
      <c r="DD1034" s="472"/>
      <c r="DE1034" s="472"/>
      <c r="DF1034" s="472"/>
      <c r="DG1034" s="472"/>
      <c r="DH1034" s="472"/>
      <c r="DI1034" s="472"/>
      <c r="DJ1034" s="472"/>
      <c r="DK1034" s="472"/>
      <c r="DL1034" s="472"/>
      <c r="DM1034" s="472"/>
      <c r="DN1034" s="472"/>
      <c r="DO1034" s="472"/>
      <c r="DP1034" s="472"/>
      <c r="DQ1034" s="472"/>
      <c r="DR1034" s="472"/>
      <c r="DS1034" s="472"/>
      <c r="DT1034" s="472"/>
      <c r="DU1034" s="472"/>
      <c r="DV1034" s="472"/>
      <c r="DW1034" s="472"/>
      <c r="DX1034" s="472"/>
      <c r="DY1034" s="472"/>
      <c r="DZ1034" s="472"/>
      <c r="EA1034" s="472"/>
      <c r="EB1034" s="472"/>
      <c r="EC1034" s="472"/>
      <c r="ED1034" s="472"/>
      <c r="EE1034" s="472"/>
      <c r="EF1034" s="472"/>
      <c r="EG1034" s="472"/>
      <c r="EH1034" s="472"/>
      <c r="EI1034" s="472"/>
      <c r="EJ1034" s="472"/>
      <c r="EK1034" s="472"/>
      <c r="EL1034" s="472"/>
      <c r="EM1034" s="472"/>
      <c r="EN1034" s="472"/>
      <c r="EO1034" s="472"/>
      <c r="EP1034" s="472"/>
      <c r="EQ1034" s="472"/>
      <c r="ER1034" s="472"/>
      <c r="ES1034" s="472"/>
      <c r="ET1034" s="472"/>
      <c r="EU1034" s="472"/>
      <c r="EV1034" s="472"/>
      <c r="EW1034" s="472"/>
      <c r="EX1034" s="472"/>
      <c r="EY1034" s="472"/>
      <c r="EZ1034" s="472"/>
      <c r="FA1034" s="472"/>
      <c r="FB1034" s="472"/>
      <c r="FC1034" s="472"/>
      <c r="FD1034" s="472"/>
      <c r="FE1034" s="472"/>
      <c r="FF1034" s="472"/>
      <c r="FG1034" s="472"/>
      <c r="FH1034" s="472"/>
      <c r="FI1034" s="472"/>
      <c r="FJ1034" s="472"/>
      <c r="FK1034" s="472"/>
      <c r="FL1034" s="472"/>
      <c r="FM1034" s="472"/>
      <c r="FN1034" s="472"/>
      <c r="FO1034" s="472"/>
      <c r="FP1034" s="472"/>
      <c r="FQ1034" s="472"/>
      <c r="FR1034" s="472"/>
      <c r="FS1034" s="472"/>
      <c r="FT1034" s="472"/>
      <c r="FU1034" s="472"/>
      <c r="FV1034" s="472"/>
      <c r="FW1034" s="472"/>
      <c r="FX1034" s="472"/>
      <c r="FY1034" s="472"/>
      <c r="FZ1034" s="472"/>
      <c r="GA1034" s="472"/>
      <c r="GB1034" s="472"/>
      <c r="GC1034" s="472"/>
      <c r="GD1034" s="472"/>
      <c r="GE1034" s="472"/>
      <c r="GF1034" s="472"/>
      <c r="GG1034" s="472"/>
      <c r="GH1034" s="472"/>
      <c r="GI1034" s="472"/>
      <c r="GJ1034" s="472"/>
      <c r="GK1034" s="472"/>
      <c r="GL1034" s="472"/>
      <c r="GM1034" s="472"/>
      <c r="GN1034" s="472"/>
      <c r="GO1034" s="472"/>
      <c r="GP1034" s="472"/>
      <c r="GQ1034" s="472"/>
      <c r="GR1034" s="472"/>
      <c r="GS1034" s="472"/>
      <c r="GT1034" s="472"/>
      <c r="GU1034" s="472"/>
      <c r="GV1034" s="472"/>
    </row>
    <row r="1035" spans="1:204" s="473" customFormat="1" x14ac:dyDescent="0.2">
      <c r="A1035" s="491"/>
      <c r="B1035" s="481" t="s">
        <v>1771</v>
      </c>
      <c r="C1035" s="475" t="s">
        <v>135</v>
      </c>
      <c r="D1035" s="478">
        <v>0.05</v>
      </c>
      <c r="E1035" s="478"/>
      <c r="F1035" s="478"/>
      <c r="G1035" s="478"/>
      <c r="H1035" s="478"/>
      <c r="I1035" s="478"/>
      <c r="J1035" s="478"/>
      <c r="K1035" s="478"/>
      <c r="L1035" s="478"/>
      <c r="M1035" s="478"/>
      <c r="N1035" s="478"/>
      <c r="O1035" s="478"/>
      <c r="P1035" s="478"/>
      <c r="Q1035" s="478"/>
      <c r="R1035" s="478"/>
      <c r="S1035" s="478"/>
      <c r="T1035" s="478"/>
      <c r="U1035" s="478"/>
      <c r="V1035" s="478"/>
      <c r="W1035" s="478"/>
      <c r="X1035" s="478">
        <v>0</v>
      </c>
      <c r="Y1035" s="478"/>
      <c r="Z1035" s="478"/>
      <c r="AA1035" s="478"/>
      <c r="AB1035" s="478"/>
      <c r="AC1035" s="478"/>
      <c r="AD1035" s="478"/>
      <c r="AE1035" s="478"/>
      <c r="AF1035" s="478"/>
      <c r="AG1035" s="478"/>
      <c r="AH1035" s="478"/>
      <c r="AI1035" s="478"/>
      <c r="AJ1035" s="478"/>
      <c r="AK1035" s="478"/>
      <c r="AL1035" s="478"/>
      <c r="AM1035" s="478"/>
      <c r="AN1035" s="478"/>
      <c r="AO1035" s="478"/>
      <c r="AP1035" s="478"/>
      <c r="AQ1035" s="478"/>
      <c r="AR1035" s="478"/>
      <c r="AS1035" s="478"/>
      <c r="AT1035" s="478"/>
      <c r="AU1035" s="478"/>
      <c r="AV1035" s="478"/>
      <c r="AW1035" s="478"/>
      <c r="AX1035" s="478"/>
      <c r="AY1035" s="478"/>
      <c r="AZ1035" s="478"/>
      <c r="BA1035" s="478"/>
      <c r="BB1035" s="478"/>
      <c r="BC1035" s="478"/>
      <c r="BD1035" s="475" t="s">
        <v>1481</v>
      </c>
      <c r="BE1035" s="475"/>
      <c r="BF1035" s="472"/>
      <c r="BG1035" s="472">
        <v>0</v>
      </c>
      <c r="BH1035" s="472">
        <v>0.05</v>
      </c>
      <c r="BI1035" s="472"/>
      <c r="BJ1035" s="472"/>
      <c r="BK1035" s="472"/>
      <c r="BL1035" s="472"/>
      <c r="BM1035" s="472"/>
      <c r="BN1035" s="472"/>
      <c r="BO1035" s="472"/>
      <c r="BP1035" s="472"/>
      <c r="BQ1035" s="472"/>
      <c r="BR1035" s="472"/>
      <c r="BS1035" s="472"/>
      <c r="BT1035" s="472"/>
      <c r="BU1035" s="472"/>
      <c r="BV1035" s="472"/>
      <c r="BW1035" s="472"/>
      <c r="BX1035" s="472"/>
      <c r="BY1035" s="472"/>
      <c r="BZ1035" s="472"/>
      <c r="CA1035" s="472"/>
      <c r="CB1035" s="472"/>
      <c r="CC1035" s="472"/>
      <c r="CD1035" s="472"/>
      <c r="CE1035" s="472"/>
      <c r="CF1035" s="472"/>
      <c r="CG1035" s="472"/>
      <c r="CH1035" s="472"/>
      <c r="CI1035" s="472"/>
      <c r="CJ1035" s="472"/>
      <c r="CK1035" s="472"/>
      <c r="CL1035" s="472"/>
      <c r="CM1035" s="472"/>
      <c r="CN1035" s="472"/>
      <c r="CO1035" s="472"/>
      <c r="CP1035" s="472"/>
      <c r="CQ1035" s="472"/>
      <c r="CR1035" s="472"/>
      <c r="CS1035" s="472"/>
      <c r="CT1035" s="472"/>
      <c r="CU1035" s="472"/>
      <c r="CV1035" s="472"/>
      <c r="CW1035" s="472"/>
      <c r="CX1035" s="472"/>
      <c r="CY1035" s="472"/>
      <c r="CZ1035" s="472"/>
      <c r="DA1035" s="472"/>
      <c r="DB1035" s="472"/>
      <c r="DC1035" s="472"/>
      <c r="DD1035" s="472"/>
      <c r="DE1035" s="472"/>
      <c r="DF1035" s="472"/>
      <c r="DG1035" s="472"/>
      <c r="DH1035" s="472"/>
      <c r="DI1035" s="472"/>
      <c r="DJ1035" s="472"/>
      <c r="DK1035" s="472"/>
      <c r="DL1035" s="472"/>
      <c r="DM1035" s="472"/>
      <c r="DN1035" s="472"/>
      <c r="DO1035" s="472"/>
      <c r="DP1035" s="472"/>
      <c r="DQ1035" s="472"/>
      <c r="DR1035" s="472"/>
      <c r="DS1035" s="472"/>
      <c r="DT1035" s="472"/>
      <c r="DU1035" s="472"/>
      <c r="DV1035" s="472"/>
      <c r="DW1035" s="472"/>
      <c r="DX1035" s="472"/>
      <c r="DY1035" s="472"/>
      <c r="DZ1035" s="472"/>
      <c r="EA1035" s="472"/>
      <c r="EB1035" s="472"/>
      <c r="EC1035" s="472"/>
      <c r="ED1035" s="472"/>
      <c r="EE1035" s="472"/>
      <c r="EF1035" s="472"/>
      <c r="EG1035" s="472"/>
      <c r="EH1035" s="472"/>
      <c r="EI1035" s="472"/>
      <c r="EJ1035" s="472"/>
      <c r="EK1035" s="472"/>
      <c r="EL1035" s="472"/>
      <c r="EM1035" s="472"/>
      <c r="EN1035" s="472"/>
      <c r="EO1035" s="472"/>
      <c r="EP1035" s="472"/>
      <c r="EQ1035" s="472"/>
      <c r="ER1035" s="472"/>
      <c r="ES1035" s="472"/>
      <c r="ET1035" s="472"/>
      <c r="EU1035" s="472"/>
      <c r="EV1035" s="472"/>
      <c r="EW1035" s="472"/>
      <c r="EX1035" s="472"/>
      <c r="EY1035" s="472"/>
      <c r="EZ1035" s="472"/>
      <c r="FA1035" s="472"/>
      <c r="FB1035" s="472"/>
      <c r="FC1035" s="472"/>
      <c r="FD1035" s="472"/>
      <c r="FE1035" s="472"/>
      <c r="FF1035" s="472"/>
      <c r="FG1035" s="472"/>
      <c r="FH1035" s="472"/>
      <c r="FI1035" s="472"/>
      <c r="FJ1035" s="472"/>
      <c r="FK1035" s="472"/>
      <c r="FL1035" s="472"/>
      <c r="FM1035" s="472"/>
      <c r="FN1035" s="472"/>
      <c r="FO1035" s="472"/>
      <c r="FP1035" s="472"/>
      <c r="FQ1035" s="472"/>
      <c r="FR1035" s="472"/>
      <c r="FS1035" s="472"/>
      <c r="FT1035" s="472"/>
      <c r="FU1035" s="472"/>
      <c r="FV1035" s="472"/>
      <c r="FW1035" s="472"/>
      <c r="FX1035" s="472"/>
      <c r="FY1035" s="472"/>
      <c r="FZ1035" s="472"/>
      <c r="GA1035" s="472"/>
      <c r="GB1035" s="472"/>
      <c r="GC1035" s="472"/>
      <c r="GD1035" s="472"/>
      <c r="GE1035" s="472"/>
      <c r="GF1035" s="472"/>
      <c r="GG1035" s="472"/>
      <c r="GH1035" s="472"/>
      <c r="GI1035" s="472"/>
      <c r="GJ1035" s="472"/>
      <c r="GK1035" s="472"/>
      <c r="GL1035" s="472"/>
      <c r="GM1035" s="472"/>
      <c r="GN1035" s="472"/>
      <c r="GO1035" s="472"/>
      <c r="GP1035" s="472"/>
      <c r="GQ1035" s="472"/>
      <c r="GR1035" s="472"/>
      <c r="GS1035" s="472"/>
      <c r="GT1035" s="472"/>
      <c r="GU1035" s="472"/>
      <c r="GV1035" s="472"/>
    </row>
    <row r="1036" spans="1:204" s="473" customFormat="1" x14ac:dyDescent="0.2">
      <c r="A1036" s="491"/>
      <c r="B1036" s="509" t="s">
        <v>1772</v>
      </c>
      <c r="C1036" s="475" t="s">
        <v>135</v>
      </c>
      <c r="D1036" s="478">
        <v>0.08</v>
      </c>
      <c r="E1036" s="478"/>
      <c r="F1036" s="478"/>
      <c r="G1036" s="478"/>
      <c r="H1036" s="478">
        <v>0.08</v>
      </c>
      <c r="I1036" s="478"/>
      <c r="J1036" s="478"/>
      <c r="K1036" s="478"/>
      <c r="L1036" s="478"/>
      <c r="M1036" s="478"/>
      <c r="N1036" s="478"/>
      <c r="O1036" s="478"/>
      <c r="P1036" s="478"/>
      <c r="Q1036" s="478"/>
      <c r="R1036" s="478"/>
      <c r="S1036" s="478"/>
      <c r="T1036" s="478"/>
      <c r="U1036" s="478"/>
      <c r="V1036" s="478"/>
      <c r="W1036" s="478"/>
      <c r="X1036" s="478">
        <v>0</v>
      </c>
      <c r="Y1036" s="478"/>
      <c r="Z1036" s="478"/>
      <c r="AA1036" s="478"/>
      <c r="AB1036" s="478"/>
      <c r="AC1036" s="478"/>
      <c r="AD1036" s="478"/>
      <c r="AE1036" s="478"/>
      <c r="AF1036" s="478"/>
      <c r="AG1036" s="478"/>
      <c r="AH1036" s="478"/>
      <c r="AI1036" s="478"/>
      <c r="AJ1036" s="478"/>
      <c r="AK1036" s="478"/>
      <c r="AL1036" s="478"/>
      <c r="AM1036" s="478"/>
      <c r="AN1036" s="478"/>
      <c r="AO1036" s="478"/>
      <c r="AP1036" s="478"/>
      <c r="AQ1036" s="478"/>
      <c r="AR1036" s="478"/>
      <c r="AS1036" s="478"/>
      <c r="AT1036" s="478"/>
      <c r="AU1036" s="478"/>
      <c r="AV1036" s="478"/>
      <c r="AW1036" s="478"/>
      <c r="AX1036" s="478"/>
      <c r="AY1036" s="478"/>
      <c r="AZ1036" s="478"/>
      <c r="BA1036" s="478"/>
      <c r="BB1036" s="478"/>
      <c r="BC1036" s="478"/>
      <c r="BD1036" s="475" t="s">
        <v>3025</v>
      </c>
      <c r="BE1036" s="495" t="s">
        <v>1773</v>
      </c>
      <c r="BF1036" s="472">
        <v>2017</v>
      </c>
      <c r="BG1036" s="472">
        <v>0.08</v>
      </c>
      <c r="BH1036" s="472">
        <v>0</v>
      </c>
      <c r="BI1036" s="472"/>
      <c r="BJ1036" s="472"/>
      <c r="BK1036" s="472"/>
      <c r="BL1036" s="472"/>
      <c r="BM1036" s="472"/>
      <c r="BN1036" s="472"/>
      <c r="BO1036" s="472"/>
      <c r="BP1036" s="472"/>
      <c r="BQ1036" s="472"/>
      <c r="BR1036" s="472"/>
      <c r="BS1036" s="472"/>
      <c r="BT1036" s="472"/>
      <c r="BU1036" s="472"/>
      <c r="BV1036" s="472"/>
      <c r="BW1036" s="472"/>
      <c r="BX1036" s="472"/>
      <c r="BY1036" s="472"/>
      <c r="BZ1036" s="472"/>
      <c r="CA1036" s="472"/>
      <c r="CB1036" s="472"/>
      <c r="CC1036" s="472"/>
      <c r="CD1036" s="472"/>
      <c r="CE1036" s="472"/>
      <c r="CF1036" s="472"/>
      <c r="CG1036" s="472"/>
      <c r="CH1036" s="472"/>
      <c r="CI1036" s="472"/>
      <c r="CJ1036" s="472"/>
      <c r="CK1036" s="472"/>
      <c r="CL1036" s="472"/>
      <c r="CM1036" s="472"/>
      <c r="CN1036" s="472"/>
      <c r="CO1036" s="472"/>
      <c r="CP1036" s="472"/>
      <c r="CQ1036" s="472"/>
      <c r="CR1036" s="472"/>
      <c r="CS1036" s="472"/>
      <c r="CT1036" s="472"/>
      <c r="CU1036" s="472"/>
      <c r="CV1036" s="472"/>
      <c r="CW1036" s="472"/>
      <c r="CX1036" s="472"/>
      <c r="CY1036" s="472"/>
      <c r="CZ1036" s="472"/>
      <c r="DA1036" s="472"/>
      <c r="DB1036" s="472"/>
      <c r="DC1036" s="472"/>
      <c r="DD1036" s="472"/>
      <c r="DE1036" s="472"/>
      <c r="DF1036" s="472"/>
      <c r="DG1036" s="472"/>
      <c r="DH1036" s="472"/>
      <c r="DI1036" s="472"/>
      <c r="DJ1036" s="472"/>
      <c r="DK1036" s="472"/>
      <c r="DL1036" s="472"/>
      <c r="DM1036" s="472"/>
      <c r="DN1036" s="472"/>
      <c r="DO1036" s="472"/>
      <c r="DP1036" s="472"/>
      <c r="DQ1036" s="472"/>
      <c r="DR1036" s="472"/>
      <c r="DS1036" s="472"/>
      <c r="DT1036" s="472"/>
      <c r="DU1036" s="472"/>
      <c r="DV1036" s="472"/>
      <c r="DW1036" s="472"/>
      <c r="DX1036" s="472"/>
      <c r="DY1036" s="472"/>
      <c r="DZ1036" s="472"/>
      <c r="EA1036" s="472"/>
      <c r="EB1036" s="472"/>
      <c r="EC1036" s="472"/>
      <c r="ED1036" s="472"/>
      <c r="EE1036" s="472"/>
      <c r="EF1036" s="472"/>
      <c r="EG1036" s="472"/>
      <c r="EH1036" s="472"/>
      <c r="EI1036" s="472"/>
      <c r="EJ1036" s="472"/>
      <c r="EK1036" s="472"/>
      <c r="EL1036" s="472"/>
      <c r="EM1036" s="472"/>
      <c r="EN1036" s="472"/>
      <c r="EO1036" s="472"/>
      <c r="EP1036" s="472"/>
      <c r="EQ1036" s="472"/>
      <c r="ER1036" s="472"/>
      <c r="ES1036" s="472"/>
      <c r="ET1036" s="472"/>
      <c r="EU1036" s="472"/>
      <c r="EV1036" s="472"/>
      <c r="EW1036" s="472"/>
      <c r="EX1036" s="472"/>
      <c r="EY1036" s="472"/>
      <c r="EZ1036" s="472"/>
      <c r="FA1036" s="472"/>
      <c r="FB1036" s="472"/>
      <c r="FC1036" s="472"/>
      <c r="FD1036" s="472"/>
      <c r="FE1036" s="472"/>
      <c r="FF1036" s="472"/>
      <c r="FG1036" s="472"/>
      <c r="FH1036" s="472"/>
      <c r="FI1036" s="472"/>
      <c r="FJ1036" s="472"/>
      <c r="FK1036" s="472"/>
      <c r="FL1036" s="472"/>
      <c r="FM1036" s="472"/>
      <c r="FN1036" s="472"/>
      <c r="FO1036" s="472"/>
      <c r="FP1036" s="472"/>
      <c r="FQ1036" s="472"/>
      <c r="FR1036" s="472"/>
      <c r="FS1036" s="472"/>
      <c r="FT1036" s="472"/>
      <c r="FU1036" s="472"/>
      <c r="FV1036" s="472"/>
      <c r="FW1036" s="472"/>
      <c r="FX1036" s="472"/>
      <c r="FY1036" s="472"/>
      <c r="FZ1036" s="472"/>
      <c r="GA1036" s="472"/>
      <c r="GB1036" s="472"/>
      <c r="GC1036" s="472"/>
      <c r="GD1036" s="472"/>
      <c r="GE1036" s="472"/>
      <c r="GF1036" s="472"/>
      <c r="GG1036" s="472"/>
      <c r="GH1036" s="472"/>
      <c r="GI1036" s="472"/>
      <c r="GJ1036" s="472"/>
      <c r="GK1036" s="472"/>
      <c r="GL1036" s="472"/>
      <c r="GM1036" s="472"/>
      <c r="GN1036" s="472"/>
      <c r="GO1036" s="472"/>
      <c r="GP1036" s="472"/>
      <c r="GQ1036" s="472"/>
      <c r="GR1036" s="472"/>
      <c r="GS1036" s="472"/>
      <c r="GT1036" s="472"/>
      <c r="GU1036" s="472"/>
      <c r="GV1036" s="472"/>
    </row>
    <row r="1037" spans="1:204" s="473" customFormat="1" x14ac:dyDescent="0.2">
      <c r="A1037" s="491"/>
      <c r="B1037" s="481" t="s">
        <v>1774</v>
      </c>
      <c r="C1037" s="475" t="s">
        <v>135</v>
      </c>
      <c r="D1037" s="478">
        <v>0.1</v>
      </c>
      <c r="E1037" s="478"/>
      <c r="F1037" s="478"/>
      <c r="G1037" s="478"/>
      <c r="H1037" s="478">
        <v>0.1</v>
      </c>
      <c r="I1037" s="478"/>
      <c r="J1037" s="478"/>
      <c r="K1037" s="478"/>
      <c r="L1037" s="478"/>
      <c r="M1037" s="478"/>
      <c r="N1037" s="478"/>
      <c r="O1037" s="478"/>
      <c r="P1037" s="478"/>
      <c r="Q1037" s="478"/>
      <c r="R1037" s="478"/>
      <c r="S1037" s="478"/>
      <c r="T1037" s="478"/>
      <c r="U1037" s="478"/>
      <c r="V1037" s="478"/>
      <c r="W1037" s="478"/>
      <c r="X1037" s="478">
        <v>0</v>
      </c>
      <c r="Y1037" s="478"/>
      <c r="Z1037" s="478"/>
      <c r="AA1037" s="478"/>
      <c r="AB1037" s="478"/>
      <c r="AC1037" s="478"/>
      <c r="AD1037" s="478"/>
      <c r="AE1037" s="478"/>
      <c r="AF1037" s="478"/>
      <c r="AG1037" s="478"/>
      <c r="AH1037" s="478"/>
      <c r="AI1037" s="478"/>
      <c r="AJ1037" s="478"/>
      <c r="AK1037" s="478"/>
      <c r="AL1037" s="478"/>
      <c r="AM1037" s="478"/>
      <c r="AN1037" s="478"/>
      <c r="AO1037" s="478"/>
      <c r="AP1037" s="478"/>
      <c r="AQ1037" s="478"/>
      <c r="AR1037" s="478"/>
      <c r="AS1037" s="478"/>
      <c r="AT1037" s="478"/>
      <c r="AU1037" s="478"/>
      <c r="AV1037" s="478"/>
      <c r="AW1037" s="478"/>
      <c r="AX1037" s="478"/>
      <c r="AY1037" s="478"/>
      <c r="AZ1037" s="478"/>
      <c r="BA1037" s="478"/>
      <c r="BB1037" s="478"/>
      <c r="BC1037" s="478"/>
      <c r="BD1037" s="475" t="s">
        <v>2976</v>
      </c>
      <c r="BE1037" s="495" t="s">
        <v>1775</v>
      </c>
      <c r="BF1037" s="472">
        <v>2017</v>
      </c>
      <c r="BG1037" s="472">
        <v>0.1</v>
      </c>
      <c r="BH1037" s="472">
        <v>0</v>
      </c>
      <c r="BI1037" s="472"/>
      <c r="BJ1037" s="472"/>
      <c r="BK1037" s="472"/>
      <c r="BL1037" s="472"/>
      <c r="BM1037" s="472"/>
      <c r="BN1037" s="472"/>
      <c r="BO1037" s="472"/>
      <c r="BP1037" s="472"/>
      <c r="BQ1037" s="472"/>
      <c r="BR1037" s="472"/>
      <c r="BS1037" s="472"/>
      <c r="BT1037" s="472"/>
      <c r="BU1037" s="472"/>
      <c r="BV1037" s="472"/>
      <c r="BW1037" s="472"/>
      <c r="BX1037" s="472"/>
      <c r="BY1037" s="472"/>
      <c r="BZ1037" s="472"/>
      <c r="CA1037" s="472"/>
      <c r="CB1037" s="472"/>
      <c r="CC1037" s="472"/>
      <c r="CD1037" s="472"/>
      <c r="CE1037" s="472"/>
      <c r="CF1037" s="472"/>
      <c r="CG1037" s="472"/>
      <c r="CH1037" s="472"/>
      <c r="CI1037" s="472"/>
      <c r="CJ1037" s="472"/>
      <c r="CK1037" s="472"/>
      <c r="CL1037" s="472"/>
      <c r="CM1037" s="472"/>
      <c r="CN1037" s="472"/>
      <c r="CO1037" s="472"/>
      <c r="CP1037" s="472"/>
      <c r="CQ1037" s="472"/>
      <c r="CR1037" s="472"/>
      <c r="CS1037" s="472"/>
      <c r="CT1037" s="472"/>
      <c r="CU1037" s="472"/>
      <c r="CV1037" s="472"/>
      <c r="CW1037" s="472"/>
      <c r="CX1037" s="472"/>
      <c r="CY1037" s="472"/>
      <c r="CZ1037" s="472"/>
      <c r="DA1037" s="472"/>
      <c r="DB1037" s="472"/>
      <c r="DC1037" s="472"/>
      <c r="DD1037" s="472"/>
      <c r="DE1037" s="472"/>
      <c r="DF1037" s="472"/>
      <c r="DG1037" s="472"/>
      <c r="DH1037" s="472"/>
      <c r="DI1037" s="472"/>
      <c r="DJ1037" s="472"/>
      <c r="DK1037" s="472"/>
      <c r="DL1037" s="472"/>
      <c r="DM1037" s="472"/>
      <c r="DN1037" s="472"/>
      <c r="DO1037" s="472"/>
      <c r="DP1037" s="472"/>
      <c r="DQ1037" s="472"/>
      <c r="DR1037" s="472"/>
      <c r="DS1037" s="472"/>
      <c r="DT1037" s="472"/>
      <c r="DU1037" s="472"/>
      <c r="DV1037" s="472"/>
      <c r="DW1037" s="472"/>
      <c r="DX1037" s="472"/>
      <c r="DY1037" s="472"/>
      <c r="DZ1037" s="472"/>
      <c r="EA1037" s="472"/>
      <c r="EB1037" s="472"/>
      <c r="EC1037" s="472"/>
      <c r="ED1037" s="472"/>
      <c r="EE1037" s="472"/>
      <c r="EF1037" s="472"/>
      <c r="EG1037" s="472"/>
      <c r="EH1037" s="472"/>
      <c r="EI1037" s="472"/>
      <c r="EJ1037" s="472"/>
      <c r="EK1037" s="472"/>
      <c r="EL1037" s="472"/>
      <c r="EM1037" s="472"/>
      <c r="EN1037" s="472"/>
      <c r="EO1037" s="472"/>
      <c r="EP1037" s="472"/>
      <c r="EQ1037" s="472"/>
      <c r="ER1037" s="472"/>
      <c r="ES1037" s="472"/>
      <c r="ET1037" s="472"/>
      <c r="EU1037" s="472"/>
      <c r="EV1037" s="472"/>
      <c r="EW1037" s="472"/>
      <c r="EX1037" s="472"/>
      <c r="EY1037" s="472"/>
      <c r="EZ1037" s="472"/>
      <c r="FA1037" s="472"/>
      <c r="FB1037" s="472"/>
      <c r="FC1037" s="472"/>
      <c r="FD1037" s="472"/>
      <c r="FE1037" s="472"/>
      <c r="FF1037" s="472"/>
      <c r="FG1037" s="472"/>
      <c r="FH1037" s="472"/>
      <c r="FI1037" s="472"/>
      <c r="FJ1037" s="472"/>
      <c r="FK1037" s="472"/>
      <c r="FL1037" s="472"/>
      <c r="FM1037" s="472"/>
      <c r="FN1037" s="472"/>
      <c r="FO1037" s="472"/>
      <c r="FP1037" s="472"/>
      <c r="FQ1037" s="472"/>
      <c r="FR1037" s="472"/>
      <c r="FS1037" s="472"/>
      <c r="FT1037" s="472"/>
      <c r="FU1037" s="472"/>
      <c r="FV1037" s="472"/>
      <c r="FW1037" s="472"/>
      <c r="FX1037" s="472"/>
      <c r="FY1037" s="472"/>
      <c r="FZ1037" s="472"/>
      <c r="GA1037" s="472"/>
      <c r="GB1037" s="472"/>
      <c r="GC1037" s="472"/>
      <c r="GD1037" s="472"/>
      <c r="GE1037" s="472"/>
      <c r="GF1037" s="472"/>
      <c r="GG1037" s="472"/>
      <c r="GH1037" s="472"/>
      <c r="GI1037" s="472"/>
      <c r="GJ1037" s="472"/>
      <c r="GK1037" s="472"/>
      <c r="GL1037" s="472"/>
      <c r="GM1037" s="472"/>
      <c r="GN1037" s="472"/>
      <c r="GO1037" s="472"/>
      <c r="GP1037" s="472"/>
      <c r="GQ1037" s="472"/>
      <c r="GR1037" s="472"/>
      <c r="GS1037" s="472"/>
      <c r="GT1037" s="472"/>
      <c r="GU1037" s="472"/>
      <c r="GV1037" s="472"/>
    </row>
    <row r="1038" spans="1:204" s="473" customFormat="1" x14ac:dyDescent="0.2">
      <c r="A1038" s="491"/>
      <c r="B1038" s="481" t="s">
        <v>1776</v>
      </c>
      <c r="C1038" s="475" t="s">
        <v>135</v>
      </c>
      <c r="D1038" s="478">
        <v>0.02</v>
      </c>
      <c r="E1038" s="478">
        <v>0.02</v>
      </c>
      <c r="F1038" s="478"/>
      <c r="G1038" s="478"/>
      <c r="H1038" s="478"/>
      <c r="I1038" s="478"/>
      <c r="J1038" s="478"/>
      <c r="K1038" s="478"/>
      <c r="L1038" s="478"/>
      <c r="M1038" s="478"/>
      <c r="N1038" s="478"/>
      <c r="O1038" s="478"/>
      <c r="P1038" s="478"/>
      <c r="Q1038" s="478"/>
      <c r="R1038" s="478"/>
      <c r="S1038" s="478"/>
      <c r="T1038" s="478"/>
      <c r="U1038" s="478"/>
      <c r="V1038" s="478"/>
      <c r="W1038" s="478"/>
      <c r="X1038" s="478">
        <v>0</v>
      </c>
      <c r="Y1038" s="478"/>
      <c r="Z1038" s="478"/>
      <c r="AA1038" s="478"/>
      <c r="AB1038" s="478"/>
      <c r="AC1038" s="478"/>
      <c r="AD1038" s="478"/>
      <c r="AE1038" s="478"/>
      <c r="AF1038" s="478"/>
      <c r="AG1038" s="478"/>
      <c r="AH1038" s="478"/>
      <c r="AI1038" s="478"/>
      <c r="AJ1038" s="478"/>
      <c r="AK1038" s="478"/>
      <c r="AL1038" s="478"/>
      <c r="AM1038" s="478"/>
      <c r="AN1038" s="478"/>
      <c r="AO1038" s="478"/>
      <c r="AP1038" s="478"/>
      <c r="AQ1038" s="478"/>
      <c r="AR1038" s="478"/>
      <c r="AS1038" s="478"/>
      <c r="AT1038" s="478"/>
      <c r="AU1038" s="478"/>
      <c r="AV1038" s="478"/>
      <c r="AW1038" s="478"/>
      <c r="AX1038" s="478"/>
      <c r="AY1038" s="478"/>
      <c r="AZ1038" s="478"/>
      <c r="BA1038" s="478"/>
      <c r="BB1038" s="478"/>
      <c r="BC1038" s="478"/>
      <c r="BD1038" s="475" t="s">
        <v>1524</v>
      </c>
      <c r="BE1038" s="495" t="s">
        <v>1777</v>
      </c>
      <c r="BF1038" s="472">
        <v>2017</v>
      </c>
      <c r="BG1038" s="472">
        <v>0.02</v>
      </c>
      <c r="BH1038" s="472">
        <v>0</v>
      </c>
      <c r="BI1038" s="472"/>
      <c r="BJ1038" s="472"/>
      <c r="BK1038" s="472"/>
      <c r="BL1038" s="472"/>
      <c r="BM1038" s="472"/>
      <c r="BN1038" s="472"/>
      <c r="BO1038" s="472"/>
      <c r="BP1038" s="472"/>
      <c r="BQ1038" s="472"/>
      <c r="BR1038" s="472"/>
      <c r="BS1038" s="472"/>
      <c r="BT1038" s="472"/>
      <c r="BU1038" s="472"/>
      <c r="BV1038" s="472"/>
      <c r="BW1038" s="472"/>
      <c r="BX1038" s="472"/>
      <c r="BY1038" s="472"/>
      <c r="BZ1038" s="472"/>
      <c r="CA1038" s="472"/>
      <c r="CB1038" s="472"/>
      <c r="CC1038" s="472"/>
      <c r="CD1038" s="472"/>
      <c r="CE1038" s="472"/>
      <c r="CF1038" s="472"/>
      <c r="CG1038" s="472"/>
      <c r="CH1038" s="472"/>
      <c r="CI1038" s="472"/>
      <c r="CJ1038" s="472"/>
      <c r="CK1038" s="472"/>
      <c r="CL1038" s="472"/>
      <c r="CM1038" s="472"/>
      <c r="CN1038" s="472"/>
      <c r="CO1038" s="472"/>
      <c r="CP1038" s="472"/>
      <c r="CQ1038" s="472"/>
      <c r="CR1038" s="472"/>
      <c r="CS1038" s="472"/>
      <c r="CT1038" s="472"/>
      <c r="CU1038" s="472"/>
      <c r="CV1038" s="472"/>
      <c r="CW1038" s="472"/>
      <c r="CX1038" s="472"/>
      <c r="CY1038" s="472"/>
      <c r="CZ1038" s="472"/>
      <c r="DA1038" s="472"/>
      <c r="DB1038" s="472"/>
      <c r="DC1038" s="472"/>
      <c r="DD1038" s="472"/>
      <c r="DE1038" s="472"/>
      <c r="DF1038" s="472"/>
      <c r="DG1038" s="472"/>
      <c r="DH1038" s="472"/>
      <c r="DI1038" s="472"/>
      <c r="DJ1038" s="472"/>
      <c r="DK1038" s="472"/>
      <c r="DL1038" s="472"/>
      <c r="DM1038" s="472"/>
      <c r="DN1038" s="472"/>
      <c r="DO1038" s="472"/>
      <c r="DP1038" s="472"/>
      <c r="DQ1038" s="472"/>
      <c r="DR1038" s="472"/>
      <c r="DS1038" s="472"/>
      <c r="DT1038" s="472"/>
      <c r="DU1038" s="472"/>
      <c r="DV1038" s="472"/>
      <c r="DW1038" s="472"/>
      <c r="DX1038" s="472"/>
      <c r="DY1038" s="472"/>
      <c r="DZ1038" s="472"/>
      <c r="EA1038" s="472"/>
      <c r="EB1038" s="472"/>
      <c r="EC1038" s="472"/>
      <c r="ED1038" s="472"/>
      <c r="EE1038" s="472"/>
      <c r="EF1038" s="472"/>
      <c r="EG1038" s="472"/>
      <c r="EH1038" s="472"/>
      <c r="EI1038" s="472"/>
      <c r="EJ1038" s="472"/>
      <c r="EK1038" s="472"/>
      <c r="EL1038" s="472"/>
      <c r="EM1038" s="472"/>
      <c r="EN1038" s="472"/>
      <c r="EO1038" s="472"/>
      <c r="EP1038" s="472"/>
      <c r="EQ1038" s="472"/>
      <c r="ER1038" s="472"/>
      <c r="ES1038" s="472"/>
      <c r="ET1038" s="472"/>
      <c r="EU1038" s="472"/>
      <c r="EV1038" s="472"/>
      <c r="EW1038" s="472"/>
      <c r="EX1038" s="472"/>
      <c r="EY1038" s="472"/>
      <c r="EZ1038" s="472"/>
      <c r="FA1038" s="472"/>
      <c r="FB1038" s="472"/>
      <c r="FC1038" s="472"/>
      <c r="FD1038" s="472"/>
      <c r="FE1038" s="472"/>
      <c r="FF1038" s="472"/>
      <c r="FG1038" s="472"/>
      <c r="FH1038" s="472"/>
      <c r="FI1038" s="472"/>
      <c r="FJ1038" s="472"/>
      <c r="FK1038" s="472"/>
      <c r="FL1038" s="472"/>
      <c r="FM1038" s="472"/>
      <c r="FN1038" s="472"/>
      <c r="FO1038" s="472"/>
      <c r="FP1038" s="472"/>
      <c r="FQ1038" s="472"/>
      <c r="FR1038" s="472"/>
      <c r="FS1038" s="472"/>
      <c r="FT1038" s="472"/>
      <c r="FU1038" s="472"/>
      <c r="FV1038" s="472"/>
      <c r="FW1038" s="472"/>
      <c r="FX1038" s="472"/>
      <c r="FY1038" s="472"/>
      <c r="FZ1038" s="472"/>
      <c r="GA1038" s="472"/>
      <c r="GB1038" s="472"/>
      <c r="GC1038" s="472"/>
      <c r="GD1038" s="472"/>
      <c r="GE1038" s="472"/>
      <c r="GF1038" s="472"/>
      <c r="GG1038" s="472"/>
      <c r="GH1038" s="472"/>
      <c r="GI1038" s="472"/>
      <c r="GJ1038" s="472"/>
      <c r="GK1038" s="472"/>
      <c r="GL1038" s="472"/>
      <c r="GM1038" s="472"/>
      <c r="GN1038" s="472"/>
      <c r="GO1038" s="472"/>
      <c r="GP1038" s="472"/>
      <c r="GQ1038" s="472"/>
      <c r="GR1038" s="472"/>
      <c r="GS1038" s="472"/>
      <c r="GT1038" s="472"/>
      <c r="GU1038" s="472"/>
      <c r="GV1038" s="472"/>
    </row>
    <row r="1039" spans="1:204" s="473" customFormat="1" x14ac:dyDescent="0.2">
      <c r="A1039" s="491"/>
      <c r="B1039" s="481" t="s">
        <v>1778</v>
      </c>
      <c r="C1039" s="475" t="s">
        <v>135</v>
      </c>
      <c r="D1039" s="478">
        <v>0.08</v>
      </c>
      <c r="E1039" s="478"/>
      <c r="F1039" s="478"/>
      <c r="G1039" s="478"/>
      <c r="H1039" s="478"/>
      <c r="I1039" s="478"/>
      <c r="J1039" s="478"/>
      <c r="K1039" s="478"/>
      <c r="L1039" s="478"/>
      <c r="M1039" s="478"/>
      <c r="N1039" s="478"/>
      <c r="O1039" s="478"/>
      <c r="P1039" s="478"/>
      <c r="Q1039" s="478"/>
      <c r="R1039" s="478"/>
      <c r="S1039" s="478"/>
      <c r="T1039" s="478"/>
      <c r="U1039" s="478"/>
      <c r="V1039" s="478"/>
      <c r="W1039" s="478"/>
      <c r="X1039" s="478">
        <v>0</v>
      </c>
      <c r="Y1039" s="478"/>
      <c r="Z1039" s="478"/>
      <c r="AA1039" s="478"/>
      <c r="AB1039" s="478"/>
      <c r="AC1039" s="478"/>
      <c r="AD1039" s="478"/>
      <c r="AE1039" s="478"/>
      <c r="AF1039" s="478"/>
      <c r="AG1039" s="478"/>
      <c r="AH1039" s="478"/>
      <c r="AI1039" s="478"/>
      <c r="AJ1039" s="478"/>
      <c r="AK1039" s="478"/>
      <c r="AL1039" s="478"/>
      <c r="AM1039" s="478"/>
      <c r="AN1039" s="478"/>
      <c r="AO1039" s="478"/>
      <c r="AP1039" s="478"/>
      <c r="AQ1039" s="478"/>
      <c r="AR1039" s="478"/>
      <c r="AS1039" s="478"/>
      <c r="AT1039" s="478"/>
      <c r="AU1039" s="478"/>
      <c r="AV1039" s="478"/>
      <c r="AW1039" s="478"/>
      <c r="AX1039" s="478"/>
      <c r="AY1039" s="478"/>
      <c r="AZ1039" s="478"/>
      <c r="BA1039" s="478">
        <v>0.08</v>
      </c>
      <c r="BB1039" s="478"/>
      <c r="BC1039" s="478"/>
      <c r="BD1039" s="475" t="s">
        <v>1538</v>
      </c>
      <c r="BE1039" s="495" t="s">
        <v>1779</v>
      </c>
      <c r="BF1039" s="472">
        <v>2017</v>
      </c>
      <c r="BG1039" s="472">
        <v>0.08</v>
      </c>
      <c r="BH1039" s="472">
        <v>0</v>
      </c>
      <c r="BI1039" s="472"/>
      <c r="BJ1039" s="472"/>
      <c r="BK1039" s="472"/>
      <c r="BL1039" s="472"/>
      <c r="BM1039" s="472"/>
      <c r="BN1039" s="472"/>
      <c r="BO1039" s="472"/>
      <c r="BP1039" s="472"/>
      <c r="BQ1039" s="472"/>
      <c r="BR1039" s="472"/>
      <c r="BS1039" s="472"/>
      <c r="BT1039" s="472"/>
      <c r="BU1039" s="472"/>
      <c r="BV1039" s="472"/>
      <c r="BW1039" s="472"/>
      <c r="BX1039" s="472"/>
      <c r="BY1039" s="472"/>
      <c r="BZ1039" s="472"/>
      <c r="CA1039" s="472"/>
      <c r="CB1039" s="472"/>
      <c r="CC1039" s="472"/>
      <c r="CD1039" s="472"/>
      <c r="CE1039" s="472"/>
      <c r="CF1039" s="472"/>
      <c r="CG1039" s="472"/>
      <c r="CH1039" s="472"/>
      <c r="CI1039" s="472"/>
      <c r="CJ1039" s="472"/>
      <c r="CK1039" s="472"/>
      <c r="CL1039" s="472"/>
      <c r="CM1039" s="472"/>
      <c r="CN1039" s="472"/>
      <c r="CO1039" s="472"/>
      <c r="CP1039" s="472"/>
      <c r="CQ1039" s="472"/>
      <c r="CR1039" s="472"/>
      <c r="CS1039" s="472"/>
      <c r="CT1039" s="472"/>
      <c r="CU1039" s="472"/>
      <c r="CV1039" s="472"/>
      <c r="CW1039" s="472"/>
      <c r="CX1039" s="472"/>
      <c r="CY1039" s="472"/>
      <c r="CZ1039" s="472"/>
      <c r="DA1039" s="472"/>
      <c r="DB1039" s="472"/>
      <c r="DC1039" s="472"/>
      <c r="DD1039" s="472"/>
      <c r="DE1039" s="472"/>
      <c r="DF1039" s="472"/>
      <c r="DG1039" s="472"/>
      <c r="DH1039" s="472"/>
      <c r="DI1039" s="472"/>
      <c r="DJ1039" s="472"/>
      <c r="DK1039" s="472"/>
      <c r="DL1039" s="472"/>
      <c r="DM1039" s="472"/>
      <c r="DN1039" s="472"/>
      <c r="DO1039" s="472"/>
      <c r="DP1039" s="472"/>
      <c r="DQ1039" s="472"/>
      <c r="DR1039" s="472"/>
      <c r="DS1039" s="472"/>
      <c r="DT1039" s="472"/>
      <c r="DU1039" s="472"/>
      <c r="DV1039" s="472"/>
      <c r="DW1039" s="472"/>
      <c r="DX1039" s="472"/>
      <c r="DY1039" s="472"/>
      <c r="DZ1039" s="472"/>
      <c r="EA1039" s="472"/>
      <c r="EB1039" s="472"/>
      <c r="EC1039" s="472"/>
      <c r="ED1039" s="472"/>
      <c r="EE1039" s="472"/>
      <c r="EF1039" s="472"/>
      <c r="EG1039" s="472"/>
      <c r="EH1039" s="472"/>
      <c r="EI1039" s="472"/>
      <c r="EJ1039" s="472"/>
      <c r="EK1039" s="472"/>
      <c r="EL1039" s="472"/>
      <c r="EM1039" s="472"/>
      <c r="EN1039" s="472"/>
      <c r="EO1039" s="472"/>
      <c r="EP1039" s="472"/>
      <c r="EQ1039" s="472"/>
      <c r="ER1039" s="472"/>
      <c r="ES1039" s="472"/>
      <c r="ET1039" s="472"/>
      <c r="EU1039" s="472"/>
      <c r="EV1039" s="472"/>
      <c r="EW1039" s="472"/>
      <c r="EX1039" s="472"/>
      <c r="EY1039" s="472"/>
      <c r="EZ1039" s="472"/>
      <c r="FA1039" s="472"/>
      <c r="FB1039" s="472"/>
      <c r="FC1039" s="472"/>
      <c r="FD1039" s="472"/>
      <c r="FE1039" s="472"/>
      <c r="FF1039" s="472"/>
      <c r="FG1039" s="472"/>
      <c r="FH1039" s="472"/>
      <c r="FI1039" s="472"/>
      <c r="FJ1039" s="472"/>
      <c r="FK1039" s="472"/>
      <c r="FL1039" s="472"/>
      <c r="FM1039" s="472"/>
      <c r="FN1039" s="472"/>
      <c r="FO1039" s="472"/>
      <c r="FP1039" s="472"/>
      <c r="FQ1039" s="472"/>
      <c r="FR1039" s="472"/>
      <c r="FS1039" s="472"/>
      <c r="FT1039" s="472"/>
      <c r="FU1039" s="472"/>
      <c r="FV1039" s="472"/>
      <c r="FW1039" s="472"/>
      <c r="FX1039" s="472"/>
      <c r="FY1039" s="472"/>
      <c r="FZ1039" s="472"/>
      <c r="GA1039" s="472"/>
      <c r="GB1039" s="472"/>
      <c r="GC1039" s="472"/>
      <c r="GD1039" s="472"/>
      <c r="GE1039" s="472"/>
      <c r="GF1039" s="472"/>
      <c r="GG1039" s="472"/>
      <c r="GH1039" s="472"/>
      <c r="GI1039" s="472"/>
      <c r="GJ1039" s="472"/>
      <c r="GK1039" s="472"/>
      <c r="GL1039" s="472"/>
      <c r="GM1039" s="472"/>
      <c r="GN1039" s="472"/>
      <c r="GO1039" s="472"/>
      <c r="GP1039" s="472"/>
      <c r="GQ1039" s="472"/>
      <c r="GR1039" s="472"/>
      <c r="GS1039" s="472"/>
      <c r="GT1039" s="472"/>
      <c r="GU1039" s="472"/>
      <c r="GV1039" s="472"/>
    </row>
    <row r="1040" spans="1:204" s="473" customFormat="1" ht="32" x14ac:dyDescent="0.2">
      <c r="A1040" s="491"/>
      <c r="B1040" s="484" t="s">
        <v>1778</v>
      </c>
      <c r="C1040" s="475" t="s">
        <v>135</v>
      </c>
      <c r="D1040" s="478">
        <v>0.14000000000000001</v>
      </c>
      <c r="E1040" s="478"/>
      <c r="F1040" s="478"/>
      <c r="G1040" s="478"/>
      <c r="H1040" s="478"/>
      <c r="I1040" s="478"/>
      <c r="J1040" s="478"/>
      <c r="K1040" s="478"/>
      <c r="L1040" s="478"/>
      <c r="M1040" s="478"/>
      <c r="N1040" s="478"/>
      <c r="O1040" s="478"/>
      <c r="P1040" s="478"/>
      <c r="Q1040" s="478"/>
      <c r="R1040" s="478"/>
      <c r="S1040" s="478"/>
      <c r="T1040" s="478"/>
      <c r="U1040" s="478"/>
      <c r="V1040" s="478"/>
      <c r="W1040" s="478"/>
      <c r="X1040" s="478">
        <v>0</v>
      </c>
      <c r="Y1040" s="478"/>
      <c r="Z1040" s="478"/>
      <c r="AA1040" s="478"/>
      <c r="AB1040" s="478"/>
      <c r="AC1040" s="478"/>
      <c r="AD1040" s="478"/>
      <c r="AE1040" s="478"/>
      <c r="AF1040" s="478"/>
      <c r="AG1040" s="478"/>
      <c r="AH1040" s="478"/>
      <c r="AI1040" s="478"/>
      <c r="AJ1040" s="478"/>
      <c r="AK1040" s="478"/>
      <c r="AL1040" s="478"/>
      <c r="AM1040" s="478"/>
      <c r="AN1040" s="478"/>
      <c r="AO1040" s="478"/>
      <c r="AP1040" s="478"/>
      <c r="AQ1040" s="478"/>
      <c r="AR1040" s="478"/>
      <c r="AS1040" s="478"/>
      <c r="AT1040" s="478"/>
      <c r="AU1040" s="478"/>
      <c r="AV1040" s="478"/>
      <c r="AW1040" s="478"/>
      <c r="AX1040" s="478"/>
      <c r="AY1040" s="478"/>
      <c r="AZ1040" s="478"/>
      <c r="BA1040" s="478"/>
      <c r="BB1040" s="478"/>
      <c r="BC1040" s="478"/>
      <c r="BD1040" s="475" t="s">
        <v>1538</v>
      </c>
      <c r="BE1040" s="495"/>
      <c r="BF1040" s="472"/>
      <c r="BG1040" s="472">
        <v>0</v>
      </c>
      <c r="BH1040" s="472">
        <v>0.14000000000000001</v>
      </c>
      <c r="BI1040" s="472"/>
      <c r="BJ1040" s="472"/>
      <c r="BK1040" s="472"/>
      <c r="BL1040" s="472"/>
      <c r="BM1040" s="472"/>
      <c r="BN1040" s="472"/>
      <c r="BO1040" s="472"/>
      <c r="BP1040" s="472"/>
      <c r="BQ1040" s="472"/>
      <c r="BR1040" s="472"/>
      <c r="BS1040" s="472"/>
      <c r="BT1040" s="472"/>
      <c r="BU1040" s="472"/>
      <c r="BV1040" s="472"/>
      <c r="BW1040" s="472"/>
      <c r="BX1040" s="472"/>
      <c r="BY1040" s="472"/>
      <c r="BZ1040" s="472"/>
      <c r="CA1040" s="472"/>
      <c r="CB1040" s="472"/>
      <c r="CC1040" s="472"/>
      <c r="CD1040" s="472"/>
      <c r="CE1040" s="472"/>
      <c r="CF1040" s="472"/>
      <c r="CG1040" s="472"/>
      <c r="CH1040" s="472"/>
      <c r="CI1040" s="472"/>
      <c r="CJ1040" s="472"/>
      <c r="CK1040" s="472"/>
      <c r="CL1040" s="472"/>
      <c r="CM1040" s="472"/>
      <c r="CN1040" s="472"/>
      <c r="CO1040" s="472"/>
      <c r="CP1040" s="472"/>
      <c r="CQ1040" s="472"/>
      <c r="CR1040" s="472"/>
      <c r="CS1040" s="472"/>
      <c r="CT1040" s="472"/>
      <c r="CU1040" s="472"/>
      <c r="CV1040" s="472"/>
      <c r="CW1040" s="472"/>
      <c r="CX1040" s="472"/>
      <c r="CY1040" s="472"/>
      <c r="CZ1040" s="472"/>
      <c r="DA1040" s="472"/>
      <c r="DB1040" s="472"/>
      <c r="DC1040" s="472"/>
      <c r="DD1040" s="472"/>
      <c r="DE1040" s="472"/>
      <c r="DF1040" s="472"/>
      <c r="DG1040" s="472"/>
      <c r="DH1040" s="472"/>
      <c r="DI1040" s="472"/>
      <c r="DJ1040" s="472"/>
      <c r="DK1040" s="472"/>
      <c r="DL1040" s="472"/>
      <c r="DM1040" s="472"/>
      <c r="DN1040" s="472"/>
      <c r="DO1040" s="472"/>
      <c r="DP1040" s="472"/>
      <c r="DQ1040" s="472"/>
      <c r="DR1040" s="472"/>
      <c r="DS1040" s="472"/>
      <c r="DT1040" s="472"/>
      <c r="DU1040" s="472"/>
      <c r="DV1040" s="472"/>
      <c r="DW1040" s="472"/>
      <c r="DX1040" s="472"/>
      <c r="DY1040" s="472"/>
      <c r="DZ1040" s="472"/>
      <c r="EA1040" s="472"/>
      <c r="EB1040" s="472"/>
      <c r="EC1040" s="472"/>
      <c r="ED1040" s="472"/>
      <c r="EE1040" s="472"/>
      <c r="EF1040" s="472"/>
      <c r="EG1040" s="472"/>
      <c r="EH1040" s="472"/>
      <c r="EI1040" s="472"/>
      <c r="EJ1040" s="472"/>
      <c r="EK1040" s="472"/>
      <c r="EL1040" s="472"/>
      <c r="EM1040" s="472"/>
      <c r="EN1040" s="472"/>
      <c r="EO1040" s="472"/>
      <c r="EP1040" s="472"/>
      <c r="EQ1040" s="472"/>
      <c r="ER1040" s="472"/>
      <c r="ES1040" s="472"/>
      <c r="ET1040" s="472"/>
      <c r="EU1040" s="472"/>
      <c r="EV1040" s="472"/>
      <c r="EW1040" s="472"/>
      <c r="EX1040" s="472"/>
      <c r="EY1040" s="472"/>
      <c r="EZ1040" s="472"/>
      <c r="FA1040" s="472"/>
      <c r="FB1040" s="472"/>
      <c r="FC1040" s="472"/>
      <c r="FD1040" s="472"/>
      <c r="FE1040" s="472"/>
      <c r="FF1040" s="472"/>
      <c r="FG1040" s="472"/>
      <c r="FH1040" s="472"/>
      <c r="FI1040" s="472"/>
      <c r="FJ1040" s="472"/>
      <c r="FK1040" s="472"/>
      <c r="FL1040" s="472"/>
      <c r="FM1040" s="472"/>
      <c r="FN1040" s="472"/>
      <c r="FO1040" s="472"/>
      <c r="FP1040" s="472"/>
      <c r="FQ1040" s="472"/>
      <c r="FR1040" s="472"/>
      <c r="FS1040" s="472"/>
      <c r="FT1040" s="472"/>
      <c r="FU1040" s="472"/>
      <c r="FV1040" s="472"/>
      <c r="FW1040" s="472"/>
      <c r="FX1040" s="472"/>
      <c r="FY1040" s="472"/>
      <c r="FZ1040" s="472"/>
      <c r="GA1040" s="472"/>
      <c r="GB1040" s="472"/>
      <c r="GC1040" s="472"/>
      <c r="GD1040" s="472"/>
      <c r="GE1040" s="472"/>
      <c r="GF1040" s="472"/>
      <c r="GG1040" s="472"/>
      <c r="GH1040" s="472"/>
      <c r="GI1040" s="472"/>
      <c r="GJ1040" s="472"/>
      <c r="GK1040" s="472"/>
      <c r="GL1040" s="472"/>
      <c r="GM1040" s="472"/>
      <c r="GN1040" s="472"/>
      <c r="GO1040" s="472"/>
      <c r="GP1040" s="472"/>
      <c r="GQ1040" s="472"/>
      <c r="GR1040" s="472"/>
      <c r="GS1040" s="472"/>
      <c r="GT1040" s="472"/>
      <c r="GU1040" s="472"/>
      <c r="GV1040" s="472"/>
    </row>
    <row r="1041" spans="1:204" s="473" customFormat="1" x14ac:dyDescent="0.2">
      <c r="A1041" s="491"/>
      <c r="B1041" s="482" t="s">
        <v>1780</v>
      </c>
      <c r="C1041" s="475" t="s">
        <v>135</v>
      </c>
      <c r="D1041" s="478">
        <v>0.18</v>
      </c>
      <c r="E1041" s="478"/>
      <c r="F1041" s="478"/>
      <c r="G1041" s="478">
        <v>0.18</v>
      </c>
      <c r="H1041" s="478"/>
      <c r="I1041" s="478"/>
      <c r="J1041" s="478"/>
      <c r="K1041" s="478"/>
      <c r="L1041" s="478"/>
      <c r="M1041" s="478"/>
      <c r="N1041" s="478"/>
      <c r="O1041" s="478"/>
      <c r="P1041" s="478"/>
      <c r="Q1041" s="478"/>
      <c r="R1041" s="478"/>
      <c r="S1041" s="478"/>
      <c r="T1041" s="478"/>
      <c r="U1041" s="478"/>
      <c r="V1041" s="478"/>
      <c r="W1041" s="478"/>
      <c r="X1041" s="478">
        <v>0</v>
      </c>
      <c r="Y1041" s="478"/>
      <c r="Z1041" s="478"/>
      <c r="AA1041" s="478"/>
      <c r="AB1041" s="478"/>
      <c r="AC1041" s="478"/>
      <c r="AD1041" s="478"/>
      <c r="AE1041" s="478"/>
      <c r="AF1041" s="478"/>
      <c r="AG1041" s="478"/>
      <c r="AH1041" s="478"/>
      <c r="AI1041" s="478"/>
      <c r="AJ1041" s="478"/>
      <c r="AK1041" s="478"/>
      <c r="AL1041" s="478"/>
      <c r="AM1041" s="478"/>
      <c r="AN1041" s="478"/>
      <c r="AO1041" s="478"/>
      <c r="AP1041" s="478"/>
      <c r="AQ1041" s="478"/>
      <c r="AR1041" s="478"/>
      <c r="AS1041" s="478"/>
      <c r="AT1041" s="478"/>
      <c r="AU1041" s="478"/>
      <c r="AV1041" s="478"/>
      <c r="AW1041" s="478"/>
      <c r="AX1041" s="478"/>
      <c r="AY1041" s="478"/>
      <c r="AZ1041" s="478"/>
      <c r="BA1041" s="478"/>
      <c r="BB1041" s="478"/>
      <c r="BC1041" s="478"/>
      <c r="BD1041" s="475" t="s">
        <v>2979</v>
      </c>
      <c r="BE1041" s="493" t="s">
        <v>1781</v>
      </c>
      <c r="BF1041" s="472">
        <v>2017</v>
      </c>
      <c r="BG1041" s="472">
        <v>0.18</v>
      </c>
      <c r="BH1041" s="472">
        <v>0</v>
      </c>
      <c r="BI1041" s="472"/>
      <c r="BJ1041" s="472"/>
      <c r="BK1041" s="472"/>
      <c r="BL1041" s="472"/>
      <c r="BM1041" s="472"/>
      <c r="BN1041" s="472"/>
      <c r="BO1041" s="472"/>
      <c r="BP1041" s="472"/>
      <c r="BQ1041" s="472"/>
      <c r="BR1041" s="472"/>
      <c r="BS1041" s="472"/>
      <c r="BT1041" s="472"/>
      <c r="BU1041" s="472"/>
      <c r="BV1041" s="472"/>
      <c r="BW1041" s="472"/>
      <c r="BX1041" s="472"/>
      <c r="BY1041" s="472"/>
      <c r="BZ1041" s="472"/>
      <c r="CA1041" s="472"/>
      <c r="CB1041" s="472"/>
      <c r="CC1041" s="472"/>
      <c r="CD1041" s="472"/>
      <c r="CE1041" s="472"/>
      <c r="CF1041" s="472"/>
      <c r="CG1041" s="472"/>
      <c r="CH1041" s="472"/>
      <c r="CI1041" s="472"/>
      <c r="CJ1041" s="472"/>
      <c r="CK1041" s="472"/>
      <c r="CL1041" s="472"/>
      <c r="CM1041" s="472"/>
      <c r="CN1041" s="472"/>
      <c r="CO1041" s="472"/>
      <c r="CP1041" s="472"/>
      <c r="CQ1041" s="472"/>
      <c r="CR1041" s="472"/>
      <c r="CS1041" s="472"/>
      <c r="CT1041" s="472"/>
      <c r="CU1041" s="472"/>
      <c r="CV1041" s="472"/>
      <c r="CW1041" s="472"/>
      <c r="CX1041" s="472"/>
      <c r="CY1041" s="472"/>
      <c r="CZ1041" s="472"/>
      <c r="DA1041" s="472"/>
      <c r="DB1041" s="472"/>
      <c r="DC1041" s="472"/>
      <c r="DD1041" s="472"/>
      <c r="DE1041" s="472"/>
      <c r="DF1041" s="472"/>
      <c r="DG1041" s="472"/>
      <c r="DH1041" s="472"/>
      <c r="DI1041" s="472"/>
      <c r="DJ1041" s="472"/>
      <c r="DK1041" s="472"/>
      <c r="DL1041" s="472"/>
      <c r="DM1041" s="472"/>
      <c r="DN1041" s="472"/>
      <c r="DO1041" s="472"/>
      <c r="DP1041" s="472"/>
      <c r="DQ1041" s="472"/>
      <c r="DR1041" s="472"/>
      <c r="DS1041" s="472"/>
      <c r="DT1041" s="472"/>
      <c r="DU1041" s="472"/>
      <c r="DV1041" s="472"/>
      <c r="DW1041" s="472"/>
      <c r="DX1041" s="472"/>
      <c r="DY1041" s="472"/>
      <c r="DZ1041" s="472"/>
      <c r="EA1041" s="472"/>
      <c r="EB1041" s="472"/>
      <c r="EC1041" s="472"/>
      <c r="ED1041" s="472"/>
      <c r="EE1041" s="472"/>
      <c r="EF1041" s="472"/>
      <c r="EG1041" s="472"/>
      <c r="EH1041" s="472"/>
      <c r="EI1041" s="472"/>
      <c r="EJ1041" s="472"/>
      <c r="EK1041" s="472"/>
      <c r="EL1041" s="472"/>
      <c r="EM1041" s="472"/>
      <c r="EN1041" s="472"/>
      <c r="EO1041" s="472"/>
      <c r="EP1041" s="472"/>
      <c r="EQ1041" s="472"/>
      <c r="ER1041" s="472"/>
      <c r="ES1041" s="472"/>
      <c r="ET1041" s="472"/>
      <c r="EU1041" s="472"/>
      <c r="EV1041" s="472"/>
      <c r="EW1041" s="472"/>
      <c r="EX1041" s="472"/>
      <c r="EY1041" s="472"/>
      <c r="EZ1041" s="472"/>
      <c r="FA1041" s="472"/>
      <c r="FB1041" s="472"/>
      <c r="FC1041" s="472"/>
      <c r="FD1041" s="472"/>
      <c r="FE1041" s="472"/>
      <c r="FF1041" s="472"/>
      <c r="FG1041" s="472"/>
      <c r="FH1041" s="472"/>
      <c r="FI1041" s="472"/>
      <c r="FJ1041" s="472"/>
      <c r="FK1041" s="472"/>
      <c r="FL1041" s="472"/>
      <c r="FM1041" s="472"/>
      <c r="FN1041" s="472"/>
      <c r="FO1041" s="472"/>
      <c r="FP1041" s="472"/>
      <c r="FQ1041" s="472"/>
      <c r="FR1041" s="472"/>
      <c r="FS1041" s="472"/>
      <c r="FT1041" s="472"/>
      <c r="FU1041" s="472"/>
      <c r="FV1041" s="472"/>
      <c r="FW1041" s="472"/>
      <c r="FX1041" s="472"/>
      <c r="FY1041" s="472"/>
      <c r="FZ1041" s="472"/>
      <c r="GA1041" s="472"/>
      <c r="GB1041" s="472"/>
      <c r="GC1041" s="472"/>
      <c r="GD1041" s="472"/>
      <c r="GE1041" s="472"/>
      <c r="GF1041" s="472"/>
      <c r="GG1041" s="472"/>
      <c r="GH1041" s="472"/>
      <c r="GI1041" s="472"/>
      <c r="GJ1041" s="472"/>
      <c r="GK1041" s="472"/>
      <c r="GL1041" s="472"/>
      <c r="GM1041" s="472"/>
      <c r="GN1041" s="472"/>
      <c r="GO1041" s="472"/>
      <c r="GP1041" s="472"/>
      <c r="GQ1041" s="472"/>
      <c r="GR1041" s="472"/>
      <c r="GS1041" s="472"/>
      <c r="GT1041" s="472"/>
      <c r="GU1041" s="472"/>
      <c r="GV1041" s="472"/>
    </row>
    <row r="1042" spans="1:204" s="473" customFormat="1" x14ac:dyDescent="0.2">
      <c r="A1042" s="491"/>
      <c r="B1042" s="484" t="s">
        <v>1782</v>
      </c>
      <c r="C1042" s="475" t="s">
        <v>135</v>
      </c>
      <c r="D1042" s="478">
        <v>0.4</v>
      </c>
      <c r="E1042" s="478"/>
      <c r="F1042" s="478"/>
      <c r="G1042" s="478">
        <v>0.1</v>
      </c>
      <c r="H1042" s="478"/>
      <c r="I1042" s="478"/>
      <c r="J1042" s="478"/>
      <c r="K1042" s="478"/>
      <c r="L1042" s="478"/>
      <c r="M1042" s="478"/>
      <c r="N1042" s="478"/>
      <c r="O1042" s="478"/>
      <c r="P1042" s="478"/>
      <c r="Q1042" s="478"/>
      <c r="R1042" s="478"/>
      <c r="S1042" s="478"/>
      <c r="T1042" s="478"/>
      <c r="U1042" s="478"/>
      <c r="V1042" s="478"/>
      <c r="W1042" s="478"/>
      <c r="X1042" s="478">
        <v>0</v>
      </c>
      <c r="Y1042" s="478"/>
      <c r="Z1042" s="478"/>
      <c r="AA1042" s="478"/>
      <c r="AB1042" s="478"/>
      <c r="AC1042" s="478"/>
      <c r="AD1042" s="478"/>
      <c r="AE1042" s="478"/>
      <c r="AF1042" s="478"/>
      <c r="AG1042" s="478"/>
      <c r="AH1042" s="478"/>
      <c r="AI1042" s="478"/>
      <c r="AJ1042" s="478"/>
      <c r="AK1042" s="478"/>
      <c r="AL1042" s="478"/>
      <c r="AM1042" s="478"/>
      <c r="AN1042" s="478"/>
      <c r="AO1042" s="478"/>
      <c r="AP1042" s="478"/>
      <c r="AQ1042" s="478"/>
      <c r="AR1042" s="478"/>
      <c r="AS1042" s="478"/>
      <c r="AT1042" s="478"/>
      <c r="AU1042" s="478"/>
      <c r="AV1042" s="478"/>
      <c r="AW1042" s="478"/>
      <c r="AX1042" s="478"/>
      <c r="AY1042" s="478"/>
      <c r="AZ1042" s="478"/>
      <c r="BA1042" s="478">
        <v>0.3</v>
      </c>
      <c r="BB1042" s="478"/>
      <c r="BC1042" s="478"/>
      <c r="BD1042" s="475" t="s">
        <v>2983</v>
      </c>
      <c r="BE1042" s="495" t="s">
        <v>1783</v>
      </c>
      <c r="BF1042" s="472">
        <v>2017</v>
      </c>
      <c r="BG1042" s="472">
        <v>0.4</v>
      </c>
      <c r="BH1042" s="472">
        <v>0</v>
      </c>
      <c r="BI1042" s="472"/>
      <c r="BJ1042" s="472"/>
      <c r="BK1042" s="472"/>
      <c r="BL1042" s="472"/>
      <c r="BM1042" s="472"/>
      <c r="BN1042" s="472"/>
      <c r="BO1042" s="472"/>
      <c r="BP1042" s="472"/>
      <c r="BQ1042" s="472"/>
      <c r="BR1042" s="472"/>
      <c r="BS1042" s="472"/>
      <c r="BT1042" s="472"/>
      <c r="BU1042" s="472"/>
      <c r="BV1042" s="472"/>
      <c r="BW1042" s="472"/>
      <c r="BX1042" s="472"/>
      <c r="BY1042" s="472"/>
      <c r="BZ1042" s="472"/>
      <c r="CA1042" s="472"/>
      <c r="CB1042" s="472"/>
      <c r="CC1042" s="472"/>
      <c r="CD1042" s="472"/>
      <c r="CE1042" s="472"/>
      <c r="CF1042" s="472"/>
      <c r="CG1042" s="472"/>
      <c r="CH1042" s="472"/>
      <c r="CI1042" s="472"/>
      <c r="CJ1042" s="472"/>
      <c r="CK1042" s="472"/>
      <c r="CL1042" s="472"/>
      <c r="CM1042" s="472"/>
      <c r="CN1042" s="472"/>
      <c r="CO1042" s="472"/>
      <c r="CP1042" s="472"/>
      <c r="CQ1042" s="472"/>
      <c r="CR1042" s="472"/>
      <c r="CS1042" s="472"/>
      <c r="CT1042" s="472"/>
      <c r="CU1042" s="472"/>
      <c r="CV1042" s="472"/>
      <c r="CW1042" s="472"/>
      <c r="CX1042" s="472"/>
      <c r="CY1042" s="472"/>
      <c r="CZ1042" s="472"/>
      <c r="DA1042" s="472"/>
      <c r="DB1042" s="472"/>
      <c r="DC1042" s="472"/>
      <c r="DD1042" s="472"/>
      <c r="DE1042" s="472"/>
      <c r="DF1042" s="472"/>
      <c r="DG1042" s="472"/>
      <c r="DH1042" s="472"/>
      <c r="DI1042" s="472"/>
      <c r="DJ1042" s="472"/>
      <c r="DK1042" s="472"/>
      <c r="DL1042" s="472"/>
      <c r="DM1042" s="472"/>
      <c r="DN1042" s="472"/>
      <c r="DO1042" s="472"/>
      <c r="DP1042" s="472"/>
      <c r="DQ1042" s="472"/>
      <c r="DR1042" s="472"/>
      <c r="DS1042" s="472"/>
      <c r="DT1042" s="472"/>
      <c r="DU1042" s="472"/>
      <c r="DV1042" s="472"/>
      <c r="DW1042" s="472"/>
      <c r="DX1042" s="472"/>
      <c r="DY1042" s="472"/>
      <c r="DZ1042" s="472"/>
      <c r="EA1042" s="472"/>
      <c r="EB1042" s="472"/>
      <c r="EC1042" s="472"/>
      <c r="ED1042" s="472"/>
      <c r="EE1042" s="472"/>
      <c r="EF1042" s="472"/>
      <c r="EG1042" s="472"/>
      <c r="EH1042" s="472"/>
      <c r="EI1042" s="472"/>
      <c r="EJ1042" s="472"/>
      <c r="EK1042" s="472"/>
      <c r="EL1042" s="472"/>
      <c r="EM1042" s="472"/>
      <c r="EN1042" s="472"/>
      <c r="EO1042" s="472"/>
      <c r="EP1042" s="472"/>
      <c r="EQ1042" s="472"/>
      <c r="ER1042" s="472"/>
      <c r="ES1042" s="472"/>
      <c r="ET1042" s="472"/>
      <c r="EU1042" s="472"/>
      <c r="EV1042" s="472"/>
      <c r="EW1042" s="472"/>
      <c r="EX1042" s="472"/>
      <c r="EY1042" s="472"/>
      <c r="EZ1042" s="472"/>
      <c r="FA1042" s="472"/>
      <c r="FB1042" s="472"/>
      <c r="FC1042" s="472"/>
      <c r="FD1042" s="472"/>
      <c r="FE1042" s="472"/>
      <c r="FF1042" s="472"/>
      <c r="FG1042" s="472"/>
      <c r="FH1042" s="472"/>
      <c r="FI1042" s="472"/>
      <c r="FJ1042" s="472"/>
      <c r="FK1042" s="472"/>
      <c r="FL1042" s="472"/>
      <c r="FM1042" s="472"/>
      <c r="FN1042" s="472"/>
      <c r="FO1042" s="472"/>
      <c r="FP1042" s="472"/>
      <c r="FQ1042" s="472"/>
      <c r="FR1042" s="472"/>
      <c r="FS1042" s="472"/>
      <c r="FT1042" s="472"/>
      <c r="FU1042" s="472"/>
      <c r="FV1042" s="472"/>
      <c r="FW1042" s="472"/>
      <c r="FX1042" s="472"/>
      <c r="FY1042" s="472"/>
      <c r="FZ1042" s="472"/>
      <c r="GA1042" s="472"/>
      <c r="GB1042" s="472"/>
      <c r="GC1042" s="472"/>
      <c r="GD1042" s="472"/>
      <c r="GE1042" s="472"/>
      <c r="GF1042" s="472"/>
      <c r="GG1042" s="472"/>
      <c r="GH1042" s="472"/>
      <c r="GI1042" s="472"/>
      <c r="GJ1042" s="472"/>
      <c r="GK1042" s="472"/>
      <c r="GL1042" s="472"/>
      <c r="GM1042" s="472"/>
      <c r="GN1042" s="472"/>
      <c r="GO1042" s="472"/>
      <c r="GP1042" s="472"/>
      <c r="GQ1042" s="472"/>
      <c r="GR1042" s="472"/>
      <c r="GS1042" s="472"/>
      <c r="GT1042" s="472"/>
      <c r="GU1042" s="472"/>
      <c r="GV1042" s="472"/>
    </row>
    <row r="1043" spans="1:204" s="473" customFormat="1" x14ac:dyDescent="0.2">
      <c r="A1043" s="491"/>
      <c r="B1043" s="484" t="s">
        <v>1784</v>
      </c>
      <c r="C1043" s="475" t="s">
        <v>135</v>
      </c>
      <c r="D1043" s="478">
        <v>0.06</v>
      </c>
      <c r="E1043" s="478"/>
      <c r="F1043" s="478"/>
      <c r="G1043" s="478"/>
      <c r="H1043" s="478"/>
      <c r="I1043" s="478"/>
      <c r="J1043" s="478"/>
      <c r="K1043" s="478"/>
      <c r="L1043" s="478"/>
      <c r="M1043" s="478"/>
      <c r="N1043" s="478"/>
      <c r="O1043" s="478"/>
      <c r="P1043" s="478"/>
      <c r="Q1043" s="478"/>
      <c r="R1043" s="478"/>
      <c r="S1043" s="478"/>
      <c r="T1043" s="478"/>
      <c r="U1043" s="478"/>
      <c r="V1043" s="478"/>
      <c r="W1043" s="478"/>
      <c r="X1043" s="478">
        <v>0</v>
      </c>
      <c r="Y1043" s="478"/>
      <c r="Z1043" s="478"/>
      <c r="AA1043" s="478"/>
      <c r="AB1043" s="478"/>
      <c r="AC1043" s="478"/>
      <c r="AD1043" s="478"/>
      <c r="AE1043" s="478"/>
      <c r="AF1043" s="478"/>
      <c r="AG1043" s="478"/>
      <c r="AH1043" s="478"/>
      <c r="AI1043" s="478"/>
      <c r="AJ1043" s="478"/>
      <c r="AK1043" s="478"/>
      <c r="AL1043" s="478"/>
      <c r="AM1043" s="478"/>
      <c r="AN1043" s="478"/>
      <c r="AO1043" s="478"/>
      <c r="AP1043" s="478"/>
      <c r="AQ1043" s="478"/>
      <c r="AR1043" s="478"/>
      <c r="AS1043" s="478"/>
      <c r="AT1043" s="478"/>
      <c r="AU1043" s="478"/>
      <c r="AV1043" s="478"/>
      <c r="AW1043" s="478"/>
      <c r="AX1043" s="478"/>
      <c r="AY1043" s="478"/>
      <c r="AZ1043" s="478"/>
      <c r="BA1043" s="478"/>
      <c r="BB1043" s="478"/>
      <c r="BC1043" s="478"/>
      <c r="BD1043" s="475" t="s">
        <v>2983</v>
      </c>
      <c r="BE1043" s="495"/>
      <c r="BF1043" s="472"/>
      <c r="BG1043" s="472">
        <v>0</v>
      </c>
      <c r="BH1043" s="472">
        <v>0.06</v>
      </c>
      <c r="BI1043" s="472"/>
      <c r="BJ1043" s="472"/>
      <c r="BK1043" s="472"/>
      <c r="BL1043" s="472"/>
      <c r="BM1043" s="472"/>
      <c r="BN1043" s="472"/>
      <c r="BO1043" s="472"/>
      <c r="BP1043" s="472"/>
      <c r="BQ1043" s="472"/>
      <c r="BR1043" s="472"/>
      <c r="BS1043" s="472"/>
      <c r="BT1043" s="472"/>
      <c r="BU1043" s="472"/>
      <c r="BV1043" s="472"/>
      <c r="BW1043" s="472"/>
      <c r="BX1043" s="472"/>
      <c r="BY1043" s="472"/>
      <c r="BZ1043" s="472"/>
      <c r="CA1043" s="472"/>
      <c r="CB1043" s="472"/>
      <c r="CC1043" s="472"/>
      <c r="CD1043" s="472"/>
      <c r="CE1043" s="472"/>
      <c r="CF1043" s="472"/>
      <c r="CG1043" s="472"/>
      <c r="CH1043" s="472"/>
      <c r="CI1043" s="472"/>
      <c r="CJ1043" s="472"/>
      <c r="CK1043" s="472"/>
      <c r="CL1043" s="472"/>
      <c r="CM1043" s="472"/>
      <c r="CN1043" s="472"/>
      <c r="CO1043" s="472"/>
      <c r="CP1043" s="472"/>
      <c r="CQ1043" s="472"/>
      <c r="CR1043" s="472"/>
      <c r="CS1043" s="472"/>
      <c r="CT1043" s="472"/>
      <c r="CU1043" s="472"/>
      <c r="CV1043" s="472"/>
      <c r="CW1043" s="472"/>
      <c r="CX1043" s="472"/>
      <c r="CY1043" s="472"/>
      <c r="CZ1043" s="472"/>
      <c r="DA1043" s="472"/>
      <c r="DB1043" s="472"/>
      <c r="DC1043" s="472"/>
      <c r="DD1043" s="472"/>
      <c r="DE1043" s="472"/>
      <c r="DF1043" s="472"/>
      <c r="DG1043" s="472"/>
      <c r="DH1043" s="472"/>
      <c r="DI1043" s="472"/>
      <c r="DJ1043" s="472"/>
      <c r="DK1043" s="472"/>
      <c r="DL1043" s="472"/>
      <c r="DM1043" s="472"/>
      <c r="DN1043" s="472"/>
      <c r="DO1043" s="472"/>
      <c r="DP1043" s="472"/>
      <c r="DQ1043" s="472"/>
      <c r="DR1043" s="472"/>
      <c r="DS1043" s="472"/>
      <c r="DT1043" s="472"/>
      <c r="DU1043" s="472"/>
      <c r="DV1043" s="472"/>
      <c r="DW1043" s="472"/>
      <c r="DX1043" s="472"/>
      <c r="DY1043" s="472"/>
      <c r="DZ1043" s="472"/>
      <c r="EA1043" s="472"/>
      <c r="EB1043" s="472"/>
      <c r="EC1043" s="472"/>
      <c r="ED1043" s="472"/>
      <c r="EE1043" s="472"/>
      <c r="EF1043" s="472"/>
      <c r="EG1043" s="472"/>
      <c r="EH1043" s="472"/>
      <c r="EI1043" s="472"/>
      <c r="EJ1043" s="472"/>
      <c r="EK1043" s="472"/>
      <c r="EL1043" s="472"/>
      <c r="EM1043" s="472"/>
      <c r="EN1043" s="472"/>
      <c r="EO1043" s="472"/>
      <c r="EP1043" s="472"/>
      <c r="EQ1043" s="472"/>
      <c r="ER1043" s="472"/>
      <c r="ES1043" s="472"/>
      <c r="ET1043" s="472"/>
      <c r="EU1043" s="472"/>
      <c r="EV1043" s="472"/>
      <c r="EW1043" s="472"/>
      <c r="EX1043" s="472"/>
      <c r="EY1043" s="472"/>
      <c r="EZ1043" s="472"/>
      <c r="FA1043" s="472"/>
      <c r="FB1043" s="472"/>
      <c r="FC1043" s="472"/>
      <c r="FD1043" s="472"/>
      <c r="FE1043" s="472"/>
      <c r="FF1043" s="472"/>
      <c r="FG1043" s="472"/>
      <c r="FH1043" s="472"/>
      <c r="FI1043" s="472"/>
      <c r="FJ1043" s="472"/>
      <c r="FK1043" s="472"/>
      <c r="FL1043" s="472"/>
      <c r="FM1043" s="472"/>
      <c r="FN1043" s="472"/>
      <c r="FO1043" s="472"/>
      <c r="FP1043" s="472"/>
      <c r="FQ1043" s="472"/>
      <c r="FR1043" s="472"/>
      <c r="FS1043" s="472"/>
      <c r="FT1043" s="472"/>
      <c r="FU1043" s="472"/>
      <c r="FV1043" s="472"/>
      <c r="FW1043" s="472"/>
      <c r="FX1043" s="472"/>
      <c r="FY1043" s="472"/>
      <c r="FZ1043" s="472"/>
      <c r="GA1043" s="472"/>
      <c r="GB1043" s="472"/>
      <c r="GC1043" s="472"/>
      <c r="GD1043" s="472"/>
      <c r="GE1043" s="472"/>
      <c r="GF1043" s="472"/>
      <c r="GG1043" s="472"/>
      <c r="GH1043" s="472"/>
      <c r="GI1043" s="472"/>
      <c r="GJ1043" s="472"/>
      <c r="GK1043" s="472"/>
      <c r="GL1043" s="472"/>
      <c r="GM1043" s="472"/>
      <c r="GN1043" s="472"/>
      <c r="GO1043" s="472"/>
      <c r="GP1043" s="472"/>
      <c r="GQ1043" s="472"/>
      <c r="GR1043" s="472"/>
      <c r="GS1043" s="472"/>
      <c r="GT1043" s="472"/>
      <c r="GU1043" s="472"/>
      <c r="GV1043" s="472"/>
    </row>
    <row r="1044" spans="1:204" s="473" customFormat="1" ht="32" x14ac:dyDescent="0.2">
      <c r="A1044" s="491"/>
      <c r="B1044" s="484" t="s">
        <v>1785</v>
      </c>
      <c r="C1044" s="475" t="s">
        <v>135</v>
      </c>
      <c r="D1044" s="478">
        <v>0.08</v>
      </c>
      <c r="E1044" s="478"/>
      <c r="F1044" s="478"/>
      <c r="G1044" s="478"/>
      <c r="H1044" s="478"/>
      <c r="I1044" s="478"/>
      <c r="J1044" s="478"/>
      <c r="K1044" s="478"/>
      <c r="L1044" s="478">
        <v>0.05</v>
      </c>
      <c r="M1044" s="478"/>
      <c r="N1044" s="478"/>
      <c r="O1044" s="478"/>
      <c r="P1044" s="478"/>
      <c r="Q1044" s="478"/>
      <c r="R1044" s="478"/>
      <c r="S1044" s="478"/>
      <c r="T1044" s="478"/>
      <c r="U1044" s="478"/>
      <c r="V1044" s="478"/>
      <c r="W1044" s="478"/>
      <c r="X1044" s="478">
        <v>0</v>
      </c>
      <c r="Y1044" s="478"/>
      <c r="Z1044" s="478"/>
      <c r="AA1044" s="478"/>
      <c r="AB1044" s="478"/>
      <c r="AC1044" s="478"/>
      <c r="AD1044" s="478"/>
      <c r="AE1044" s="478"/>
      <c r="AF1044" s="478"/>
      <c r="AG1044" s="478"/>
      <c r="AH1044" s="478"/>
      <c r="AI1044" s="478"/>
      <c r="AJ1044" s="478"/>
      <c r="AK1044" s="478"/>
      <c r="AL1044" s="478"/>
      <c r="AM1044" s="478"/>
      <c r="AN1044" s="478"/>
      <c r="AO1044" s="478"/>
      <c r="AP1044" s="478"/>
      <c r="AQ1044" s="478"/>
      <c r="AR1044" s="478"/>
      <c r="AS1044" s="478"/>
      <c r="AT1044" s="478"/>
      <c r="AU1044" s="478"/>
      <c r="AV1044" s="478"/>
      <c r="AW1044" s="478"/>
      <c r="AX1044" s="478"/>
      <c r="AY1044" s="478"/>
      <c r="AZ1044" s="478"/>
      <c r="BA1044" s="478">
        <v>0.03</v>
      </c>
      <c r="BB1044" s="478"/>
      <c r="BC1044" s="478"/>
      <c r="BD1044" s="475" t="s">
        <v>2987</v>
      </c>
      <c r="BE1044" s="495" t="s">
        <v>1786</v>
      </c>
      <c r="BF1044" s="472">
        <v>2017</v>
      </c>
      <c r="BG1044" s="472">
        <v>0.08</v>
      </c>
      <c r="BH1044" s="472">
        <v>0</v>
      </c>
      <c r="BI1044" s="472"/>
      <c r="BJ1044" s="472"/>
      <c r="BK1044" s="472"/>
      <c r="BL1044" s="472"/>
      <c r="BM1044" s="472"/>
      <c r="BN1044" s="472"/>
      <c r="BO1044" s="472"/>
      <c r="BP1044" s="472"/>
      <c r="BQ1044" s="472"/>
      <c r="BR1044" s="472"/>
      <c r="BS1044" s="472"/>
      <c r="BT1044" s="472"/>
      <c r="BU1044" s="472"/>
      <c r="BV1044" s="472"/>
      <c r="BW1044" s="472"/>
      <c r="BX1044" s="472"/>
      <c r="BY1044" s="472"/>
      <c r="BZ1044" s="472"/>
      <c r="CA1044" s="472"/>
      <c r="CB1044" s="472"/>
      <c r="CC1044" s="472"/>
      <c r="CD1044" s="472"/>
      <c r="CE1044" s="472"/>
      <c r="CF1044" s="472"/>
      <c r="CG1044" s="472"/>
      <c r="CH1044" s="472"/>
      <c r="CI1044" s="472"/>
      <c r="CJ1044" s="472"/>
      <c r="CK1044" s="472"/>
      <c r="CL1044" s="472"/>
      <c r="CM1044" s="472"/>
      <c r="CN1044" s="472"/>
      <c r="CO1044" s="472"/>
      <c r="CP1044" s="472"/>
      <c r="CQ1044" s="472"/>
      <c r="CR1044" s="472"/>
      <c r="CS1044" s="472"/>
      <c r="CT1044" s="472"/>
      <c r="CU1044" s="472"/>
      <c r="CV1044" s="472"/>
      <c r="CW1044" s="472"/>
      <c r="CX1044" s="472"/>
      <c r="CY1044" s="472"/>
      <c r="CZ1044" s="472"/>
      <c r="DA1044" s="472"/>
      <c r="DB1044" s="472"/>
      <c r="DC1044" s="472"/>
      <c r="DD1044" s="472"/>
      <c r="DE1044" s="472"/>
      <c r="DF1044" s="472"/>
      <c r="DG1044" s="472"/>
      <c r="DH1044" s="472"/>
      <c r="DI1044" s="472"/>
      <c r="DJ1044" s="472"/>
      <c r="DK1044" s="472"/>
      <c r="DL1044" s="472"/>
      <c r="DM1044" s="472"/>
      <c r="DN1044" s="472"/>
      <c r="DO1044" s="472"/>
      <c r="DP1044" s="472"/>
      <c r="DQ1044" s="472"/>
      <c r="DR1044" s="472"/>
      <c r="DS1044" s="472"/>
      <c r="DT1044" s="472"/>
      <c r="DU1044" s="472"/>
      <c r="DV1044" s="472"/>
      <c r="DW1044" s="472"/>
      <c r="DX1044" s="472"/>
      <c r="DY1044" s="472"/>
      <c r="DZ1044" s="472"/>
      <c r="EA1044" s="472"/>
      <c r="EB1044" s="472"/>
      <c r="EC1044" s="472"/>
      <c r="ED1044" s="472"/>
      <c r="EE1044" s="472"/>
      <c r="EF1044" s="472"/>
      <c r="EG1044" s="472"/>
      <c r="EH1044" s="472"/>
      <c r="EI1044" s="472"/>
      <c r="EJ1044" s="472"/>
      <c r="EK1044" s="472"/>
      <c r="EL1044" s="472"/>
      <c r="EM1044" s="472"/>
      <c r="EN1044" s="472"/>
      <c r="EO1044" s="472"/>
      <c r="EP1044" s="472"/>
      <c r="EQ1044" s="472"/>
      <c r="ER1044" s="472"/>
      <c r="ES1044" s="472"/>
      <c r="ET1044" s="472"/>
      <c r="EU1044" s="472"/>
      <c r="EV1044" s="472"/>
      <c r="EW1044" s="472"/>
      <c r="EX1044" s="472"/>
      <c r="EY1044" s="472"/>
      <c r="EZ1044" s="472"/>
      <c r="FA1044" s="472"/>
      <c r="FB1044" s="472"/>
      <c r="FC1044" s="472"/>
      <c r="FD1044" s="472"/>
      <c r="FE1044" s="472"/>
      <c r="FF1044" s="472"/>
      <c r="FG1044" s="472"/>
      <c r="FH1044" s="472"/>
      <c r="FI1044" s="472"/>
      <c r="FJ1044" s="472"/>
      <c r="FK1044" s="472"/>
      <c r="FL1044" s="472"/>
      <c r="FM1044" s="472"/>
      <c r="FN1044" s="472"/>
      <c r="FO1044" s="472"/>
      <c r="FP1044" s="472"/>
      <c r="FQ1044" s="472"/>
      <c r="FR1044" s="472"/>
      <c r="FS1044" s="472"/>
      <c r="FT1044" s="472"/>
      <c r="FU1044" s="472"/>
      <c r="FV1044" s="472"/>
      <c r="FW1044" s="472"/>
      <c r="FX1044" s="472"/>
      <c r="FY1044" s="472"/>
      <c r="FZ1044" s="472"/>
      <c r="GA1044" s="472"/>
      <c r="GB1044" s="472"/>
      <c r="GC1044" s="472"/>
      <c r="GD1044" s="472"/>
      <c r="GE1044" s="472"/>
      <c r="GF1044" s="472"/>
      <c r="GG1044" s="472"/>
      <c r="GH1044" s="472"/>
      <c r="GI1044" s="472"/>
      <c r="GJ1044" s="472"/>
      <c r="GK1044" s="472"/>
      <c r="GL1044" s="472"/>
      <c r="GM1044" s="472"/>
      <c r="GN1044" s="472"/>
      <c r="GO1044" s="472"/>
      <c r="GP1044" s="472"/>
      <c r="GQ1044" s="472"/>
      <c r="GR1044" s="472"/>
      <c r="GS1044" s="472"/>
      <c r="GT1044" s="472"/>
      <c r="GU1044" s="472"/>
      <c r="GV1044" s="472"/>
    </row>
    <row r="1045" spans="1:204" s="473" customFormat="1" x14ac:dyDescent="0.2">
      <c r="A1045" s="491"/>
      <c r="B1045" s="481" t="s">
        <v>1787</v>
      </c>
      <c r="C1045" s="475" t="s">
        <v>135</v>
      </c>
      <c r="D1045" s="478">
        <v>0.08</v>
      </c>
      <c r="E1045" s="478"/>
      <c r="F1045" s="478"/>
      <c r="G1045" s="478"/>
      <c r="H1045" s="478">
        <v>0.08</v>
      </c>
      <c r="I1045" s="478"/>
      <c r="J1045" s="478"/>
      <c r="K1045" s="478"/>
      <c r="L1045" s="478"/>
      <c r="M1045" s="478"/>
      <c r="N1045" s="478"/>
      <c r="O1045" s="478"/>
      <c r="P1045" s="478"/>
      <c r="Q1045" s="478"/>
      <c r="R1045" s="478"/>
      <c r="S1045" s="478"/>
      <c r="T1045" s="478"/>
      <c r="U1045" s="478"/>
      <c r="V1045" s="478"/>
      <c r="W1045" s="478"/>
      <c r="X1045" s="478">
        <v>0</v>
      </c>
      <c r="Y1045" s="478"/>
      <c r="Z1045" s="478"/>
      <c r="AA1045" s="478"/>
      <c r="AB1045" s="478"/>
      <c r="AC1045" s="478"/>
      <c r="AD1045" s="478"/>
      <c r="AE1045" s="478"/>
      <c r="AF1045" s="478"/>
      <c r="AG1045" s="478"/>
      <c r="AH1045" s="478"/>
      <c r="AI1045" s="478"/>
      <c r="AJ1045" s="478"/>
      <c r="AK1045" s="478"/>
      <c r="AL1045" s="478"/>
      <c r="AM1045" s="478"/>
      <c r="AN1045" s="478"/>
      <c r="AO1045" s="478"/>
      <c r="AP1045" s="478"/>
      <c r="AQ1045" s="478"/>
      <c r="AR1045" s="478"/>
      <c r="AS1045" s="478"/>
      <c r="AT1045" s="478"/>
      <c r="AU1045" s="478"/>
      <c r="AV1045" s="478"/>
      <c r="AW1045" s="478"/>
      <c r="AX1045" s="478"/>
      <c r="AY1045" s="478"/>
      <c r="AZ1045" s="478"/>
      <c r="BA1045" s="478"/>
      <c r="BB1045" s="478"/>
      <c r="BC1045" s="478"/>
      <c r="BD1045" s="475" t="s">
        <v>3029</v>
      </c>
      <c r="BE1045" s="495" t="s">
        <v>1788</v>
      </c>
      <c r="BF1045" s="472">
        <v>2017</v>
      </c>
      <c r="BG1045" s="472">
        <v>0.08</v>
      </c>
      <c r="BH1045" s="472">
        <v>0</v>
      </c>
      <c r="BI1045" s="472"/>
      <c r="BJ1045" s="472"/>
      <c r="BK1045" s="472"/>
      <c r="BL1045" s="472"/>
      <c r="BM1045" s="472"/>
      <c r="BN1045" s="472"/>
      <c r="BO1045" s="472"/>
      <c r="BP1045" s="472"/>
      <c r="BQ1045" s="472"/>
      <c r="BR1045" s="472"/>
      <c r="BS1045" s="472"/>
      <c r="BT1045" s="472"/>
      <c r="BU1045" s="472"/>
      <c r="BV1045" s="472"/>
      <c r="BW1045" s="472"/>
      <c r="BX1045" s="472"/>
      <c r="BY1045" s="472"/>
      <c r="BZ1045" s="472"/>
      <c r="CA1045" s="472"/>
      <c r="CB1045" s="472"/>
      <c r="CC1045" s="472"/>
      <c r="CD1045" s="472"/>
      <c r="CE1045" s="472"/>
      <c r="CF1045" s="472"/>
      <c r="CG1045" s="472"/>
      <c r="CH1045" s="472"/>
      <c r="CI1045" s="472"/>
      <c r="CJ1045" s="472"/>
      <c r="CK1045" s="472"/>
      <c r="CL1045" s="472"/>
      <c r="CM1045" s="472"/>
      <c r="CN1045" s="472"/>
      <c r="CO1045" s="472"/>
      <c r="CP1045" s="472"/>
      <c r="CQ1045" s="472"/>
      <c r="CR1045" s="472"/>
      <c r="CS1045" s="472"/>
      <c r="CT1045" s="472"/>
      <c r="CU1045" s="472"/>
      <c r="CV1045" s="472"/>
      <c r="CW1045" s="472"/>
      <c r="CX1045" s="472"/>
      <c r="CY1045" s="472"/>
      <c r="CZ1045" s="472"/>
      <c r="DA1045" s="472"/>
      <c r="DB1045" s="472"/>
      <c r="DC1045" s="472"/>
      <c r="DD1045" s="472"/>
      <c r="DE1045" s="472"/>
      <c r="DF1045" s="472"/>
      <c r="DG1045" s="472"/>
      <c r="DH1045" s="472"/>
      <c r="DI1045" s="472"/>
      <c r="DJ1045" s="472"/>
      <c r="DK1045" s="472"/>
      <c r="DL1045" s="472"/>
      <c r="DM1045" s="472"/>
      <c r="DN1045" s="472"/>
      <c r="DO1045" s="472"/>
      <c r="DP1045" s="472"/>
      <c r="DQ1045" s="472"/>
      <c r="DR1045" s="472"/>
      <c r="DS1045" s="472"/>
      <c r="DT1045" s="472"/>
      <c r="DU1045" s="472"/>
      <c r="DV1045" s="472"/>
      <c r="DW1045" s="472"/>
      <c r="DX1045" s="472"/>
      <c r="DY1045" s="472"/>
      <c r="DZ1045" s="472"/>
      <c r="EA1045" s="472"/>
      <c r="EB1045" s="472"/>
      <c r="EC1045" s="472"/>
      <c r="ED1045" s="472"/>
      <c r="EE1045" s="472"/>
      <c r="EF1045" s="472"/>
      <c r="EG1045" s="472"/>
      <c r="EH1045" s="472"/>
      <c r="EI1045" s="472"/>
      <c r="EJ1045" s="472"/>
      <c r="EK1045" s="472"/>
      <c r="EL1045" s="472"/>
      <c r="EM1045" s="472"/>
      <c r="EN1045" s="472"/>
      <c r="EO1045" s="472"/>
      <c r="EP1045" s="472"/>
      <c r="EQ1045" s="472"/>
      <c r="ER1045" s="472"/>
      <c r="ES1045" s="472"/>
      <c r="ET1045" s="472"/>
      <c r="EU1045" s="472"/>
      <c r="EV1045" s="472"/>
      <c r="EW1045" s="472"/>
      <c r="EX1045" s="472"/>
      <c r="EY1045" s="472"/>
      <c r="EZ1045" s="472"/>
      <c r="FA1045" s="472"/>
      <c r="FB1045" s="472"/>
      <c r="FC1045" s="472"/>
      <c r="FD1045" s="472"/>
      <c r="FE1045" s="472"/>
      <c r="FF1045" s="472"/>
      <c r="FG1045" s="472"/>
      <c r="FH1045" s="472"/>
      <c r="FI1045" s="472"/>
      <c r="FJ1045" s="472"/>
      <c r="FK1045" s="472"/>
      <c r="FL1045" s="472"/>
      <c r="FM1045" s="472"/>
      <c r="FN1045" s="472"/>
      <c r="FO1045" s="472"/>
      <c r="FP1045" s="472"/>
      <c r="FQ1045" s="472"/>
      <c r="FR1045" s="472"/>
      <c r="FS1045" s="472"/>
      <c r="FT1045" s="472"/>
      <c r="FU1045" s="472"/>
      <c r="FV1045" s="472"/>
      <c r="FW1045" s="472"/>
      <c r="FX1045" s="472"/>
      <c r="FY1045" s="472"/>
      <c r="FZ1045" s="472"/>
      <c r="GA1045" s="472"/>
      <c r="GB1045" s="472"/>
      <c r="GC1045" s="472"/>
      <c r="GD1045" s="472"/>
      <c r="GE1045" s="472"/>
      <c r="GF1045" s="472"/>
      <c r="GG1045" s="472"/>
      <c r="GH1045" s="472"/>
      <c r="GI1045" s="472"/>
      <c r="GJ1045" s="472"/>
      <c r="GK1045" s="472"/>
      <c r="GL1045" s="472"/>
      <c r="GM1045" s="472"/>
      <c r="GN1045" s="472"/>
      <c r="GO1045" s="472"/>
      <c r="GP1045" s="472"/>
      <c r="GQ1045" s="472"/>
      <c r="GR1045" s="472"/>
      <c r="GS1045" s="472"/>
      <c r="GT1045" s="472"/>
      <c r="GU1045" s="472"/>
      <c r="GV1045" s="472"/>
    </row>
    <row r="1046" spans="1:204" s="473" customFormat="1" x14ac:dyDescent="0.2">
      <c r="A1046" s="491"/>
      <c r="B1046" s="481" t="s">
        <v>1789</v>
      </c>
      <c r="C1046" s="475" t="s">
        <v>135</v>
      </c>
      <c r="D1046" s="478">
        <v>0.1</v>
      </c>
      <c r="E1046" s="478"/>
      <c r="F1046" s="478"/>
      <c r="G1046" s="478"/>
      <c r="H1046" s="478"/>
      <c r="I1046" s="478"/>
      <c r="J1046" s="478"/>
      <c r="K1046" s="478"/>
      <c r="L1046" s="478"/>
      <c r="M1046" s="478"/>
      <c r="N1046" s="478"/>
      <c r="O1046" s="478"/>
      <c r="P1046" s="478"/>
      <c r="Q1046" s="478"/>
      <c r="R1046" s="478"/>
      <c r="S1046" s="478"/>
      <c r="T1046" s="478"/>
      <c r="U1046" s="478"/>
      <c r="V1046" s="478"/>
      <c r="W1046" s="478"/>
      <c r="X1046" s="478">
        <v>0</v>
      </c>
      <c r="Y1046" s="478"/>
      <c r="Z1046" s="478"/>
      <c r="AA1046" s="478"/>
      <c r="AB1046" s="478"/>
      <c r="AC1046" s="478"/>
      <c r="AD1046" s="478"/>
      <c r="AE1046" s="478"/>
      <c r="AF1046" s="478"/>
      <c r="AG1046" s="478"/>
      <c r="AH1046" s="478"/>
      <c r="AI1046" s="478"/>
      <c r="AJ1046" s="478"/>
      <c r="AK1046" s="478"/>
      <c r="AL1046" s="478"/>
      <c r="AM1046" s="478"/>
      <c r="AN1046" s="478"/>
      <c r="AO1046" s="478"/>
      <c r="AP1046" s="478"/>
      <c r="AQ1046" s="478"/>
      <c r="AR1046" s="478"/>
      <c r="AS1046" s="478"/>
      <c r="AT1046" s="478"/>
      <c r="AU1046" s="478"/>
      <c r="AV1046" s="478"/>
      <c r="AW1046" s="478"/>
      <c r="AX1046" s="478"/>
      <c r="AY1046" s="478"/>
      <c r="AZ1046" s="478"/>
      <c r="BA1046" s="478"/>
      <c r="BB1046" s="478"/>
      <c r="BC1046" s="478"/>
      <c r="BD1046" s="475" t="s">
        <v>3029</v>
      </c>
      <c r="BE1046" s="495"/>
      <c r="BF1046" s="472"/>
      <c r="BG1046" s="472">
        <v>0</v>
      </c>
      <c r="BH1046" s="472">
        <v>0.1</v>
      </c>
      <c r="BI1046" s="472"/>
      <c r="BJ1046" s="472"/>
      <c r="BK1046" s="472"/>
      <c r="BL1046" s="472"/>
      <c r="BM1046" s="472"/>
      <c r="BN1046" s="472"/>
      <c r="BO1046" s="472"/>
      <c r="BP1046" s="472"/>
      <c r="BQ1046" s="472"/>
      <c r="BR1046" s="472"/>
      <c r="BS1046" s="472"/>
      <c r="BT1046" s="472"/>
      <c r="BU1046" s="472"/>
      <c r="BV1046" s="472"/>
      <c r="BW1046" s="472"/>
      <c r="BX1046" s="472"/>
      <c r="BY1046" s="472"/>
      <c r="BZ1046" s="472"/>
      <c r="CA1046" s="472"/>
      <c r="CB1046" s="472"/>
      <c r="CC1046" s="472"/>
      <c r="CD1046" s="472"/>
      <c r="CE1046" s="472"/>
      <c r="CF1046" s="472"/>
      <c r="CG1046" s="472"/>
      <c r="CH1046" s="472"/>
      <c r="CI1046" s="472"/>
      <c r="CJ1046" s="472"/>
      <c r="CK1046" s="472"/>
      <c r="CL1046" s="472"/>
      <c r="CM1046" s="472"/>
      <c r="CN1046" s="472"/>
      <c r="CO1046" s="472"/>
      <c r="CP1046" s="472"/>
      <c r="CQ1046" s="472"/>
      <c r="CR1046" s="472"/>
      <c r="CS1046" s="472"/>
      <c r="CT1046" s="472"/>
      <c r="CU1046" s="472"/>
      <c r="CV1046" s="472"/>
      <c r="CW1046" s="472"/>
      <c r="CX1046" s="472"/>
      <c r="CY1046" s="472"/>
      <c r="CZ1046" s="472"/>
      <c r="DA1046" s="472"/>
      <c r="DB1046" s="472"/>
      <c r="DC1046" s="472"/>
      <c r="DD1046" s="472"/>
      <c r="DE1046" s="472"/>
      <c r="DF1046" s="472"/>
      <c r="DG1046" s="472"/>
      <c r="DH1046" s="472"/>
      <c r="DI1046" s="472"/>
      <c r="DJ1046" s="472"/>
      <c r="DK1046" s="472"/>
      <c r="DL1046" s="472"/>
      <c r="DM1046" s="472"/>
      <c r="DN1046" s="472"/>
      <c r="DO1046" s="472"/>
      <c r="DP1046" s="472"/>
      <c r="DQ1046" s="472"/>
      <c r="DR1046" s="472"/>
      <c r="DS1046" s="472"/>
      <c r="DT1046" s="472"/>
      <c r="DU1046" s="472"/>
      <c r="DV1046" s="472"/>
      <c r="DW1046" s="472"/>
      <c r="DX1046" s="472"/>
      <c r="DY1046" s="472"/>
      <c r="DZ1046" s="472"/>
      <c r="EA1046" s="472"/>
      <c r="EB1046" s="472"/>
      <c r="EC1046" s="472"/>
      <c r="ED1046" s="472"/>
      <c r="EE1046" s="472"/>
      <c r="EF1046" s="472"/>
      <c r="EG1046" s="472"/>
      <c r="EH1046" s="472"/>
      <c r="EI1046" s="472"/>
      <c r="EJ1046" s="472"/>
      <c r="EK1046" s="472"/>
      <c r="EL1046" s="472"/>
      <c r="EM1046" s="472"/>
      <c r="EN1046" s="472"/>
      <c r="EO1046" s="472"/>
      <c r="EP1046" s="472"/>
      <c r="EQ1046" s="472"/>
      <c r="ER1046" s="472"/>
      <c r="ES1046" s="472"/>
      <c r="ET1046" s="472"/>
      <c r="EU1046" s="472"/>
      <c r="EV1046" s="472"/>
      <c r="EW1046" s="472"/>
      <c r="EX1046" s="472"/>
      <c r="EY1046" s="472"/>
      <c r="EZ1046" s="472"/>
      <c r="FA1046" s="472"/>
      <c r="FB1046" s="472"/>
      <c r="FC1046" s="472"/>
      <c r="FD1046" s="472"/>
      <c r="FE1046" s="472"/>
      <c r="FF1046" s="472"/>
      <c r="FG1046" s="472"/>
      <c r="FH1046" s="472"/>
      <c r="FI1046" s="472"/>
      <c r="FJ1046" s="472"/>
      <c r="FK1046" s="472"/>
      <c r="FL1046" s="472"/>
      <c r="FM1046" s="472"/>
      <c r="FN1046" s="472"/>
      <c r="FO1046" s="472"/>
      <c r="FP1046" s="472"/>
      <c r="FQ1046" s="472"/>
      <c r="FR1046" s="472"/>
      <c r="FS1046" s="472"/>
      <c r="FT1046" s="472"/>
      <c r="FU1046" s="472"/>
      <c r="FV1046" s="472"/>
      <c r="FW1046" s="472"/>
      <c r="FX1046" s="472"/>
      <c r="FY1046" s="472"/>
      <c r="FZ1046" s="472"/>
      <c r="GA1046" s="472"/>
      <c r="GB1046" s="472"/>
      <c r="GC1046" s="472"/>
      <c r="GD1046" s="472"/>
      <c r="GE1046" s="472"/>
      <c r="GF1046" s="472"/>
      <c r="GG1046" s="472"/>
      <c r="GH1046" s="472"/>
      <c r="GI1046" s="472"/>
      <c r="GJ1046" s="472"/>
      <c r="GK1046" s="472"/>
      <c r="GL1046" s="472"/>
      <c r="GM1046" s="472"/>
      <c r="GN1046" s="472"/>
      <c r="GO1046" s="472"/>
      <c r="GP1046" s="472"/>
      <c r="GQ1046" s="472"/>
      <c r="GR1046" s="472"/>
      <c r="GS1046" s="472"/>
      <c r="GT1046" s="472"/>
      <c r="GU1046" s="472"/>
      <c r="GV1046" s="472"/>
    </row>
    <row r="1047" spans="1:204" s="473" customFormat="1" x14ac:dyDescent="0.2">
      <c r="A1047" s="491"/>
      <c r="B1047" s="481" t="s">
        <v>1790</v>
      </c>
      <c r="C1047" s="475" t="s">
        <v>135</v>
      </c>
      <c r="D1047" s="478">
        <v>0.05</v>
      </c>
      <c r="E1047" s="478">
        <v>0.05</v>
      </c>
      <c r="F1047" s="478"/>
      <c r="G1047" s="478"/>
      <c r="H1047" s="478"/>
      <c r="I1047" s="478"/>
      <c r="J1047" s="478"/>
      <c r="K1047" s="478"/>
      <c r="L1047" s="478"/>
      <c r="M1047" s="478"/>
      <c r="N1047" s="478"/>
      <c r="O1047" s="478"/>
      <c r="P1047" s="478"/>
      <c r="Q1047" s="478"/>
      <c r="R1047" s="478"/>
      <c r="S1047" s="478"/>
      <c r="T1047" s="478"/>
      <c r="U1047" s="478"/>
      <c r="V1047" s="478"/>
      <c r="W1047" s="478"/>
      <c r="X1047" s="478">
        <v>0</v>
      </c>
      <c r="Y1047" s="478"/>
      <c r="Z1047" s="478"/>
      <c r="AA1047" s="478"/>
      <c r="AB1047" s="478"/>
      <c r="AC1047" s="478"/>
      <c r="AD1047" s="478"/>
      <c r="AE1047" s="478"/>
      <c r="AF1047" s="478"/>
      <c r="AG1047" s="478"/>
      <c r="AH1047" s="478"/>
      <c r="AI1047" s="478"/>
      <c r="AJ1047" s="478"/>
      <c r="AK1047" s="478"/>
      <c r="AL1047" s="478"/>
      <c r="AM1047" s="478"/>
      <c r="AN1047" s="478"/>
      <c r="AO1047" s="478"/>
      <c r="AP1047" s="478"/>
      <c r="AQ1047" s="478"/>
      <c r="AR1047" s="478"/>
      <c r="AS1047" s="478"/>
      <c r="AT1047" s="478"/>
      <c r="AU1047" s="478"/>
      <c r="AV1047" s="478"/>
      <c r="AW1047" s="478"/>
      <c r="AX1047" s="478"/>
      <c r="AY1047" s="478"/>
      <c r="AZ1047" s="478"/>
      <c r="BA1047" s="478"/>
      <c r="BB1047" s="478"/>
      <c r="BC1047" s="478"/>
      <c r="BD1047" s="475" t="s">
        <v>1571</v>
      </c>
      <c r="BE1047" s="495" t="s">
        <v>1791</v>
      </c>
      <c r="BF1047" s="472">
        <v>2017</v>
      </c>
      <c r="BG1047" s="472"/>
      <c r="BH1047" s="472"/>
      <c r="BI1047" s="472"/>
      <c r="BJ1047" s="472"/>
      <c r="BK1047" s="472"/>
      <c r="BL1047" s="472"/>
      <c r="BM1047" s="472"/>
      <c r="BN1047" s="472"/>
      <c r="BO1047" s="472"/>
      <c r="BP1047" s="472"/>
      <c r="BQ1047" s="472"/>
      <c r="BR1047" s="472"/>
      <c r="BS1047" s="472"/>
      <c r="BT1047" s="472"/>
      <c r="BU1047" s="472"/>
      <c r="BV1047" s="472"/>
      <c r="BW1047" s="472"/>
      <c r="BX1047" s="472"/>
      <c r="BY1047" s="472"/>
      <c r="BZ1047" s="472"/>
      <c r="CA1047" s="472"/>
      <c r="CB1047" s="472"/>
      <c r="CC1047" s="472"/>
      <c r="CD1047" s="472"/>
      <c r="CE1047" s="472"/>
      <c r="CF1047" s="472"/>
      <c r="CG1047" s="472"/>
      <c r="CH1047" s="472"/>
      <c r="CI1047" s="472"/>
      <c r="CJ1047" s="472"/>
      <c r="CK1047" s="472"/>
      <c r="CL1047" s="472"/>
      <c r="CM1047" s="472"/>
      <c r="CN1047" s="472"/>
      <c r="CO1047" s="472"/>
      <c r="CP1047" s="472"/>
      <c r="CQ1047" s="472"/>
      <c r="CR1047" s="472"/>
      <c r="CS1047" s="472"/>
      <c r="CT1047" s="472"/>
      <c r="CU1047" s="472"/>
      <c r="CV1047" s="472"/>
      <c r="CW1047" s="472"/>
      <c r="CX1047" s="472"/>
      <c r="CY1047" s="472"/>
      <c r="CZ1047" s="472"/>
      <c r="DA1047" s="472"/>
      <c r="DB1047" s="472"/>
      <c r="DC1047" s="472"/>
      <c r="DD1047" s="472"/>
      <c r="DE1047" s="472"/>
      <c r="DF1047" s="472"/>
      <c r="DG1047" s="472"/>
      <c r="DH1047" s="472"/>
      <c r="DI1047" s="472"/>
      <c r="DJ1047" s="472"/>
      <c r="DK1047" s="472"/>
      <c r="DL1047" s="472"/>
      <c r="DM1047" s="472"/>
      <c r="DN1047" s="472"/>
      <c r="DO1047" s="472"/>
      <c r="DP1047" s="472"/>
      <c r="DQ1047" s="472"/>
      <c r="DR1047" s="472"/>
      <c r="DS1047" s="472"/>
      <c r="DT1047" s="472"/>
      <c r="DU1047" s="472"/>
      <c r="DV1047" s="472"/>
      <c r="DW1047" s="472"/>
      <c r="DX1047" s="472"/>
      <c r="DY1047" s="472"/>
      <c r="DZ1047" s="472"/>
      <c r="EA1047" s="472"/>
      <c r="EB1047" s="472"/>
      <c r="EC1047" s="472"/>
      <c r="ED1047" s="472"/>
      <c r="EE1047" s="472"/>
      <c r="EF1047" s="472"/>
      <c r="EG1047" s="472"/>
      <c r="EH1047" s="472"/>
      <c r="EI1047" s="472"/>
      <c r="EJ1047" s="472"/>
      <c r="EK1047" s="472"/>
      <c r="EL1047" s="472"/>
      <c r="EM1047" s="472"/>
      <c r="EN1047" s="472"/>
      <c r="EO1047" s="472"/>
      <c r="EP1047" s="472"/>
      <c r="EQ1047" s="472"/>
      <c r="ER1047" s="472"/>
      <c r="ES1047" s="472"/>
      <c r="ET1047" s="472"/>
      <c r="EU1047" s="472"/>
      <c r="EV1047" s="472"/>
      <c r="EW1047" s="472"/>
      <c r="EX1047" s="472"/>
      <c r="EY1047" s="472"/>
      <c r="EZ1047" s="472"/>
      <c r="FA1047" s="472"/>
      <c r="FB1047" s="472"/>
      <c r="FC1047" s="472"/>
      <c r="FD1047" s="472"/>
      <c r="FE1047" s="472"/>
      <c r="FF1047" s="472"/>
      <c r="FG1047" s="472"/>
      <c r="FH1047" s="472"/>
      <c r="FI1047" s="472"/>
      <c r="FJ1047" s="472"/>
      <c r="FK1047" s="472"/>
      <c r="FL1047" s="472"/>
      <c r="FM1047" s="472"/>
      <c r="FN1047" s="472"/>
      <c r="FO1047" s="472"/>
      <c r="FP1047" s="472"/>
      <c r="FQ1047" s="472"/>
      <c r="FR1047" s="472"/>
      <c r="FS1047" s="472"/>
      <c r="FT1047" s="472"/>
      <c r="FU1047" s="472"/>
      <c r="FV1047" s="472"/>
      <c r="FW1047" s="472"/>
      <c r="FX1047" s="472"/>
      <c r="FY1047" s="472"/>
      <c r="FZ1047" s="472"/>
      <c r="GA1047" s="472"/>
      <c r="GB1047" s="472"/>
      <c r="GC1047" s="472"/>
      <c r="GD1047" s="472"/>
      <c r="GE1047" s="472"/>
      <c r="GF1047" s="472"/>
      <c r="GG1047" s="472"/>
      <c r="GH1047" s="472"/>
      <c r="GI1047" s="472"/>
      <c r="GJ1047" s="472"/>
      <c r="GK1047" s="472"/>
      <c r="GL1047" s="472"/>
      <c r="GM1047" s="472"/>
      <c r="GN1047" s="472"/>
      <c r="GO1047" s="472"/>
      <c r="GP1047" s="472"/>
      <c r="GQ1047" s="472"/>
      <c r="GR1047" s="472"/>
      <c r="GS1047" s="472"/>
      <c r="GT1047" s="472"/>
      <c r="GU1047" s="472"/>
      <c r="GV1047" s="472"/>
    </row>
    <row r="1048" spans="1:204" s="473" customFormat="1" x14ac:dyDescent="0.2">
      <c r="A1048" s="491"/>
      <c r="B1048" s="481" t="s">
        <v>1792</v>
      </c>
      <c r="C1048" s="475" t="s">
        <v>135</v>
      </c>
      <c r="D1048" s="478">
        <v>1</v>
      </c>
      <c r="E1048" s="478"/>
      <c r="F1048" s="478"/>
      <c r="G1048" s="478"/>
      <c r="H1048" s="478"/>
      <c r="I1048" s="478"/>
      <c r="J1048" s="478"/>
      <c r="K1048" s="478"/>
      <c r="L1048" s="478"/>
      <c r="M1048" s="478"/>
      <c r="N1048" s="478"/>
      <c r="O1048" s="478"/>
      <c r="P1048" s="478"/>
      <c r="Q1048" s="478"/>
      <c r="R1048" s="478"/>
      <c r="S1048" s="478"/>
      <c r="T1048" s="478"/>
      <c r="U1048" s="478"/>
      <c r="V1048" s="478"/>
      <c r="W1048" s="478"/>
      <c r="X1048" s="478">
        <v>0</v>
      </c>
      <c r="Y1048" s="478"/>
      <c r="Z1048" s="478"/>
      <c r="AA1048" s="478"/>
      <c r="AB1048" s="478"/>
      <c r="AC1048" s="478"/>
      <c r="AD1048" s="478"/>
      <c r="AE1048" s="478"/>
      <c r="AF1048" s="478"/>
      <c r="AG1048" s="478"/>
      <c r="AH1048" s="478"/>
      <c r="AI1048" s="478"/>
      <c r="AJ1048" s="478"/>
      <c r="AK1048" s="478"/>
      <c r="AL1048" s="478"/>
      <c r="AM1048" s="478"/>
      <c r="AN1048" s="478"/>
      <c r="AO1048" s="478"/>
      <c r="AP1048" s="478"/>
      <c r="AQ1048" s="478"/>
      <c r="AR1048" s="478"/>
      <c r="AS1048" s="478"/>
      <c r="AT1048" s="478"/>
      <c r="AU1048" s="478"/>
      <c r="AV1048" s="478"/>
      <c r="AW1048" s="478"/>
      <c r="AX1048" s="478"/>
      <c r="AY1048" s="478"/>
      <c r="AZ1048" s="478"/>
      <c r="BA1048" s="478"/>
      <c r="BB1048" s="478"/>
      <c r="BC1048" s="478"/>
      <c r="BD1048" s="475" t="s">
        <v>1615</v>
      </c>
      <c r="BE1048" s="495"/>
      <c r="BF1048" s="472"/>
      <c r="BG1048" s="472"/>
      <c r="BH1048" s="472"/>
      <c r="BI1048" s="472"/>
      <c r="BJ1048" s="472"/>
      <c r="BK1048" s="472"/>
      <c r="BL1048" s="472"/>
      <c r="BM1048" s="472"/>
      <c r="BN1048" s="472"/>
      <c r="BO1048" s="472"/>
      <c r="BP1048" s="472"/>
      <c r="BQ1048" s="472"/>
      <c r="BR1048" s="472"/>
      <c r="BS1048" s="472"/>
      <c r="BT1048" s="472"/>
      <c r="BU1048" s="472"/>
      <c r="BV1048" s="472"/>
      <c r="BW1048" s="472"/>
      <c r="BX1048" s="472"/>
      <c r="BY1048" s="472"/>
      <c r="BZ1048" s="472"/>
      <c r="CA1048" s="472"/>
      <c r="CB1048" s="472"/>
      <c r="CC1048" s="472"/>
      <c r="CD1048" s="472"/>
      <c r="CE1048" s="472"/>
      <c r="CF1048" s="472"/>
      <c r="CG1048" s="472"/>
      <c r="CH1048" s="472"/>
      <c r="CI1048" s="472"/>
      <c r="CJ1048" s="472"/>
      <c r="CK1048" s="472"/>
      <c r="CL1048" s="472"/>
      <c r="CM1048" s="472"/>
      <c r="CN1048" s="472"/>
      <c r="CO1048" s="472"/>
      <c r="CP1048" s="472"/>
      <c r="CQ1048" s="472"/>
      <c r="CR1048" s="472"/>
      <c r="CS1048" s="472"/>
      <c r="CT1048" s="472"/>
      <c r="CU1048" s="472"/>
      <c r="CV1048" s="472"/>
      <c r="CW1048" s="472"/>
      <c r="CX1048" s="472"/>
      <c r="CY1048" s="472"/>
      <c r="CZ1048" s="472"/>
      <c r="DA1048" s="472"/>
      <c r="DB1048" s="472"/>
      <c r="DC1048" s="472"/>
      <c r="DD1048" s="472"/>
      <c r="DE1048" s="472"/>
      <c r="DF1048" s="472"/>
      <c r="DG1048" s="472"/>
      <c r="DH1048" s="472"/>
      <c r="DI1048" s="472"/>
      <c r="DJ1048" s="472"/>
      <c r="DK1048" s="472"/>
      <c r="DL1048" s="472"/>
      <c r="DM1048" s="472"/>
      <c r="DN1048" s="472"/>
      <c r="DO1048" s="472"/>
      <c r="DP1048" s="472"/>
      <c r="DQ1048" s="472"/>
      <c r="DR1048" s="472"/>
      <c r="DS1048" s="472"/>
      <c r="DT1048" s="472"/>
      <c r="DU1048" s="472"/>
      <c r="DV1048" s="472"/>
      <c r="DW1048" s="472"/>
      <c r="DX1048" s="472"/>
      <c r="DY1048" s="472"/>
      <c r="DZ1048" s="472"/>
      <c r="EA1048" s="472"/>
      <c r="EB1048" s="472"/>
      <c r="EC1048" s="472"/>
      <c r="ED1048" s="472"/>
      <c r="EE1048" s="472"/>
      <c r="EF1048" s="472"/>
      <c r="EG1048" s="472"/>
      <c r="EH1048" s="472"/>
      <c r="EI1048" s="472"/>
      <c r="EJ1048" s="472"/>
      <c r="EK1048" s="472"/>
      <c r="EL1048" s="472"/>
      <c r="EM1048" s="472"/>
      <c r="EN1048" s="472"/>
      <c r="EO1048" s="472"/>
      <c r="EP1048" s="472"/>
      <c r="EQ1048" s="472"/>
      <c r="ER1048" s="472"/>
      <c r="ES1048" s="472"/>
      <c r="ET1048" s="472"/>
      <c r="EU1048" s="472"/>
      <c r="EV1048" s="472"/>
      <c r="EW1048" s="472"/>
      <c r="EX1048" s="472"/>
      <c r="EY1048" s="472"/>
      <c r="EZ1048" s="472"/>
      <c r="FA1048" s="472"/>
      <c r="FB1048" s="472"/>
      <c r="FC1048" s="472"/>
      <c r="FD1048" s="472"/>
      <c r="FE1048" s="472"/>
      <c r="FF1048" s="472"/>
      <c r="FG1048" s="472"/>
      <c r="FH1048" s="472"/>
      <c r="FI1048" s="472"/>
      <c r="FJ1048" s="472"/>
      <c r="FK1048" s="472"/>
      <c r="FL1048" s="472"/>
      <c r="FM1048" s="472"/>
      <c r="FN1048" s="472"/>
      <c r="FO1048" s="472"/>
      <c r="FP1048" s="472"/>
      <c r="FQ1048" s="472"/>
      <c r="FR1048" s="472"/>
      <c r="FS1048" s="472"/>
      <c r="FT1048" s="472"/>
      <c r="FU1048" s="472"/>
      <c r="FV1048" s="472"/>
      <c r="FW1048" s="472"/>
      <c r="FX1048" s="472"/>
      <c r="FY1048" s="472"/>
      <c r="FZ1048" s="472"/>
      <c r="GA1048" s="472"/>
      <c r="GB1048" s="472"/>
      <c r="GC1048" s="472"/>
      <c r="GD1048" s="472"/>
      <c r="GE1048" s="472"/>
      <c r="GF1048" s="472"/>
      <c r="GG1048" s="472"/>
      <c r="GH1048" s="472"/>
      <c r="GI1048" s="472"/>
      <c r="GJ1048" s="472"/>
      <c r="GK1048" s="472"/>
      <c r="GL1048" s="472"/>
      <c r="GM1048" s="472"/>
      <c r="GN1048" s="472"/>
      <c r="GO1048" s="472"/>
      <c r="GP1048" s="472"/>
      <c r="GQ1048" s="472"/>
      <c r="GR1048" s="472"/>
      <c r="GS1048" s="472"/>
      <c r="GT1048" s="472"/>
      <c r="GU1048" s="472"/>
      <c r="GV1048" s="472"/>
    </row>
    <row r="1049" spans="1:204" s="473" customFormat="1" x14ac:dyDescent="0.2">
      <c r="A1049" s="491"/>
      <c r="B1049" s="507" t="s">
        <v>1793</v>
      </c>
      <c r="C1049" s="475" t="s">
        <v>135</v>
      </c>
      <c r="D1049" s="478">
        <v>8.8815384615384616</v>
      </c>
      <c r="E1049" s="478"/>
      <c r="F1049" s="478"/>
      <c r="G1049" s="478"/>
      <c r="H1049" s="478">
        <v>4.0615384615384631</v>
      </c>
      <c r="I1049" s="478"/>
      <c r="J1049" s="478"/>
      <c r="K1049" s="478"/>
      <c r="L1049" s="478"/>
      <c r="M1049" s="478"/>
      <c r="N1049" s="478"/>
      <c r="O1049" s="478"/>
      <c r="P1049" s="478"/>
      <c r="Q1049" s="478"/>
      <c r="R1049" s="478"/>
      <c r="S1049" s="478"/>
      <c r="T1049" s="478"/>
      <c r="U1049" s="478"/>
      <c r="V1049" s="478"/>
      <c r="W1049" s="478"/>
      <c r="X1049" s="478">
        <v>0</v>
      </c>
      <c r="Y1049" s="478"/>
      <c r="Z1049" s="478"/>
      <c r="AA1049" s="478"/>
      <c r="AB1049" s="478"/>
      <c r="AC1049" s="478"/>
      <c r="AD1049" s="478"/>
      <c r="AE1049" s="478"/>
      <c r="AF1049" s="478"/>
      <c r="AG1049" s="478"/>
      <c r="AH1049" s="478"/>
      <c r="AI1049" s="478"/>
      <c r="AJ1049" s="478"/>
      <c r="AK1049" s="478"/>
      <c r="AL1049" s="478"/>
      <c r="AM1049" s="478"/>
      <c r="AN1049" s="478"/>
      <c r="AO1049" s="478"/>
      <c r="AP1049" s="478"/>
      <c r="AQ1049" s="478"/>
      <c r="AR1049" s="478"/>
      <c r="AS1049" s="478"/>
      <c r="AT1049" s="478"/>
      <c r="AU1049" s="478"/>
      <c r="AV1049" s="478"/>
      <c r="AW1049" s="478"/>
      <c r="AX1049" s="478"/>
      <c r="AY1049" s="478"/>
      <c r="AZ1049" s="478"/>
      <c r="BA1049" s="478"/>
      <c r="BB1049" s="478"/>
      <c r="BC1049" s="478"/>
      <c r="BD1049" s="475" t="s">
        <v>357</v>
      </c>
      <c r="BE1049" s="495"/>
      <c r="BF1049" s="472"/>
      <c r="BG1049" s="472"/>
      <c r="BH1049" s="472"/>
      <c r="BI1049" s="472"/>
      <c r="BJ1049" s="472"/>
      <c r="BK1049" s="472"/>
      <c r="BL1049" s="472"/>
      <c r="BM1049" s="472"/>
      <c r="BN1049" s="472"/>
      <c r="BO1049" s="472"/>
      <c r="BP1049" s="472"/>
      <c r="BQ1049" s="472"/>
      <c r="BR1049" s="472"/>
      <c r="BS1049" s="472"/>
      <c r="BT1049" s="472"/>
      <c r="BU1049" s="472"/>
      <c r="BV1049" s="472"/>
      <c r="BW1049" s="472"/>
      <c r="BX1049" s="472"/>
      <c r="BY1049" s="472"/>
      <c r="BZ1049" s="472"/>
      <c r="CA1049" s="472"/>
      <c r="CB1049" s="472"/>
      <c r="CC1049" s="472"/>
      <c r="CD1049" s="472"/>
      <c r="CE1049" s="472"/>
      <c r="CF1049" s="472"/>
      <c r="CG1049" s="472"/>
      <c r="CH1049" s="472"/>
      <c r="CI1049" s="472"/>
      <c r="CJ1049" s="472"/>
      <c r="CK1049" s="472"/>
      <c r="CL1049" s="472"/>
      <c r="CM1049" s="472"/>
      <c r="CN1049" s="472"/>
      <c r="CO1049" s="472"/>
      <c r="CP1049" s="472"/>
      <c r="CQ1049" s="472"/>
      <c r="CR1049" s="472"/>
      <c r="CS1049" s="472"/>
      <c r="CT1049" s="472"/>
      <c r="CU1049" s="472"/>
      <c r="CV1049" s="472"/>
      <c r="CW1049" s="472"/>
      <c r="CX1049" s="472"/>
      <c r="CY1049" s="472"/>
      <c r="CZ1049" s="472"/>
      <c r="DA1049" s="472"/>
      <c r="DB1049" s="472"/>
      <c r="DC1049" s="472"/>
      <c r="DD1049" s="472"/>
      <c r="DE1049" s="472"/>
      <c r="DF1049" s="472"/>
      <c r="DG1049" s="472"/>
      <c r="DH1049" s="472"/>
      <c r="DI1049" s="472"/>
      <c r="DJ1049" s="472"/>
      <c r="DK1049" s="472"/>
      <c r="DL1049" s="472"/>
      <c r="DM1049" s="472"/>
      <c r="DN1049" s="472"/>
      <c r="DO1049" s="472"/>
      <c r="DP1049" s="472"/>
      <c r="DQ1049" s="472"/>
      <c r="DR1049" s="472"/>
      <c r="DS1049" s="472"/>
      <c r="DT1049" s="472"/>
      <c r="DU1049" s="472"/>
      <c r="DV1049" s="472"/>
      <c r="DW1049" s="472"/>
      <c r="DX1049" s="472"/>
      <c r="DY1049" s="472"/>
      <c r="DZ1049" s="472"/>
      <c r="EA1049" s="472"/>
      <c r="EB1049" s="472"/>
      <c r="EC1049" s="472"/>
      <c r="ED1049" s="472"/>
      <c r="EE1049" s="472"/>
      <c r="EF1049" s="472"/>
      <c r="EG1049" s="472"/>
      <c r="EH1049" s="472"/>
      <c r="EI1049" s="472"/>
      <c r="EJ1049" s="472"/>
      <c r="EK1049" s="472"/>
      <c r="EL1049" s="472"/>
      <c r="EM1049" s="472"/>
      <c r="EN1049" s="472"/>
      <c r="EO1049" s="472"/>
      <c r="EP1049" s="472"/>
      <c r="EQ1049" s="472"/>
      <c r="ER1049" s="472"/>
      <c r="ES1049" s="472"/>
      <c r="ET1049" s="472"/>
      <c r="EU1049" s="472"/>
      <c r="EV1049" s="472"/>
      <c r="EW1049" s="472"/>
      <c r="EX1049" s="472"/>
      <c r="EY1049" s="472"/>
      <c r="EZ1049" s="472"/>
      <c r="FA1049" s="472"/>
      <c r="FB1049" s="472"/>
      <c r="FC1049" s="472"/>
      <c r="FD1049" s="472"/>
      <c r="FE1049" s="472"/>
      <c r="FF1049" s="472"/>
      <c r="FG1049" s="472"/>
      <c r="FH1049" s="472"/>
      <c r="FI1049" s="472"/>
      <c r="FJ1049" s="472"/>
      <c r="FK1049" s="472"/>
      <c r="FL1049" s="472"/>
      <c r="FM1049" s="472"/>
      <c r="FN1049" s="472"/>
      <c r="FO1049" s="472"/>
      <c r="FP1049" s="472"/>
      <c r="FQ1049" s="472"/>
      <c r="FR1049" s="472"/>
      <c r="FS1049" s="472"/>
      <c r="FT1049" s="472"/>
      <c r="FU1049" s="472"/>
      <c r="FV1049" s="472"/>
      <c r="FW1049" s="472"/>
      <c r="FX1049" s="472"/>
      <c r="FY1049" s="472"/>
      <c r="FZ1049" s="472"/>
      <c r="GA1049" s="472"/>
      <c r="GB1049" s="472"/>
      <c r="GC1049" s="472"/>
      <c r="GD1049" s="472"/>
      <c r="GE1049" s="472"/>
      <c r="GF1049" s="472"/>
      <c r="GG1049" s="472"/>
      <c r="GH1049" s="472"/>
      <c r="GI1049" s="472"/>
      <c r="GJ1049" s="472"/>
      <c r="GK1049" s="472"/>
      <c r="GL1049" s="472"/>
      <c r="GM1049" s="472"/>
      <c r="GN1049" s="472"/>
      <c r="GO1049" s="472"/>
      <c r="GP1049" s="472"/>
      <c r="GQ1049" s="472"/>
      <c r="GR1049" s="472"/>
      <c r="GS1049" s="472"/>
      <c r="GT1049" s="472"/>
      <c r="GU1049" s="472"/>
      <c r="GV1049" s="472"/>
    </row>
    <row r="1050" spans="1:204" s="473" customFormat="1" x14ac:dyDescent="0.2">
      <c r="A1050" s="476" t="s">
        <v>1760</v>
      </c>
      <c r="B1050" s="477" t="s">
        <v>1123</v>
      </c>
      <c r="C1050" s="475"/>
      <c r="D1050" s="478"/>
      <c r="E1050" s="478"/>
      <c r="F1050" s="478"/>
      <c r="G1050" s="478"/>
      <c r="H1050" s="478"/>
      <c r="I1050" s="478"/>
      <c r="J1050" s="478"/>
      <c r="K1050" s="478"/>
      <c r="L1050" s="478"/>
      <c r="M1050" s="478"/>
      <c r="N1050" s="478"/>
      <c r="O1050" s="478"/>
      <c r="P1050" s="478"/>
      <c r="Q1050" s="478"/>
      <c r="R1050" s="478"/>
      <c r="S1050" s="478"/>
      <c r="T1050" s="478"/>
      <c r="U1050" s="478"/>
      <c r="V1050" s="478"/>
      <c r="W1050" s="478"/>
      <c r="X1050" s="478">
        <v>0</v>
      </c>
      <c r="Y1050" s="478"/>
      <c r="Z1050" s="478"/>
      <c r="AA1050" s="478"/>
      <c r="AB1050" s="478"/>
      <c r="AC1050" s="478"/>
      <c r="AD1050" s="478"/>
      <c r="AE1050" s="478"/>
      <c r="AF1050" s="478"/>
      <c r="AG1050" s="478"/>
      <c r="AH1050" s="478"/>
      <c r="AI1050" s="478"/>
      <c r="AJ1050" s="478"/>
      <c r="AK1050" s="478"/>
      <c r="AL1050" s="478"/>
      <c r="AM1050" s="478"/>
      <c r="AN1050" s="478"/>
      <c r="AO1050" s="478"/>
      <c r="AP1050" s="478"/>
      <c r="AQ1050" s="478"/>
      <c r="AR1050" s="478"/>
      <c r="AS1050" s="478"/>
      <c r="AT1050" s="478"/>
      <c r="AU1050" s="478"/>
      <c r="AV1050" s="478"/>
      <c r="AW1050" s="478"/>
      <c r="AX1050" s="478"/>
      <c r="AY1050" s="478"/>
      <c r="AZ1050" s="478"/>
      <c r="BA1050" s="478"/>
      <c r="BB1050" s="478"/>
      <c r="BC1050" s="478"/>
      <c r="BD1050" s="475"/>
      <c r="BE1050" s="475"/>
      <c r="BF1050" s="472"/>
      <c r="BG1050" s="472">
        <v>0</v>
      </c>
      <c r="BH1050" s="472">
        <v>0</v>
      </c>
      <c r="BI1050" s="472"/>
      <c r="BJ1050" s="472"/>
      <c r="BK1050" s="472"/>
      <c r="BL1050" s="472"/>
      <c r="BM1050" s="472"/>
      <c r="BN1050" s="472"/>
      <c r="BO1050" s="472"/>
      <c r="BP1050" s="472"/>
      <c r="BQ1050" s="472"/>
      <c r="BR1050" s="472"/>
      <c r="BS1050" s="472"/>
      <c r="BT1050" s="472"/>
      <c r="BU1050" s="472"/>
      <c r="BV1050" s="472"/>
      <c r="BW1050" s="472"/>
      <c r="BX1050" s="472"/>
      <c r="BY1050" s="472"/>
      <c r="BZ1050" s="472"/>
      <c r="CA1050" s="472"/>
      <c r="CB1050" s="472"/>
      <c r="CC1050" s="472"/>
      <c r="CD1050" s="472"/>
      <c r="CE1050" s="472"/>
      <c r="CF1050" s="472"/>
      <c r="CG1050" s="472"/>
      <c r="CH1050" s="472"/>
      <c r="CI1050" s="472"/>
      <c r="CJ1050" s="472"/>
      <c r="CK1050" s="472"/>
      <c r="CL1050" s="472"/>
      <c r="CM1050" s="472"/>
      <c r="CN1050" s="472"/>
      <c r="CO1050" s="472"/>
      <c r="CP1050" s="472"/>
      <c r="CQ1050" s="472"/>
      <c r="CR1050" s="472"/>
      <c r="CS1050" s="472"/>
      <c r="CT1050" s="472"/>
      <c r="CU1050" s="472"/>
      <c r="CV1050" s="472"/>
      <c r="CW1050" s="472"/>
      <c r="CX1050" s="472"/>
      <c r="CY1050" s="472"/>
      <c r="CZ1050" s="472"/>
      <c r="DA1050" s="472"/>
      <c r="DB1050" s="472"/>
      <c r="DC1050" s="472"/>
      <c r="DD1050" s="472"/>
      <c r="DE1050" s="472"/>
      <c r="DF1050" s="472"/>
      <c r="DG1050" s="472"/>
      <c r="DH1050" s="472"/>
      <c r="DI1050" s="472"/>
      <c r="DJ1050" s="472"/>
      <c r="DK1050" s="472"/>
      <c r="DL1050" s="472"/>
      <c r="DM1050" s="472"/>
      <c r="DN1050" s="472"/>
      <c r="DO1050" s="472"/>
      <c r="DP1050" s="472"/>
      <c r="DQ1050" s="472"/>
      <c r="DR1050" s="472"/>
      <c r="DS1050" s="472"/>
      <c r="DT1050" s="472"/>
      <c r="DU1050" s="472"/>
      <c r="DV1050" s="472"/>
      <c r="DW1050" s="472"/>
      <c r="DX1050" s="472"/>
      <c r="DY1050" s="472"/>
      <c r="DZ1050" s="472"/>
      <c r="EA1050" s="472"/>
      <c r="EB1050" s="472"/>
      <c r="EC1050" s="472"/>
      <c r="ED1050" s="472"/>
      <c r="EE1050" s="472"/>
      <c r="EF1050" s="472"/>
      <c r="EG1050" s="472"/>
      <c r="EH1050" s="472"/>
      <c r="EI1050" s="472"/>
      <c r="EJ1050" s="472"/>
      <c r="EK1050" s="472"/>
      <c r="EL1050" s="472"/>
      <c r="EM1050" s="472"/>
      <c r="EN1050" s="472"/>
      <c r="EO1050" s="472"/>
      <c r="EP1050" s="472"/>
      <c r="EQ1050" s="472"/>
      <c r="ER1050" s="472"/>
      <c r="ES1050" s="472"/>
      <c r="ET1050" s="472"/>
      <c r="EU1050" s="472"/>
      <c r="EV1050" s="472"/>
      <c r="EW1050" s="472"/>
      <c r="EX1050" s="472"/>
      <c r="EY1050" s="472"/>
      <c r="EZ1050" s="472"/>
      <c r="FA1050" s="472"/>
      <c r="FB1050" s="472"/>
      <c r="FC1050" s="472"/>
      <c r="FD1050" s="472"/>
      <c r="FE1050" s="472"/>
      <c r="FF1050" s="472"/>
      <c r="FG1050" s="472"/>
      <c r="FH1050" s="472"/>
      <c r="FI1050" s="472"/>
      <c r="FJ1050" s="472"/>
      <c r="FK1050" s="472"/>
      <c r="FL1050" s="472"/>
      <c r="FM1050" s="472"/>
      <c r="FN1050" s="472"/>
      <c r="FO1050" s="472"/>
      <c r="FP1050" s="472"/>
      <c r="FQ1050" s="472"/>
      <c r="FR1050" s="472"/>
      <c r="FS1050" s="472"/>
      <c r="FT1050" s="472"/>
      <c r="FU1050" s="472"/>
      <c r="FV1050" s="472"/>
      <c r="FW1050" s="472"/>
      <c r="FX1050" s="472"/>
      <c r="FY1050" s="472"/>
      <c r="FZ1050" s="472"/>
      <c r="GA1050" s="472"/>
      <c r="GB1050" s="472"/>
      <c r="GC1050" s="472"/>
      <c r="GD1050" s="472"/>
      <c r="GE1050" s="472"/>
      <c r="GF1050" s="472"/>
      <c r="GG1050" s="472"/>
      <c r="GH1050" s="472"/>
      <c r="GI1050" s="472"/>
      <c r="GJ1050" s="472"/>
      <c r="GK1050" s="472"/>
      <c r="GL1050" s="472"/>
      <c r="GM1050" s="472"/>
      <c r="GN1050" s="472"/>
      <c r="GO1050" s="472"/>
      <c r="GP1050" s="472"/>
      <c r="GQ1050" s="472"/>
      <c r="GR1050" s="472"/>
      <c r="GS1050" s="472"/>
      <c r="GT1050" s="472"/>
      <c r="GU1050" s="472"/>
      <c r="GV1050" s="472"/>
    </row>
    <row r="1051" spans="1:204" s="473" customFormat="1" x14ac:dyDescent="0.2">
      <c r="A1051" s="491"/>
      <c r="B1051" s="518" t="s">
        <v>1794</v>
      </c>
      <c r="C1051" s="475" t="s">
        <v>139</v>
      </c>
      <c r="D1051" s="478">
        <v>0.5</v>
      </c>
      <c r="E1051" s="478"/>
      <c r="F1051" s="478"/>
      <c r="G1051" s="478"/>
      <c r="H1051" s="478"/>
      <c r="I1051" s="478"/>
      <c r="J1051" s="478"/>
      <c r="K1051" s="478"/>
      <c r="L1051" s="478"/>
      <c r="M1051" s="478"/>
      <c r="N1051" s="478"/>
      <c r="O1051" s="478"/>
      <c r="P1051" s="478"/>
      <c r="Q1051" s="478"/>
      <c r="R1051" s="478"/>
      <c r="S1051" s="478"/>
      <c r="T1051" s="478"/>
      <c r="U1051" s="478"/>
      <c r="V1051" s="478"/>
      <c r="W1051" s="478"/>
      <c r="X1051" s="478">
        <v>0</v>
      </c>
      <c r="Y1051" s="478"/>
      <c r="Z1051" s="478"/>
      <c r="AA1051" s="478"/>
      <c r="AB1051" s="478"/>
      <c r="AC1051" s="478"/>
      <c r="AD1051" s="478"/>
      <c r="AE1051" s="478"/>
      <c r="AF1051" s="478"/>
      <c r="AG1051" s="478"/>
      <c r="AH1051" s="478"/>
      <c r="AI1051" s="478"/>
      <c r="AJ1051" s="478"/>
      <c r="AK1051" s="478"/>
      <c r="AL1051" s="478"/>
      <c r="AM1051" s="478"/>
      <c r="AN1051" s="478"/>
      <c r="AO1051" s="478"/>
      <c r="AP1051" s="478"/>
      <c r="AQ1051" s="478"/>
      <c r="AR1051" s="478"/>
      <c r="AS1051" s="478"/>
      <c r="AT1051" s="478"/>
      <c r="AU1051" s="478"/>
      <c r="AV1051" s="478"/>
      <c r="AW1051" s="478"/>
      <c r="AX1051" s="478"/>
      <c r="AY1051" s="478"/>
      <c r="AZ1051" s="478"/>
      <c r="BA1051" s="478"/>
      <c r="BB1051" s="478"/>
      <c r="BC1051" s="478"/>
      <c r="BD1051" s="475" t="s">
        <v>3002</v>
      </c>
      <c r="BE1051" s="475"/>
      <c r="BF1051" s="472"/>
      <c r="BG1051" s="472">
        <v>0</v>
      </c>
      <c r="BH1051" s="472">
        <v>0.5</v>
      </c>
      <c r="BI1051" s="472"/>
      <c r="BJ1051" s="472"/>
      <c r="BK1051" s="472"/>
      <c r="BL1051" s="472"/>
      <c r="BM1051" s="472"/>
      <c r="BN1051" s="472"/>
      <c r="BO1051" s="472"/>
      <c r="BP1051" s="472"/>
      <c r="BQ1051" s="472"/>
      <c r="BR1051" s="472"/>
      <c r="BS1051" s="472"/>
      <c r="BT1051" s="472"/>
      <c r="BU1051" s="472"/>
      <c r="BV1051" s="472"/>
      <c r="BW1051" s="472"/>
      <c r="BX1051" s="472"/>
      <c r="BY1051" s="472"/>
      <c r="BZ1051" s="472"/>
      <c r="CA1051" s="472"/>
      <c r="CB1051" s="472"/>
      <c r="CC1051" s="472"/>
      <c r="CD1051" s="472"/>
      <c r="CE1051" s="472"/>
      <c r="CF1051" s="472"/>
      <c r="CG1051" s="472"/>
      <c r="CH1051" s="472"/>
      <c r="CI1051" s="472"/>
      <c r="CJ1051" s="472"/>
      <c r="CK1051" s="472"/>
      <c r="CL1051" s="472"/>
      <c r="CM1051" s="472"/>
      <c r="CN1051" s="472"/>
      <c r="CO1051" s="472"/>
      <c r="CP1051" s="472"/>
      <c r="CQ1051" s="472"/>
      <c r="CR1051" s="472"/>
      <c r="CS1051" s="472"/>
      <c r="CT1051" s="472"/>
      <c r="CU1051" s="472"/>
      <c r="CV1051" s="472"/>
      <c r="CW1051" s="472"/>
      <c r="CX1051" s="472"/>
      <c r="CY1051" s="472"/>
      <c r="CZ1051" s="472"/>
      <c r="DA1051" s="472"/>
      <c r="DB1051" s="472"/>
      <c r="DC1051" s="472"/>
      <c r="DD1051" s="472"/>
      <c r="DE1051" s="472"/>
      <c r="DF1051" s="472"/>
      <c r="DG1051" s="472"/>
      <c r="DH1051" s="472"/>
      <c r="DI1051" s="472"/>
      <c r="DJ1051" s="472"/>
      <c r="DK1051" s="472"/>
      <c r="DL1051" s="472"/>
      <c r="DM1051" s="472"/>
      <c r="DN1051" s="472"/>
      <c r="DO1051" s="472"/>
      <c r="DP1051" s="472"/>
      <c r="DQ1051" s="472"/>
      <c r="DR1051" s="472"/>
      <c r="DS1051" s="472"/>
      <c r="DT1051" s="472"/>
      <c r="DU1051" s="472"/>
      <c r="DV1051" s="472"/>
      <c r="DW1051" s="472"/>
      <c r="DX1051" s="472"/>
      <c r="DY1051" s="472"/>
      <c r="DZ1051" s="472"/>
      <c r="EA1051" s="472"/>
      <c r="EB1051" s="472"/>
      <c r="EC1051" s="472"/>
      <c r="ED1051" s="472"/>
      <c r="EE1051" s="472"/>
      <c r="EF1051" s="472"/>
      <c r="EG1051" s="472"/>
      <c r="EH1051" s="472"/>
      <c r="EI1051" s="472"/>
      <c r="EJ1051" s="472"/>
      <c r="EK1051" s="472"/>
      <c r="EL1051" s="472"/>
      <c r="EM1051" s="472"/>
      <c r="EN1051" s="472"/>
      <c r="EO1051" s="472"/>
      <c r="EP1051" s="472"/>
      <c r="EQ1051" s="472"/>
      <c r="ER1051" s="472"/>
      <c r="ES1051" s="472"/>
      <c r="ET1051" s="472"/>
      <c r="EU1051" s="472"/>
      <c r="EV1051" s="472"/>
      <c r="EW1051" s="472"/>
      <c r="EX1051" s="472"/>
      <c r="EY1051" s="472"/>
      <c r="EZ1051" s="472"/>
      <c r="FA1051" s="472"/>
      <c r="FB1051" s="472"/>
      <c r="FC1051" s="472"/>
      <c r="FD1051" s="472"/>
      <c r="FE1051" s="472"/>
      <c r="FF1051" s="472"/>
      <c r="FG1051" s="472"/>
      <c r="FH1051" s="472"/>
      <c r="FI1051" s="472"/>
      <c r="FJ1051" s="472"/>
      <c r="FK1051" s="472"/>
      <c r="FL1051" s="472"/>
      <c r="FM1051" s="472"/>
      <c r="FN1051" s="472"/>
      <c r="FO1051" s="472"/>
      <c r="FP1051" s="472"/>
      <c r="FQ1051" s="472"/>
      <c r="FR1051" s="472"/>
      <c r="FS1051" s="472"/>
      <c r="FT1051" s="472"/>
      <c r="FU1051" s="472"/>
      <c r="FV1051" s="472"/>
      <c r="FW1051" s="472"/>
      <c r="FX1051" s="472"/>
      <c r="FY1051" s="472"/>
      <c r="FZ1051" s="472"/>
      <c r="GA1051" s="472"/>
      <c r="GB1051" s="472"/>
      <c r="GC1051" s="472"/>
      <c r="GD1051" s="472"/>
      <c r="GE1051" s="472"/>
      <c r="GF1051" s="472"/>
      <c r="GG1051" s="472"/>
      <c r="GH1051" s="472"/>
      <c r="GI1051" s="472"/>
      <c r="GJ1051" s="472"/>
      <c r="GK1051" s="472"/>
      <c r="GL1051" s="472"/>
      <c r="GM1051" s="472"/>
      <c r="GN1051" s="472"/>
      <c r="GO1051" s="472"/>
      <c r="GP1051" s="472"/>
      <c r="GQ1051" s="472"/>
      <c r="GR1051" s="472"/>
      <c r="GS1051" s="472"/>
      <c r="GT1051" s="472"/>
      <c r="GU1051" s="472"/>
      <c r="GV1051" s="472"/>
    </row>
    <row r="1052" spans="1:204" s="473" customFormat="1" x14ac:dyDescent="0.2">
      <c r="A1052" s="491"/>
      <c r="B1052" s="485" t="s">
        <v>1795</v>
      </c>
      <c r="C1052" s="475" t="s">
        <v>139</v>
      </c>
      <c r="D1052" s="478">
        <v>0.5</v>
      </c>
      <c r="E1052" s="478"/>
      <c r="F1052" s="478"/>
      <c r="G1052" s="478"/>
      <c r="H1052" s="478"/>
      <c r="I1052" s="478"/>
      <c r="J1052" s="478"/>
      <c r="K1052" s="478"/>
      <c r="L1052" s="478"/>
      <c r="M1052" s="478"/>
      <c r="N1052" s="478"/>
      <c r="O1052" s="478"/>
      <c r="P1052" s="478"/>
      <c r="Q1052" s="478"/>
      <c r="R1052" s="478"/>
      <c r="S1052" s="478"/>
      <c r="T1052" s="478"/>
      <c r="U1052" s="478"/>
      <c r="V1052" s="478"/>
      <c r="W1052" s="478"/>
      <c r="X1052" s="478">
        <v>0</v>
      </c>
      <c r="Y1052" s="478"/>
      <c r="Z1052" s="478"/>
      <c r="AA1052" s="478"/>
      <c r="AB1052" s="478"/>
      <c r="AC1052" s="478"/>
      <c r="AD1052" s="478"/>
      <c r="AE1052" s="478"/>
      <c r="AF1052" s="478"/>
      <c r="AG1052" s="478"/>
      <c r="AH1052" s="478"/>
      <c r="AI1052" s="478"/>
      <c r="AJ1052" s="478"/>
      <c r="AK1052" s="478"/>
      <c r="AL1052" s="478"/>
      <c r="AM1052" s="478"/>
      <c r="AN1052" s="478"/>
      <c r="AO1052" s="478"/>
      <c r="AP1052" s="478"/>
      <c r="AQ1052" s="478"/>
      <c r="AR1052" s="478"/>
      <c r="AS1052" s="478"/>
      <c r="AT1052" s="478"/>
      <c r="AU1052" s="478"/>
      <c r="AV1052" s="478"/>
      <c r="AW1052" s="478"/>
      <c r="AX1052" s="478"/>
      <c r="AY1052" s="478"/>
      <c r="AZ1052" s="478"/>
      <c r="BA1052" s="478"/>
      <c r="BB1052" s="478"/>
      <c r="BC1052" s="478"/>
      <c r="BD1052" s="475" t="s">
        <v>3002</v>
      </c>
      <c r="BE1052" s="475" t="s">
        <v>1796</v>
      </c>
      <c r="BF1052" s="472">
        <v>2017</v>
      </c>
      <c r="BG1052" s="472">
        <v>0</v>
      </c>
      <c r="BH1052" s="472">
        <v>0.5</v>
      </c>
      <c r="BI1052" s="472"/>
      <c r="BJ1052" s="472"/>
      <c r="BK1052" s="472"/>
      <c r="BL1052" s="472"/>
      <c r="BM1052" s="472"/>
      <c r="BN1052" s="472"/>
      <c r="BO1052" s="472"/>
      <c r="BP1052" s="472"/>
      <c r="BQ1052" s="472"/>
      <c r="BR1052" s="472"/>
      <c r="BS1052" s="472"/>
      <c r="BT1052" s="472"/>
      <c r="BU1052" s="472"/>
      <c r="BV1052" s="472"/>
      <c r="BW1052" s="472"/>
      <c r="BX1052" s="472"/>
      <c r="BY1052" s="472"/>
      <c r="BZ1052" s="472"/>
      <c r="CA1052" s="472"/>
      <c r="CB1052" s="472"/>
      <c r="CC1052" s="472"/>
      <c r="CD1052" s="472"/>
      <c r="CE1052" s="472"/>
      <c r="CF1052" s="472"/>
      <c r="CG1052" s="472"/>
      <c r="CH1052" s="472"/>
      <c r="CI1052" s="472"/>
      <c r="CJ1052" s="472"/>
      <c r="CK1052" s="472"/>
      <c r="CL1052" s="472"/>
      <c r="CM1052" s="472"/>
      <c r="CN1052" s="472"/>
      <c r="CO1052" s="472"/>
      <c r="CP1052" s="472"/>
      <c r="CQ1052" s="472"/>
      <c r="CR1052" s="472"/>
      <c r="CS1052" s="472"/>
      <c r="CT1052" s="472"/>
      <c r="CU1052" s="472"/>
      <c r="CV1052" s="472"/>
      <c r="CW1052" s="472"/>
      <c r="CX1052" s="472"/>
      <c r="CY1052" s="472"/>
      <c r="CZ1052" s="472"/>
      <c r="DA1052" s="472"/>
      <c r="DB1052" s="472"/>
      <c r="DC1052" s="472"/>
      <c r="DD1052" s="472"/>
      <c r="DE1052" s="472"/>
      <c r="DF1052" s="472"/>
      <c r="DG1052" s="472"/>
      <c r="DH1052" s="472"/>
      <c r="DI1052" s="472"/>
      <c r="DJ1052" s="472"/>
      <c r="DK1052" s="472"/>
      <c r="DL1052" s="472"/>
      <c r="DM1052" s="472"/>
      <c r="DN1052" s="472"/>
      <c r="DO1052" s="472"/>
      <c r="DP1052" s="472"/>
      <c r="DQ1052" s="472"/>
      <c r="DR1052" s="472"/>
      <c r="DS1052" s="472"/>
      <c r="DT1052" s="472"/>
      <c r="DU1052" s="472"/>
      <c r="DV1052" s="472"/>
      <c r="DW1052" s="472"/>
      <c r="DX1052" s="472"/>
      <c r="DY1052" s="472"/>
      <c r="DZ1052" s="472"/>
      <c r="EA1052" s="472"/>
      <c r="EB1052" s="472"/>
      <c r="EC1052" s="472"/>
      <c r="ED1052" s="472"/>
      <c r="EE1052" s="472"/>
      <c r="EF1052" s="472"/>
      <c r="EG1052" s="472"/>
      <c r="EH1052" s="472"/>
      <c r="EI1052" s="472"/>
      <c r="EJ1052" s="472"/>
      <c r="EK1052" s="472"/>
      <c r="EL1052" s="472"/>
      <c r="EM1052" s="472"/>
      <c r="EN1052" s="472"/>
      <c r="EO1052" s="472"/>
      <c r="EP1052" s="472"/>
      <c r="EQ1052" s="472"/>
      <c r="ER1052" s="472"/>
      <c r="ES1052" s="472"/>
      <c r="ET1052" s="472"/>
      <c r="EU1052" s="472"/>
      <c r="EV1052" s="472"/>
      <c r="EW1052" s="472"/>
      <c r="EX1052" s="472"/>
      <c r="EY1052" s="472"/>
      <c r="EZ1052" s="472"/>
      <c r="FA1052" s="472"/>
      <c r="FB1052" s="472"/>
      <c r="FC1052" s="472"/>
      <c r="FD1052" s="472"/>
      <c r="FE1052" s="472"/>
      <c r="FF1052" s="472"/>
      <c r="FG1052" s="472"/>
      <c r="FH1052" s="472"/>
      <c r="FI1052" s="472"/>
      <c r="FJ1052" s="472"/>
      <c r="FK1052" s="472"/>
      <c r="FL1052" s="472"/>
      <c r="FM1052" s="472"/>
      <c r="FN1052" s="472"/>
      <c r="FO1052" s="472"/>
      <c r="FP1052" s="472"/>
      <c r="FQ1052" s="472"/>
      <c r="FR1052" s="472"/>
      <c r="FS1052" s="472"/>
      <c r="FT1052" s="472"/>
      <c r="FU1052" s="472"/>
      <c r="FV1052" s="472"/>
      <c r="FW1052" s="472"/>
      <c r="FX1052" s="472"/>
      <c r="FY1052" s="472"/>
      <c r="FZ1052" s="472"/>
      <c r="GA1052" s="472"/>
      <c r="GB1052" s="472"/>
      <c r="GC1052" s="472"/>
      <c r="GD1052" s="472"/>
      <c r="GE1052" s="472"/>
      <c r="GF1052" s="472"/>
      <c r="GG1052" s="472"/>
      <c r="GH1052" s="472"/>
      <c r="GI1052" s="472"/>
      <c r="GJ1052" s="472"/>
      <c r="GK1052" s="472"/>
      <c r="GL1052" s="472"/>
      <c r="GM1052" s="472"/>
      <c r="GN1052" s="472"/>
      <c r="GO1052" s="472"/>
      <c r="GP1052" s="472"/>
      <c r="GQ1052" s="472"/>
      <c r="GR1052" s="472"/>
      <c r="GS1052" s="472"/>
      <c r="GT1052" s="472"/>
      <c r="GU1052" s="472"/>
      <c r="GV1052" s="472"/>
    </row>
    <row r="1053" spans="1:204" s="473" customFormat="1" x14ac:dyDescent="0.2">
      <c r="A1053" s="491"/>
      <c r="B1053" s="518" t="s">
        <v>1797</v>
      </c>
      <c r="C1053" s="475" t="s">
        <v>139</v>
      </c>
      <c r="D1053" s="478">
        <v>0.6</v>
      </c>
      <c r="E1053" s="478"/>
      <c r="F1053" s="478"/>
      <c r="G1053" s="478"/>
      <c r="H1053" s="478">
        <v>0.6</v>
      </c>
      <c r="I1053" s="478"/>
      <c r="J1053" s="478"/>
      <c r="K1053" s="478"/>
      <c r="L1053" s="478"/>
      <c r="M1053" s="478"/>
      <c r="N1053" s="478"/>
      <c r="O1053" s="478"/>
      <c r="P1053" s="478"/>
      <c r="Q1053" s="478"/>
      <c r="R1053" s="478"/>
      <c r="S1053" s="478"/>
      <c r="T1053" s="478"/>
      <c r="U1053" s="478"/>
      <c r="V1053" s="478"/>
      <c r="W1053" s="478"/>
      <c r="X1053" s="478">
        <v>0</v>
      </c>
      <c r="Y1053" s="478"/>
      <c r="Z1053" s="478"/>
      <c r="AA1053" s="478"/>
      <c r="AB1053" s="478"/>
      <c r="AC1053" s="478"/>
      <c r="AD1053" s="478"/>
      <c r="AE1053" s="478"/>
      <c r="AF1053" s="478"/>
      <c r="AG1053" s="478"/>
      <c r="AH1053" s="478"/>
      <c r="AI1053" s="478"/>
      <c r="AJ1053" s="478"/>
      <c r="AK1053" s="478"/>
      <c r="AL1053" s="478"/>
      <c r="AM1053" s="478"/>
      <c r="AN1053" s="478"/>
      <c r="AO1053" s="478"/>
      <c r="AP1053" s="478"/>
      <c r="AQ1053" s="478"/>
      <c r="AR1053" s="478"/>
      <c r="AS1053" s="478"/>
      <c r="AT1053" s="478"/>
      <c r="AU1053" s="478"/>
      <c r="AV1053" s="478"/>
      <c r="AW1053" s="478"/>
      <c r="AX1053" s="478"/>
      <c r="AY1053" s="478"/>
      <c r="AZ1053" s="478"/>
      <c r="BA1053" s="478"/>
      <c r="BB1053" s="478"/>
      <c r="BC1053" s="478"/>
      <c r="BD1053" s="475" t="s">
        <v>3002</v>
      </c>
      <c r="BE1053" s="475" t="s">
        <v>1798</v>
      </c>
      <c r="BF1053" s="472">
        <v>2017</v>
      </c>
      <c r="BG1053" s="472">
        <v>0.6</v>
      </c>
      <c r="BH1053" s="472">
        <v>0</v>
      </c>
      <c r="BI1053" s="472"/>
      <c r="BJ1053" s="472"/>
      <c r="BK1053" s="472"/>
      <c r="BL1053" s="472"/>
      <c r="BM1053" s="472"/>
      <c r="BN1053" s="472"/>
      <c r="BO1053" s="472"/>
      <c r="BP1053" s="472"/>
      <c r="BQ1053" s="472"/>
      <c r="BR1053" s="472"/>
      <c r="BS1053" s="472"/>
      <c r="BT1053" s="472"/>
      <c r="BU1053" s="472"/>
      <c r="BV1053" s="472"/>
      <c r="BW1053" s="472"/>
      <c r="BX1053" s="472"/>
      <c r="BY1053" s="472"/>
      <c r="BZ1053" s="472"/>
      <c r="CA1053" s="472"/>
      <c r="CB1053" s="472"/>
      <c r="CC1053" s="472"/>
      <c r="CD1053" s="472"/>
      <c r="CE1053" s="472"/>
      <c r="CF1053" s="472"/>
      <c r="CG1053" s="472"/>
      <c r="CH1053" s="472"/>
      <c r="CI1053" s="472"/>
      <c r="CJ1053" s="472"/>
      <c r="CK1053" s="472"/>
      <c r="CL1053" s="472"/>
      <c r="CM1053" s="472"/>
      <c r="CN1053" s="472"/>
      <c r="CO1053" s="472"/>
      <c r="CP1053" s="472"/>
      <c r="CQ1053" s="472"/>
      <c r="CR1053" s="472"/>
      <c r="CS1053" s="472"/>
      <c r="CT1053" s="472"/>
      <c r="CU1053" s="472"/>
      <c r="CV1053" s="472"/>
      <c r="CW1053" s="472"/>
      <c r="CX1053" s="472"/>
      <c r="CY1053" s="472"/>
      <c r="CZ1053" s="472"/>
      <c r="DA1053" s="472"/>
      <c r="DB1053" s="472"/>
      <c r="DC1053" s="472"/>
      <c r="DD1053" s="472"/>
      <c r="DE1053" s="472"/>
      <c r="DF1053" s="472"/>
      <c r="DG1053" s="472"/>
      <c r="DH1053" s="472"/>
      <c r="DI1053" s="472"/>
      <c r="DJ1053" s="472"/>
      <c r="DK1053" s="472"/>
      <c r="DL1053" s="472"/>
      <c r="DM1053" s="472"/>
      <c r="DN1053" s="472"/>
      <c r="DO1053" s="472"/>
      <c r="DP1053" s="472"/>
      <c r="DQ1053" s="472"/>
      <c r="DR1053" s="472"/>
      <c r="DS1053" s="472"/>
      <c r="DT1053" s="472"/>
      <c r="DU1053" s="472"/>
      <c r="DV1053" s="472"/>
      <c r="DW1053" s="472"/>
      <c r="DX1053" s="472"/>
      <c r="DY1053" s="472"/>
      <c r="DZ1053" s="472"/>
      <c r="EA1053" s="472"/>
      <c r="EB1053" s="472"/>
      <c r="EC1053" s="472"/>
      <c r="ED1053" s="472"/>
      <c r="EE1053" s="472"/>
      <c r="EF1053" s="472"/>
      <c r="EG1053" s="472"/>
      <c r="EH1053" s="472"/>
      <c r="EI1053" s="472"/>
      <c r="EJ1053" s="472"/>
      <c r="EK1053" s="472"/>
      <c r="EL1053" s="472"/>
      <c r="EM1053" s="472"/>
      <c r="EN1053" s="472"/>
      <c r="EO1053" s="472"/>
      <c r="EP1053" s="472"/>
      <c r="EQ1053" s="472"/>
      <c r="ER1053" s="472"/>
      <c r="ES1053" s="472"/>
      <c r="ET1053" s="472"/>
      <c r="EU1053" s="472"/>
      <c r="EV1053" s="472"/>
      <c r="EW1053" s="472"/>
      <c r="EX1053" s="472"/>
      <c r="EY1053" s="472"/>
      <c r="EZ1053" s="472"/>
      <c r="FA1053" s="472"/>
      <c r="FB1053" s="472"/>
      <c r="FC1053" s="472"/>
      <c r="FD1053" s="472"/>
      <c r="FE1053" s="472"/>
      <c r="FF1053" s="472"/>
      <c r="FG1053" s="472"/>
      <c r="FH1053" s="472"/>
      <c r="FI1053" s="472"/>
      <c r="FJ1053" s="472"/>
      <c r="FK1053" s="472"/>
      <c r="FL1053" s="472"/>
      <c r="FM1053" s="472"/>
      <c r="FN1053" s="472"/>
      <c r="FO1053" s="472"/>
      <c r="FP1053" s="472"/>
      <c r="FQ1053" s="472"/>
      <c r="FR1053" s="472"/>
      <c r="FS1053" s="472"/>
      <c r="FT1053" s="472"/>
      <c r="FU1053" s="472"/>
      <c r="FV1053" s="472"/>
      <c r="FW1053" s="472"/>
      <c r="FX1053" s="472"/>
      <c r="FY1053" s="472"/>
      <c r="FZ1053" s="472"/>
      <c r="GA1053" s="472"/>
      <c r="GB1053" s="472"/>
      <c r="GC1053" s="472"/>
      <c r="GD1053" s="472"/>
      <c r="GE1053" s="472"/>
      <c r="GF1053" s="472"/>
      <c r="GG1053" s="472"/>
      <c r="GH1053" s="472"/>
      <c r="GI1053" s="472"/>
      <c r="GJ1053" s="472"/>
      <c r="GK1053" s="472"/>
      <c r="GL1053" s="472"/>
      <c r="GM1053" s="472"/>
      <c r="GN1053" s="472"/>
      <c r="GO1053" s="472"/>
      <c r="GP1053" s="472"/>
      <c r="GQ1053" s="472"/>
      <c r="GR1053" s="472"/>
      <c r="GS1053" s="472"/>
      <c r="GT1053" s="472"/>
      <c r="GU1053" s="472"/>
      <c r="GV1053" s="472"/>
    </row>
    <row r="1054" spans="1:204" s="473" customFormat="1" ht="32" x14ac:dyDescent="0.2">
      <c r="A1054" s="491"/>
      <c r="B1054" s="501" t="s">
        <v>1799</v>
      </c>
      <c r="C1054" s="475" t="s">
        <v>139</v>
      </c>
      <c r="D1054" s="478">
        <v>0.7</v>
      </c>
      <c r="E1054" s="478"/>
      <c r="F1054" s="478"/>
      <c r="G1054" s="478"/>
      <c r="H1054" s="478"/>
      <c r="I1054" s="478"/>
      <c r="J1054" s="478"/>
      <c r="K1054" s="478"/>
      <c r="L1054" s="478">
        <v>0.7</v>
      </c>
      <c r="M1054" s="478"/>
      <c r="N1054" s="478"/>
      <c r="O1054" s="478"/>
      <c r="P1054" s="478"/>
      <c r="Q1054" s="478"/>
      <c r="R1054" s="478"/>
      <c r="S1054" s="478"/>
      <c r="T1054" s="478"/>
      <c r="U1054" s="478"/>
      <c r="V1054" s="478"/>
      <c r="W1054" s="478"/>
      <c r="X1054" s="478">
        <v>0</v>
      </c>
      <c r="Y1054" s="478"/>
      <c r="Z1054" s="478"/>
      <c r="AA1054" s="478"/>
      <c r="AB1054" s="478"/>
      <c r="AC1054" s="478"/>
      <c r="AD1054" s="478"/>
      <c r="AE1054" s="478"/>
      <c r="AF1054" s="478"/>
      <c r="AG1054" s="478"/>
      <c r="AH1054" s="478"/>
      <c r="AI1054" s="478"/>
      <c r="AJ1054" s="478"/>
      <c r="AK1054" s="478"/>
      <c r="AL1054" s="478"/>
      <c r="AM1054" s="478"/>
      <c r="AN1054" s="478"/>
      <c r="AO1054" s="478"/>
      <c r="AP1054" s="478"/>
      <c r="AQ1054" s="478"/>
      <c r="AR1054" s="478"/>
      <c r="AS1054" s="478"/>
      <c r="AT1054" s="478"/>
      <c r="AU1054" s="478"/>
      <c r="AV1054" s="478"/>
      <c r="AW1054" s="478"/>
      <c r="AX1054" s="478"/>
      <c r="AY1054" s="478"/>
      <c r="AZ1054" s="478"/>
      <c r="BA1054" s="478"/>
      <c r="BB1054" s="478"/>
      <c r="BC1054" s="478"/>
      <c r="BD1054" s="475" t="s">
        <v>3043</v>
      </c>
      <c r="BE1054" s="475" t="s">
        <v>1800</v>
      </c>
      <c r="BF1054" s="472">
        <v>2017</v>
      </c>
      <c r="BG1054" s="472">
        <v>0.7</v>
      </c>
      <c r="BH1054" s="472">
        <v>0</v>
      </c>
      <c r="BI1054" s="472"/>
      <c r="BJ1054" s="472"/>
      <c r="BK1054" s="472"/>
      <c r="BL1054" s="472"/>
      <c r="BM1054" s="472"/>
      <c r="BN1054" s="472"/>
      <c r="BO1054" s="472"/>
      <c r="BP1054" s="472"/>
      <c r="BQ1054" s="472"/>
      <c r="BR1054" s="472"/>
      <c r="BS1054" s="472"/>
      <c r="BT1054" s="472"/>
      <c r="BU1054" s="472"/>
      <c r="BV1054" s="472"/>
      <c r="BW1054" s="472"/>
      <c r="BX1054" s="472"/>
      <c r="BY1054" s="472"/>
      <c r="BZ1054" s="472"/>
      <c r="CA1054" s="472"/>
      <c r="CB1054" s="472"/>
      <c r="CC1054" s="472"/>
      <c r="CD1054" s="472"/>
      <c r="CE1054" s="472"/>
      <c r="CF1054" s="472"/>
      <c r="CG1054" s="472"/>
      <c r="CH1054" s="472"/>
      <c r="CI1054" s="472"/>
      <c r="CJ1054" s="472"/>
      <c r="CK1054" s="472"/>
      <c r="CL1054" s="472"/>
      <c r="CM1054" s="472"/>
      <c r="CN1054" s="472"/>
      <c r="CO1054" s="472"/>
      <c r="CP1054" s="472"/>
      <c r="CQ1054" s="472"/>
      <c r="CR1054" s="472"/>
      <c r="CS1054" s="472"/>
      <c r="CT1054" s="472"/>
      <c r="CU1054" s="472"/>
      <c r="CV1054" s="472"/>
      <c r="CW1054" s="472"/>
      <c r="CX1054" s="472"/>
      <c r="CY1054" s="472"/>
      <c r="CZ1054" s="472"/>
      <c r="DA1054" s="472"/>
      <c r="DB1054" s="472"/>
      <c r="DC1054" s="472"/>
      <c r="DD1054" s="472"/>
      <c r="DE1054" s="472"/>
      <c r="DF1054" s="472"/>
      <c r="DG1054" s="472"/>
      <c r="DH1054" s="472"/>
      <c r="DI1054" s="472"/>
      <c r="DJ1054" s="472"/>
      <c r="DK1054" s="472"/>
      <c r="DL1054" s="472"/>
      <c r="DM1054" s="472"/>
      <c r="DN1054" s="472"/>
      <c r="DO1054" s="472"/>
      <c r="DP1054" s="472"/>
      <c r="DQ1054" s="472"/>
      <c r="DR1054" s="472"/>
      <c r="DS1054" s="472"/>
      <c r="DT1054" s="472"/>
      <c r="DU1054" s="472"/>
      <c r="DV1054" s="472"/>
      <c r="DW1054" s="472"/>
      <c r="DX1054" s="472"/>
      <c r="DY1054" s="472"/>
      <c r="DZ1054" s="472"/>
      <c r="EA1054" s="472"/>
      <c r="EB1054" s="472"/>
      <c r="EC1054" s="472"/>
      <c r="ED1054" s="472"/>
      <c r="EE1054" s="472"/>
      <c r="EF1054" s="472"/>
      <c r="EG1054" s="472"/>
      <c r="EH1054" s="472"/>
      <c r="EI1054" s="472"/>
      <c r="EJ1054" s="472"/>
      <c r="EK1054" s="472"/>
      <c r="EL1054" s="472"/>
      <c r="EM1054" s="472"/>
      <c r="EN1054" s="472"/>
      <c r="EO1054" s="472"/>
      <c r="EP1054" s="472"/>
      <c r="EQ1054" s="472"/>
      <c r="ER1054" s="472"/>
      <c r="ES1054" s="472"/>
      <c r="ET1054" s="472"/>
      <c r="EU1054" s="472"/>
      <c r="EV1054" s="472"/>
      <c r="EW1054" s="472"/>
      <c r="EX1054" s="472"/>
      <c r="EY1054" s="472"/>
      <c r="EZ1054" s="472"/>
      <c r="FA1054" s="472"/>
      <c r="FB1054" s="472"/>
      <c r="FC1054" s="472"/>
      <c r="FD1054" s="472"/>
      <c r="FE1054" s="472"/>
      <c r="FF1054" s="472"/>
      <c r="FG1054" s="472"/>
      <c r="FH1054" s="472"/>
      <c r="FI1054" s="472"/>
      <c r="FJ1054" s="472"/>
      <c r="FK1054" s="472"/>
      <c r="FL1054" s="472"/>
      <c r="FM1054" s="472"/>
      <c r="FN1054" s="472"/>
      <c r="FO1054" s="472"/>
      <c r="FP1054" s="472"/>
      <c r="FQ1054" s="472"/>
      <c r="FR1054" s="472"/>
      <c r="FS1054" s="472"/>
      <c r="FT1054" s="472"/>
      <c r="FU1054" s="472"/>
      <c r="FV1054" s="472"/>
      <c r="FW1054" s="472"/>
      <c r="FX1054" s="472"/>
      <c r="FY1054" s="472"/>
      <c r="FZ1054" s="472"/>
      <c r="GA1054" s="472"/>
      <c r="GB1054" s="472"/>
      <c r="GC1054" s="472"/>
      <c r="GD1054" s="472"/>
      <c r="GE1054" s="472"/>
      <c r="GF1054" s="472"/>
      <c r="GG1054" s="472"/>
      <c r="GH1054" s="472"/>
      <c r="GI1054" s="472"/>
      <c r="GJ1054" s="472"/>
      <c r="GK1054" s="472"/>
      <c r="GL1054" s="472"/>
      <c r="GM1054" s="472"/>
      <c r="GN1054" s="472"/>
      <c r="GO1054" s="472"/>
      <c r="GP1054" s="472"/>
      <c r="GQ1054" s="472"/>
      <c r="GR1054" s="472"/>
      <c r="GS1054" s="472"/>
      <c r="GT1054" s="472"/>
      <c r="GU1054" s="472"/>
      <c r="GV1054" s="472"/>
    </row>
    <row r="1055" spans="1:204" s="473" customFormat="1" x14ac:dyDescent="0.2">
      <c r="A1055" s="491"/>
      <c r="B1055" s="518" t="s">
        <v>1801</v>
      </c>
      <c r="C1055" s="475" t="s">
        <v>139</v>
      </c>
      <c r="D1055" s="478">
        <v>1</v>
      </c>
      <c r="E1055" s="478"/>
      <c r="F1055" s="478"/>
      <c r="G1055" s="478"/>
      <c r="H1055" s="478"/>
      <c r="I1055" s="478"/>
      <c r="J1055" s="478"/>
      <c r="K1055" s="478"/>
      <c r="L1055" s="478">
        <v>1</v>
      </c>
      <c r="M1055" s="478"/>
      <c r="N1055" s="478"/>
      <c r="O1055" s="478"/>
      <c r="P1055" s="478"/>
      <c r="Q1055" s="478"/>
      <c r="R1055" s="478"/>
      <c r="S1055" s="478"/>
      <c r="T1055" s="478"/>
      <c r="U1055" s="478"/>
      <c r="V1055" s="478"/>
      <c r="W1055" s="478"/>
      <c r="X1055" s="478">
        <v>0</v>
      </c>
      <c r="Y1055" s="478"/>
      <c r="Z1055" s="478"/>
      <c r="AA1055" s="478"/>
      <c r="AB1055" s="478"/>
      <c r="AC1055" s="478"/>
      <c r="AD1055" s="478"/>
      <c r="AE1055" s="478"/>
      <c r="AF1055" s="478"/>
      <c r="AG1055" s="478"/>
      <c r="AH1055" s="478"/>
      <c r="AI1055" s="478"/>
      <c r="AJ1055" s="478"/>
      <c r="AK1055" s="478"/>
      <c r="AL1055" s="478"/>
      <c r="AM1055" s="478"/>
      <c r="AN1055" s="478"/>
      <c r="AO1055" s="478"/>
      <c r="AP1055" s="478"/>
      <c r="AQ1055" s="478"/>
      <c r="AR1055" s="478"/>
      <c r="AS1055" s="478"/>
      <c r="AT1055" s="478"/>
      <c r="AU1055" s="478"/>
      <c r="AV1055" s="478"/>
      <c r="AW1055" s="478"/>
      <c r="AX1055" s="478"/>
      <c r="AY1055" s="478"/>
      <c r="AZ1055" s="478"/>
      <c r="BA1055" s="478"/>
      <c r="BB1055" s="478"/>
      <c r="BC1055" s="478"/>
      <c r="BD1055" s="475" t="s">
        <v>2974</v>
      </c>
      <c r="BE1055" s="475" t="s">
        <v>1802</v>
      </c>
      <c r="BF1055" s="472">
        <v>2017</v>
      </c>
      <c r="BG1055" s="472">
        <v>1</v>
      </c>
      <c r="BH1055" s="472">
        <v>0</v>
      </c>
      <c r="BI1055" s="472"/>
      <c r="BJ1055" s="472"/>
      <c r="BK1055" s="472"/>
      <c r="BL1055" s="472"/>
      <c r="BM1055" s="472"/>
      <c r="BN1055" s="472"/>
      <c r="BO1055" s="472"/>
      <c r="BP1055" s="472"/>
      <c r="BQ1055" s="472"/>
      <c r="BR1055" s="472"/>
      <c r="BS1055" s="472"/>
      <c r="BT1055" s="472"/>
      <c r="BU1055" s="472"/>
      <c r="BV1055" s="472"/>
      <c r="BW1055" s="472"/>
      <c r="BX1055" s="472"/>
      <c r="BY1055" s="472"/>
      <c r="BZ1055" s="472"/>
      <c r="CA1055" s="472"/>
      <c r="CB1055" s="472"/>
      <c r="CC1055" s="472"/>
      <c r="CD1055" s="472"/>
      <c r="CE1055" s="472"/>
      <c r="CF1055" s="472"/>
      <c r="CG1055" s="472"/>
      <c r="CH1055" s="472"/>
      <c r="CI1055" s="472"/>
      <c r="CJ1055" s="472"/>
      <c r="CK1055" s="472"/>
      <c r="CL1055" s="472"/>
      <c r="CM1055" s="472"/>
      <c r="CN1055" s="472"/>
      <c r="CO1055" s="472"/>
      <c r="CP1055" s="472"/>
      <c r="CQ1055" s="472"/>
      <c r="CR1055" s="472"/>
      <c r="CS1055" s="472"/>
      <c r="CT1055" s="472"/>
      <c r="CU1055" s="472"/>
      <c r="CV1055" s="472"/>
      <c r="CW1055" s="472"/>
      <c r="CX1055" s="472"/>
      <c r="CY1055" s="472"/>
      <c r="CZ1055" s="472"/>
      <c r="DA1055" s="472"/>
      <c r="DB1055" s="472"/>
      <c r="DC1055" s="472"/>
      <c r="DD1055" s="472"/>
      <c r="DE1055" s="472"/>
      <c r="DF1055" s="472"/>
      <c r="DG1055" s="472"/>
      <c r="DH1055" s="472"/>
      <c r="DI1055" s="472"/>
      <c r="DJ1055" s="472"/>
      <c r="DK1055" s="472"/>
      <c r="DL1055" s="472"/>
      <c r="DM1055" s="472"/>
      <c r="DN1055" s="472"/>
      <c r="DO1055" s="472"/>
      <c r="DP1055" s="472"/>
      <c r="DQ1055" s="472"/>
      <c r="DR1055" s="472"/>
      <c r="DS1055" s="472"/>
      <c r="DT1055" s="472"/>
      <c r="DU1055" s="472"/>
      <c r="DV1055" s="472"/>
      <c r="DW1055" s="472"/>
      <c r="DX1055" s="472"/>
      <c r="DY1055" s="472"/>
      <c r="DZ1055" s="472"/>
      <c r="EA1055" s="472"/>
      <c r="EB1055" s="472"/>
      <c r="EC1055" s="472"/>
      <c r="ED1055" s="472"/>
      <c r="EE1055" s="472"/>
      <c r="EF1055" s="472"/>
      <c r="EG1055" s="472"/>
      <c r="EH1055" s="472"/>
      <c r="EI1055" s="472"/>
      <c r="EJ1055" s="472"/>
      <c r="EK1055" s="472"/>
      <c r="EL1055" s="472"/>
      <c r="EM1055" s="472"/>
      <c r="EN1055" s="472"/>
      <c r="EO1055" s="472"/>
      <c r="EP1055" s="472"/>
      <c r="EQ1055" s="472"/>
      <c r="ER1055" s="472"/>
      <c r="ES1055" s="472"/>
      <c r="ET1055" s="472"/>
      <c r="EU1055" s="472"/>
      <c r="EV1055" s="472"/>
      <c r="EW1055" s="472"/>
      <c r="EX1055" s="472"/>
      <c r="EY1055" s="472"/>
      <c r="EZ1055" s="472"/>
      <c r="FA1055" s="472"/>
      <c r="FB1055" s="472"/>
      <c r="FC1055" s="472"/>
      <c r="FD1055" s="472"/>
      <c r="FE1055" s="472"/>
      <c r="FF1055" s="472"/>
      <c r="FG1055" s="472"/>
      <c r="FH1055" s="472"/>
      <c r="FI1055" s="472"/>
      <c r="FJ1055" s="472"/>
      <c r="FK1055" s="472"/>
      <c r="FL1055" s="472"/>
      <c r="FM1055" s="472"/>
      <c r="FN1055" s="472"/>
      <c r="FO1055" s="472"/>
      <c r="FP1055" s="472"/>
      <c r="FQ1055" s="472"/>
      <c r="FR1055" s="472"/>
      <c r="FS1055" s="472"/>
      <c r="FT1055" s="472"/>
      <c r="FU1055" s="472"/>
      <c r="FV1055" s="472"/>
      <c r="FW1055" s="472"/>
      <c r="FX1055" s="472"/>
      <c r="FY1055" s="472"/>
      <c r="FZ1055" s="472"/>
      <c r="GA1055" s="472"/>
      <c r="GB1055" s="472"/>
      <c r="GC1055" s="472"/>
      <c r="GD1055" s="472"/>
      <c r="GE1055" s="472"/>
      <c r="GF1055" s="472"/>
      <c r="GG1055" s="472"/>
      <c r="GH1055" s="472"/>
      <c r="GI1055" s="472"/>
      <c r="GJ1055" s="472"/>
      <c r="GK1055" s="472"/>
      <c r="GL1055" s="472"/>
      <c r="GM1055" s="472"/>
      <c r="GN1055" s="472"/>
      <c r="GO1055" s="472"/>
      <c r="GP1055" s="472"/>
      <c r="GQ1055" s="472"/>
      <c r="GR1055" s="472"/>
      <c r="GS1055" s="472"/>
      <c r="GT1055" s="472"/>
      <c r="GU1055" s="472"/>
      <c r="GV1055" s="472"/>
    </row>
    <row r="1056" spans="1:204" s="473" customFormat="1" x14ac:dyDescent="0.2">
      <c r="A1056" s="491"/>
      <c r="B1056" s="485" t="s">
        <v>1803</v>
      </c>
      <c r="C1056" s="475" t="s">
        <v>139</v>
      </c>
      <c r="D1056" s="478">
        <v>1.7</v>
      </c>
      <c r="E1056" s="478"/>
      <c r="F1056" s="478"/>
      <c r="G1056" s="478"/>
      <c r="H1056" s="478"/>
      <c r="I1056" s="478"/>
      <c r="J1056" s="478"/>
      <c r="K1056" s="478"/>
      <c r="L1056" s="478"/>
      <c r="M1056" s="478"/>
      <c r="N1056" s="478"/>
      <c r="O1056" s="478"/>
      <c r="P1056" s="478"/>
      <c r="Q1056" s="478"/>
      <c r="R1056" s="478"/>
      <c r="S1056" s="478"/>
      <c r="T1056" s="478"/>
      <c r="U1056" s="478"/>
      <c r="V1056" s="478"/>
      <c r="W1056" s="478"/>
      <c r="X1056" s="478">
        <v>0</v>
      </c>
      <c r="Y1056" s="478"/>
      <c r="Z1056" s="478"/>
      <c r="AA1056" s="478"/>
      <c r="AB1056" s="478"/>
      <c r="AC1056" s="478"/>
      <c r="AD1056" s="478"/>
      <c r="AE1056" s="478"/>
      <c r="AF1056" s="478"/>
      <c r="AG1056" s="478"/>
      <c r="AH1056" s="478"/>
      <c r="AI1056" s="478"/>
      <c r="AJ1056" s="478"/>
      <c r="AK1056" s="478"/>
      <c r="AL1056" s="478"/>
      <c r="AM1056" s="478"/>
      <c r="AN1056" s="478"/>
      <c r="AO1056" s="478"/>
      <c r="AP1056" s="478"/>
      <c r="AQ1056" s="478"/>
      <c r="AR1056" s="478"/>
      <c r="AS1056" s="478"/>
      <c r="AT1056" s="478"/>
      <c r="AU1056" s="478"/>
      <c r="AV1056" s="478"/>
      <c r="AW1056" s="478"/>
      <c r="AX1056" s="478"/>
      <c r="AY1056" s="478"/>
      <c r="AZ1056" s="478"/>
      <c r="BA1056" s="478"/>
      <c r="BB1056" s="478"/>
      <c r="BC1056" s="478"/>
      <c r="BD1056" s="475" t="s">
        <v>2974</v>
      </c>
      <c r="BE1056" s="475"/>
      <c r="BF1056" s="472"/>
      <c r="BG1056" s="472">
        <v>0</v>
      </c>
      <c r="BH1056" s="472">
        <v>1.7</v>
      </c>
      <c r="BI1056" s="472"/>
      <c r="BJ1056" s="472"/>
      <c r="BK1056" s="472"/>
      <c r="BL1056" s="472"/>
      <c r="BM1056" s="472"/>
      <c r="BN1056" s="472"/>
      <c r="BO1056" s="472"/>
      <c r="BP1056" s="472"/>
      <c r="BQ1056" s="472"/>
      <c r="BR1056" s="472"/>
      <c r="BS1056" s="472"/>
      <c r="BT1056" s="472"/>
      <c r="BU1056" s="472"/>
      <c r="BV1056" s="472"/>
      <c r="BW1056" s="472"/>
      <c r="BX1056" s="472"/>
      <c r="BY1056" s="472"/>
      <c r="BZ1056" s="472"/>
      <c r="CA1056" s="472"/>
      <c r="CB1056" s="472"/>
      <c r="CC1056" s="472"/>
      <c r="CD1056" s="472"/>
      <c r="CE1056" s="472"/>
      <c r="CF1056" s="472"/>
      <c r="CG1056" s="472"/>
      <c r="CH1056" s="472"/>
      <c r="CI1056" s="472"/>
      <c r="CJ1056" s="472"/>
      <c r="CK1056" s="472"/>
      <c r="CL1056" s="472"/>
      <c r="CM1056" s="472"/>
      <c r="CN1056" s="472"/>
      <c r="CO1056" s="472"/>
      <c r="CP1056" s="472"/>
      <c r="CQ1056" s="472"/>
      <c r="CR1056" s="472"/>
      <c r="CS1056" s="472"/>
      <c r="CT1056" s="472"/>
      <c r="CU1056" s="472"/>
      <c r="CV1056" s="472"/>
      <c r="CW1056" s="472"/>
      <c r="CX1056" s="472"/>
      <c r="CY1056" s="472"/>
      <c r="CZ1056" s="472"/>
      <c r="DA1056" s="472"/>
      <c r="DB1056" s="472"/>
      <c r="DC1056" s="472"/>
      <c r="DD1056" s="472"/>
      <c r="DE1056" s="472"/>
      <c r="DF1056" s="472"/>
      <c r="DG1056" s="472"/>
      <c r="DH1056" s="472"/>
      <c r="DI1056" s="472"/>
      <c r="DJ1056" s="472"/>
      <c r="DK1056" s="472"/>
      <c r="DL1056" s="472"/>
      <c r="DM1056" s="472"/>
      <c r="DN1056" s="472"/>
      <c r="DO1056" s="472"/>
      <c r="DP1056" s="472"/>
      <c r="DQ1056" s="472"/>
      <c r="DR1056" s="472"/>
      <c r="DS1056" s="472"/>
      <c r="DT1056" s="472"/>
      <c r="DU1056" s="472"/>
      <c r="DV1056" s="472"/>
      <c r="DW1056" s="472"/>
      <c r="DX1056" s="472"/>
      <c r="DY1056" s="472"/>
      <c r="DZ1056" s="472"/>
      <c r="EA1056" s="472"/>
      <c r="EB1056" s="472"/>
      <c r="EC1056" s="472"/>
      <c r="ED1056" s="472"/>
      <c r="EE1056" s="472"/>
      <c r="EF1056" s="472"/>
      <c r="EG1056" s="472"/>
      <c r="EH1056" s="472"/>
      <c r="EI1056" s="472"/>
      <c r="EJ1056" s="472"/>
      <c r="EK1056" s="472"/>
      <c r="EL1056" s="472"/>
      <c r="EM1056" s="472"/>
      <c r="EN1056" s="472"/>
      <c r="EO1056" s="472"/>
      <c r="EP1056" s="472"/>
      <c r="EQ1056" s="472"/>
      <c r="ER1056" s="472"/>
      <c r="ES1056" s="472"/>
      <c r="ET1056" s="472"/>
      <c r="EU1056" s="472"/>
      <c r="EV1056" s="472"/>
      <c r="EW1056" s="472"/>
      <c r="EX1056" s="472"/>
      <c r="EY1056" s="472"/>
      <c r="EZ1056" s="472"/>
      <c r="FA1056" s="472"/>
      <c r="FB1056" s="472"/>
      <c r="FC1056" s="472"/>
      <c r="FD1056" s="472"/>
      <c r="FE1056" s="472"/>
      <c r="FF1056" s="472"/>
      <c r="FG1056" s="472"/>
      <c r="FH1056" s="472"/>
      <c r="FI1056" s="472"/>
      <c r="FJ1056" s="472"/>
      <c r="FK1056" s="472"/>
      <c r="FL1056" s="472"/>
      <c r="FM1056" s="472"/>
      <c r="FN1056" s="472"/>
      <c r="FO1056" s="472"/>
      <c r="FP1056" s="472"/>
      <c r="FQ1056" s="472"/>
      <c r="FR1056" s="472"/>
      <c r="FS1056" s="472"/>
      <c r="FT1056" s="472"/>
      <c r="FU1056" s="472"/>
      <c r="FV1056" s="472"/>
      <c r="FW1056" s="472"/>
      <c r="FX1056" s="472"/>
      <c r="FY1056" s="472"/>
      <c r="FZ1056" s="472"/>
      <c r="GA1056" s="472"/>
      <c r="GB1056" s="472"/>
      <c r="GC1056" s="472"/>
      <c r="GD1056" s="472"/>
      <c r="GE1056" s="472"/>
      <c r="GF1056" s="472"/>
      <c r="GG1056" s="472"/>
      <c r="GH1056" s="472"/>
      <c r="GI1056" s="472"/>
      <c r="GJ1056" s="472"/>
      <c r="GK1056" s="472"/>
      <c r="GL1056" s="472"/>
      <c r="GM1056" s="472"/>
      <c r="GN1056" s="472"/>
      <c r="GO1056" s="472"/>
      <c r="GP1056" s="472"/>
      <c r="GQ1056" s="472"/>
      <c r="GR1056" s="472"/>
      <c r="GS1056" s="472"/>
      <c r="GT1056" s="472"/>
      <c r="GU1056" s="472"/>
      <c r="GV1056" s="472"/>
    </row>
    <row r="1057" spans="1:204" s="473" customFormat="1" x14ac:dyDescent="0.2">
      <c r="A1057" s="491"/>
      <c r="B1057" s="481" t="s">
        <v>1804</v>
      </c>
      <c r="C1057" s="475" t="s">
        <v>139</v>
      </c>
      <c r="D1057" s="478">
        <v>1</v>
      </c>
      <c r="E1057" s="478"/>
      <c r="F1057" s="478"/>
      <c r="G1057" s="478"/>
      <c r="H1057" s="478"/>
      <c r="I1057" s="478"/>
      <c r="J1057" s="478"/>
      <c r="K1057" s="478"/>
      <c r="L1057" s="478"/>
      <c r="M1057" s="478"/>
      <c r="N1057" s="478"/>
      <c r="O1057" s="478"/>
      <c r="P1057" s="478"/>
      <c r="Q1057" s="478"/>
      <c r="R1057" s="478"/>
      <c r="S1057" s="478"/>
      <c r="T1057" s="478"/>
      <c r="U1057" s="478"/>
      <c r="V1057" s="478"/>
      <c r="W1057" s="478"/>
      <c r="X1057" s="478">
        <v>0</v>
      </c>
      <c r="Y1057" s="478"/>
      <c r="Z1057" s="478"/>
      <c r="AA1057" s="478"/>
      <c r="AB1057" s="478"/>
      <c r="AC1057" s="478"/>
      <c r="AD1057" s="478"/>
      <c r="AE1057" s="478"/>
      <c r="AF1057" s="478"/>
      <c r="AG1057" s="478"/>
      <c r="AH1057" s="478"/>
      <c r="AI1057" s="478"/>
      <c r="AJ1057" s="478"/>
      <c r="AK1057" s="478"/>
      <c r="AL1057" s="478"/>
      <c r="AM1057" s="478"/>
      <c r="AN1057" s="478"/>
      <c r="AO1057" s="478"/>
      <c r="AP1057" s="478"/>
      <c r="AQ1057" s="478"/>
      <c r="AR1057" s="478"/>
      <c r="AS1057" s="478"/>
      <c r="AT1057" s="478"/>
      <c r="AU1057" s="478"/>
      <c r="AV1057" s="478"/>
      <c r="AW1057" s="478"/>
      <c r="AX1057" s="478"/>
      <c r="AY1057" s="478"/>
      <c r="AZ1057" s="478"/>
      <c r="BA1057" s="478"/>
      <c r="BB1057" s="478"/>
      <c r="BC1057" s="478"/>
      <c r="BD1057" s="475" t="s">
        <v>2985</v>
      </c>
      <c r="BE1057" s="475"/>
      <c r="BF1057" s="472"/>
      <c r="BG1057" s="472">
        <v>0</v>
      </c>
      <c r="BH1057" s="472">
        <v>1</v>
      </c>
      <c r="BI1057" s="472"/>
      <c r="BJ1057" s="472"/>
      <c r="BK1057" s="472"/>
      <c r="BL1057" s="472"/>
      <c r="BM1057" s="472"/>
      <c r="BN1057" s="472"/>
      <c r="BO1057" s="472"/>
      <c r="BP1057" s="472"/>
      <c r="BQ1057" s="472"/>
      <c r="BR1057" s="472"/>
      <c r="BS1057" s="472"/>
      <c r="BT1057" s="472"/>
      <c r="BU1057" s="472"/>
      <c r="BV1057" s="472"/>
      <c r="BW1057" s="472"/>
      <c r="BX1057" s="472"/>
      <c r="BY1057" s="472"/>
      <c r="BZ1057" s="472"/>
      <c r="CA1057" s="472"/>
      <c r="CB1057" s="472"/>
      <c r="CC1057" s="472"/>
      <c r="CD1057" s="472"/>
      <c r="CE1057" s="472"/>
      <c r="CF1057" s="472"/>
      <c r="CG1057" s="472"/>
      <c r="CH1057" s="472"/>
      <c r="CI1057" s="472"/>
      <c r="CJ1057" s="472"/>
      <c r="CK1057" s="472"/>
      <c r="CL1057" s="472"/>
      <c r="CM1057" s="472"/>
      <c r="CN1057" s="472"/>
      <c r="CO1057" s="472"/>
      <c r="CP1057" s="472"/>
      <c r="CQ1057" s="472"/>
      <c r="CR1057" s="472"/>
      <c r="CS1057" s="472"/>
      <c r="CT1057" s="472"/>
      <c r="CU1057" s="472"/>
      <c r="CV1057" s="472"/>
      <c r="CW1057" s="472"/>
      <c r="CX1057" s="472"/>
      <c r="CY1057" s="472"/>
      <c r="CZ1057" s="472"/>
      <c r="DA1057" s="472"/>
      <c r="DB1057" s="472"/>
      <c r="DC1057" s="472"/>
      <c r="DD1057" s="472"/>
      <c r="DE1057" s="472"/>
      <c r="DF1057" s="472"/>
      <c r="DG1057" s="472"/>
      <c r="DH1057" s="472"/>
      <c r="DI1057" s="472"/>
      <c r="DJ1057" s="472"/>
      <c r="DK1057" s="472"/>
      <c r="DL1057" s="472"/>
      <c r="DM1057" s="472"/>
      <c r="DN1057" s="472"/>
      <c r="DO1057" s="472"/>
      <c r="DP1057" s="472"/>
      <c r="DQ1057" s="472"/>
      <c r="DR1057" s="472"/>
      <c r="DS1057" s="472"/>
      <c r="DT1057" s="472"/>
      <c r="DU1057" s="472"/>
      <c r="DV1057" s="472"/>
      <c r="DW1057" s="472"/>
      <c r="DX1057" s="472"/>
      <c r="DY1057" s="472"/>
      <c r="DZ1057" s="472"/>
      <c r="EA1057" s="472"/>
      <c r="EB1057" s="472"/>
      <c r="EC1057" s="472"/>
      <c r="ED1057" s="472"/>
      <c r="EE1057" s="472"/>
      <c r="EF1057" s="472"/>
      <c r="EG1057" s="472"/>
      <c r="EH1057" s="472"/>
      <c r="EI1057" s="472"/>
      <c r="EJ1057" s="472"/>
      <c r="EK1057" s="472"/>
      <c r="EL1057" s="472"/>
      <c r="EM1057" s="472"/>
      <c r="EN1057" s="472"/>
      <c r="EO1057" s="472"/>
      <c r="EP1057" s="472"/>
      <c r="EQ1057" s="472"/>
      <c r="ER1057" s="472"/>
      <c r="ES1057" s="472"/>
      <c r="ET1057" s="472"/>
      <c r="EU1057" s="472"/>
      <c r="EV1057" s="472"/>
      <c r="EW1057" s="472"/>
      <c r="EX1057" s="472"/>
      <c r="EY1057" s="472"/>
      <c r="EZ1057" s="472"/>
      <c r="FA1057" s="472"/>
      <c r="FB1057" s="472"/>
      <c r="FC1057" s="472"/>
      <c r="FD1057" s="472"/>
      <c r="FE1057" s="472"/>
      <c r="FF1057" s="472"/>
      <c r="FG1057" s="472"/>
      <c r="FH1057" s="472"/>
      <c r="FI1057" s="472"/>
      <c r="FJ1057" s="472"/>
      <c r="FK1057" s="472"/>
      <c r="FL1057" s="472"/>
      <c r="FM1057" s="472"/>
      <c r="FN1057" s="472"/>
      <c r="FO1057" s="472"/>
      <c r="FP1057" s="472"/>
      <c r="FQ1057" s="472"/>
      <c r="FR1057" s="472"/>
      <c r="FS1057" s="472"/>
      <c r="FT1057" s="472"/>
      <c r="FU1057" s="472"/>
      <c r="FV1057" s="472"/>
      <c r="FW1057" s="472"/>
      <c r="FX1057" s="472"/>
      <c r="FY1057" s="472"/>
      <c r="FZ1057" s="472"/>
      <c r="GA1057" s="472"/>
      <c r="GB1057" s="472"/>
      <c r="GC1057" s="472"/>
      <c r="GD1057" s="472"/>
      <c r="GE1057" s="472"/>
      <c r="GF1057" s="472"/>
      <c r="GG1057" s="472"/>
      <c r="GH1057" s="472"/>
      <c r="GI1057" s="472"/>
      <c r="GJ1057" s="472"/>
      <c r="GK1057" s="472"/>
      <c r="GL1057" s="472"/>
      <c r="GM1057" s="472"/>
      <c r="GN1057" s="472"/>
      <c r="GO1057" s="472"/>
      <c r="GP1057" s="472"/>
      <c r="GQ1057" s="472"/>
      <c r="GR1057" s="472"/>
      <c r="GS1057" s="472"/>
      <c r="GT1057" s="472"/>
      <c r="GU1057" s="472"/>
      <c r="GV1057" s="472"/>
    </row>
    <row r="1058" spans="1:204" s="473" customFormat="1" x14ac:dyDescent="0.2">
      <c r="A1058" s="491"/>
      <c r="B1058" s="508" t="s">
        <v>1805</v>
      </c>
      <c r="C1058" s="475" t="s">
        <v>139</v>
      </c>
      <c r="D1058" s="478">
        <v>0.94</v>
      </c>
      <c r="E1058" s="478"/>
      <c r="F1058" s="478"/>
      <c r="G1058" s="478"/>
      <c r="H1058" s="478"/>
      <c r="I1058" s="478"/>
      <c r="J1058" s="478"/>
      <c r="K1058" s="478"/>
      <c r="L1058" s="478"/>
      <c r="M1058" s="478"/>
      <c r="N1058" s="478"/>
      <c r="O1058" s="478"/>
      <c r="P1058" s="478"/>
      <c r="Q1058" s="478"/>
      <c r="R1058" s="478"/>
      <c r="S1058" s="478"/>
      <c r="T1058" s="478"/>
      <c r="U1058" s="478"/>
      <c r="V1058" s="478"/>
      <c r="W1058" s="478"/>
      <c r="X1058" s="478">
        <v>0</v>
      </c>
      <c r="Y1058" s="478"/>
      <c r="Z1058" s="478"/>
      <c r="AA1058" s="478"/>
      <c r="AB1058" s="478"/>
      <c r="AC1058" s="478"/>
      <c r="AD1058" s="478"/>
      <c r="AE1058" s="478"/>
      <c r="AF1058" s="478"/>
      <c r="AG1058" s="478"/>
      <c r="AH1058" s="478"/>
      <c r="AI1058" s="478"/>
      <c r="AJ1058" s="478"/>
      <c r="AK1058" s="478"/>
      <c r="AL1058" s="478"/>
      <c r="AM1058" s="478"/>
      <c r="AN1058" s="478"/>
      <c r="AO1058" s="478"/>
      <c r="AP1058" s="478"/>
      <c r="AQ1058" s="478"/>
      <c r="AR1058" s="478"/>
      <c r="AS1058" s="478"/>
      <c r="AT1058" s="478"/>
      <c r="AU1058" s="478"/>
      <c r="AV1058" s="478"/>
      <c r="AW1058" s="478"/>
      <c r="AX1058" s="478"/>
      <c r="AY1058" s="478"/>
      <c r="AZ1058" s="478"/>
      <c r="BA1058" s="478"/>
      <c r="BB1058" s="478"/>
      <c r="BC1058" s="478"/>
      <c r="BD1058" s="475" t="s">
        <v>1524</v>
      </c>
      <c r="BE1058" s="475"/>
      <c r="BF1058" s="472"/>
      <c r="BG1058" s="472">
        <v>0</v>
      </c>
      <c r="BH1058" s="472">
        <v>0.94</v>
      </c>
      <c r="BI1058" s="472"/>
      <c r="BJ1058" s="472"/>
      <c r="BK1058" s="472"/>
      <c r="BL1058" s="472"/>
      <c r="BM1058" s="472"/>
      <c r="BN1058" s="472"/>
      <c r="BO1058" s="472"/>
      <c r="BP1058" s="472"/>
      <c r="BQ1058" s="472"/>
      <c r="BR1058" s="472"/>
      <c r="BS1058" s="472"/>
      <c r="BT1058" s="472"/>
      <c r="BU1058" s="472"/>
      <c r="BV1058" s="472"/>
      <c r="BW1058" s="472"/>
      <c r="BX1058" s="472"/>
      <c r="BY1058" s="472"/>
      <c r="BZ1058" s="472"/>
      <c r="CA1058" s="472"/>
      <c r="CB1058" s="472"/>
      <c r="CC1058" s="472"/>
      <c r="CD1058" s="472"/>
      <c r="CE1058" s="472"/>
      <c r="CF1058" s="472"/>
      <c r="CG1058" s="472"/>
      <c r="CH1058" s="472"/>
      <c r="CI1058" s="472"/>
      <c r="CJ1058" s="472"/>
      <c r="CK1058" s="472"/>
      <c r="CL1058" s="472"/>
      <c r="CM1058" s="472"/>
      <c r="CN1058" s="472"/>
      <c r="CO1058" s="472"/>
      <c r="CP1058" s="472"/>
      <c r="CQ1058" s="472"/>
      <c r="CR1058" s="472"/>
      <c r="CS1058" s="472"/>
      <c r="CT1058" s="472"/>
      <c r="CU1058" s="472"/>
      <c r="CV1058" s="472"/>
      <c r="CW1058" s="472"/>
      <c r="CX1058" s="472"/>
      <c r="CY1058" s="472"/>
      <c r="CZ1058" s="472"/>
      <c r="DA1058" s="472"/>
      <c r="DB1058" s="472"/>
      <c r="DC1058" s="472"/>
      <c r="DD1058" s="472"/>
      <c r="DE1058" s="472"/>
      <c r="DF1058" s="472"/>
      <c r="DG1058" s="472"/>
      <c r="DH1058" s="472"/>
      <c r="DI1058" s="472"/>
      <c r="DJ1058" s="472"/>
      <c r="DK1058" s="472"/>
      <c r="DL1058" s="472"/>
      <c r="DM1058" s="472"/>
      <c r="DN1058" s="472"/>
      <c r="DO1058" s="472"/>
      <c r="DP1058" s="472"/>
      <c r="DQ1058" s="472"/>
      <c r="DR1058" s="472"/>
      <c r="DS1058" s="472"/>
      <c r="DT1058" s="472"/>
      <c r="DU1058" s="472"/>
      <c r="DV1058" s="472"/>
      <c r="DW1058" s="472"/>
      <c r="DX1058" s="472"/>
      <c r="DY1058" s="472"/>
      <c r="DZ1058" s="472"/>
      <c r="EA1058" s="472"/>
      <c r="EB1058" s="472"/>
      <c r="EC1058" s="472"/>
      <c r="ED1058" s="472"/>
      <c r="EE1058" s="472"/>
      <c r="EF1058" s="472"/>
      <c r="EG1058" s="472"/>
      <c r="EH1058" s="472"/>
      <c r="EI1058" s="472"/>
      <c r="EJ1058" s="472"/>
      <c r="EK1058" s="472"/>
      <c r="EL1058" s="472"/>
      <c r="EM1058" s="472"/>
      <c r="EN1058" s="472"/>
      <c r="EO1058" s="472"/>
      <c r="EP1058" s="472"/>
      <c r="EQ1058" s="472"/>
      <c r="ER1058" s="472"/>
      <c r="ES1058" s="472"/>
      <c r="ET1058" s="472"/>
      <c r="EU1058" s="472"/>
      <c r="EV1058" s="472"/>
      <c r="EW1058" s="472"/>
      <c r="EX1058" s="472"/>
      <c r="EY1058" s="472"/>
      <c r="EZ1058" s="472"/>
      <c r="FA1058" s="472"/>
      <c r="FB1058" s="472"/>
      <c r="FC1058" s="472"/>
      <c r="FD1058" s="472"/>
      <c r="FE1058" s="472"/>
      <c r="FF1058" s="472"/>
      <c r="FG1058" s="472"/>
      <c r="FH1058" s="472"/>
      <c r="FI1058" s="472"/>
      <c r="FJ1058" s="472"/>
      <c r="FK1058" s="472"/>
      <c r="FL1058" s="472"/>
      <c r="FM1058" s="472"/>
      <c r="FN1058" s="472"/>
      <c r="FO1058" s="472"/>
      <c r="FP1058" s="472"/>
      <c r="FQ1058" s="472"/>
      <c r="FR1058" s="472"/>
      <c r="FS1058" s="472"/>
      <c r="FT1058" s="472"/>
      <c r="FU1058" s="472"/>
      <c r="FV1058" s="472"/>
      <c r="FW1058" s="472"/>
      <c r="FX1058" s="472"/>
      <c r="FY1058" s="472"/>
      <c r="FZ1058" s="472"/>
      <c r="GA1058" s="472"/>
      <c r="GB1058" s="472"/>
      <c r="GC1058" s="472"/>
      <c r="GD1058" s="472"/>
      <c r="GE1058" s="472"/>
      <c r="GF1058" s="472"/>
      <c r="GG1058" s="472"/>
      <c r="GH1058" s="472"/>
      <c r="GI1058" s="472"/>
      <c r="GJ1058" s="472"/>
      <c r="GK1058" s="472"/>
      <c r="GL1058" s="472"/>
      <c r="GM1058" s="472"/>
      <c r="GN1058" s="472"/>
      <c r="GO1058" s="472"/>
      <c r="GP1058" s="472"/>
      <c r="GQ1058" s="472"/>
      <c r="GR1058" s="472"/>
      <c r="GS1058" s="472"/>
      <c r="GT1058" s="472"/>
      <c r="GU1058" s="472"/>
      <c r="GV1058" s="472"/>
    </row>
    <row r="1059" spans="1:204" s="473" customFormat="1" x14ac:dyDescent="0.2">
      <c r="A1059" s="491"/>
      <c r="B1059" s="484" t="s">
        <v>1806</v>
      </c>
      <c r="C1059" s="475" t="s">
        <v>139</v>
      </c>
      <c r="D1059" s="478">
        <v>1</v>
      </c>
      <c r="E1059" s="478"/>
      <c r="F1059" s="478"/>
      <c r="G1059" s="478"/>
      <c r="H1059" s="478"/>
      <c r="I1059" s="478"/>
      <c r="J1059" s="478"/>
      <c r="K1059" s="478"/>
      <c r="L1059" s="478"/>
      <c r="M1059" s="478"/>
      <c r="N1059" s="478"/>
      <c r="O1059" s="478"/>
      <c r="P1059" s="478"/>
      <c r="Q1059" s="478"/>
      <c r="R1059" s="478"/>
      <c r="S1059" s="478"/>
      <c r="T1059" s="478"/>
      <c r="U1059" s="478"/>
      <c r="V1059" s="478"/>
      <c r="W1059" s="478"/>
      <c r="X1059" s="478">
        <v>0</v>
      </c>
      <c r="Y1059" s="478"/>
      <c r="Z1059" s="478"/>
      <c r="AA1059" s="478"/>
      <c r="AB1059" s="478"/>
      <c r="AC1059" s="478"/>
      <c r="AD1059" s="478"/>
      <c r="AE1059" s="478"/>
      <c r="AF1059" s="478"/>
      <c r="AG1059" s="478"/>
      <c r="AH1059" s="478"/>
      <c r="AI1059" s="478"/>
      <c r="AJ1059" s="478"/>
      <c r="AK1059" s="478"/>
      <c r="AL1059" s="478"/>
      <c r="AM1059" s="478"/>
      <c r="AN1059" s="478"/>
      <c r="AO1059" s="478"/>
      <c r="AP1059" s="478"/>
      <c r="AQ1059" s="478"/>
      <c r="AR1059" s="478"/>
      <c r="AS1059" s="478"/>
      <c r="AT1059" s="478"/>
      <c r="AU1059" s="478"/>
      <c r="AV1059" s="478"/>
      <c r="AW1059" s="478"/>
      <c r="AX1059" s="478"/>
      <c r="AY1059" s="478"/>
      <c r="AZ1059" s="478"/>
      <c r="BA1059" s="478"/>
      <c r="BB1059" s="478"/>
      <c r="BC1059" s="478"/>
      <c r="BD1059" s="475" t="s">
        <v>1538</v>
      </c>
      <c r="BE1059" s="475"/>
      <c r="BF1059" s="472"/>
      <c r="BG1059" s="472">
        <v>0</v>
      </c>
      <c r="BH1059" s="472">
        <v>1</v>
      </c>
      <c r="BI1059" s="472"/>
      <c r="BJ1059" s="472"/>
      <c r="BK1059" s="472"/>
      <c r="BL1059" s="472"/>
      <c r="BM1059" s="472"/>
      <c r="BN1059" s="472"/>
      <c r="BO1059" s="472"/>
      <c r="BP1059" s="472"/>
      <c r="BQ1059" s="472"/>
      <c r="BR1059" s="472"/>
      <c r="BS1059" s="472"/>
      <c r="BT1059" s="472"/>
      <c r="BU1059" s="472"/>
      <c r="BV1059" s="472"/>
      <c r="BW1059" s="472"/>
      <c r="BX1059" s="472"/>
      <c r="BY1059" s="472"/>
      <c r="BZ1059" s="472"/>
      <c r="CA1059" s="472"/>
      <c r="CB1059" s="472"/>
      <c r="CC1059" s="472"/>
      <c r="CD1059" s="472"/>
      <c r="CE1059" s="472"/>
      <c r="CF1059" s="472"/>
      <c r="CG1059" s="472"/>
      <c r="CH1059" s="472"/>
      <c r="CI1059" s="472"/>
      <c r="CJ1059" s="472"/>
      <c r="CK1059" s="472"/>
      <c r="CL1059" s="472"/>
      <c r="CM1059" s="472"/>
      <c r="CN1059" s="472"/>
      <c r="CO1059" s="472"/>
      <c r="CP1059" s="472"/>
      <c r="CQ1059" s="472"/>
      <c r="CR1059" s="472"/>
      <c r="CS1059" s="472"/>
      <c r="CT1059" s="472"/>
      <c r="CU1059" s="472"/>
      <c r="CV1059" s="472"/>
      <c r="CW1059" s="472"/>
      <c r="CX1059" s="472"/>
      <c r="CY1059" s="472"/>
      <c r="CZ1059" s="472"/>
      <c r="DA1059" s="472"/>
      <c r="DB1059" s="472"/>
      <c r="DC1059" s="472"/>
      <c r="DD1059" s="472"/>
      <c r="DE1059" s="472"/>
      <c r="DF1059" s="472"/>
      <c r="DG1059" s="472"/>
      <c r="DH1059" s="472"/>
      <c r="DI1059" s="472"/>
      <c r="DJ1059" s="472"/>
      <c r="DK1059" s="472"/>
      <c r="DL1059" s="472"/>
      <c r="DM1059" s="472"/>
      <c r="DN1059" s="472"/>
      <c r="DO1059" s="472"/>
      <c r="DP1059" s="472"/>
      <c r="DQ1059" s="472"/>
      <c r="DR1059" s="472"/>
      <c r="DS1059" s="472"/>
      <c r="DT1059" s="472"/>
      <c r="DU1059" s="472"/>
      <c r="DV1059" s="472"/>
      <c r="DW1059" s="472"/>
      <c r="DX1059" s="472"/>
      <c r="DY1059" s="472"/>
      <c r="DZ1059" s="472"/>
      <c r="EA1059" s="472"/>
      <c r="EB1059" s="472"/>
      <c r="EC1059" s="472"/>
      <c r="ED1059" s="472"/>
      <c r="EE1059" s="472"/>
      <c r="EF1059" s="472"/>
      <c r="EG1059" s="472"/>
      <c r="EH1059" s="472"/>
      <c r="EI1059" s="472"/>
      <c r="EJ1059" s="472"/>
      <c r="EK1059" s="472"/>
      <c r="EL1059" s="472"/>
      <c r="EM1059" s="472"/>
      <c r="EN1059" s="472"/>
      <c r="EO1059" s="472"/>
      <c r="EP1059" s="472"/>
      <c r="EQ1059" s="472"/>
      <c r="ER1059" s="472"/>
      <c r="ES1059" s="472"/>
      <c r="ET1059" s="472"/>
      <c r="EU1059" s="472"/>
      <c r="EV1059" s="472"/>
      <c r="EW1059" s="472"/>
      <c r="EX1059" s="472"/>
      <c r="EY1059" s="472"/>
      <c r="EZ1059" s="472"/>
      <c r="FA1059" s="472"/>
      <c r="FB1059" s="472"/>
      <c r="FC1059" s="472"/>
      <c r="FD1059" s="472"/>
      <c r="FE1059" s="472"/>
      <c r="FF1059" s="472"/>
      <c r="FG1059" s="472"/>
      <c r="FH1059" s="472"/>
      <c r="FI1059" s="472"/>
      <c r="FJ1059" s="472"/>
      <c r="FK1059" s="472"/>
      <c r="FL1059" s="472"/>
      <c r="FM1059" s="472"/>
      <c r="FN1059" s="472"/>
      <c r="FO1059" s="472"/>
      <c r="FP1059" s="472"/>
      <c r="FQ1059" s="472"/>
      <c r="FR1059" s="472"/>
      <c r="FS1059" s="472"/>
      <c r="FT1059" s="472"/>
      <c r="FU1059" s="472"/>
      <c r="FV1059" s="472"/>
      <c r="FW1059" s="472"/>
      <c r="FX1059" s="472"/>
      <c r="FY1059" s="472"/>
      <c r="FZ1059" s="472"/>
      <c r="GA1059" s="472"/>
      <c r="GB1059" s="472"/>
      <c r="GC1059" s="472"/>
      <c r="GD1059" s="472"/>
      <c r="GE1059" s="472"/>
      <c r="GF1059" s="472"/>
      <c r="GG1059" s="472"/>
      <c r="GH1059" s="472"/>
      <c r="GI1059" s="472"/>
      <c r="GJ1059" s="472"/>
      <c r="GK1059" s="472"/>
      <c r="GL1059" s="472"/>
      <c r="GM1059" s="472"/>
      <c r="GN1059" s="472"/>
      <c r="GO1059" s="472"/>
      <c r="GP1059" s="472"/>
      <c r="GQ1059" s="472"/>
      <c r="GR1059" s="472"/>
      <c r="GS1059" s="472"/>
      <c r="GT1059" s="472"/>
      <c r="GU1059" s="472"/>
      <c r="GV1059" s="472"/>
    </row>
    <row r="1060" spans="1:204" s="473" customFormat="1" x14ac:dyDescent="0.2">
      <c r="A1060" s="491"/>
      <c r="B1060" s="484" t="s">
        <v>1807</v>
      </c>
      <c r="C1060" s="475" t="s">
        <v>139</v>
      </c>
      <c r="D1060" s="478">
        <v>1</v>
      </c>
      <c r="E1060" s="478"/>
      <c r="F1060" s="478"/>
      <c r="G1060" s="478"/>
      <c r="H1060" s="478"/>
      <c r="I1060" s="478"/>
      <c r="J1060" s="478"/>
      <c r="K1060" s="478"/>
      <c r="L1060" s="478"/>
      <c r="M1060" s="478"/>
      <c r="N1060" s="478"/>
      <c r="O1060" s="478"/>
      <c r="P1060" s="478"/>
      <c r="Q1060" s="478"/>
      <c r="R1060" s="478"/>
      <c r="S1060" s="478"/>
      <c r="T1060" s="478"/>
      <c r="U1060" s="478"/>
      <c r="V1060" s="478"/>
      <c r="W1060" s="478"/>
      <c r="X1060" s="478">
        <v>0</v>
      </c>
      <c r="Y1060" s="478"/>
      <c r="Z1060" s="478"/>
      <c r="AA1060" s="478"/>
      <c r="AB1060" s="478"/>
      <c r="AC1060" s="478"/>
      <c r="AD1060" s="478"/>
      <c r="AE1060" s="478"/>
      <c r="AF1060" s="478"/>
      <c r="AG1060" s="478"/>
      <c r="AH1060" s="478"/>
      <c r="AI1060" s="478"/>
      <c r="AJ1060" s="478"/>
      <c r="AK1060" s="478"/>
      <c r="AL1060" s="478"/>
      <c r="AM1060" s="478"/>
      <c r="AN1060" s="478"/>
      <c r="AO1060" s="478"/>
      <c r="AP1060" s="478"/>
      <c r="AQ1060" s="478"/>
      <c r="AR1060" s="478"/>
      <c r="AS1060" s="478"/>
      <c r="AT1060" s="478"/>
      <c r="AU1060" s="478"/>
      <c r="AV1060" s="478"/>
      <c r="AW1060" s="478"/>
      <c r="AX1060" s="478"/>
      <c r="AY1060" s="478"/>
      <c r="AZ1060" s="478"/>
      <c r="BA1060" s="478"/>
      <c r="BB1060" s="478"/>
      <c r="BC1060" s="478"/>
      <c r="BD1060" s="475" t="s">
        <v>1538</v>
      </c>
      <c r="BE1060" s="475"/>
      <c r="BF1060" s="472"/>
      <c r="BG1060" s="472">
        <v>0</v>
      </c>
      <c r="BH1060" s="472">
        <v>1</v>
      </c>
      <c r="BI1060" s="472"/>
      <c r="BJ1060" s="472"/>
      <c r="BK1060" s="472"/>
      <c r="BL1060" s="472"/>
      <c r="BM1060" s="472"/>
      <c r="BN1060" s="472"/>
      <c r="BO1060" s="472"/>
      <c r="BP1060" s="472"/>
      <c r="BQ1060" s="472"/>
      <c r="BR1060" s="472"/>
      <c r="BS1060" s="472"/>
      <c r="BT1060" s="472"/>
      <c r="BU1060" s="472"/>
      <c r="BV1060" s="472"/>
      <c r="BW1060" s="472"/>
      <c r="BX1060" s="472"/>
      <c r="BY1060" s="472"/>
      <c r="BZ1060" s="472"/>
      <c r="CA1060" s="472"/>
      <c r="CB1060" s="472"/>
      <c r="CC1060" s="472"/>
      <c r="CD1060" s="472"/>
      <c r="CE1060" s="472"/>
      <c r="CF1060" s="472"/>
      <c r="CG1060" s="472"/>
      <c r="CH1060" s="472"/>
      <c r="CI1060" s="472"/>
      <c r="CJ1060" s="472"/>
      <c r="CK1060" s="472"/>
      <c r="CL1060" s="472"/>
      <c r="CM1060" s="472"/>
      <c r="CN1060" s="472"/>
      <c r="CO1060" s="472"/>
      <c r="CP1060" s="472"/>
      <c r="CQ1060" s="472"/>
      <c r="CR1060" s="472"/>
      <c r="CS1060" s="472"/>
      <c r="CT1060" s="472"/>
      <c r="CU1060" s="472"/>
      <c r="CV1060" s="472"/>
      <c r="CW1060" s="472"/>
      <c r="CX1060" s="472"/>
      <c r="CY1060" s="472"/>
      <c r="CZ1060" s="472"/>
      <c r="DA1060" s="472"/>
      <c r="DB1060" s="472"/>
      <c r="DC1060" s="472"/>
      <c r="DD1060" s="472"/>
      <c r="DE1060" s="472"/>
      <c r="DF1060" s="472"/>
      <c r="DG1060" s="472"/>
      <c r="DH1060" s="472"/>
      <c r="DI1060" s="472"/>
      <c r="DJ1060" s="472"/>
      <c r="DK1060" s="472"/>
      <c r="DL1060" s="472"/>
      <c r="DM1060" s="472"/>
      <c r="DN1060" s="472"/>
      <c r="DO1060" s="472"/>
      <c r="DP1060" s="472"/>
      <c r="DQ1060" s="472"/>
      <c r="DR1060" s="472"/>
      <c r="DS1060" s="472"/>
      <c r="DT1060" s="472"/>
      <c r="DU1060" s="472"/>
      <c r="DV1060" s="472"/>
      <c r="DW1060" s="472"/>
      <c r="DX1060" s="472"/>
      <c r="DY1060" s="472"/>
      <c r="DZ1060" s="472"/>
      <c r="EA1060" s="472"/>
      <c r="EB1060" s="472"/>
      <c r="EC1060" s="472"/>
      <c r="ED1060" s="472"/>
      <c r="EE1060" s="472"/>
      <c r="EF1060" s="472"/>
      <c r="EG1060" s="472"/>
      <c r="EH1060" s="472"/>
      <c r="EI1060" s="472"/>
      <c r="EJ1060" s="472"/>
      <c r="EK1060" s="472"/>
      <c r="EL1060" s="472"/>
      <c r="EM1060" s="472"/>
      <c r="EN1060" s="472"/>
      <c r="EO1060" s="472"/>
      <c r="EP1060" s="472"/>
      <c r="EQ1060" s="472"/>
      <c r="ER1060" s="472"/>
      <c r="ES1060" s="472"/>
      <c r="ET1060" s="472"/>
      <c r="EU1060" s="472"/>
      <c r="EV1060" s="472"/>
      <c r="EW1060" s="472"/>
      <c r="EX1060" s="472"/>
      <c r="EY1060" s="472"/>
      <c r="EZ1060" s="472"/>
      <c r="FA1060" s="472"/>
      <c r="FB1060" s="472"/>
      <c r="FC1060" s="472"/>
      <c r="FD1060" s="472"/>
      <c r="FE1060" s="472"/>
      <c r="FF1060" s="472"/>
      <c r="FG1060" s="472"/>
      <c r="FH1060" s="472"/>
      <c r="FI1060" s="472"/>
      <c r="FJ1060" s="472"/>
      <c r="FK1060" s="472"/>
      <c r="FL1060" s="472"/>
      <c r="FM1060" s="472"/>
      <c r="FN1060" s="472"/>
      <c r="FO1060" s="472"/>
      <c r="FP1060" s="472"/>
      <c r="FQ1060" s="472"/>
      <c r="FR1060" s="472"/>
      <c r="FS1060" s="472"/>
      <c r="FT1060" s="472"/>
      <c r="FU1060" s="472"/>
      <c r="FV1060" s="472"/>
      <c r="FW1060" s="472"/>
      <c r="FX1060" s="472"/>
      <c r="FY1060" s="472"/>
      <c r="FZ1060" s="472"/>
      <c r="GA1060" s="472"/>
      <c r="GB1060" s="472"/>
      <c r="GC1060" s="472"/>
      <c r="GD1060" s="472"/>
      <c r="GE1060" s="472"/>
      <c r="GF1060" s="472"/>
      <c r="GG1060" s="472"/>
      <c r="GH1060" s="472"/>
      <c r="GI1060" s="472"/>
      <c r="GJ1060" s="472"/>
      <c r="GK1060" s="472"/>
      <c r="GL1060" s="472"/>
      <c r="GM1060" s="472"/>
      <c r="GN1060" s="472"/>
      <c r="GO1060" s="472"/>
      <c r="GP1060" s="472"/>
      <c r="GQ1060" s="472"/>
      <c r="GR1060" s="472"/>
      <c r="GS1060" s="472"/>
      <c r="GT1060" s="472"/>
      <c r="GU1060" s="472"/>
      <c r="GV1060" s="472"/>
    </row>
    <row r="1061" spans="1:204" s="473" customFormat="1" ht="32" x14ac:dyDescent="0.2">
      <c r="A1061" s="491"/>
      <c r="B1061" s="486" t="s">
        <v>1808</v>
      </c>
      <c r="C1061" s="475" t="s">
        <v>139</v>
      </c>
      <c r="D1061" s="478">
        <v>0.8</v>
      </c>
      <c r="E1061" s="478"/>
      <c r="F1061" s="478"/>
      <c r="G1061" s="478"/>
      <c r="H1061" s="478"/>
      <c r="I1061" s="478"/>
      <c r="J1061" s="478"/>
      <c r="K1061" s="478"/>
      <c r="L1061" s="478"/>
      <c r="M1061" s="478"/>
      <c r="N1061" s="478"/>
      <c r="O1061" s="478"/>
      <c r="P1061" s="478"/>
      <c r="Q1061" s="478"/>
      <c r="R1061" s="478"/>
      <c r="S1061" s="478"/>
      <c r="T1061" s="478"/>
      <c r="U1061" s="478"/>
      <c r="V1061" s="478"/>
      <c r="W1061" s="478"/>
      <c r="X1061" s="478">
        <v>0</v>
      </c>
      <c r="Y1061" s="478"/>
      <c r="Z1061" s="478"/>
      <c r="AA1061" s="478"/>
      <c r="AB1061" s="478"/>
      <c r="AC1061" s="478"/>
      <c r="AD1061" s="478"/>
      <c r="AE1061" s="478"/>
      <c r="AF1061" s="478"/>
      <c r="AG1061" s="478"/>
      <c r="AH1061" s="478"/>
      <c r="AI1061" s="478"/>
      <c r="AJ1061" s="478"/>
      <c r="AK1061" s="478"/>
      <c r="AL1061" s="478"/>
      <c r="AM1061" s="478"/>
      <c r="AN1061" s="478"/>
      <c r="AO1061" s="478"/>
      <c r="AP1061" s="478"/>
      <c r="AQ1061" s="478"/>
      <c r="AR1061" s="478"/>
      <c r="AS1061" s="478"/>
      <c r="AT1061" s="478"/>
      <c r="AU1061" s="478"/>
      <c r="AV1061" s="478"/>
      <c r="AW1061" s="478"/>
      <c r="AX1061" s="478"/>
      <c r="AY1061" s="478"/>
      <c r="AZ1061" s="478"/>
      <c r="BA1061" s="478"/>
      <c r="BB1061" s="478"/>
      <c r="BC1061" s="478"/>
      <c r="BD1061" s="475" t="s">
        <v>2979</v>
      </c>
      <c r="BE1061" s="475"/>
      <c r="BF1061" s="472"/>
      <c r="BG1061" s="472">
        <v>0</v>
      </c>
      <c r="BH1061" s="472">
        <v>0.8</v>
      </c>
      <c r="BI1061" s="472"/>
      <c r="BJ1061" s="472"/>
      <c r="BK1061" s="472"/>
      <c r="BL1061" s="472"/>
      <c r="BM1061" s="472"/>
      <c r="BN1061" s="472"/>
      <c r="BO1061" s="472"/>
      <c r="BP1061" s="472"/>
      <c r="BQ1061" s="472"/>
      <c r="BR1061" s="472"/>
      <c r="BS1061" s="472"/>
      <c r="BT1061" s="472"/>
      <c r="BU1061" s="472"/>
      <c r="BV1061" s="472"/>
      <c r="BW1061" s="472"/>
      <c r="BX1061" s="472"/>
      <c r="BY1061" s="472"/>
      <c r="BZ1061" s="472"/>
      <c r="CA1061" s="472"/>
      <c r="CB1061" s="472"/>
      <c r="CC1061" s="472"/>
      <c r="CD1061" s="472"/>
      <c r="CE1061" s="472"/>
      <c r="CF1061" s="472"/>
      <c r="CG1061" s="472"/>
      <c r="CH1061" s="472"/>
      <c r="CI1061" s="472"/>
      <c r="CJ1061" s="472"/>
      <c r="CK1061" s="472"/>
      <c r="CL1061" s="472"/>
      <c r="CM1061" s="472"/>
      <c r="CN1061" s="472"/>
      <c r="CO1061" s="472"/>
      <c r="CP1061" s="472"/>
      <c r="CQ1061" s="472"/>
      <c r="CR1061" s="472"/>
      <c r="CS1061" s="472"/>
      <c r="CT1061" s="472"/>
      <c r="CU1061" s="472"/>
      <c r="CV1061" s="472"/>
      <c r="CW1061" s="472"/>
      <c r="CX1061" s="472"/>
      <c r="CY1061" s="472"/>
      <c r="CZ1061" s="472"/>
      <c r="DA1061" s="472"/>
      <c r="DB1061" s="472"/>
      <c r="DC1061" s="472"/>
      <c r="DD1061" s="472"/>
      <c r="DE1061" s="472"/>
      <c r="DF1061" s="472"/>
      <c r="DG1061" s="472"/>
      <c r="DH1061" s="472"/>
      <c r="DI1061" s="472"/>
      <c r="DJ1061" s="472"/>
      <c r="DK1061" s="472"/>
      <c r="DL1061" s="472"/>
      <c r="DM1061" s="472"/>
      <c r="DN1061" s="472"/>
      <c r="DO1061" s="472"/>
      <c r="DP1061" s="472"/>
      <c r="DQ1061" s="472"/>
      <c r="DR1061" s="472"/>
      <c r="DS1061" s="472"/>
      <c r="DT1061" s="472"/>
      <c r="DU1061" s="472"/>
      <c r="DV1061" s="472"/>
      <c r="DW1061" s="472"/>
      <c r="DX1061" s="472"/>
      <c r="DY1061" s="472"/>
      <c r="DZ1061" s="472"/>
      <c r="EA1061" s="472"/>
      <c r="EB1061" s="472"/>
      <c r="EC1061" s="472"/>
      <c r="ED1061" s="472"/>
      <c r="EE1061" s="472"/>
      <c r="EF1061" s="472"/>
      <c r="EG1061" s="472"/>
      <c r="EH1061" s="472"/>
      <c r="EI1061" s="472"/>
      <c r="EJ1061" s="472"/>
      <c r="EK1061" s="472"/>
      <c r="EL1061" s="472"/>
      <c r="EM1061" s="472"/>
      <c r="EN1061" s="472"/>
      <c r="EO1061" s="472"/>
      <c r="EP1061" s="472"/>
      <c r="EQ1061" s="472"/>
      <c r="ER1061" s="472"/>
      <c r="ES1061" s="472"/>
      <c r="ET1061" s="472"/>
      <c r="EU1061" s="472"/>
      <c r="EV1061" s="472"/>
      <c r="EW1061" s="472"/>
      <c r="EX1061" s="472"/>
      <c r="EY1061" s="472"/>
      <c r="EZ1061" s="472"/>
      <c r="FA1061" s="472"/>
      <c r="FB1061" s="472"/>
      <c r="FC1061" s="472"/>
      <c r="FD1061" s="472"/>
      <c r="FE1061" s="472"/>
      <c r="FF1061" s="472"/>
      <c r="FG1061" s="472"/>
      <c r="FH1061" s="472"/>
      <c r="FI1061" s="472"/>
      <c r="FJ1061" s="472"/>
      <c r="FK1061" s="472"/>
      <c r="FL1061" s="472"/>
      <c r="FM1061" s="472"/>
      <c r="FN1061" s="472"/>
      <c r="FO1061" s="472"/>
      <c r="FP1061" s="472"/>
      <c r="FQ1061" s="472"/>
      <c r="FR1061" s="472"/>
      <c r="FS1061" s="472"/>
      <c r="FT1061" s="472"/>
      <c r="FU1061" s="472"/>
      <c r="FV1061" s="472"/>
      <c r="FW1061" s="472"/>
      <c r="FX1061" s="472"/>
      <c r="FY1061" s="472"/>
      <c r="FZ1061" s="472"/>
      <c r="GA1061" s="472"/>
      <c r="GB1061" s="472"/>
      <c r="GC1061" s="472"/>
      <c r="GD1061" s="472"/>
      <c r="GE1061" s="472"/>
      <c r="GF1061" s="472"/>
      <c r="GG1061" s="472"/>
      <c r="GH1061" s="472"/>
      <c r="GI1061" s="472"/>
      <c r="GJ1061" s="472"/>
      <c r="GK1061" s="472"/>
      <c r="GL1061" s="472"/>
      <c r="GM1061" s="472"/>
      <c r="GN1061" s="472"/>
      <c r="GO1061" s="472"/>
      <c r="GP1061" s="472"/>
      <c r="GQ1061" s="472"/>
      <c r="GR1061" s="472"/>
      <c r="GS1061" s="472"/>
      <c r="GT1061" s="472"/>
      <c r="GU1061" s="472"/>
      <c r="GV1061" s="472"/>
    </row>
    <row r="1062" spans="1:204" s="473" customFormat="1" x14ac:dyDescent="0.2">
      <c r="A1062" s="491"/>
      <c r="B1062" s="511" t="s">
        <v>1809</v>
      </c>
      <c r="C1062" s="475" t="s">
        <v>139</v>
      </c>
      <c r="D1062" s="478">
        <v>1</v>
      </c>
      <c r="E1062" s="478"/>
      <c r="F1062" s="478"/>
      <c r="G1062" s="478"/>
      <c r="H1062" s="478"/>
      <c r="I1062" s="478"/>
      <c r="J1062" s="478"/>
      <c r="K1062" s="478"/>
      <c r="L1062" s="478"/>
      <c r="M1062" s="478"/>
      <c r="N1062" s="478"/>
      <c r="O1062" s="478"/>
      <c r="P1062" s="478"/>
      <c r="Q1062" s="478"/>
      <c r="R1062" s="478"/>
      <c r="S1062" s="478"/>
      <c r="T1062" s="478"/>
      <c r="U1062" s="478"/>
      <c r="V1062" s="478"/>
      <c r="W1062" s="478"/>
      <c r="X1062" s="478">
        <v>0</v>
      </c>
      <c r="Y1062" s="478"/>
      <c r="Z1062" s="478"/>
      <c r="AA1062" s="478"/>
      <c r="AB1062" s="478"/>
      <c r="AC1062" s="478"/>
      <c r="AD1062" s="478"/>
      <c r="AE1062" s="478"/>
      <c r="AF1062" s="478"/>
      <c r="AG1062" s="478"/>
      <c r="AH1062" s="478"/>
      <c r="AI1062" s="478"/>
      <c r="AJ1062" s="478"/>
      <c r="AK1062" s="478"/>
      <c r="AL1062" s="478"/>
      <c r="AM1062" s="478"/>
      <c r="AN1062" s="478"/>
      <c r="AO1062" s="478"/>
      <c r="AP1062" s="478"/>
      <c r="AQ1062" s="478"/>
      <c r="AR1062" s="478"/>
      <c r="AS1062" s="478"/>
      <c r="AT1062" s="478"/>
      <c r="AU1062" s="478"/>
      <c r="AV1062" s="478"/>
      <c r="AW1062" s="478"/>
      <c r="AX1062" s="478"/>
      <c r="AY1062" s="478"/>
      <c r="AZ1062" s="478"/>
      <c r="BA1062" s="478"/>
      <c r="BB1062" s="478"/>
      <c r="BC1062" s="478"/>
      <c r="BD1062" s="475" t="s">
        <v>1571</v>
      </c>
      <c r="BE1062" s="475"/>
      <c r="BF1062" s="472"/>
      <c r="BG1062" s="472">
        <v>0</v>
      </c>
      <c r="BH1062" s="472">
        <v>1</v>
      </c>
      <c r="BI1062" s="472"/>
      <c r="BJ1062" s="472"/>
      <c r="BK1062" s="472"/>
      <c r="BL1062" s="472"/>
      <c r="BM1062" s="472"/>
      <c r="BN1062" s="472"/>
      <c r="BO1062" s="472"/>
      <c r="BP1062" s="472"/>
      <c r="BQ1062" s="472"/>
      <c r="BR1062" s="472"/>
      <c r="BS1062" s="472"/>
      <c r="BT1062" s="472"/>
      <c r="BU1062" s="472"/>
      <c r="BV1062" s="472"/>
      <c r="BW1062" s="472"/>
      <c r="BX1062" s="472"/>
      <c r="BY1062" s="472"/>
      <c r="BZ1062" s="472"/>
      <c r="CA1062" s="472"/>
      <c r="CB1062" s="472"/>
      <c r="CC1062" s="472"/>
      <c r="CD1062" s="472"/>
      <c r="CE1062" s="472"/>
      <c r="CF1062" s="472"/>
      <c r="CG1062" s="472"/>
      <c r="CH1062" s="472"/>
      <c r="CI1062" s="472"/>
      <c r="CJ1062" s="472"/>
      <c r="CK1062" s="472"/>
      <c r="CL1062" s="472"/>
      <c r="CM1062" s="472"/>
      <c r="CN1062" s="472"/>
      <c r="CO1062" s="472"/>
      <c r="CP1062" s="472"/>
      <c r="CQ1062" s="472"/>
      <c r="CR1062" s="472"/>
      <c r="CS1062" s="472"/>
      <c r="CT1062" s="472"/>
      <c r="CU1062" s="472"/>
      <c r="CV1062" s="472"/>
      <c r="CW1062" s="472"/>
      <c r="CX1062" s="472"/>
      <c r="CY1062" s="472"/>
      <c r="CZ1062" s="472"/>
      <c r="DA1062" s="472"/>
      <c r="DB1062" s="472"/>
      <c r="DC1062" s="472"/>
      <c r="DD1062" s="472"/>
      <c r="DE1062" s="472"/>
      <c r="DF1062" s="472"/>
      <c r="DG1062" s="472"/>
      <c r="DH1062" s="472"/>
      <c r="DI1062" s="472"/>
      <c r="DJ1062" s="472"/>
      <c r="DK1062" s="472"/>
      <c r="DL1062" s="472"/>
      <c r="DM1062" s="472"/>
      <c r="DN1062" s="472"/>
      <c r="DO1062" s="472"/>
      <c r="DP1062" s="472"/>
      <c r="DQ1062" s="472"/>
      <c r="DR1062" s="472"/>
      <c r="DS1062" s="472"/>
      <c r="DT1062" s="472"/>
      <c r="DU1062" s="472"/>
      <c r="DV1062" s="472"/>
      <c r="DW1062" s="472"/>
      <c r="DX1062" s="472"/>
      <c r="DY1062" s="472"/>
      <c r="DZ1062" s="472"/>
      <c r="EA1062" s="472"/>
      <c r="EB1062" s="472"/>
      <c r="EC1062" s="472"/>
      <c r="ED1062" s="472"/>
      <c r="EE1062" s="472"/>
      <c r="EF1062" s="472"/>
      <c r="EG1062" s="472"/>
      <c r="EH1062" s="472"/>
      <c r="EI1062" s="472"/>
      <c r="EJ1062" s="472"/>
      <c r="EK1062" s="472"/>
      <c r="EL1062" s="472"/>
      <c r="EM1062" s="472"/>
      <c r="EN1062" s="472"/>
      <c r="EO1062" s="472"/>
      <c r="EP1062" s="472"/>
      <c r="EQ1062" s="472"/>
      <c r="ER1062" s="472"/>
      <c r="ES1062" s="472"/>
      <c r="ET1062" s="472"/>
      <c r="EU1062" s="472"/>
      <c r="EV1062" s="472"/>
      <c r="EW1062" s="472"/>
      <c r="EX1062" s="472"/>
      <c r="EY1062" s="472"/>
      <c r="EZ1062" s="472"/>
      <c r="FA1062" s="472"/>
      <c r="FB1062" s="472"/>
      <c r="FC1062" s="472"/>
      <c r="FD1062" s="472"/>
      <c r="FE1062" s="472"/>
      <c r="FF1062" s="472"/>
      <c r="FG1062" s="472"/>
      <c r="FH1062" s="472"/>
      <c r="FI1062" s="472"/>
      <c r="FJ1062" s="472"/>
      <c r="FK1062" s="472"/>
      <c r="FL1062" s="472"/>
      <c r="FM1062" s="472"/>
      <c r="FN1062" s="472"/>
      <c r="FO1062" s="472"/>
      <c r="FP1062" s="472"/>
      <c r="FQ1062" s="472"/>
      <c r="FR1062" s="472"/>
      <c r="FS1062" s="472"/>
      <c r="FT1062" s="472"/>
      <c r="FU1062" s="472"/>
      <c r="FV1062" s="472"/>
      <c r="FW1062" s="472"/>
      <c r="FX1062" s="472"/>
      <c r="FY1062" s="472"/>
      <c r="FZ1062" s="472"/>
      <c r="GA1062" s="472"/>
      <c r="GB1062" s="472"/>
      <c r="GC1062" s="472"/>
      <c r="GD1062" s="472"/>
      <c r="GE1062" s="472"/>
      <c r="GF1062" s="472"/>
      <c r="GG1062" s="472"/>
      <c r="GH1062" s="472"/>
      <c r="GI1062" s="472"/>
      <c r="GJ1062" s="472"/>
      <c r="GK1062" s="472"/>
      <c r="GL1062" s="472"/>
      <c r="GM1062" s="472"/>
      <c r="GN1062" s="472"/>
      <c r="GO1062" s="472"/>
      <c r="GP1062" s="472"/>
      <c r="GQ1062" s="472"/>
      <c r="GR1062" s="472"/>
      <c r="GS1062" s="472"/>
      <c r="GT1062" s="472"/>
      <c r="GU1062" s="472"/>
      <c r="GV1062" s="472"/>
    </row>
    <row r="1063" spans="1:204" s="473" customFormat="1" ht="32" x14ac:dyDescent="0.2">
      <c r="A1063" s="491"/>
      <c r="B1063" s="511" t="s">
        <v>1810</v>
      </c>
      <c r="C1063" s="475" t="s">
        <v>139</v>
      </c>
      <c r="D1063" s="478">
        <v>1.7</v>
      </c>
      <c r="E1063" s="478"/>
      <c r="F1063" s="478"/>
      <c r="G1063" s="478"/>
      <c r="H1063" s="478"/>
      <c r="I1063" s="478"/>
      <c r="J1063" s="478"/>
      <c r="K1063" s="478"/>
      <c r="L1063" s="478">
        <v>0.29000000000000004</v>
      </c>
      <c r="M1063" s="478"/>
      <c r="N1063" s="478"/>
      <c r="O1063" s="478"/>
      <c r="P1063" s="478"/>
      <c r="Q1063" s="478"/>
      <c r="R1063" s="478"/>
      <c r="S1063" s="478"/>
      <c r="T1063" s="478"/>
      <c r="U1063" s="478"/>
      <c r="V1063" s="478"/>
      <c r="W1063" s="478"/>
      <c r="X1063" s="478">
        <v>0</v>
      </c>
      <c r="Y1063" s="478"/>
      <c r="Z1063" s="478"/>
      <c r="AA1063" s="478"/>
      <c r="AB1063" s="478"/>
      <c r="AC1063" s="478"/>
      <c r="AD1063" s="478"/>
      <c r="AE1063" s="478"/>
      <c r="AF1063" s="478"/>
      <c r="AG1063" s="478"/>
      <c r="AH1063" s="478"/>
      <c r="AI1063" s="478"/>
      <c r="AJ1063" s="478"/>
      <c r="AK1063" s="478"/>
      <c r="AL1063" s="478"/>
      <c r="AM1063" s="478"/>
      <c r="AN1063" s="478"/>
      <c r="AO1063" s="478"/>
      <c r="AP1063" s="478"/>
      <c r="AQ1063" s="478"/>
      <c r="AR1063" s="478"/>
      <c r="AS1063" s="478"/>
      <c r="AT1063" s="478"/>
      <c r="AU1063" s="478"/>
      <c r="AV1063" s="478"/>
      <c r="AW1063" s="478"/>
      <c r="AX1063" s="478"/>
      <c r="AY1063" s="478"/>
      <c r="AZ1063" s="478"/>
      <c r="BA1063" s="478"/>
      <c r="BB1063" s="478"/>
      <c r="BC1063" s="478"/>
      <c r="BD1063" s="475" t="s">
        <v>1571</v>
      </c>
      <c r="BE1063" s="475" t="s">
        <v>1571</v>
      </c>
      <c r="BF1063" s="472">
        <v>2017</v>
      </c>
      <c r="BG1063" s="472">
        <v>0.29000000000000004</v>
      </c>
      <c r="BH1063" s="472">
        <v>1.41</v>
      </c>
      <c r="BI1063" s="472"/>
      <c r="BJ1063" s="472"/>
      <c r="BK1063" s="472"/>
      <c r="BL1063" s="472"/>
      <c r="BM1063" s="472"/>
      <c r="BN1063" s="472"/>
      <c r="BO1063" s="472"/>
      <c r="BP1063" s="472"/>
      <c r="BQ1063" s="472"/>
      <c r="BR1063" s="472"/>
      <c r="BS1063" s="472"/>
      <c r="BT1063" s="472"/>
      <c r="BU1063" s="472"/>
      <c r="BV1063" s="472"/>
      <c r="BW1063" s="472"/>
      <c r="BX1063" s="472"/>
      <c r="BY1063" s="472"/>
      <c r="BZ1063" s="472"/>
      <c r="CA1063" s="472"/>
      <c r="CB1063" s="472"/>
      <c r="CC1063" s="472"/>
      <c r="CD1063" s="472"/>
      <c r="CE1063" s="472"/>
      <c r="CF1063" s="472"/>
      <c r="CG1063" s="472"/>
      <c r="CH1063" s="472"/>
      <c r="CI1063" s="472"/>
      <c r="CJ1063" s="472"/>
      <c r="CK1063" s="472"/>
      <c r="CL1063" s="472"/>
      <c r="CM1063" s="472"/>
      <c r="CN1063" s="472"/>
      <c r="CO1063" s="472"/>
      <c r="CP1063" s="472"/>
      <c r="CQ1063" s="472"/>
      <c r="CR1063" s="472"/>
      <c r="CS1063" s="472"/>
      <c r="CT1063" s="472"/>
      <c r="CU1063" s="472"/>
      <c r="CV1063" s="472"/>
      <c r="CW1063" s="472"/>
      <c r="CX1063" s="472"/>
      <c r="CY1063" s="472"/>
      <c r="CZ1063" s="472"/>
      <c r="DA1063" s="472"/>
      <c r="DB1063" s="472"/>
      <c r="DC1063" s="472"/>
      <c r="DD1063" s="472"/>
      <c r="DE1063" s="472"/>
      <c r="DF1063" s="472"/>
      <c r="DG1063" s="472"/>
      <c r="DH1063" s="472"/>
      <c r="DI1063" s="472"/>
      <c r="DJ1063" s="472"/>
      <c r="DK1063" s="472"/>
      <c r="DL1063" s="472"/>
      <c r="DM1063" s="472"/>
      <c r="DN1063" s="472"/>
      <c r="DO1063" s="472"/>
      <c r="DP1063" s="472"/>
      <c r="DQ1063" s="472"/>
      <c r="DR1063" s="472"/>
      <c r="DS1063" s="472"/>
      <c r="DT1063" s="472"/>
      <c r="DU1063" s="472"/>
      <c r="DV1063" s="472"/>
      <c r="DW1063" s="472"/>
      <c r="DX1063" s="472"/>
      <c r="DY1063" s="472"/>
      <c r="DZ1063" s="472"/>
      <c r="EA1063" s="472"/>
      <c r="EB1063" s="472"/>
      <c r="EC1063" s="472"/>
      <c r="ED1063" s="472"/>
      <c r="EE1063" s="472"/>
      <c r="EF1063" s="472"/>
      <c r="EG1063" s="472"/>
      <c r="EH1063" s="472"/>
      <c r="EI1063" s="472"/>
      <c r="EJ1063" s="472"/>
      <c r="EK1063" s="472"/>
      <c r="EL1063" s="472"/>
      <c r="EM1063" s="472"/>
      <c r="EN1063" s="472"/>
      <c r="EO1063" s="472"/>
      <c r="EP1063" s="472"/>
      <c r="EQ1063" s="472"/>
      <c r="ER1063" s="472"/>
      <c r="ES1063" s="472"/>
      <c r="ET1063" s="472"/>
      <c r="EU1063" s="472"/>
      <c r="EV1063" s="472"/>
      <c r="EW1063" s="472"/>
      <c r="EX1063" s="472"/>
      <c r="EY1063" s="472"/>
      <c r="EZ1063" s="472"/>
      <c r="FA1063" s="472"/>
      <c r="FB1063" s="472"/>
      <c r="FC1063" s="472"/>
      <c r="FD1063" s="472"/>
      <c r="FE1063" s="472"/>
      <c r="FF1063" s="472"/>
      <c r="FG1063" s="472"/>
      <c r="FH1063" s="472"/>
      <c r="FI1063" s="472"/>
      <c r="FJ1063" s="472"/>
      <c r="FK1063" s="472"/>
      <c r="FL1063" s="472"/>
      <c r="FM1063" s="472"/>
      <c r="FN1063" s="472"/>
      <c r="FO1063" s="472"/>
      <c r="FP1063" s="472"/>
      <c r="FQ1063" s="472"/>
      <c r="FR1063" s="472"/>
      <c r="FS1063" s="472"/>
      <c r="FT1063" s="472"/>
      <c r="FU1063" s="472"/>
      <c r="FV1063" s="472"/>
      <c r="FW1063" s="472"/>
      <c r="FX1063" s="472"/>
      <c r="FY1063" s="472"/>
      <c r="FZ1063" s="472"/>
      <c r="GA1063" s="472"/>
      <c r="GB1063" s="472"/>
      <c r="GC1063" s="472"/>
      <c r="GD1063" s="472"/>
      <c r="GE1063" s="472"/>
      <c r="GF1063" s="472"/>
      <c r="GG1063" s="472"/>
      <c r="GH1063" s="472"/>
      <c r="GI1063" s="472"/>
      <c r="GJ1063" s="472"/>
      <c r="GK1063" s="472"/>
      <c r="GL1063" s="472"/>
      <c r="GM1063" s="472"/>
      <c r="GN1063" s="472"/>
      <c r="GO1063" s="472"/>
      <c r="GP1063" s="472"/>
      <c r="GQ1063" s="472"/>
      <c r="GR1063" s="472"/>
      <c r="GS1063" s="472"/>
      <c r="GT1063" s="472"/>
      <c r="GU1063" s="472"/>
      <c r="GV1063" s="472"/>
    </row>
    <row r="1064" spans="1:204" s="473" customFormat="1" x14ac:dyDescent="0.2">
      <c r="A1064" s="491"/>
      <c r="B1064" s="519" t="s">
        <v>1811</v>
      </c>
      <c r="C1064" s="475" t="s">
        <v>139</v>
      </c>
      <c r="D1064" s="478">
        <v>1</v>
      </c>
      <c r="E1064" s="478"/>
      <c r="F1064" s="478"/>
      <c r="G1064" s="478"/>
      <c r="H1064" s="478">
        <v>1</v>
      </c>
      <c r="I1064" s="478"/>
      <c r="J1064" s="478"/>
      <c r="K1064" s="478"/>
      <c r="L1064" s="478"/>
      <c r="M1064" s="478"/>
      <c r="N1064" s="478"/>
      <c r="O1064" s="478"/>
      <c r="P1064" s="478"/>
      <c r="Q1064" s="478"/>
      <c r="R1064" s="478"/>
      <c r="S1064" s="478"/>
      <c r="T1064" s="478"/>
      <c r="U1064" s="478"/>
      <c r="V1064" s="478"/>
      <c r="W1064" s="478"/>
      <c r="X1064" s="478">
        <v>0</v>
      </c>
      <c r="Y1064" s="478"/>
      <c r="Z1064" s="478"/>
      <c r="AA1064" s="478"/>
      <c r="AB1064" s="478"/>
      <c r="AC1064" s="478"/>
      <c r="AD1064" s="478"/>
      <c r="AE1064" s="478"/>
      <c r="AF1064" s="478"/>
      <c r="AG1064" s="478"/>
      <c r="AH1064" s="478"/>
      <c r="AI1064" s="478"/>
      <c r="AJ1064" s="478"/>
      <c r="AK1064" s="478"/>
      <c r="AL1064" s="478"/>
      <c r="AM1064" s="478"/>
      <c r="AN1064" s="478"/>
      <c r="AO1064" s="478"/>
      <c r="AP1064" s="478"/>
      <c r="AQ1064" s="478"/>
      <c r="AR1064" s="478"/>
      <c r="AS1064" s="478"/>
      <c r="AT1064" s="478"/>
      <c r="AU1064" s="478"/>
      <c r="AV1064" s="478"/>
      <c r="AW1064" s="478"/>
      <c r="AX1064" s="478"/>
      <c r="AY1064" s="478"/>
      <c r="AZ1064" s="478"/>
      <c r="BA1064" s="478"/>
      <c r="BB1064" s="478"/>
      <c r="BC1064" s="478"/>
      <c r="BD1064" s="475" t="s">
        <v>1571</v>
      </c>
      <c r="BE1064" s="475"/>
      <c r="BF1064" s="472"/>
      <c r="BG1064" s="472">
        <v>1</v>
      </c>
      <c r="BH1064" s="472">
        <v>0</v>
      </c>
      <c r="BI1064" s="472"/>
      <c r="BJ1064" s="472"/>
      <c r="BK1064" s="472"/>
      <c r="BL1064" s="472"/>
      <c r="BM1064" s="472"/>
      <c r="BN1064" s="472"/>
      <c r="BO1064" s="472"/>
      <c r="BP1064" s="472"/>
      <c r="BQ1064" s="472"/>
      <c r="BR1064" s="472"/>
      <c r="BS1064" s="472"/>
      <c r="BT1064" s="472"/>
      <c r="BU1064" s="472"/>
      <c r="BV1064" s="472"/>
      <c r="BW1064" s="472"/>
      <c r="BX1064" s="472"/>
      <c r="BY1064" s="472"/>
      <c r="BZ1064" s="472"/>
      <c r="CA1064" s="472"/>
      <c r="CB1064" s="472"/>
      <c r="CC1064" s="472"/>
      <c r="CD1064" s="472"/>
      <c r="CE1064" s="472"/>
      <c r="CF1064" s="472"/>
      <c r="CG1064" s="472"/>
      <c r="CH1064" s="472"/>
      <c r="CI1064" s="472"/>
      <c r="CJ1064" s="472"/>
      <c r="CK1064" s="472"/>
      <c r="CL1064" s="472"/>
      <c r="CM1064" s="472"/>
      <c r="CN1064" s="472"/>
      <c r="CO1064" s="472"/>
      <c r="CP1064" s="472"/>
      <c r="CQ1064" s="472"/>
      <c r="CR1064" s="472"/>
      <c r="CS1064" s="472"/>
      <c r="CT1064" s="472"/>
      <c r="CU1064" s="472"/>
      <c r="CV1064" s="472"/>
      <c r="CW1064" s="472"/>
      <c r="CX1064" s="472"/>
      <c r="CY1064" s="472"/>
      <c r="CZ1064" s="472"/>
      <c r="DA1064" s="472"/>
      <c r="DB1064" s="472"/>
      <c r="DC1064" s="472"/>
      <c r="DD1064" s="472"/>
      <c r="DE1064" s="472"/>
      <c r="DF1064" s="472"/>
      <c r="DG1064" s="472"/>
      <c r="DH1064" s="472"/>
      <c r="DI1064" s="472"/>
      <c r="DJ1064" s="472"/>
      <c r="DK1064" s="472"/>
      <c r="DL1064" s="472"/>
      <c r="DM1064" s="472"/>
      <c r="DN1064" s="472"/>
      <c r="DO1064" s="472"/>
      <c r="DP1064" s="472"/>
      <c r="DQ1064" s="472"/>
      <c r="DR1064" s="472"/>
      <c r="DS1064" s="472"/>
      <c r="DT1064" s="472"/>
      <c r="DU1064" s="472"/>
      <c r="DV1064" s="472"/>
      <c r="DW1064" s="472"/>
      <c r="DX1064" s="472"/>
      <c r="DY1064" s="472"/>
      <c r="DZ1064" s="472"/>
      <c r="EA1064" s="472"/>
      <c r="EB1064" s="472"/>
      <c r="EC1064" s="472"/>
      <c r="ED1064" s="472"/>
      <c r="EE1064" s="472"/>
      <c r="EF1064" s="472"/>
      <c r="EG1064" s="472"/>
      <c r="EH1064" s="472"/>
      <c r="EI1064" s="472"/>
      <c r="EJ1064" s="472"/>
      <c r="EK1064" s="472"/>
      <c r="EL1064" s="472"/>
      <c r="EM1064" s="472"/>
      <c r="EN1064" s="472"/>
      <c r="EO1064" s="472"/>
      <c r="EP1064" s="472"/>
      <c r="EQ1064" s="472"/>
      <c r="ER1064" s="472"/>
      <c r="ES1064" s="472"/>
      <c r="ET1064" s="472"/>
      <c r="EU1064" s="472"/>
      <c r="EV1064" s="472"/>
      <c r="EW1064" s="472"/>
      <c r="EX1064" s="472"/>
      <c r="EY1064" s="472"/>
      <c r="EZ1064" s="472"/>
      <c r="FA1064" s="472"/>
      <c r="FB1064" s="472"/>
      <c r="FC1064" s="472"/>
      <c r="FD1064" s="472"/>
      <c r="FE1064" s="472"/>
      <c r="FF1064" s="472"/>
      <c r="FG1064" s="472"/>
      <c r="FH1064" s="472"/>
      <c r="FI1064" s="472"/>
      <c r="FJ1064" s="472"/>
      <c r="FK1064" s="472"/>
      <c r="FL1064" s="472"/>
      <c r="FM1064" s="472"/>
      <c r="FN1064" s="472"/>
      <c r="FO1064" s="472"/>
      <c r="FP1064" s="472"/>
      <c r="FQ1064" s="472"/>
      <c r="FR1064" s="472"/>
      <c r="FS1064" s="472"/>
      <c r="FT1064" s="472"/>
      <c r="FU1064" s="472"/>
      <c r="FV1064" s="472"/>
      <c r="FW1064" s="472"/>
      <c r="FX1064" s="472"/>
      <c r="FY1064" s="472"/>
      <c r="FZ1064" s="472"/>
      <c r="GA1064" s="472"/>
      <c r="GB1064" s="472"/>
      <c r="GC1064" s="472"/>
      <c r="GD1064" s="472"/>
      <c r="GE1064" s="472"/>
      <c r="GF1064" s="472"/>
      <c r="GG1064" s="472"/>
      <c r="GH1064" s="472"/>
      <c r="GI1064" s="472"/>
      <c r="GJ1064" s="472"/>
      <c r="GK1064" s="472"/>
      <c r="GL1064" s="472"/>
      <c r="GM1064" s="472"/>
      <c r="GN1064" s="472"/>
      <c r="GO1064" s="472"/>
      <c r="GP1064" s="472"/>
      <c r="GQ1064" s="472"/>
      <c r="GR1064" s="472"/>
      <c r="GS1064" s="472"/>
      <c r="GT1064" s="472"/>
      <c r="GU1064" s="472"/>
      <c r="GV1064" s="472"/>
    </row>
    <row r="1065" spans="1:204" s="473" customFormat="1" ht="32" x14ac:dyDescent="0.2">
      <c r="A1065" s="491"/>
      <c r="B1065" s="511" t="s">
        <v>1812</v>
      </c>
      <c r="C1065" s="475" t="s">
        <v>139</v>
      </c>
      <c r="D1065" s="478">
        <v>0.7</v>
      </c>
      <c r="E1065" s="478"/>
      <c r="F1065" s="478"/>
      <c r="G1065" s="478"/>
      <c r="H1065" s="478"/>
      <c r="I1065" s="478"/>
      <c r="J1065" s="478"/>
      <c r="K1065" s="478"/>
      <c r="L1065" s="478"/>
      <c r="M1065" s="478"/>
      <c r="N1065" s="478"/>
      <c r="O1065" s="478"/>
      <c r="P1065" s="478"/>
      <c r="Q1065" s="478"/>
      <c r="R1065" s="478"/>
      <c r="S1065" s="478"/>
      <c r="T1065" s="478"/>
      <c r="U1065" s="478"/>
      <c r="V1065" s="478"/>
      <c r="W1065" s="478"/>
      <c r="X1065" s="478">
        <v>0</v>
      </c>
      <c r="Y1065" s="478"/>
      <c r="Z1065" s="478"/>
      <c r="AA1065" s="478"/>
      <c r="AB1065" s="478"/>
      <c r="AC1065" s="478"/>
      <c r="AD1065" s="478"/>
      <c r="AE1065" s="478"/>
      <c r="AF1065" s="478"/>
      <c r="AG1065" s="478"/>
      <c r="AH1065" s="478"/>
      <c r="AI1065" s="478"/>
      <c r="AJ1065" s="478"/>
      <c r="AK1065" s="478"/>
      <c r="AL1065" s="478"/>
      <c r="AM1065" s="478"/>
      <c r="AN1065" s="478"/>
      <c r="AO1065" s="478"/>
      <c r="AP1065" s="478"/>
      <c r="AQ1065" s="478"/>
      <c r="AR1065" s="478"/>
      <c r="AS1065" s="478"/>
      <c r="AT1065" s="478"/>
      <c r="AU1065" s="478"/>
      <c r="AV1065" s="478"/>
      <c r="AW1065" s="478"/>
      <c r="AX1065" s="478"/>
      <c r="AY1065" s="478"/>
      <c r="AZ1065" s="478"/>
      <c r="BA1065" s="478"/>
      <c r="BB1065" s="478"/>
      <c r="BC1065" s="478"/>
      <c r="BD1065" s="475" t="s">
        <v>1615</v>
      </c>
      <c r="BE1065" s="475"/>
      <c r="BF1065" s="472"/>
      <c r="BG1065" s="472">
        <v>0</v>
      </c>
      <c r="BH1065" s="472">
        <v>0.7</v>
      </c>
      <c r="BI1065" s="472"/>
      <c r="BJ1065" s="472"/>
      <c r="BK1065" s="472"/>
      <c r="BL1065" s="472"/>
      <c r="BM1065" s="472"/>
      <c r="BN1065" s="472"/>
      <c r="BO1065" s="472"/>
      <c r="BP1065" s="472"/>
      <c r="BQ1065" s="472"/>
      <c r="BR1065" s="472"/>
      <c r="BS1065" s="472"/>
      <c r="BT1065" s="472"/>
      <c r="BU1065" s="472"/>
      <c r="BV1065" s="472"/>
      <c r="BW1065" s="472"/>
      <c r="BX1065" s="472"/>
      <c r="BY1065" s="472"/>
      <c r="BZ1065" s="472"/>
      <c r="CA1065" s="472"/>
      <c r="CB1065" s="472"/>
      <c r="CC1065" s="472"/>
      <c r="CD1065" s="472"/>
      <c r="CE1065" s="472"/>
      <c r="CF1065" s="472"/>
      <c r="CG1065" s="472"/>
      <c r="CH1065" s="472"/>
      <c r="CI1065" s="472"/>
      <c r="CJ1065" s="472"/>
      <c r="CK1065" s="472"/>
      <c r="CL1065" s="472"/>
      <c r="CM1065" s="472"/>
      <c r="CN1065" s="472"/>
      <c r="CO1065" s="472"/>
      <c r="CP1065" s="472"/>
      <c r="CQ1065" s="472"/>
      <c r="CR1065" s="472"/>
      <c r="CS1065" s="472"/>
      <c r="CT1065" s="472"/>
      <c r="CU1065" s="472"/>
      <c r="CV1065" s="472"/>
      <c r="CW1065" s="472"/>
      <c r="CX1065" s="472"/>
      <c r="CY1065" s="472"/>
      <c r="CZ1065" s="472"/>
      <c r="DA1065" s="472"/>
      <c r="DB1065" s="472"/>
      <c r="DC1065" s="472"/>
      <c r="DD1065" s="472"/>
      <c r="DE1065" s="472"/>
      <c r="DF1065" s="472"/>
      <c r="DG1065" s="472"/>
      <c r="DH1065" s="472"/>
      <c r="DI1065" s="472"/>
      <c r="DJ1065" s="472"/>
      <c r="DK1065" s="472"/>
      <c r="DL1065" s="472"/>
      <c r="DM1065" s="472"/>
      <c r="DN1065" s="472"/>
      <c r="DO1065" s="472"/>
      <c r="DP1065" s="472"/>
      <c r="DQ1065" s="472"/>
      <c r="DR1065" s="472"/>
      <c r="DS1065" s="472"/>
      <c r="DT1065" s="472"/>
      <c r="DU1065" s="472"/>
      <c r="DV1065" s="472"/>
      <c r="DW1065" s="472"/>
      <c r="DX1065" s="472"/>
      <c r="DY1065" s="472"/>
      <c r="DZ1065" s="472"/>
      <c r="EA1065" s="472"/>
      <c r="EB1065" s="472"/>
      <c r="EC1065" s="472"/>
      <c r="ED1065" s="472"/>
      <c r="EE1065" s="472"/>
      <c r="EF1065" s="472"/>
      <c r="EG1065" s="472"/>
      <c r="EH1065" s="472"/>
      <c r="EI1065" s="472"/>
      <c r="EJ1065" s="472"/>
      <c r="EK1065" s="472"/>
      <c r="EL1065" s="472"/>
      <c r="EM1065" s="472"/>
      <c r="EN1065" s="472"/>
      <c r="EO1065" s="472"/>
      <c r="EP1065" s="472"/>
      <c r="EQ1065" s="472"/>
      <c r="ER1065" s="472"/>
      <c r="ES1065" s="472"/>
      <c r="ET1065" s="472"/>
      <c r="EU1065" s="472"/>
      <c r="EV1065" s="472"/>
      <c r="EW1065" s="472"/>
      <c r="EX1065" s="472"/>
      <c r="EY1065" s="472"/>
      <c r="EZ1065" s="472"/>
      <c r="FA1065" s="472"/>
      <c r="FB1065" s="472"/>
      <c r="FC1065" s="472"/>
      <c r="FD1065" s="472"/>
      <c r="FE1065" s="472"/>
      <c r="FF1065" s="472"/>
      <c r="FG1065" s="472"/>
      <c r="FH1065" s="472"/>
      <c r="FI1065" s="472"/>
      <c r="FJ1065" s="472"/>
      <c r="FK1065" s="472"/>
      <c r="FL1065" s="472"/>
      <c r="FM1065" s="472"/>
      <c r="FN1065" s="472"/>
      <c r="FO1065" s="472"/>
      <c r="FP1065" s="472"/>
      <c r="FQ1065" s="472"/>
      <c r="FR1065" s="472"/>
      <c r="FS1065" s="472"/>
      <c r="FT1065" s="472"/>
      <c r="FU1065" s="472"/>
      <c r="FV1065" s="472"/>
      <c r="FW1065" s="472"/>
      <c r="FX1065" s="472"/>
      <c r="FY1065" s="472"/>
      <c r="FZ1065" s="472"/>
      <c r="GA1065" s="472"/>
      <c r="GB1065" s="472"/>
      <c r="GC1065" s="472"/>
      <c r="GD1065" s="472"/>
      <c r="GE1065" s="472"/>
      <c r="GF1065" s="472"/>
      <c r="GG1065" s="472"/>
      <c r="GH1065" s="472"/>
      <c r="GI1065" s="472"/>
      <c r="GJ1065" s="472"/>
      <c r="GK1065" s="472"/>
      <c r="GL1065" s="472"/>
      <c r="GM1065" s="472"/>
      <c r="GN1065" s="472"/>
      <c r="GO1065" s="472"/>
      <c r="GP1065" s="472"/>
      <c r="GQ1065" s="472"/>
      <c r="GR1065" s="472"/>
      <c r="GS1065" s="472"/>
      <c r="GT1065" s="472"/>
      <c r="GU1065" s="472"/>
      <c r="GV1065" s="472"/>
    </row>
    <row r="1066" spans="1:204" s="473" customFormat="1" x14ac:dyDescent="0.2">
      <c r="A1066" s="491"/>
      <c r="B1066" s="484" t="s">
        <v>1813</v>
      </c>
      <c r="C1066" s="475" t="s">
        <v>139</v>
      </c>
      <c r="D1066" s="478">
        <v>1</v>
      </c>
      <c r="E1066" s="478"/>
      <c r="F1066" s="478"/>
      <c r="G1066" s="478"/>
      <c r="H1066" s="478"/>
      <c r="I1066" s="478"/>
      <c r="J1066" s="478"/>
      <c r="K1066" s="478"/>
      <c r="L1066" s="478"/>
      <c r="M1066" s="478"/>
      <c r="N1066" s="478"/>
      <c r="O1066" s="478"/>
      <c r="P1066" s="478"/>
      <c r="Q1066" s="478"/>
      <c r="R1066" s="478"/>
      <c r="S1066" s="478"/>
      <c r="T1066" s="478"/>
      <c r="U1066" s="478"/>
      <c r="V1066" s="478"/>
      <c r="W1066" s="478"/>
      <c r="X1066" s="478">
        <v>0</v>
      </c>
      <c r="Y1066" s="478"/>
      <c r="Z1066" s="478"/>
      <c r="AA1066" s="478"/>
      <c r="AB1066" s="478"/>
      <c r="AC1066" s="478"/>
      <c r="AD1066" s="478"/>
      <c r="AE1066" s="478"/>
      <c r="AF1066" s="478"/>
      <c r="AG1066" s="478"/>
      <c r="AH1066" s="478"/>
      <c r="AI1066" s="478"/>
      <c r="AJ1066" s="478"/>
      <c r="AK1066" s="478"/>
      <c r="AL1066" s="478"/>
      <c r="AM1066" s="478"/>
      <c r="AN1066" s="478"/>
      <c r="AO1066" s="478"/>
      <c r="AP1066" s="478"/>
      <c r="AQ1066" s="478"/>
      <c r="AR1066" s="478"/>
      <c r="AS1066" s="478"/>
      <c r="AT1066" s="478"/>
      <c r="AU1066" s="478"/>
      <c r="AV1066" s="478"/>
      <c r="AW1066" s="478"/>
      <c r="AX1066" s="478"/>
      <c r="AY1066" s="478"/>
      <c r="AZ1066" s="478"/>
      <c r="BA1066" s="478"/>
      <c r="BB1066" s="478"/>
      <c r="BC1066" s="478"/>
      <c r="BD1066" s="475" t="s">
        <v>1613</v>
      </c>
      <c r="BE1066" s="475"/>
      <c r="BF1066" s="472"/>
      <c r="BG1066" s="472">
        <v>0</v>
      </c>
      <c r="BH1066" s="472">
        <v>1</v>
      </c>
      <c r="BI1066" s="472"/>
      <c r="BJ1066" s="472"/>
      <c r="BK1066" s="472"/>
      <c r="BL1066" s="472"/>
      <c r="BM1066" s="472"/>
      <c r="BN1066" s="472"/>
      <c r="BO1066" s="472"/>
      <c r="BP1066" s="472"/>
      <c r="BQ1066" s="472"/>
      <c r="BR1066" s="472"/>
      <c r="BS1066" s="472"/>
      <c r="BT1066" s="472"/>
      <c r="BU1066" s="472"/>
      <c r="BV1066" s="472"/>
      <c r="BW1066" s="472"/>
      <c r="BX1066" s="472"/>
      <c r="BY1066" s="472"/>
      <c r="BZ1066" s="472"/>
      <c r="CA1066" s="472"/>
      <c r="CB1066" s="472"/>
      <c r="CC1066" s="472"/>
      <c r="CD1066" s="472"/>
      <c r="CE1066" s="472"/>
      <c r="CF1066" s="472"/>
      <c r="CG1066" s="472"/>
      <c r="CH1066" s="472"/>
      <c r="CI1066" s="472"/>
      <c r="CJ1066" s="472"/>
      <c r="CK1066" s="472"/>
      <c r="CL1066" s="472"/>
      <c r="CM1066" s="472"/>
      <c r="CN1066" s="472"/>
      <c r="CO1066" s="472"/>
      <c r="CP1066" s="472"/>
      <c r="CQ1066" s="472"/>
      <c r="CR1066" s="472"/>
      <c r="CS1066" s="472"/>
      <c r="CT1066" s="472"/>
      <c r="CU1066" s="472"/>
      <c r="CV1066" s="472"/>
      <c r="CW1066" s="472"/>
      <c r="CX1066" s="472"/>
      <c r="CY1066" s="472"/>
      <c r="CZ1066" s="472"/>
      <c r="DA1066" s="472"/>
      <c r="DB1066" s="472"/>
      <c r="DC1066" s="472"/>
      <c r="DD1066" s="472"/>
      <c r="DE1066" s="472"/>
      <c r="DF1066" s="472"/>
      <c r="DG1066" s="472"/>
      <c r="DH1066" s="472"/>
      <c r="DI1066" s="472"/>
      <c r="DJ1066" s="472"/>
      <c r="DK1066" s="472"/>
      <c r="DL1066" s="472"/>
      <c r="DM1066" s="472"/>
      <c r="DN1066" s="472"/>
      <c r="DO1066" s="472"/>
      <c r="DP1066" s="472"/>
      <c r="DQ1066" s="472"/>
      <c r="DR1066" s="472"/>
      <c r="DS1066" s="472"/>
      <c r="DT1066" s="472"/>
      <c r="DU1066" s="472"/>
      <c r="DV1066" s="472"/>
      <c r="DW1066" s="472"/>
      <c r="DX1066" s="472"/>
      <c r="DY1066" s="472"/>
      <c r="DZ1066" s="472"/>
      <c r="EA1066" s="472"/>
      <c r="EB1066" s="472"/>
      <c r="EC1066" s="472"/>
      <c r="ED1066" s="472"/>
      <c r="EE1066" s="472"/>
      <c r="EF1066" s="472"/>
      <c r="EG1066" s="472"/>
      <c r="EH1066" s="472"/>
      <c r="EI1066" s="472"/>
      <c r="EJ1066" s="472"/>
      <c r="EK1066" s="472"/>
      <c r="EL1066" s="472"/>
      <c r="EM1066" s="472"/>
      <c r="EN1066" s="472"/>
      <c r="EO1066" s="472"/>
      <c r="EP1066" s="472"/>
      <c r="EQ1066" s="472"/>
      <c r="ER1066" s="472"/>
      <c r="ES1066" s="472"/>
      <c r="ET1066" s="472"/>
      <c r="EU1066" s="472"/>
      <c r="EV1066" s="472"/>
      <c r="EW1066" s="472"/>
      <c r="EX1066" s="472"/>
      <c r="EY1066" s="472"/>
      <c r="EZ1066" s="472"/>
      <c r="FA1066" s="472"/>
      <c r="FB1066" s="472"/>
      <c r="FC1066" s="472"/>
      <c r="FD1066" s="472"/>
      <c r="FE1066" s="472"/>
      <c r="FF1066" s="472"/>
      <c r="FG1066" s="472"/>
      <c r="FH1066" s="472"/>
      <c r="FI1066" s="472"/>
      <c r="FJ1066" s="472"/>
      <c r="FK1066" s="472"/>
      <c r="FL1066" s="472"/>
      <c r="FM1066" s="472"/>
      <c r="FN1066" s="472"/>
      <c r="FO1066" s="472"/>
      <c r="FP1066" s="472"/>
      <c r="FQ1066" s="472"/>
      <c r="FR1066" s="472"/>
      <c r="FS1066" s="472"/>
      <c r="FT1066" s="472"/>
      <c r="FU1066" s="472"/>
      <c r="FV1066" s="472"/>
      <c r="FW1066" s="472"/>
      <c r="FX1066" s="472"/>
      <c r="FY1066" s="472"/>
      <c r="FZ1066" s="472"/>
      <c r="GA1066" s="472"/>
      <c r="GB1066" s="472"/>
      <c r="GC1066" s="472"/>
      <c r="GD1066" s="472"/>
      <c r="GE1066" s="472"/>
      <c r="GF1066" s="472"/>
      <c r="GG1066" s="472"/>
      <c r="GH1066" s="472"/>
      <c r="GI1066" s="472"/>
      <c r="GJ1066" s="472"/>
      <c r="GK1066" s="472"/>
      <c r="GL1066" s="472"/>
      <c r="GM1066" s="472"/>
      <c r="GN1066" s="472"/>
      <c r="GO1066" s="472"/>
      <c r="GP1066" s="472"/>
      <c r="GQ1066" s="472"/>
      <c r="GR1066" s="472"/>
      <c r="GS1066" s="472"/>
      <c r="GT1066" s="472"/>
      <c r="GU1066" s="472"/>
      <c r="GV1066" s="472"/>
    </row>
    <row r="1067" spans="1:204" s="473" customFormat="1" ht="48" x14ac:dyDescent="0.2">
      <c r="A1067" s="476" t="s">
        <v>1760</v>
      </c>
      <c r="B1067" s="477" t="s">
        <v>3007</v>
      </c>
      <c r="C1067" s="475"/>
      <c r="D1067" s="478"/>
      <c r="E1067" s="478"/>
      <c r="F1067" s="478"/>
      <c r="G1067" s="478"/>
      <c r="H1067" s="478"/>
      <c r="I1067" s="478"/>
      <c r="J1067" s="478"/>
      <c r="K1067" s="478"/>
      <c r="L1067" s="478"/>
      <c r="M1067" s="478"/>
      <c r="N1067" s="478"/>
      <c r="O1067" s="478"/>
      <c r="P1067" s="478"/>
      <c r="Q1067" s="478"/>
      <c r="R1067" s="478"/>
      <c r="S1067" s="478"/>
      <c r="T1067" s="478"/>
      <c r="U1067" s="478"/>
      <c r="V1067" s="478"/>
      <c r="W1067" s="478"/>
      <c r="X1067" s="478">
        <v>0</v>
      </c>
      <c r="Y1067" s="478"/>
      <c r="Z1067" s="478"/>
      <c r="AA1067" s="478"/>
      <c r="AB1067" s="478"/>
      <c r="AC1067" s="478"/>
      <c r="AD1067" s="478"/>
      <c r="AE1067" s="478"/>
      <c r="AF1067" s="478"/>
      <c r="AG1067" s="478"/>
      <c r="AH1067" s="478"/>
      <c r="AI1067" s="478"/>
      <c r="AJ1067" s="478"/>
      <c r="AK1067" s="478"/>
      <c r="AL1067" s="478"/>
      <c r="AM1067" s="478"/>
      <c r="AN1067" s="478"/>
      <c r="AO1067" s="478"/>
      <c r="AP1067" s="478"/>
      <c r="AQ1067" s="478"/>
      <c r="AR1067" s="478"/>
      <c r="AS1067" s="478"/>
      <c r="AT1067" s="478"/>
      <c r="AU1067" s="478"/>
      <c r="AV1067" s="478"/>
      <c r="AW1067" s="478"/>
      <c r="AX1067" s="478"/>
      <c r="AY1067" s="478"/>
      <c r="AZ1067" s="478"/>
      <c r="BA1067" s="478"/>
      <c r="BB1067" s="478"/>
      <c r="BC1067" s="478"/>
      <c r="BD1067" s="475"/>
      <c r="BE1067" s="475"/>
      <c r="BF1067" s="472"/>
      <c r="BG1067" s="472">
        <v>0</v>
      </c>
      <c r="BH1067" s="472">
        <v>0</v>
      </c>
      <c r="BI1067" s="472"/>
      <c r="BJ1067" s="472"/>
      <c r="BK1067" s="472"/>
      <c r="BL1067" s="472"/>
      <c r="BM1067" s="472"/>
      <c r="BN1067" s="472"/>
      <c r="BO1067" s="472"/>
      <c r="BP1067" s="472"/>
      <c r="BQ1067" s="472"/>
      <c r="BR1067" s="472"/>
      <c r="BS1067" s="472"/>
      <c r="BT1067" s="472"/>
      <c r="BU1067" s="472"/>
      <c r="BV1067" s="472"/>
      <c r="BW1067" s="472"/>
      <c r="BX1067" s="472"/>
      <c r="BY1067" s="472"/>
      <c r="BZ1067" s="472"/>
      <c r="CA1067" s="472"/>
      <c r="CB1067" s="472"/>
      <c r="CC1067" s="472"/>
      <c r="CD1067" s="472"/>
      <c r="CE1067" s="472"/>
      <c r="CF1067" s="472"/>
      <c r="CG1067" s="472"/>
      <c r="CH1067" s="472"/>
      <c r="CI1067" s="472"/>
      <c r="CJ1067" s="472"/>
      <c r="CK1067" s="472"/>
      <c r="CL1067" s="472"/>
      <c r="CM1067" s="472"/>
      <c r="CN1067" s="472"/>
      <c r="CO1067" s="472"/>
      <c r="CP1067" s="472"/>
      <c r="CQ1067" s="472"/>
      <c r="CR1067" s="472"/>
      <c r="CS1067" s="472"/>
      <c r="CT1067" s="472"/>
      <c r="CU1067" s="472"/>
      <c r="CV1067" s="472"/>
      <c r="CW1067" s="472"/>
      <c r="CX1067" s="472"/>
      <c r="CY1067" s="472"/>
      <c r="CZ1067" s="472"/>
      <c r="DA1067" s="472"/>
      <c r="DB1067" s="472"/>
      <c r="DC1067" s="472"/>
      <c r="DD1067" s="472"/>
      <c r="DE1067" s="472"/>
      <c r="DF1067" s="472"/>
      <c r="DG1067" s="472"/>
      <c r="DH1067" s="472"/>
      <c r="DI1067" s="472"/>
      <c r="DJ1067" s="472"/>
      <c r="DK1067" s="472"/>
      <c r="DL1067" s="472"/>
      <c r="DM1067" s="472"/>
      <c r="DN1067" s="472"/>
      <c r="DO1067" s="472"/>
      <c r="DP1067" s="472"/>
      <c r="DQ1067" s="472"/>
      <c r="DR1067" s="472"/>
      <c r="DS1067" s="472"/>
      <c r="DT1067" s="472"/>
      <c r="DU1067" s="472"/>
      <c r="DV1067" s="472"/>
      <c r="DW1067" s="472"/>
      <c r="DX1067" s="472"/>
      <c r="DY1067" s="472"/>
      <c r="DZ1067" s="472"/>
      <c r="EA1067" s="472"/>
      <c r="EB1067" s="472"/>
      <c r="EC1067" s="472"/>
      <c r="ED1067" s="472"/>
      <c r="EE1067" s="472"/>
      <c r="EF1067" s="472"/>
      <c r="EG1067" s="472"/>
      <c r="EH1067" s="472"/>
      <c r="EI1067" s="472"/>
      <c r="EJ1067" s="472"/>
      <c r="EK1067" s="472"/>
      <c r="EL1067" s="472"/>
      <c r="EM1067" s="472"/>
      <c r="EN1067" s="472"/>
      <c r="EO1067" s="472"/>
      <c r="EP1067" s="472"/>
      <c r="EQ1067" s="472"/>
      <c r="ER1067" s="472"/>
      <c r="ES1067" s="472"/>
      <c r="ET1067" s="472"/>
      <c r="EU1067" s="472"/>
      <c r="EV1067" s="472"/>
      <c r="EW1067" s="472"/>
      <c r="EX1067" s="472"/>
      <c r="EY1067" s="472"/>
      <c r="EZ1067" s="472"/>
      <c r="FA1067" s="472"/>
      <c r="FB1067" s="472"/>
      <c r="FC1067" s="472"/>
      <c r="FD1067" s="472"/>
      <c r="FE1067" s="472"/>
      <c r="FF1067" s="472"/>
      <c r="FG1067" s="472"/>
      <c r="FH1067" s="472"/>
      <c r="FI1067" s="472"/>
      <c r="FJ1067" s="472"/>
      <c r="FK1067" s="472"/>
      <c r="FL1067" s="472"/>
      <c r="FM1067" s="472"/>
      <c r="FN1067" s="472"/>
      <c r="FO1067" s="472"/>
      <c r="FP1067" s="472"/>
      <c r="FQ1067" s="472"/>
      <c r="FR1067" s="472"/>
      <c r="FS1067" s="472"/>
      <c r="FT1067" s="472"/>
      <c r="FU1067" s="472"/>
      <c r="FV1067" s="472"/>
      <c r="FW1067" s="472"/>
      <c r="FX1067" s="472"/>
      <c r="FY1067" s="472"/>
      <c r="FZ1067" s="472"/>
      <c r="GA1067" s="472"/>
      <c r="GB1067" s="472"/>
      <c r="GC1067" s="472"/>
      <c r="GD1067" s="472"/>
      <c r="GE1067" s="472"/>
      <c r="GF1067" s="472"/>
      <c r="GG1067" s="472"/>
      <c r="GH1067" s="472"/>
      <c r="GI1067" s="472"/>
      <c r="GJ1067" s="472"/>
      <c r="GK1067" s="472"/>
      <c r="GL1067" s="472"/>
      <c r="GM1067" s="472"/>
      <c r="GN1067" s="472"/>
      <c r="GO1067" s="472"/>
      <c r="GP1067" s="472"/>
      <c r="GQ1067" s="472"/>
      <c r="GR1067" s="472"/>
      <c r="GS1067" s="472"/>
      <c r="GT1067" s="472"/>
      <c r="GU1067" s="472"/>
      <c r="GV1067" s="472"/>
    </row>
    <row r="1068" spans="1:204" s="524" customFormat="1" x14ac:dyDescent="0.2">
      <c r="A1068" s="520" t="s">
        <v>1814</v>
      </c>
      <c r="B1068" s="521" t="s">
        <v>1265</v>
      </c>
      <c r="C1068" s="522"/>
      <c r="D1068" s="512"/>
      <c r="E1068" s="512"/>
      <c r="F1068" s="512"/>
      <c r="G1068" s="512"/>
      <c r="H1068" s="512"/>
      <c r="I1068" s="512"/>
      <c r="J1068" s="512"/>
      <c r="K1068" s="512"/>
      <c r="L1068" s="512"/>
      <c r="M1068" s="512"/>
      <c r="N1068" s="512"/>
      <c r="O1068" s="512"/>
      <c r="P1068" s="512"/>
      <c r="Q1068" s="512"/>
      <c r="R1068" s="512"/>
      <c r="S1068" s="512"/>
      <c r="T1068" s="512"/>
      <c r="U1068" s="512"/>
      <c r="V1068" s="512"/>
      <c r="W1068" s="512"/>
      <c r="X1068" s="478">
        <v>0</v>
      </c>
      <c r="Y1068" s="512"/>
      <c r="Z1068" s="512"/>
      <c r="AA1068" s="512"/>
      <c r="AB1068" s="512"/>
      <c r="AC1068" s="512"/>
      <c r="AD1068" s="512"/>
      <c r="AE1068" s="512"/>
      <c r="AF1068" s="512"/>
      <c r="AG1068" s="512"/>
      <c r="AH1068" s="512"/>
      <c r="AI1068" s="512"/>
      <c r="AJ1068" s="512"/>
      <c r="AK1068" s="512"/>
      <c r="AL1068" s="512"/>
      <c r="AM1068" s="512"/>
      <c r="AN1068" s="512"/>
      <c r="AO1068" s="512"/>
      <c r="AP1068" s="512"/>
      <c r="AQ1068" s="512"/>
      <c r="AR1068" s="512"/>
      <c r="AS1068" s="512"/>
      <c r="AT1068" s="512"/>
      <c r="AU1068" s="512"/>
      <c r="AV1068" s="512"/>
      <c r="AW1068" s="512"/>
      <c r="AX1068" s="512"/>
      <c r="AY1068" s="512"/>
      <c r="AZ1068" s="512"/>
      <c r="BA1068" s="512"/>
      <c r="BB1068" s="512"/>
      <c r="BC1068" s="512"/>
      <c r="BD1068" s="522"/>
      <c r="BE1068" s="522"/>
      <c r="BF1068" s="523"/>
      <c r="BG1068" s="523">
        <v>0</v>
      </c>
      <c r="BH1068" s="523">
        <v>0</v>
      </c>
      <c r="BI1068" s="523"/>
      <c r="BJ1068" s="523"/>
      <c r="BK1068" s="523"/>
      <c r="BL1068" s="523"/>
      <c r="BM1068" s="523"/>
      <c r="BN1068" s="523"/>
      <c r="BO1068" s="523"/>
      <c r="BP1068" s="523"/>
      <c r="BQ1068" s="523"/>
      <c r="BR1068" s="523"/>
      <c r="BS1068" s="523"/>
      <c r="BT1068" s="523"/>
      <c r="BU1068" s="523"/>
      <c r="BV1068" s="523"/>
      <c r="BW1068" s="523"/>
      <c r="BX1068" s="523"/>
      <c r="BY1068" s="523"/>
      <c r="BZ1068" s="523"/>
      <c r="CA1068" s="523"/>
      <c r="CB1068" s="523"/>
      <c r="CC1068" s="523"/>
      <c r="CD1068" s="523"/>
      <c r="CE1068" s="523"/>
      <c r="CF1068" s="523"/>
      <c r="CG1068" s="523"/>
      <c r="CH1068" s="523"/>
      <c r="CI1068" s="523"/>
      <c r="CJ1068" s="523"/>
      <c r="CK1068" s="523"/>
      <c r="CL1068" s="523"/>
      <c r="CM1068" s="523"/>
      <c r="CN1068" s="523"/>
      <c r="CO1068" s="523"/>
      <c r="CP1068" s="523"/>
      <c r="CQ1068" s="523"/>
      <c r="CR1068" s="523"/>
      <c r="CS1068" s="523"/>
      <c r="CT1068" s="523"/>
      <c r="CU1068" s="523"/>
      <c r="CV1068" s="523"/>
      <c r="CW1068" s="523"/>
      <c r="CX1068" s="523"/>
      <c r="CY1068" s="523"/>
      <c r="CZ1068" s="523"/>
      <c r="DA1068" s="523"/>
      <c r="DB1068" s="523"/>
      <c r="DC1068" s="523"/>
      <c r="DD1068" s="523"/>
      <c r="DE1068" s="523"/>
      <c r="DF1068" s="523"/>
      <c r="DG1068" s="523"/>
      <c r="DH1068" s="523"/>
      <c r="DI1068" s="523"/>
      <c r="DJ1068" s="523"/>
      <c r="DK1068" s="523"/>
      <c r="DL1068" s="523"/>
      <c r="DM1068" s="523"/>
      <c r="DN1068" s="523"/>
      <c r="DO1068" s="523"/>
      <c r="DP1068" s="523"/>
      <c r="DQ1068" s="523"/>
      <c r="DR1068" s="523"/>
      <c r="DS1068" s="523"/>
      <c r="DT1068" s="523"/>
      <c r="DU1068" s="523"/>
      <c r="DV1068" s="523"/>
      <c r="DW1068" s="523"/>
      <c r="DX1068" s="523"/>
      <c r="DY1068" s="523"/>
      <c r="DZ1068" s="523"/>
      <c r="EA1068" s="523"/>
      <c r="EB1068" s="523"/>
      <c r="EC1068" s="523"/>
      <c r="ED1068" s="523"/>
      <c r="EE1068" s="523"/>
      <c r="EF1068" s="523"/>
      <c r="EG1068" s="523"/>
      <c r="EH1068" s="523"/>
      <c r="EI1068" s="523"/>
      <c r="EJ1068" s="523"/>
      <c r="EK1068" s="523"/>
      <c r="EL1068" s="523"/>
      <c r="EM1068" s="523"/>
      <c r="EN1068" s="523"/>
      <c r="EO1068" s="523"/>
      <c r="EP1068" s="523"/>
      <c r="EQ1068" s="523"/>
      <c r="ER1068" s="523"/>
      <c r="ES1068" s="523"/>
      <c r="ET1068" s="523"/>
      <c r="EU1068" s="523"/>
      <c r="EV1068" s="523"/>
      <c r="EW1068" s="523"/>
      <c r="EX1068" s="523"/>
      <c r="EY1068" s="523"/>
      <c r="EZ1068" s="523"/>
      <c r="FA1068" s="523"/>
      <c r="FB1068" s="523"/>
      <c r="FC1068" s="523"/>
      <c r="FD1068" s="523"/>
      <c r="FE1068" s="523"/>
      <c r="FF1068" s="523"/>
      <c r="FG1068" s="523"/>
      <c r="FH1068" s="523"/>
      <c r="FI1068" s="523"/>
      <c r="FJ1068" s="523"/>
      <c r="FK1068" s="523"/>
      <c r="FL1068" s="523"/>
      <c r="FM1068" s="523"/>
      <c r="FN1068" s="523"/>
      <c r="FO1068" s="523"/>
      <c r="FP1068" s="523"/>
      <c r="FQ1068" s="523"/>
      <c r="FR1068" s="523"/>
      <c r="FS1068" s="523"/>
      <c r="FT1068" s="523"/>
      <c r="FU1068" s="523"/>
      <c r="FV1068" s="523"/>
      <c r="FW1068" s="523"/>
      <c r="FX1068" s="523"/>
      <c r="FY1068" s="523"/>
      <c r="FZ1068" s="523"/>
      <c r="GA1068" s="523"/>
      <c r="GB1068" s="523"/>
      <c r="GC1068" s="523"/>
      <c r="GD1068" s="523"/>
      <c r="GE1068" s="523"/>
      <c r="GF1068" s="523"/>
      <c r="GG1068" s="523"/>
      <c r="GH1068" s="523"/>
      <c r="GI1068" s="523"/>
      <c r="GJ1068" s="523"/>
      <c r="GK1068" s="523"/>
      <c r="GL1068" s="523"/>
      <c r="GM1068" s="523"/>
      <c r="GN1068" s="523"/>
      <c r="GO1068" s="523"/>
      <c r="GP1068" s="523"/>
      <c r="GQ1068" s="523"/>
      <c r="GR1068" s="523"/>
      <c r="GS1068" s="523"/>
      <c r="GT1068" s="523"/>
      <c r="GU1068" s="523"/>
      <c r="GV1068" s="523"/>
    </row>
    <row r="1069" spans="1:204" s="473" customFormat="1" ht="48" x14ac:dyDescent="0.2">
      <c r="A1069" s="476"/>
      <c r="B1069" s="518" t="s">
        <v>1815</v>
      </c>
      <c r="C1069" s="475" t="s">
        <v>1152</v>
      </c>
      <c r="D1069" s="478">
        <v>21</v>
      </c>
      <c r="E1069" s="478"/>
      <c r="F1069" s="478"/>
      <c r="G1069" s="478"/>
      <c r="H1069" s="478"/>
      <c r="I1069" s="478"/>
      <c r="J1069" s="478"/>
      <c r="K1069" s="478"/>
      <c r="L1069" s="478"/>
      <c r="M1069" s="478"/>
      <c r="N1069" s="478"/>
      <c r="O1069" s="478"/>
      <c r="P1069" s="478"/>
      <c r="Q1069" s="478"/>
      <c r="R1069" s="478"/>
      <c r="S1069" s="478"/>
      <c r="T1069" s="478"/>
      <c r="U1069" s="478"/>
      <c r="V1069" s="478"/>
      <c r="W1069" s="478"/>
      <c r="X1069" s="478">
        <v>0</v>
      </c>
      <c r="Y1069" s="478"/>
      <c r="Z1069" s="478"/>
      <c r="AA1069" s="478"/>
      <c r="AB1069" s="478"/>
      <c r="AC1069" s="478"/>
      <c r="AD1069" s="478"/>
      <c r="AE1069" s="478"/>
      <c r="AF1069" s="478"/>
      <c r="AG1069" s="478"/>
      <c r="AH1069" s="478"/>
      <c r="AI1069" s="478"/>
      <c r="AJ1069" s="478"/>
      <c r="AK1069" s="478"/>
      <c r="AL1069" s="478"/>
      <c r="AM1069" s="478"/>
      <c r="AN1069" s="478"/>
      <c r="AO1069" s="478"/>
      <c r="AP1069" s="478"/>
      <c r="AQ1069" s="478"/>
      <c r="AR1069" s="478"/>
      <c r="AS1069" s="478"/>
      <c r="AT1069" s="478"/>
      <c r="AU1069" s="478"/>
      <c r="AV1069" s="478"/>
      <c r="AW1069" s="478"/>
      <c r="AX1069" s="478"/>
      <c r="AY1069" s="478"/>
      <c r="AZ1069" s="478"/>
      <c r="BA1069" s="478"/>
      <c r="BB1069" s="478"/>
      <c r="BC1069" s="478"/>
      <c r="BD1069" s="475" t="s">
        <v>357</v>
      </c>
      <c r="BE1069" s="475"/>
      <c r="BF1069" s="472"/>
      <c r="BG1069" s="472">
        <v>0</v>
      </c>
      <c r="BH1069" s="472">
        <v>21</v>
      </c>
      <c r="BI1069" s="472"/>
      <c r="BJ1069" s="472"/>
      <c r="BK1069" s="472"/>
      <c r="BL1069" s="472"/>
      <c r="BM1069" s="472"/>
      <c r="BN1069" s="472"/>
      <c r="BO1069" s="472"/>
      <c r="BP1069" s="472"/>
      <c r="BQ1069" s="472"/>
      <c r="BR1069" s="472"/>
      <c r="BS1069" s="472"/>
      <c r="BT1069" s="472"/>
      <c r="BU1069" s="472"/>
      <c r="BV1069" s="472"/>
      <c r="BW1069" s="472"/>
      <c r="BX1069" s="472"/>
      <c r="BY1069" s="472"/>
      <c r="BZ1069" s="472"/>
      <c r="CA1069" s="472"/>
      <c r="CB1069" s="472"/>
      <c r="CC1069" s="472"/>
      <c r="CD1069" s="472"/>
      <c r="CE1069" s="472"/>
      <c r="CF1069" s="472"/>
      <c r="CG1069" s="472"/>
      <c r="CH1069" s="472"/>
      <c r="CI1069" s="472"/>
      <c r="CJ1069" s="472"/>
      <c r="CK1069" s="472"/>
      <c r="CL1069" s="472"/>
      <c r="CM1069" s="472"/>
      <c r="CN1069" s="472"/>
      <c r="CO1069" s="472"/>
      <c r="CP1069" s="472"/>
      <c r="CQ1069" s="472"/>
      <c r="CR1069" s="472"/>
      <c r="CS1069" s="472"/>
      <c r="CT1069" s="472"/>
      <c r="CU1069" s="472"/>
      <c r="CV1069" s="472"/>
      <c r="CW1069" s="472"/>
      <c r="CX1069" s="472"/>
      <c r="CY1069" s="472"/>
      <c r="CZ1069" s="472"/>
      <c r="DA1069" s="472"/>
      <c r="DB1069" s="472"/>
      <c r="DC1069" s="472"/>
      <c r="DD1069" s="472"/>
      <c r="DE1069" s="472"/>
      <c r="DF1069" s="472"/>
      <c r="DG1069" s="472"/>
      <c r="DH1069" s="472"/>
      <c r="DI1069" s="472"/>
      <c r="DJ1069" s="472"/>
      <c r="DK1069" s="472"/>
      <c r="DL1069" s="472"/>
      <c r="DM1069" s="472"/>
      <c r="DN1069" s="472"/>
      <c r="DO1069" s="472"/>
      <c r="DP1069" s="472"/>
      <c r="DQ1069" s="472"/>
      <c r="DR1069" s="472"/>
      <c r="DS1069" s="472"/>
      <c r="DT1069" s="472"/>
      <c r="DU1069" s="472"/>
      <c r="DV1069" s="472"/>
      <c r="DW1069" s="472"/>
      <c r="DX1069" s="472"/>
      <c r="DY1069" s="472"/>
      <c r="DZ1069" s="472"/>
      <c r="EA1069" s="472"/>
      <c r="EB1069" s="472"/>
      <c r="EC1069" s="472"/>
      <c r="ED1069" s="472"/>
      <c r="EE1069" s="472"/>
      <c r="EF1069" s="472"/>
      <c r="EG1069" s="472"/>
      <c r="EH1069" s="472"/>
      <c r="EI1069" s="472"/>
      <c r="EJ1069" s="472"/>
      <c r="EK1069" s="472"/>
      <c r="EL1069" s="472"/>
      <c r="EM1069" s="472"/>
      <c r="EN1069" s="472"/>
      <c r="EO1069" s="472"/>
      <c r="EP1069" s="472"/>
      <c r="EQ1069" s="472"/>
      <c r="ER1069" s="472"/>
      <c r="ES1069" s="472"/>
      <c r="ET1069" s="472"/>
      <c r="EU1069" s="472"/>
      <c r="EV1069" s="472"/>
      <c r="EW1069" s="472"/>
      <c r="EX1069" s="472"/>
      <c r="EY1069" s="472"/>
      <c r="EZ1069" s="472"/>
      <c r="FA1069" s="472"/>
      <c r="FB1069" s="472"/>
      <c r="FC1069" s="472"/>
      <c r="FD1069" s="472"/>
      <c r="FE1069" s="472"/>
      <c r="FF1069" s="472"/>
      <c r="FG1069" s="472"/>
      <c r="FH1069" s="472"/>
      <c r="FI1069" s="472"/>
      <c r="FJ1069" s="472"/>
      <c r="FK1069" s="472"/>
      <c r="FL1069" s="472"/>
      <c r="FM1069" s="472"/>
      <c r="FN1069" s="472"/>
      <c r="FO1069" s="472"/>
      <c r="FP1069" s="472"/>
      <c r="FQ1069" s="472"/>
      <c r="FR1069" s="472"/>
      <c r="FS1069" s="472"/>
      <c r="FT1069" s="472"/>
      <c r="FU1069" s="472"/>
      <c r="FV1069" s="472"/>
      <c r="FW1069" s="472"/>
      <c r="FX1069" s="472"/>
      <c r="FY1069" s="472"/>
      <c r="FZ1069" s="472"/>
      <c r="GA1069" s="472"/>
      <c r="GB1069" s="472"/>
      <c r="GC1069" s="472"/>
      <c r="GD1069" s="472"/>
      <c r="GE1069" s="472"/>
      <c r="GF1069" s="472"/>
      <c r="GG1069" s="472"/>
      <c r="GH1069" s="472"/>
      <c r="GI1069" s="472"/>
      <c r="GJ1069" s="472"/>
      <c r="GK1069" s="472"/>
      <c r="GL1069" s="472"/>
      <c r="GM1069" s="472"/>
      <c r="GN1069" s="472"/>
      <c r="GO1069" s="472"/>
      <c r="GP1069" s="472"/>
      <c r="GQ1069" s="472"/>
      <c r="GR1069" s="472"/>
      <c r="GS1069" s="472"/>
      <c r="GT1069" s="472"/>
      <c r="GU1069" s="472"/>
      <c r="GV1069" s="472"/>
    </row>
    <row r="1070" spans="1:204" s="473" customFormat="1" x14ac:dyDescent="0.2">
      <c r="A1070" s="491"/>
      <c r="B1070" s="492" t="s">
        <v>1816</v>
      </c>
      <c r="C1070" s="475" t="s">
        <v>1152</v>
      </c>
      <c r="D1070" s="478">
        <v>30</v>
      </c>
      <c r="E1070" s="478"/>
      <c r="F1070" s="478"/>
      <c r="G1070" s="478"/>
      <c r="H1070" s="478"/>
      <c r="I1070" s="478"/>
      <c r="J1070" s="478"/>
      <c r="K1070" s="478"/>
      <c r="L1070" s="478">
        <v>10</v>
      </c>
      <c r="M1070" s="478"/>
      <c r="N1070" s="478"/>
      <c r="O1070" s="478"/>
      <c r="P1070" s="478"/>
      <c r="Q1070" s="478"/>
      <c r="R1070" s="478"/>
      <c r="S1070" s="478"/>
      <c r="T1070" s="478"/>
      <c r="U1070" s="478"/>
      <c r="V1070" s="478"/>
      <c r="W1070" s="478"/>
      <c r="X1070" s="478">
        <v>0</v>
      </c>
      <c r="Y1070" s="478"/>
      <c r="Z1070" s="478"/>
      <c r="AA1070" s="478"/>
      <c r="AB1070" s="478"/>
      <c r="AC1070" s="478"/>
      <c r="AD1070" s="478"/>
      <c r="AE1070" s="478"/>
      <c r="AF1070" s="478"/>
      <c r="AG1070" s="478"/>
      <c r="AH1070" s="478"/>
      <c r="AI1070" s="478"/>
      <c r="AJ1070" s="478"/>
      <c r="AK1070" s="478"/>
      <c r="AL1070" s="478"/>
      <c r="AM1070" s="478"/>
      <c r="AN1070" s="478"/>
      <c r="AO1070" s="478"/>
      <c r="AP1070" s="478"/>
      <c r="AQ1070" s="478"/>
      <c r="AR1070" s="478"/>
      <c r="AS1070" s="478"/>
      <c r="AT1070" s="478"/>
      <c r="AU1070" s="478"/>
      <c r="AV1070" s="478"/>
      <c r="AW1070" s="478"/>
      <c r="AX1070" s="478"/>
      <c r="AY1070" s="478"/>
      <c r="AZ1070" s="478"/>
      <c r="BA1070" s="478">
        <v>20</v>
      </c>
      <c r="BB1070" s="478"/>
      <c r="BC1070" s="478"/>
      <c r="BD1070" s="475" t="s">
        <v>3002</v>
      </c>
      <c r="BE1070" s="475" t="s">
        <v>1817</v>
      </c>
      <c r="BF1070" s="472">
        <v>2017</v>
      </c>
      <c r="BG1070" s="472">
        <v>30</v>
      </c>
      <c r="BH1070" s="472">
        <v>0</v>
      </c>
      <c r="BI1070" s="472"/>
      <c r="BJ1070" s="472"/>
      <c r="BK1070" s="472"/>
      <c r="BL1070" s="472"/>
      <c r="BM1070" s="472"/>
      <c r="BN1070" s="472"/>
      <c r="BO1070" s="472"/>
      <c r="BP1070" s="472"/>
      <c r="BQ1070" s="472"/>
      <c r="BR1070" s="472"/>
      <c r="BS1070" s="472"/>
      <c r="BT1070" s="472"/>
      <c r="BU1070" s="472"/>
      <c r="BV1070" s="472"/>
      <c r="BW1070" s="472"/>
      <c r="BX1070" s="472"/>
      <c r="BY1070" s="472"/>
      <c r="BZ1070" s="472"/>
      <c r="CA1070" s="472"/>
      <c r="CB1070" s="472"/>
      <c r="CC1070" s="472"/>
      <c r="CD1070" s="472"/>
      <c r="CE1070" s="472"/>
      <c r="CF1070" s="472"/>
      <c r="CG1070" s="472"/>
      <c r="CH1070" s="472"/>
      <c r="CI1070" s="472"/>
      <c r="CJ1070" s="472"/>
      <c r="CK1070" s="472"/>
      <c r="CL1070" s="472"/>
      <c r="CM1070" s="472"/>
      <c r="CN1070" s="472"/>
      <c r="CO1070" s="472"/>
      <c r="CP1070" s="472"/>
      <c r="CQ1070" s="472"/>
      <c r="CR1070" s="472"/>
      <c r="CS1070" s="472"/>
      <c r="CT1070" s="472"/>
      <c r="CU1070" s="472"/>
      <c r="CV1070" s="472"/>
      <c r="CW1070" s="472"/>
      <c r="CX1070" s="472"/>
      <c r="CY1070" s="472"/>
      <c r="CZ1070" s="472"/>
      <c r="DA1070" s="472"/>
      <c r="DB1070" s="472"/>
      <c r="DC1070" s="472"/>
      <c r="DD1070" s="472"/>
      <c r="DE1070" s="472"/>
      <c r="DF1070" s="472"/>
      <c r="DG1070" s="472"/>
      <c r="DH1070" s="472"/>
      <c r="DI1070" s="472"/>
      <c r="DJ1070" s="472"/>
      <c r="DK1070" s="472"/>
      <c r="DL1070" s="472"/>
      <c r="DM1070" s="472"/>
      <c r="DN1070" s="472"/>
      <c r="DO1070" s="472"/>
      <c r="DP1070" s="472"/>
      <c r="DQ1070" s="472"/>
      <c r="DR1070" s="472"/>
      <c r="DS1070" s="472"/>
      <c r="DT1070" s="472"/>
      <c r="DU1070" s="472"/>
      <c r="DV1070" s="472"/>
      <c r="DW1070" s="472"/>
      <c r="DX1070" s="472"/>
      <c r="DY1070" s="472"/>
      <c r="DZ1070" s="472"/>
      <c r="EA1070" s="472"/>
      <c r="EB1070" s="472"/>
      <c r="EC1070" s="472"/>
      <c r="ED1070" s="472"/>
      <c r="EE1070" s="472"/>
      <c r="EF1070" s="472"/>
      <c r="EG1070" s="472"/>
      <c r="EH1070" s="472"/>
      <c r="EI1070" s="472"/>
      <c r="EJ1070" s="472"/>
      <c r="EK1070" s="472"/>
      <c r="EL1070" s="472"/>
      <c r="EM1070" s="472"/>
      <c r="EN1070" s="472"/>
      <c r="EO1070" s="472"/>
      <c r="EP1070" s="472"/>
      <c r="EQ1070" s="472"/>
      <c r="ER1070" s="472"/>
      <c r="ES1070" s="472"/>
      <c r="ET1070" s="472"/>
      <c r="EU1070" s="472"/>
      <c r="EV1070" s="472"/>
      <c r="EW1070" s="472"/>
      <c r="EX1070" s="472"/>
      <c r="EY1070" s="472"/>
      <c r="EZ1070" s="472"/>
      <c r="FA1070" s="472"/>
      <c r="FB1070" s="472"/>
      <c r="FC1070" s="472"/>
      <c r="FD1070" s="472"/>
      <c r="FE1070" s="472"/>
      <c r="FF1070" s="472"/>
      <c r="FG1070" s="472"/>
      <c r="FH1070" s="472"/>
      <c r="FI1070" s="472"/>
      <c r="FJ1070" s="472"/>
      <c r="FK1070" s="472"/>
      <c r="FL1070" s="472"/>
      <c r="FM1070" s="472"/>
      <c r="FN1070" s="472"/>
      <c r="FO1070" s="472"/>
      <c r="FP1070" s="472"/>
      <c r="FQ1070" s="472"/>
      <c r="FR1070" s="472"/>
      <c r="FS1070" s="472"/>
      <c r="FT1070" s="472"/>
      <c r="FU1070" s="472"/>
      <c r="FV1070" s="472"/>
      <c r="FW1070" s="472"/>
      <c r="FX1070" s="472"/>
      <c r="FY1070" s="472"/>
      <c r="FZ1070" s="472"/>
      <c r="GA1070" s="472"/>
      <c r="GB1070" s="472"/>
      <c r="GC1070" s="472"/>
      <c r="GD1070" s="472"/>
      <c r="GE1070" s="472"/>
      <c r="GF1070" s="472"/>
      <c r="GG1070" s="472"/>
      <c r="GH1070" s="472"/>
      <c r="GI1070" s="472"/>
      <c r="GJ1070" s="472"/>
      <c r="GK1070" s="472"/>
      <c r="GL1070" s="472"/>
      <c r="GM1070" s="472"/>
      <c r="GN1070" s="472"/>
      <c r="GO1070" s="472"/>
      <c r="GP1070" s="472"/>
      <c r="GQ1070" s="472"/>
      <c r="GR1070" s="472"/>
      <c r="GS1070" s="472"/>
      <c r="GT1070" s="472"/>
      <c r="GU1070" s="472"/>
      <c r="GV1070" s="472"/>
    </row>
    <row r="1071" spans="1:204" s="473" customFormat="1" ht="64" x14ac:dyDescent="0.2">
      <c r="A1071" s="491"/>
      <c r="B1071" s="492" t="s">
        <v>1818</v>
      </c>
      <c r="C1071" s="475" t="s">
        <v>1152</v>
      </c>
      <c r="D1071" s="478">
        <v>24</v>
      </c>
      <c r="E1071" s="478">
        <v>1.3</v>
      </c>
      <c r="F1071" s="478"/>
      <c r="G1071" s="478">
        <v>1.5</v>
      </c>
      <c r="H1071" s="478">
        <v>9.36</v>
      </c>
      <c r="I1071" s="478">
        <v>3.9</v>
      </c>
      <c r="J1071" s="478">
        <v>0</v>
      </c>
      <c r="K1071" s="478">
        <v>0</v>
      </c>
      <c r="L1071" s="478">
        <v>3</v>
      </c>
      <c r="M1071" s="478">
        <v>0.5</v>
      </c>
      <c r="N1071" s="478"/>
      <c r="O1071" s="478"/>
      <c r="P1071" s="478"/>
      <c r="Q1071" s="478"/>
      <c r="R1071" s="478"/>
      <c r="S1071" s="478"/>
      <c r="T1071" s="478"/>
      <c r="U1071" s="478">
        <v>0</v>
      </c>
      <c r="V1071" s="478">
        <v>0</v>
      </c>
      <c r="W1071" s="478"/>
      <c r="X1071" s="478">
        <v>0</v>
      </c>
      <c r="Y1071" s="478">
        <v>0</v>
      </c>
      <c r="Z1071" s="478"/>
      <c r="AA1071" s="478"/>
      <c r="AB1071" s="478"/>
      <c r="AC1071" s="478"/>
      <c r="AD1071" s="478"/>
      <c r="AE1071" s="478">
        <v>0</v>
      </c>
      <c r="AF1071" s="478">
        <v>0</v>
      </c>
      <c r="AG1071" s="478"/>
      <c r="AH1071" s="478"/>
      <c r="AI1071" s="478">
        <v>0</v>
      </c>
      <c r="AJ1071" s="478"/>
      <c r="AK1071" s="478"/>
      <c r="AL1071" s="478"/>
      <c r="AM1071" s="478">
        <v>0.6</v>
      </c>
      <c r="AN1071" s="478">
        <v>0.2</v>
      </c>
      <c r="AO1071" s="478">
        <v>0</v>
      </c>
      <c r="AP1071" s="478"/>
      <c r="AQ1071" s="478"/>
      <c r="AR1071" s="478"/>
      <c r="AS1071" s="478">
        <v>0</v>
      </c>
      <c r="AT1071" s="478"/>
      <c r="AU1071" s="478">
        <v>0</v>
      </c>
      <c r="AV1071" s="478"/>
      <c r="AW1071" s="478"/>
      <c r="AX1071" s="478">
        <v>0</v>
      </c>
      <c r="AY1071" s="478">
        <v>0</v>
      </c>
      <c r="AZ1071" s="478"/>
      <c r="BA1071" s="478">
        <v>3.6399999999999997</v>
      </c>
      <c r="BB1071" s="478">
        <v>0</v>
      </c>
      <c r="BC1071" s="478">
        <v>0</v>
      </c>
      <c r="BD1071" s="475" t="s">
        <v>1819</v>
      </c>
      <c r="BE1071" s="475"/>
      <c r="BF1071" s="472"/>
      <c r="BG1071" s="472"/>
      <c r="BH1071" s="472"/>
      <c r="BI1071" s="472"/>
      <c r="BJ1071" s="472"/>
      <c r="BK1071" s="472"/>
      <c r="BL1071" s="472"/>
      <c r="BM1071" s="472"/>
      <c r="BN1071" s="472"/>
      <c r="BO1071" s="472"/>
      <c r="BP1071" s="472"/>
      <c r="BQ1071" s="472"/>
      <c r="BR1071" s="472"/>
      <c r="BS1071" s="472"/>
      <c r="BT1071" s="472"/>
      <c r="BU1071" s="472"/>
      <c r="BV1071" s="472"/>
      <c r="BW1071" s="472"/>
      <c r="BX1071" s="472"/>
      <c r="BY1071" s="472"/>
      <c r="BZ1071" s="472"/>
      <c r="CA1071" s="472"/>
      <c r="CB1071" s="472"/>
      <c r="CC1071" s="472"/>
      <c r="CD1071" s="472"/>
      <c r="CE1071" s="472"/>
      <c r="CF1071" s="472"/>
      <c r="CG1071" s="472"/>
      <c r="CH1071" s="472"/>
      <c r="CI1071" s="472"/>
      <c r="CJ1071" s="472"/>
      <c r="CK1071" s="472"/>
      <c r="CL1071" s="472"/>
      <c r="CM1071" s="472"/>
      <c r="CN1071" s="472"/>
      <c r="CO1071" s="472"/>
      <c r="CP1071" s="472"/>
      <c r="CQ1071" s="472"/>
      <c r="CR1071" s="472"/>
      <c r="CS1071" s="472"/>
      <c r="CT1071" s="472"/>
      <c r="CU1071" s="472"/>
      <c r="CV1071" s="472"/>
      <c r="CW1071" s="472"/>
      <c r="CX1071" s="472"/>
      <c r="CY1071" s="472"/>
      <c r="CZ1071" s="472"/>
      <c r="DA1071" s="472"/>
      <c r="DB1071" s="472"/>
      <c r="DC1071" s="472"/>
      <c r="DD1071" s="472"/>
      <c r="DE1071" s="472"/>
      <c r="DF1071" s="472"/>
      <c r="DG1071" s="472"/>
      <c r="DH1071" s="472"/>
      <c r="DI1071" s="472"/>
      <c r="DJ1071" s="472"/>
      <c r="DK1071" s="472"/>
      <c r="DL1071" s="472"/>
      <c r="DM1071" s="472"/>
      <c r="DN1071" s="472"/>
      <c r="DO1071" s="472"/>
      <c r="DP1071" s="472"/>
      <c r="DQ1071" s="472"/>
      <c r="DR1071" s="472"/>
      <c r="DS1071" s="472"/>
      <c r="DT1071" s="472"/>
      <c r="DU1071" s="472"/>
      <c r="DV1071" s="472"/>
      <c r="DW1071" s="472"/>
      <c r="DX1071" s="472"/>
      <c r="DY1071" s="472"/>
      <c r="DZ1071" s="472"/>
      <c r="EA1071" s="472"/>
      <c r="EB1071" s="472"/>
      <c r="EC1071" s="472"/>
      <c r="ED1071" s="472"/>
      <c r="EE1071" s="472"/>
      <c r="EF1071" s="472"/>
      <c r="EG1071" s="472"/>
      <c r="EH1071" s="472"/>
      <c r="EI1071" s="472"/>
      <c r="EJ1071" s="472"/>
      <c r="EK1071" s="472"/>
      <c r="EL1071" s="472"/>
      <c r="EM1071" s="472"/>
      <c r="EN1071" s="472"/>
      <c r="EO1071" s="472"/>
      <c r="EP1071" s="472"/>
      <c r="EQ1071" s="472"/>
      <c r="ER1071" s="472"/>
      <c r="ES1071" s="472"/>
      <c r="ET1071" s="472"/>
      <c r="EU1071" s="472"/>
      <c r="EV1071" s="472"/>
      <c r="EW1071" s="472"/>
      <c r="EX1071" s="472"/>
      <c r="EY1071" s="472"/>
      <c r="EZ1071" s="472"/>
      <c r="FA1071" s="472"/>
      <c r="FB1071" s="472"/>
      <c r="FC1071" s="472"/>
      <c r="FD1071" s="472"/>
      <c r="FE1071" s="472"/>
      <c r="FF1071" s="472"/>
      <c r="FG1071" s="472"/>
      <c r="FH1071" s="472"/>
      <c r="FI1071" s="472"/>
      <c r="FJ1071" s="472"/>
      <c r="FK1071" s="472"/>
      <c r="FL1071" s="472"/>
      <c r="FM1071" s="472"/>
      <c r="FN1071" s="472"/>
      <c r="FO1071" s="472"/>
      <c r="FP1071" s="472"/>
      <c r="FQ1071" s="472"/>
      <c r="FR1071" s="472"/>
      <c r="FS1071" s="472"/>
      <c r="FT1071" s="472"/>
      <c r="FU1071" s="472"/>
      <c r="FV1071" s="472"/>
      <c r="FW1071" s="472"/>
      <c r="FX1071" s="472"/>
      <c r="FY1071" s="472"/>
      <c r="FZ1071" s="472"/>
      <c r="GA1071" s="472"/>
      <c r="GB1071" s="472"/>
      <c r="GC1071" s="472"/>
      <c r="GD1071" s="472"/>
      <c r="GE1071" s="472"/>
      <c r="GF1071" s="472"/>
      <c r="GG1071" s="472"/>
      <c r="GH1071" s="472"/>
      <c r="GI1071" s="472"/>
      <c r="GJ1071" s="472"/>
      <c r="GK1071" s="472"/>
      <c r="GL1071" s="472"/>
      <c r="GM1071" s="472"/>
      <c r="GN1071" s="472"/>
      <c r="GO1071" s="472"/>
      <c r="GP1071" s="472"/>
      <c r="GQ1071" s="472"/>
      <c r="GR1071" s="472"/>
      <c r="GS1071" s="472"/>
      <c r="GT1071" s="472"/>
      <c r="GU1071" s="472"/>
      <c r="GV1071" s="472"/>
    </row>
    <row r="1072" spans="1:204" s="473" customFormat="1" ht="32" x14ac:dyDescent="0.2">
      <c r="A1072" s="491"/>
      <c r="B1072" s="492" t="s">
        <v>1820</v>
      </c>
      <c r="C1072" s="475" t="s">
        <v>1152</v>
      </c>
      <c r="D1072" s="478">
        <v>10</v>
      </c>
      <c r="E1072" s="478">
        <v>0</v>
      </c>
      <c r="F1072" s="478"/>
      <c r="G1072" s="478">
        <v>0</v>
      </c>
      <c r="H1072" s="478">
        <v>0</v>
      </c>
      <c r="I1072" s="478">
        <v>0</v>
      </c>
      <c r="J1072" s="478">
        <v>0</v>
      </c>
      <c r="K1072" s="478">
        <v>0</v>
      </c>
      <c r="L1072" s="478">
        <v>0</v>
      </c>
      <c r="M1072" s="478">
        <v>0</v>
      </c>
      <c r="N1072" s="478"/>
      <c r="O1072" s="478"/>
      <c r="P1072" s="478"/>
      <c r="Q1072" s="478"/>
      <c r="R1072" s="478"/>
      <c r="S1072" s="478"/>
      <c r="T1072" s="478"/>
      <c r="U1072" s="478">
        <v>0</v>
      </c>
      <c r="V1072" s="478">
        <v>0</v>
      </c>
      <c r="W1072" s="478"/>
      <c r="X1072" s="478">
        <v>0</v>
      </c>
      <c r="Y1072" s="478">
        <v>0</v>
      </c>
      <c r="Z1072" s="478"/>
      <c r="AA1072" s="478"/>
      <c r="AB1072" s="478"/>
      <c r="AC1072" s="478"/>
      <c r="AD1072" s="478"/>
      <c r="AE1072" s="478">
        <v>0</v>
      </c>
      <c r="AF1072" s="478">
        <v>0</v>
      </c>
      <c r="AG1072" s="478"/>
      <c r="AH1072" s="478"/>
      <c r="AI1072" s="478">
        <v>0</v>
      </c>
      <c r="AJ1072" s="478"/>
      <c r="AK1072" s="478"/>
      <c r="AL1072" s="478"/>
      <c r="AM1072" s="478">
        <v>0</v>
      </c>
      <c r="AN1072" s="478">
        <v>0</v>
      </c>
      <c r="AO1072" s="478">
        <v>0</v>
      </c>
      <c r="AP1072" s="478"/>
      <c r="AQ1072" s="478"/>
      <c r="AR1072" s="478"/>
      <c r="AS1072" s="478">
        <v>0</v>
      </c>
      <c r="AT1072" s="478"/>
      <c r="AU1072" s="478">
        <v>0</v>
      </c>
      <c r="AV1072" s="478"/>
      <c r="AW1072" s="478"/>
      <c r="AX1072" s="478">
        <v>0</v>
      </c>
      <c r="AY1072" s="478">
        <v>0</v>
      </c>
      <c r="AZ1072" s="478"/>
      <c r="BA1072" s="478">
        <v>0</v>
      </c>
      <c r="BB1072" s="478">
        <v>0</v>
      </c>
      <c r="BC1072" s="478">
        <v>0</v>
      </c>
      <c r="BD1072" s="475" t="s">
        <v>1821</v>
      </c>
      <c r="BE1072" s="475"/>
      <c r="BF1072" s="472"/>
      <c r="BG1072" s="472"/>
      <c r="BH1072" s="472"/>
      <c r="BI1072" s="472"/>
      <c r="BJ1072" s="472"/>
      <c r="BK1072" s="472"/>
      <c r="BL1072" s="472"/>
      <c r="BM1072" s="472"/>
      <c r="BN1072" s="472"/>
      <c r="BO1072" s="472"/>
      <c r="BP1072" s="472"/>
      <c r="BQ1072" s="472"/>
      <c r="BR1072" s="472"/>
      <c r="BS1072" s="472"/>
      <c r="BT1072" s="472"/>
      <c r="BU1072" s="472"/>
      <c r="BV1072" s="472"/>
      <c r="BW1072" s="472"/>
      <c r="BX1072" s="472"/>
      <c r="BY1072" s="472"/>
      <c r="BZ1072" s="472"/>
      <c r="CA1072" s="472"/>
      <c r="CB1072" s="472"/>
      <c r="CC1072" s="472"/>
      <c r="CD1072" s="472"/>
      <c r="CE1072" s="472"/>
      <c r="CF1072" s="472"/>
      <c r="CG1072" s="472"/>
      <c r="CH1072" s="472"/>
      <c r="CI1072" s="472"/>
      <c r="CJ1072" s="472"/>
      <c r="CK1072" s="472"/>
      <c r="CL1072" s="472"/>
      <c r="CM1072" s="472"/>
      <c r="CN1072" s="472"/>
      <c r="CO1072" s="472"/>
      <c r="CP1072" s="472"/>
      <c r="CQ1072" s="472"/>
      <c r="CR1072" s="472"/>
      <c r="CS1072" s="472"/>
      <c r="CT1072" s="472"/>
      <c r="CU1072" s="472"/>
      <c r="CV1072" s="472"/>
      <c r="CW1072" s="472"/>
      <c r="CX1072" s="472"/>
      <c r="CY1072" s="472"/>
      <c r="CZ1072" s="472"/>
      <c r="DA1072" s="472"/>
      <c r="DB1072" s="472"/>
      <c r="DC1072" s="472"/>
      <c r="DD1072" s="472"/>
      <c r="DE1072" s="472"/>
      <c r="DF1072" s="472"/>
      <c r="DG1072" s="472"/>
      <c r="DH1072" s="472"/>
      <c r="DI1072" s="472"/>
      <c r="DJ1072" s="472"/>
      <c r="DK1072" s="472"/>
      <c r="DL1072" s="472"/>
      <c r="DM1072" s="472"/>
      <c r="DN1072" s="472"/>
      <c r="DO1072" s="472"/>
      <c r="DP1072" s="472"/>
      <c r="DQ1072" s="472"/>
      <c r="DR1072" s="472"/>
      <c r="DS1072" s="472"/>
      <c r="DT1072" s="472"/>
      <c r="DU1072" s="472"/>
      <c r="DV1072" s="472"/>
      <c r="DW1072" s="472"/>
      <c r="DX1072" s="472"/>
      <c r="DY1072" s="472"/>
      <c r="DZ1072" s="472"/>
      <c r="EA1072" s="472"/>
      <c r="EB1072" s="472"/>
      <c r="EC1072" s="472"/>
      <c r="ED1072" s="472"/>
      <c r="EE1072" s="472"/>
      <c r="EF1072" s="472"/>
      <c r="EG1072" s="472"/>
      <c r="EH1072" s="472"/>
      <c r="EI1072" s="472"/>
      <c r="EJ1072" s="472"/>
      <c r="EK1072" s="472"/>
      <c r="EL1072" s="472"/>
      <c r="EM1072" s="472"/>
      <c r="EN1072" s="472"/>
      <c r="EO1072" s="472"/>
      <c r="EP1072" s="472"/>
      <c r="EQ1072" s="472"/>
      <c r="ER1072" s="472"/>
      <c r="ES1072" s="472"/>
      <c r="ET1072" s="472"/>
      <c r="EU1072" s="472"/>
      <c r="EV1072" s="472"/>
      <c r="EW1072" s="472"/>
      <c r="EX1072" s="472"/>
      <c r="EY1072" s="472"/>
      <c r="EZ1072" s="472"/>
      <c r="FA1072" s="472"/>
      <c r="FB1072" s="472"/>
      <c r="FC1072" s="472"/>
      <c r="FD1072" s="472"/>
      <c r="FE1072" s="472"/>
      <c r="FF1072" s="472"/>
      <c r="FG1072" s="472"/>
      <c r="FH1072" s="472"/>
      <c r="FI1072" s="472"/>
      <c r="FJ1072" s="472"/>
      <c r="FK1072" s="472"/>
      <c r="FL1072" s="472"/>
      <c r="FM1072" s="472"/>
      <c r="FN1072" s="472"/>
      <c r="FO1072" s="472"/>
      <c r="FP1072" s="472"/>
      <c r="FQ1072" s="472"/>
      <c r="FR1072" s="472"/>
      <c r="FS1072" s="472"/>
      <c r="FT1072" s="472"/>
      <c r="FU1072" s="472"/>
      <c r="FV1072" s="472"/>
      <c r="FW1072" s="472"/>
      <c r="FX1072" s="472"/>
      <c r="FY1072" s="472"/>
      <c r="FZ1072" s="472"/>
      <c r="GA1072" s="472"/>
      <c r="GB1072" s="472"/>
      <c r="GC1072" s="472"/>
      <c r="GD1072" s="472"/>
      <c r="GE1072" s="472"/>
      <c r="GF1072" s="472"/>
      <c r="GG1072" s="472"/>
      <c r="GH1072" s="472"/>
      <c r="GI1072" s="472"/>
      <c r="GJ1072" s="472"/>
      <c r="GK1072" s="472"/>
      <c r="GL1072" s="472"/>
      <c r="GM1072" s="472"/>
      <c r="GN1072" s="472"/>
      <c r="GO1072" s="472"/>
      <c r="GP1072" s="472"/>
      <c r="GQ1072" s="472"/>
      <c r="GR1072" s="472"/>
      <c r="GS1072" s="472"/>
      <c r="GT1072" s="472"/>
      <c r="GU1072" s="472"/>
      <c r="GV1072" s="472"/>
    </row>
    <row r="1073" spans="1:204" s="473" customFormat="1" ht="64" x14ac:dyDescent="0.2">
      <c r="A1073" s="491"/>
      <c r="B1073" s="492" t="s">
        <v>1822</v>
      </c>
      <c r="C1073" s="475" t="s">
        <v>1152</v>
      </c>
      <c r="D1073" s="478">
        <v>6</v>
      </c>
      <c r="E1073" s="478">
        <v>0</v>
      </c>
      <c r="F1073" s="478"/>
      <c r="G1073" s="478">
        <v>0</v>
      </c>
      <c r="H1073" s="478">
        <v>0</v>
      </c>
      <c r="I1073" s="478">
        <v>0</v>
      </c>
      <c r="J1073" s="478">
        <v>0</v>
      </c>
      <c r="K1073" s="478">
        <v>0</v>
      </c>
      <c r="L1073" s="478">
        <v>0</v>
      </c>
      <c r="M1073" s="478">
        <v>0</v>
      </c>
      <c r="N1073" s="478"/>
      <c r="O1073" s="478"/>
      <c r="P1073" s="478"/>
      <c r="Q1073" s="478"/>
      <c r="R1073" s="478"/>
      <c r="S1073" s="478"/>
      <c r="T1073" s="478"/>
      <c r="U1073" s="478">
        <v>0</v>
      </c>
      <c r="V1073" s="478">
        <v>0</v>
      </c>
      <c r="W1073" s="478"/>
      <c r="X1073" s="478">
        <v>0</v>
      </c>
      <c r="Y1073" s="478">
        <v>0</v>
      </c>
      <c r="Z1073" s="478"/>
      <c r="AA1073" s="478"/>
      <c r="AB1073" s="478"/>
      <c r="AC1073" s="478"/>
      <c r="AD1073" s="478"/>
      <c r="AE1073" s="478">
        <v>0</v>
      </c>
      <c r="AF1073" s="478">
        <v>0</v>
      </c>
      <c r="AG1073" s="478"/>
      <c r="AH1073" s="478"/>
      <c r="AI1073" s="478">
        <v>0</v>
      </c>
      <c r="AJ1073" s="478"/>
      <c r="AK1073" s="478"/>
      <c r="AL1073" s="478"/>
      <c r="AM1073" s="478">
        <v>0</v>
      </c>
      <c r="AN1073" s="478">
        <v>0</v>
      </c>
      <c r="AO1073" s="478">
        <v>0</v>
      </c>
      <c r="AP1073" s="478"/>
      <c r="AQ1073" s="478"/>
      <c r="AR1073" s="478"/>
      <c r="AS1073" s="478">
        <v>0</v>
      </c>
      <c r="AT1073" s="478"/>
      <c r="AU1073" s="478">
        <v>0</v>
      </c>
      <c r="AV1073" s="478"/>
      <c r="AW1073" s="478"/>
      <c r="AX1073" s="478">
        <v>0</v>
      </c>
      <c r="AY1073" s="478">
        <v>0</v>
      </c>
      <c r="AZ1073" s="478"/>
      <c r="BA1073" s="478">
        <v>0</v>
      </c>
      <c r="BB1073" s="478">
        <v>0</v>
      </c>
      <c r="BC1073" s="478">
        <v>0</v>
      </c>
      <c r="BD1073" s="475" t="s">
        <v>1823</v>
      </c>
      <c r="BE1073" s="475"/>
      <c r="BF1073" s="472"/>
      <c r="BG1073" s="472"/>
      <c r="BH1073" s="472"/>
      <c r="BI1073" s="472"/>
      <c r="BJ1073" s="472"/>
      <c r="BK1073" s="472"/>
      <c r="BL1073" s="472"/>
      <c r="BM1073" s="472"/>
      <c r="BN1073" s="472"/>
      <c r="BO1073" s="472"/>
      <c r="BP1073" s="472"/>
      <c r="BQ1073" s="472"/>
      <c r="BR1073" s="472"/>
      <c r="BS1073" s="472"/>
      <c r="BT1073" s="472"/>
      <c r="BU1073" s="472"/>
      <c r="BV1073" s="472"/>
      <c r="BW1073" s="472"/>
      <c r="BX1073" s="472"/>
      <c r="BY1073" s="472"/>
      <c r="BZ1073" s="472"/>
      <c r="CA1073" s="472"/>
      <c r="CB1073" s="472"/>
      <c r="CC1073" s="472"/>
      <c r="CD1073" s="472"/>
      <c r="CE1073" s="472"/>
      <c r="CF1073" s="472"/>
      <c r="CG1073" s="472"/>
      <c r="CH1073" s="472"/>
      <c r="CI1073" s="472"/>
      <c r="CJ1073" s="472"/>
      <c r="CK1073" s="472"/>
      <c r="CL1073" s="472"/>
      <c r="CM1073" s="472"/>
      <c r="CN1073" s="472"/>
      <c r="CO1073" s="472"/>
      <c r="CP1073" s="472"/>
      <c r="CQ1073" s="472"/>
      <c r="CR1073" s="472"/>
      <c r="CS1073" s="472"/>
      <c r="CT1073" s="472"/>
      <c r="CU1073" s="472"/>
      <c r="CV1073" s="472"/>
      <c r="CW1073" s="472"/>
      <c r="CX1073" s="472"/>
      <c r="CY1073" s="472"/>
      <c r="CZ1073" s="472"/>
      <c r="DA1073" s="472"/>
      <c r="DB1073" s="472"/>
      <c r="DC1073" s="472"/>
      <c r="DD1073" s="472"/>
      <c r="DE1073" s="472"/>
      <c r="DF1073" s="472"/>
      <c r="DG1073" s="472"/>
      <c r="DH1073" s="472"/>
      <c r="DI1073" s="472"/>
      <c r="DJ1073" s="472"/>
      <c r="DK1073" s="472"/>
      <c r="DL1073" s="472"/>
      <c r="DM1073" s="472"/>
      <c r="DN1073" s="472"/>
      <c r="DO1073" s="472"/>
      <c r="DP1073" s="472"/>
      <c r="DQ1073" s="472"/>
      <c r="DR1073" s="472"/>
      <c r="DS1073" s="472"/>
      <c r="DT1073" s="472"/>
      <c r="DU1073" s="472"/>
      <c r="DV1073" s="472"/>
      <c r="DW1073" s="472"/>
      <c r="DX1073" s="472"/>
      <c r="DY1073" s="472"/>
      <c r="DZ1073" s="472"/>
      <c r="EA1073" s="472"/>
      <c r="EB1073" s="472"/>
      <c r="EC1073" s="472"/>
      <c r="ED1073" s="472"/>
      <c r="EE1073" s="472"/>
      <c r="EF1073" s="472"/>
      <c r="EG1073" s="472"/>
      <c r="EH1073" s="472"/>
      <c r="EI1073" s="472"/>
      <c r="EJ1073" s="472"/>
      <c r="EK1073" s="472"/>
      <c r="EL1073" s="472"/>
      <c r="EM1073" s="472"/>
      <c r="EN1073" s="472"/>
      <c r="EO1073" s="472"/>
      <c r="EP1073" s="472"/>
      <c r="EQ1073" s="472"/>
      <c r="ER1073" s="472"/>
      <c r="ES1073" s="472"/>
      <c r="ET1073" s="472"/>
      <c r="EU1073" s="472"/>
      <c r="EV1073" s="472"/>
      <c r="EW1073" s="472"/>
      <c r="EX1073" s="472"/>
      <c r="EY1073" s="472"/>
      <c r="EZ1073" s="472"/>
      <c r="FA1073" s="472"/>
      <c r="FB1073" s="472"/>
      <c r="FC1073" s="472"/>
      <c r="FD1073" s="472"/>
      <c r="FE1073" s="472"/>
      <c r="FF1073" s="472"/>
      <c r="FG1073" s="472"/>
      <c r="FH1073" s="472"/>
      <c r="FI1073" s="472"/>
      <c r="FJ1073" s="472"/>
      <c r="FK1073" s="472"/>
      <c r="FL1073" s="472"/>
      <c r="FM1073" s="472"/>
      <c r="FN1073" s="472"/>
      <c r="FO1073" s="472"/>
      <c r="FP1073" s="472"/>
      <c r="FQ1073" s="472"/>
      <c r="FR1073" s="472"/>
      <c r="FS1073" s="472"/>
      <c r="FT1073" s="472"/>
      <c r="FU1073" s="472"/>
      <c r="FV1073" s="472"/>
      <c r="FW1073" s="472"/>
      <c r="FX1073" s="472"/>
      <c r="FY1073" s="472"/>
      <c r="FZ1073" s="472"/>
      <c r="GA1073" s="472"/>
      <c r="GB1073" s="472"/>
      <c r="GC1073" s="472"/>
      <c r="GD1073" s="472"/>
      <c r="GE1073" s="472"/>
      <c r="GF1073" s="472"/>
      <c r="GG1073" s="472"/>
      <c r="GH1073" s="472"/>
      <c r="GI1073" s="472"/>
      <c r="GJ1073" s="472"/>
      <c r="GK1073" s="472"/>
      <c r="GL1073" s="472"/>
      <c r="GM1073" s="472"/>
      <c r="GN1073" s="472"/>
      <c r="GO1073" s="472"/>
      <c r="GP1073" s="472"/>
      <c r="GQ1073" s="472"/>
      <c r="GR1073" s="472"/>
      <c r="GS1073" s="472"/>
      <c r="GT1073" s="472"/>
      <c r="GU1073" s="472"/>
      <c r="GV1073" s="472"/>
    </row>
    <row r="1074" spans="1:204" s="473" customFormat="1" x14ac:dyDescent="0.2">
      <c r="A1074" s="491"/>
      <c r="B1074" s="505" t="s">
        <v>1824</v>
      </c>
      <c r="C1074" s="475" t="s">
        <v>1152</v>
      </c>
      <c r="D1074" s="478">
        <v>4.17</v>
      </c>
      <c r="E1074" s="478"/>
      <c r="F1074" s="478"/>
      <c r="G1074" s="478"/>
      <c r="H1074" s="478"/>
      <c r="I1074" s="478"/>
      <c r="J1074" s="478"/>
      <c r="K1074" s="478"/>
      <c r="L1074" s="478"/>
      <c r="M1074" s="478"/>
      <c r="N1074" s="478"/>
      <c r="O1074" s="478"/>
      <c r="P1074" s="478"/>
      <c r="Q1074" s="478"/>
      <c r="R1074" s="478"/>
      <c r="S1074" s="478"/>
      <c r="T1074" s="478"/>
      <c r="U1074" s="478"/>
      <c r="V1074" s="478"/>
      <c r="W1074" s="478"/>
      <c r="X1074" s="478">
        <v>0</v>
      </c>
      <c r="Y1074" s="478"/>
      <c r="Z1074" s="478"/>
      <c r="AA1074" s="478"/>
      <c r="AB1074" s="478"/>
      <c r="AC1074" s="478"/>
      <c r="AD1074" s="478"/>
      <c r="AE1074" s="478"/>
      <c r="AF1074" s="478"/>
      <c r="AG1074" s="478"/>
      <c r="AH1074" s="478"/>
      <c r="AI1074" s="478"/>
      <c r="AJ1074" s="478"/>
      <c r="AK1074" s="478"/>
      <c r="AL1074" s="478"/>
      <c r="AM1074" s="478"/>
      <c r="AN1074" s="478"/>
      <c r="AO1074" s="478"/>
      <c r="AP1074" s="478"/>
      <c r="AQ1074" s="478"/>
      <c r="AR1074" s="478"/>
      <c r="AS1074" s="478"/>
      <c r="AT1074" s="478"/>
      <c r="AU1074" s="478"/>
      <c r="AV1074" s="478"/>
      <c r="AW1074" s="478"/>
      <c r="AX1074" s="478"/>
      <c r="AY1074" s="478"/>
      <c r="AZ1074" s="478"/>
      <c r="BA1074" s="478"/>
      <c r="BB1074" s="478"/>
      <c r="BC1074" s="478"/>
      <c r="BD1074" s="475" t="s">
        <v>3000</v>
      </c>
      <c r="BE1074" s="475"/>
      <c r="BF1074" s="472"/>
      <c r="BG1074" s="472">
        <v>0</v>
      </c>
      <c r="BH1074" s="472">
        <v>4.17</v>
      </c>
      <c r="BI1074" s="472"/>
      <c r="BJ1074" s="472"/>
      <c r="BK1074" s="472"/>
      <c r="BL1074" s="472"/>
      <c r="BM1074" s="472"/>
      <c r="BN1074" s="472"/>
      <c r="BO1074" s="472"/>
      <c r="BP1074" s="472"/>
      <c r="BQ1074" s="472"/>
      <c r="BR1074" s="472"/>
      <c r="BS1074" s="472"/>
      <c r="BT1074" s="472"/>
      <c r="BU1074" s="472"/>
      <c r="BV1074" s="472"/>
      <c r="BW1074" s="472"/>
      <c r="BX1074" s="472"/>
      <c r="BY1074" s="472"/>
      <c r="BZ1074" s="472"/>
      <c r="CA1074" s="472"/>
      <c r="CB1074" s="472"/>
      <c r="CC1074" s="472"/>
      <c r="CD1074" s="472"/>
      <c r="CE1074" s="472"/>
      <c r="CF1074" s="472"/>
      <c r="CG1074" s="472"/>
      <c r="CH1074" s="472"/>
      <c r="CI1074" s="472"/>
      <c r="CJ1074" s="472"/>
      <c r="CK1074" s="472"/>
      <c r="CL1074" s="472"/>
      <c r="CM1074" s="472"/>
      <c r="CN1074" s="472"/>
      <c r="CO1074" s="472"/>
      <c r="CP1074" s="472"/>
      <c r="CQ1074" s="472"/>
      <c r="CR1074" s="472"/>
      <c r="CS1074" s="472"/>
      <c r="CT1074" s="472"/>
      <c r="CU1074" s="472"/>
      <c r="CV1074" s="472"/>
      <c r="CW1074" s="472"/>
      <c r="CX1074" s="472"/>
      <c r="CY1074" s="472"/>
      <c r="CZ1074" s="472"/>
      <c r="DA1074" s="472"/>
      <c r="DB1074" s="472"/>
      <c r="DC1074" s="472"/>
      <c r="DD1074" s="472"/>
      <c r="DE1074" s="472"/>
      <c r="DF1074" s="472"/>
      <c r="DG1074" s="472"/>
      <c r="DH1074" s="472"/>
      <c r="DI1074" s="472"/>
      <c r="DJ1074" s="472"/>
      <c r="DK1074" s="472"/>
      <c r="DL1074" s="472"/>
      <c r="DM1074" s="472"/>
      <c r="DN1074" s="472"/>
      <c r="DO1074" s="472"/>
      <c r="DP1074" s="472"/>
      <c r="DQ1074" s="472"/>
      <c r="DR1074" s="472"/>
      <c r="DS1074" s="472"/>
      <c r="DT1074" s="472"/>
      <c r="DU1074" s="472"/>
      <c r="DV1074" s="472"/>
      <c r="DW1074" s="472"/>
      <c r="DX1074" s="472"/>
      <c r="DY1074" s="472"/>
      <c r="DZ1074" s="472"/>
      <c r="EA1074" s="472"/>
      <c r="EB1074" s="472"/>
      <c r="EC1074" s="472"/>
      <c r="ED1074" s="472"/>
      <c r="EE1074" s="472"/>
      <c r="EF1074" s="472"/>
      <c r="EG1074" s="472"/>
      <c r="EH1074" s="472"/>
      <c r="EI1074" s="472"/>
      <c r="EJ1074" s="472"/>
      <c r="EK1074" s="472"/>
      <c r="EL1074" s="472"/>
      <c r="EM1074" s="472"/>
      <c r="EN1074" s="472"/>
      <c r="EO1074" s="472"/>
      <c r="EP1074" s="472"/>
      <c r="EQ1074" s="472"/>
      <c r="ER1074" s="472"/>
      <c r="ES1074" s="472"/>
      <c r="ET1074" s="472"/>
      <c r="EU1074" s="472"/>
      <c r="EV1074" s="472"/>
      <c r="EW1074" s="472"/>
      <c r="EX1074" s="472"/>
      <c r="EY1074" s="472"/>
      <c r="EZ1074" s="472"/>
      <c r="FA1074" s="472"/>
      <c r="FB1074" s="472"/>
      <c r="FC1074" s="472"/>
      <c r="FD1074" s="472"/>
      <c r="FE1074" s="472"/>
      <c r="FF1074" s="472"/>
      <c r="FG1074" s="472"/>
      <c r="FH1074" s="472"/>
      <c r="FI1074" s="472"/>
      <c r="FJ1074" s="472"/>
      <c r="FK1074" s="472"/>
      <c r="FL1074" s="472"/>
      <c r="FM1074" s="472"/>
      <c r="FN1074" s="472"/>
      <c r="FO1074" s="472"/>
      <c r="FP1074" s="472"/>
      <c r="FQ1074" s="472"/>
      <c r="FR1074" s="472"/>
      <c r="FS1074" s="472"/>
      <c r="FT1074" s="472"/>
      <c r="FU1074" s="472"/>
      <c r="FV1074" s="472"/>
      <c r="FW1074" s="472"/>
      <c r="FX1074" s="472"/>
      <c r="FY1074" s="472"/>
      <c r="FZ1074" s="472"/>
      <c r="GA1074" s="472"/>
      <c r="GB1074" s="472"/>
      <c r="GC1074" s="472"/>
      <c r="GD1074" s="472"/>
      <c r="GE1074" s="472"/>
      <c r="GF1074" s="472"/>
      <c r="GG1074" s="472"/>
      <c r="GH1074" s="472"/>
      <c r="GI1074" s="472"/>
      <c r="GJ1074" s="472"/>
      <c r="GK1074" s="472"/>
      <c r="GL1074" s="472"/>
      <c r="GM1074" s="472"/>
      <c r="GN1074" s="472"/>
      <c r="GO1074" s="472"/>
      <c r="GP1074" s="472"/>
      <c r="GQ1074" s="472"/>
      <c r="GR1074" s="472"/>
      <c r="GS1074" s="472"/>
      <c r="GT1074" s="472"/>
      <c r="GU1074" s="472"/>
      <c r="GV1074" s="472"/>
    </row>
    <row r="1075" spans="1:204" s="473" customFormat="1" ht="48" x14ac:dyDescent="0.2">
      <c r="A1075" s="491"/>
      <c r="B1075" s="505" t="s">
        <v>1825</v>
      </c>
      <c r="C1075" s="475" t="s">
        <v>1152</v>
      </c>
      <c r="D1075" s="478">
        <v>16</v>
      </c>
      <c r="E1075" s="478">
        <v>0.1</v>
      </c>
      <c r="F1075" s="478"/>
      <c r="G1075" s="478">
        <v>0</v>
      </c>
      <c r="H1075" s="478">
        <v>0.9</v>
      </c>
      <c r="I1075" s="478">
        <v>4.8</v>
      </c>
      <c r="J1075" s="478">
        <v>0</v>
      </c>
      <c r="K1075" s="478">
        <v>0</v>
      </c>
      <c r="L1075" s="478">
        <v>8.4499999999999993</v>
      </c>
      <c r="M1075" s="478">
        <v>0</v>
      </c>
      <c r="N1075" s="478"/>
      <c r="O1075" s="478"/>
      <c r="P1075" s="478"/>
      <c r="Q1075" s="478"/>
      <c r="R1075" s="478"/>
      <c r="S1075" s="478"/>
      <c r="T1075" s="478"/>
      <c r="U1075" s="478">
        <v>0</v>
      </c>
      <c r="V1075" s="478">
        <v>0</v>
      </c>
      <c r="W1075" s="478"/>
      <c r="X1075" s="478">
        <v>0</v>
      </c>
      <c r="Y1075" s="478">
        <v>0</v>
      </c>
      <c r="Z1075" s="478"/>
      <c r="AA1075" s="478"/>
      <c r="AB1075" s="478"/>
      <c r="AC1075" s="478"/>
      <c r="AD1075" s="478"/>
      <c r="AE1075" s="478">
        <v>0</v>
      </c>
      <c r="AF1075" s="478">
        <v>0</v>
      </c>
      <c r="AG1075" s="478"/>
      <c r="AH1075" s="478"/>
      <c r="AI1075" s="478">
        <v>0</v>
      </c>
      <c r="AJ1075" s="478"/>
      <c r="AK1075" s="478"/>
      <c r="AL1075" s="478"/>
      <c r="AM1075" s="478">
        <v>0.30000000000000004</v>
      </c>
      <c r="AN1075" s="478">
        <v>0</v>
      </c>
      <c r="AO1075" s="478">
        <v>0</v>
      </c>
      <c r="AP1075" s="478"/>
      <c r="AQ1075" s="478"/>
      <c r="AR1075" s="478"/>
      <c r="AS1075" s="478">
        <v>7.0000000000000007E-2</v>
      </c>
      <c r="AT1075" s="478"/>
      <c r="AU1075" s="478">
        <v>0</v>
      </c>
      <c r="AV1075" s="478"/>
      <c r="AW1075" s="478"/>
      <c r="AX1075" s="478">
        <v>0</v>
      </c>
      <c r="AY1075" s="478">
        <v>0</v>
      </c>
      <c r="AZ1075" s="478"/>
      <c r="BA1075" s="478">
        <v>0.38</v>
      </c>
      <c r="BB1075" s="478">
        <v>0</v>
      </c>
      <c r="BC1075" s="478">
        <v>0</v>
      </c>
      <c r="BD1075" s="475" t="s">
        <v>1826</v>
      </c>
      <c r="BE1075" s="475"/>
      <c r="BF1075" s="472"/>
      <c r="BG1075" s="472"/>
      <c r="BH1075" s="472"/>
      <c r="BI1075" s="472"/>
      <c r="BJ1075" s="472"/>
      <c r="BK1075" s="472"/>
      <c r="BL1075" s="472"/>
      <c r="BM1075" s="472"/>
      <c r="BN1075" s="472"/>
      <c r="BO1075" s="472"/>
      <c r="BP1075" s="472"/>
      <c r="BQ1075" s="472"/>
      <c r="BR1075" s="472"/>
      <c r="BS1075" s="472"/>
      <c r="BT1075" s="472"/>
      <c r="BU1075" s="472"/>
      <c r="BV1075" s="472"/>
      <c r="BW1075" s="472"/>
      <c r="BX1075" s="472"/>
      <c r="BY1075" s="472"/>
      <c r="BZ1075" s="472"/>
      <c r="CA1075" s="472"/>
      <c r="CB1075" s="472"/>
      <c r="CC1075" s="472"/>
      <c r="CD1075" s="472"/>
      <c r="CE1075" s="472"/>
      <c r="CF1075" s="472"/>
      <c r="CG1075" s="472"/>
      <c r="CH1075" s="472"/>
      <c r="CI1075" s="472"/>
      <c r="CJ1075" s="472"/>
      <c r="CK1075" s="472"/>
      <c r="CL1075" s="472"/>
      <c r="CM1075" s="472"/>
      <c r="CN1075" s="472"/>
      <c r="CO1075" s="472"/>
      <c r="CP1075" s="472"/>
      <c r="CQ1075" s="472"/>
      <c r="CR1075" s="472"/>
      <c r="CS1075" s="472"/>
      <c r="CT1075" s="472"/>
      <c r="CU1075" s="472"/>
      <c r="CV1075" s="472"/>
      <c r="CW1075" s="472"/>
      <c r="CX1075" s="472"/>
      <c r="CY1075" s="472"/>
      <c r="CZ1075" s="472"/>
      <c r="DA1075" s="472"/>
      <c r="DB1075" s="472"/>
      <c r="DC1075" s="472"/>
      <c r="DD1075" s="472"/>
      <c r="DE1075" s="472"/>
      <c r="DF1075" s="472"/>
      <c r="DG1075" s="472"/>
      <c r="DH1075" s="472"/>
      <c r="DI1075" s="472"/>
      <c r="DJ1075" s="472"/>
      <c r="DK1075" s="472"/>
      <c r="DL1075" s="472"/>
      <c r="DM1075" s="472"/>
      <c r="DN1075" s="472"/>
      <c r="DO1075" s="472"/>
      <c r="DP1075" s="472"/>
      <c r="DQ1075" s="472"/>
      <c r="DR1075" s="472"/>
      <c r="DS1075" s="472"/>
      <c r="DT1075" s="472"/>
      <c r="DU1075" s="472"/>
      <c r="DV1075" s="472"/>
      <c r="DW1075" s="472"/>
      <c r="DX1075" s="472"/>
      <c r="DY1075" s="472"/>
      <c r="DZ1075" s="472"/>
      <c r="EA1075" s="472"/>
      <c r="EB1075" s="472"/>
      <c r="EC1075" s="472"/>
      <c r="ED1075" s="472"/>
      <c r="EE1075" s="472"/>
      <c r="EF1075" s="472"/>
      <c r="EG1075" s="472"/>
      <c r="EH1075" s="472"/>
      <c r="EI1075" s="472"/>
      <c r="EJ1075" s="472"/>
      <c r="EK1075" s="472"/>
      <c r="EL1075" s="472"/>
      <c r="EM1075" s="472"/>
      <c r="EN1075" s="472"/>
      <c r="EO1075" s="472"/>
      <c r="EP1075" s="472"/>
      <c r="EQ1075" s="472"/>
      <c r="ER1075" s="472"/>
      <c r="ES1075" s="472"/>
      <c r="ET1075" s="472"/>
      <c r="EU1075" s="472"/>
      <c r="EV1075" s="472"/>
      <c r="EW1075" s="472"/>
      <c r="EX1075" s="472"/>
      <c r="EY1075" s="472"/>
      <c r="EZ1075" s="472"/>
      <c r="FA1075" s="472"/>
      <c r="FB1075" s="472"/>
      <c r="FC1075" s="472"/>
      <c r="FD1075" s="472"/>
      <c r="FE1075" s="472"/>
      <c r="FF1075" s="472"/>
      <c r="FG1075" s="472"/>
      <c r="FH1075" s="472"/>
      <c r="FI1075" s="472"/>
      <c r="FJ1075" s="472"/>
      <c r="FK1075" s="472"/>
      <c r="FL1075" s="472"/>
      <c r="FM1075" s="472"/>
      <c r="FN1075" s="472"/>
      <c r="FO1075" s="472"/>
      <c r="FP1075" s="472"/>
      <c r="FQ1075" s="472"/>
      <c r="FR1075" s="472"/>
      <c r="FS1075" s="472"/>
      <c r="FT1075" s="472"/>
      <c r="FU1075" s="472"/>
      <c r="FV1075" s="472"/>
      <c r="FW1075" s="472"/>
      <c r="FX1075" s="472"/>
      <c r="FY1075" s="472"/>
      <c r="FZ1075" s="472"/>
      <c r="GA1075" s="472"/>
      <c r="GB1075" s="472"/>
      <c r="GC1075" s="472"/>
      <c r="GD1075" s="472"/>
      <c r="GE1075" s="472"/>
      <c r="GF1075" s="472"/>
      <c r="GG1075" s="472"/>
      <c r="GH1075" s="472"/>
      <c r="GI1075" s="472"/>
      <c r="GJ1075" s="472"/>
      <c r="GK1075" s="472"/>
      <c r="GL1075" s="472"/>
      <c r="GM1075" s="472"/>
      <c r="GN1075" s="472"/>
      <c r="GO1075" s="472"/>
      <c r="GP1075" s="472"/>
      <c r="GQ1075" s="472"/>
      <c r="GR1075" s="472"/>
      <c r="GS1075" s="472"/>
      <c r="GT1075" s="472"/>
      <c r="GU1075" s="472"/>
      <c r="GV1075" s="472"/>
    </row>
    <row r="1076" spans="1:204" s="473" customFormat="1" x14ac:dyDescent="0.2">
      <c r="A1076" s="491"/>
      <c r="B1076" s="481" t="s">
        <v>1827</v>
      </c>
      <c r="C1076" s="475" t="s">
        <v>1152</v>
      </c>
      <c r="D1076" s="478">
        <v>7</v>
      </c>
      <c r="E1076" s="478"/>
      <c r="F1076" s="478"/>
      <c r="G1076" s="478"/>
      <c r="H1076" s="478"/>
      <c r="I1076" s="478"/>
      <c r="J1076" s="478"/>
      <c r="K1076" s="478"/>
      <c r="L1076" s="478"/>
      <c r="M1076" s="478"/>
      <c r="N1076" s="478"/>
      <c r="O1076" s="478"/>
      <c r="P1076" s="478"/>
      <c r="Q1076" s="478"/>
      <c r="R1076" s="478"/>
      <c r="S1076" s="478"/>
      <c r="T1076" s="478"/>
      <c r="U1076" s="478"/>
      <c r="V1076" s="478"/>
      <c r="W1076" s="478"/>
      <c r="X1076" s="478">
        <v>0</v>
      </c>
      <c r="Y1076" s="478"/>
      <c r="Z1076" s="478"/>
      <c r="AA1076" s="478"/>
      <c r="AB1076" s="478"/>
      <c r="AC1076" s="478"/>
      <c r="AD1076" s="478"/>
      <c r="AE1076" s="478"/>
      <c r="AF1076" s="478"/>
      <c r="AG1076" s="478"/>
      <c r="AH1076" s="478"/>
      <c r="AI1076" s="478"/>
      <c r="AJ1076" s="478"/>
      <c r="AK1076" s="478"/>
      <c r="AL1076" s="478"/>
      <c r="AM1076" s="478"/>
      <c r="AN1076" s="478"/>
      <c r="AO1076" s="478"/>
      <c r="AP1076" s="478"/>
      <c r="AQ1076" s="478"/>
      <c r="AR1076" s="478"/>
      <c r="AS1076" s="478"/>
      <c r="AT1076" s="478"/>
      <c r="AU1076" s="478"/>
      <c r="AV1076" s="478"/>
      <c r="AW1076" s="478"/>
      <c r="AX1076" s="478">
        <v>7</v>
      </c>
      <c r="AY1076" s="478"/>
      <c r="AZ1076" s="478"/>
      <c r="BA1076" s="478"/>
      <c r="BB1076" s="478"/>
      <c r="BC1076" s="478"/>
      <c r="BD1076" s="475" t="s">
        <v>2976</v>
      </c>
      <c r="BE1076" s="475" t="s">
        <v>2976</v>
      </c>
      <c r="BF1076" s="472">
        <v>2017</v>
      </c>
      <c r="BG1076" s="472">
        <v>7</v>
      </c>
      <c r="BH1076" s="472">
        <v>0</v>
      </c>
      <c r="BI1076" s="472"/>
      <c r="BJ1076" s="472"/>
      <c r="BK1076" s="472"/>
      <c r="BL1076" s="472"/>
      <c r="BM1076" s="472"/>
      <c r="BN1076" s="472"/>
      <c r="BO1076" s="472"/>
      <c r="BP1076" s="472"/>
      <c r="BQ1076" s="472"/>
      <c r="BR1076" s="472"/>
      <c r="BS1076" s="472"/>
      <c r="BT1076" s="472"/>
      <c r="BU1076" s="472"/>
      <c r="BV1076" s="472"/>
      <c r="BW1076" s="472"/>
      <c r="BX1076" s="472"/>
      <c r="BY1076" s="472"/>
      <c r="BZ1076" s="472"/>
      <c r="CA1076" s="472"/>
      <c r="CB1076" s="472"/>
      <c r="CC1076" s="472"/>
      <c r="CD1076" s="472"/>
      <c r="CE1076" s="472"/>
      <c r="CF1076" s="472"/>
      <c r="CG1076" s="472"/>
      <c r="CH1076" s="472"/>
      <c r="CI1076" s="472"/>
      <c r="CJ1076" s="472"/>
      <c r="CK1076" s="472"/>
      <c r="CL1076" s="472"/>
      <c r="CM1076" s="472"/>
      <c r="CN1076" s="472"/>
      <c r="CO1076" s="472"/>
      <c r="CP1076" s="472"/>
      <c r="CQ1076" s="472"/>
      <c r="CR1076" s="472"/>
      <c r="CS1076" s="472"/>
      <c r="CT1076" s="472"/>
      <c r="CU1076" s="472"/>
      <c r="CV1076" s="472"/>
      <c r="CW1076" s="472"/>
      <c r="CX1076" s="472"/>
      <c r="CY1076" s="472"/>
      <c r="CZ1076" s="472"/>
      <c r="DA1076" s="472"/>
      <c r="DB1076" s="472"/>
      <c r="DC1076" s="472"/>
      <c r="DD1076" s="472"/>
      <c r="DE1076" s="472"/>
      <c r="DF1076" s="472"/>
      <c r="DG1076" s="472"/>
      <c r="DH1076" s="472"/>
      <c r="DI1076" s="472"/>
      <c r="DJ1076" s="472"/>
      <c r="DK1076" s="472"/>
      <c r="DL1076" s="472"/>
      <c r="DM1076" s="472"/>
      <c r="DN1076" s="472"/>
      <c r="DO1076" s="472"/>
      <c r="DP1076" s="472"/>
      <c r="DQ1076" s="472"/>
      <c r="DR1076" s="472"/>
      <c r="DS1076" s="472"/>
      <c r="DT1076" s="472"/>
      <c r="DU1076" s="472"/>
      <c r="DV1076" s="472"/>
      <c r="DW1076" s="472"/>
      <c r="DX1076" s="472"/>
      <c r="DY1076" s="472"/>
      <c r="DZ1076" s="472"/>
      <c r="EA1076" s="472"/>
      <c r="EB1076" s="472"/>
      <c r="EC1076" s="472"/>
      <c r="ED1076" s="472"/>
      <c r="EE1076" s="472"/>
      <c r="EF1076" s="472"/>
      <c r="EG1076" s="472"/>
      <c r="EH1076" s="472"/>
      <c r="EI1076" s="472"/>
      <c r="EJ1076" s="472"/>
      <c r="EK1076" s="472"/>
      <c r="EL1076" s="472"/>
      <c r="EM1076" s="472"/>
      <c r="EN1076" s="472"/>
      <c r="EO1076" s="472"/>
      <c r="EP1076" s="472"/>
      <c r="EQ1076" s="472"/>
      <c r="ER1076" s="472"/>
      <c r="ES1076" s="472"/>
      <c r="ET1076" s="472"/>
      <c r="EU1076" s="472"/>
      <c r="EV1076" s="472"/>
      <c r="EW1076" s="472"/>
      <c r="EX1076" s="472"/>
      <c r="EY1076" s="472"/>
      <c r="EZ1076" s="472"/>
      <c r="FA1076" s="472"/>
      <c r="FB1076" s="472"/>
      <c r="FC1076" s="472"/>
      <c r="FD1076" s="472"/>
      <c r="FE1076" s="472"/>
      <c r="FF1076" s="472"/>
      <c r="FG1076" s="472"/>
      <c r="FH1076" s="472"/>
      <c r="FI1076" s="472"/>
      <c r="FJ1076" s="472"/>
      <c r="FK1076" s="472"/>
      <c r="FL1076" s="472"/>
      <c r="FM1076" s="472"/>
      <c r="FN1076" s="472"/>
      <c r="FO1076" s="472"/>
      <c r="FP1076" s="472"/>
      <c r="FQ1076" s="472"/>
      <c r="FR1076" s="472"/>
      <c r="FS1076" s="472"/>
      <c r="FT1076" s="472"/>
      <c r="FU1076" s="472"/>
      <c r="FV1076" s="472"/>
      <c r="FW1076" s="472"/>
      <c r="FX1076" s="472"/>
      <c r="FY1076" s="472"/>
      <c r="FZ1076" s="472"/>
      <c r="GA1076" s="472"/>
      <c r="GB1076" s="472"/>
      <c r="GC1076" s="472"/>
      <c r="GD1076" s="472"/>
      <c r="GE1076" s="472"/>
      <c r="GF1076" s="472"/>
      <c r="GG1076" s="472"/>
      <c r="GH1076" s="472"/>
      <c r="GI1076" s="472"/>
      <c r="GJ1076" s="472"/>
      <c r="GK1076" s="472"/>
      <c r="GL1076" s="472"/>
      <c r="GM1076" s="472"/>
      <c r="GN1076" s="472"/>
      <c r="GO1076" s="472"/>
      <c r="GP1076" s="472"/>
      <c r="GQ1076" s="472"/>
      <c r="GR1076" s="472"/>
      <c r="GS1076" s="472"/>
      <c r="GT1076" s="472"/>
      <c r="GU1076" s="472"/>
      <c r="GV1076" s="472"/>
    </row>
    <row r="1077" spans="1:204" s="473" customFormat="1" ht="32" x14ac:dyDescent="0.2">
      <c r="A1077" s="491"/>
      <c r="B1077" s="484" t="s">
        <v>1828</v>
      </c>
      <c r="C1077" s="475" t="s">
        <v>1152</v>
      </c>
      <c r="D1077" s="478">
        <v>7</v>
      </c>
      <c r="E1077" s="478"/>
      <c r="F1077" s="478"/>
      <c r="G1077" s="478"/>
      <c r="H1077" s="478"/>
      <c r="I1077" s="478"/>
      <c r="J1077" s="478"/>
      <c r="K1077" s="478"/>
      <c r="L1077" s="478"/>
      <c r="M1077" s="478"/>
      <c r="N1077" s="478"/>
      <c r="O1077" s="478"/>
      <c r="P1077" s="478"/>
      <c r="Q1077" s="478"/>
      <c r="R1077" s="478"/>
      <c r="S1077" s="478"/>
      <c r="T1077" s="478"/>
      <c r="U1077" s="478"/>
      <c r="V1077" s="478"/>
      <c r="W1077" s="478"/>
      <c r="X1077" s="478">
        <v>0</v>
      </c>
      <c r="Y1077" s="478"/>
      <c r="Z1077" s="478"/>
      <c r="AA1077" s="478"/>
      <c r="AB1077" s="478"/>
      <c r="AC1077" s="478"/>
      <c r="AD1077" s="478"/>
      <c r="AE1077" s="478"/>
      <c r="AF1077" s="478"/>
      <c r="AG1077" s="478"/>
      <c r="AH1077" s="478"/>
      <c r="AI1077" s="478"/>
      <c r="AJ1077" s="478"/>
      <c r="AK1077" s="478"/>
      <c r="AL1077" s="478"/>
      <c r="AM1077" s="478"/>
      <c r="AN1077" s="478"/>
      <c r="AO1077" s="478"/>
      <c r="AP1077" s="478"/>
      <c r="AQ1077" s="478"/>
      <c r="AR1077" s="478"/>
      <c r="AS1077" s="478"/>
      <c r="AT1077" s="478"/>
      <c r="AU1077" s="478"/>
      <c r="AV1077" s="478"/>
      <c r="AW1077" s="478"/>
      <c r="AX1077" s="478"/>
      <c r="AY1077" s="478"/>
      <c r="AZ1077" s="478"/>
      <c r="BA1077" s="478"/>
      <c r="BB1077" s="478"/>
      <c r="BC1077" s="478"/>
      <c r="BD1077" s="475" t="s">
        <v>1524</v>
      </c>
      <c r="BE1077" s="475"/>
      <c r="BF1077" s="472"/>
      <c r="BG1077" s="472">
        <v>0</v>
      </c>
      <c r="BH1077" s="472">
        <v>7</v>
      </c>
      <c r="BI1077" s="472"/>
      <c r="BJ1077" s="472"/>
      <c r="BK1077" s="472"/>
      <c r="BL1077" s="472"/>
      <c r="BM1077" s="472"/>
      <c r="BN1077" s="472"/>
      <c r="BO1077" s="472"/>
      <c r="BP1077" s="472"/>
      <c r="BQ1077" s="472"/>
      <c r="BR1077" s="472"/>
      <c r="BS1077" s="472"/>
      <c r="BT1077" s="472"/>
      <c r="BU1077" s="472"/>
      <c r="BV1077" s="472"/>
      <c r="BW1077" s="472"/>
      <c r="BX1077" s="472"/>
      <c r="BY1077" s="472"/>
      <c r="BZ1077" s="472"/>
      <c r="CA1077" s="472"/>
      <c r="CB1077" s="472"/>
      <c r="CC1077" s="472"/>
      <c r="CD1077" s="472"/>
      <c r="CE1077" s="472"/>
      <c r="CF1077" s="472"/>
      <c r="CG1077" s="472"/>
      <c r="CH1077" s="472"/>
      <c r="CI1077" s="472"/>
      <c r="CJ1077" s="472"/>
      <c r="CK1077" s="472"/>
      <c r="CL1077" s="472"/>
      <c r="CM1077" s="472"/>
      <c r="CN1077" s="472"/>
      <c r="CO1077" s="472"/>
      <c r="CP1077" s="472"/>
      <c r="CQ1077" s="472"/>
      <c r="CR1077" s="472"/>
      <c r="CS1077" s="472"/>
      <c r="CT1077" s="472"/>
      <c r="CU1077" s="472"/>
      <c r="CV1077" s="472"/>
      <c r="CW1077" s="472"/>
      <c r="CX1077" s="472"/>
      <c r="CY1077" s="472"/>
      <c r="CZ1077" s="472"/>
      <c r="DA1077" s="472"/>
      <c r="DB1077" s="472"/>
      <c r="DC1077" s="472"/>
      <c r="DD1077" s="472"/>
      <c r="DE1077" s="472"/>
      <c r="DF1077" s="472"/>
      <c r="DG1077" s="472"/>
      <c r="DH1077" s="472"/>
      <c r="DI1077" s="472"/>
      <c r="DJ1077" s="472"/>
      <c r="DK1077" s="472"/>
      <c r="DL1077" s="472"/>
      <c r="DM1077" s="472"/>
      <c r="DN1077" s="472"/>
      <c r="DO1077" s="472"/>
      <c r="DP1077" s="472"/>
      <c r="DQ1077" s="472"/>
      <c r="DR1077" s="472"/>
      <c r="DS1077" s="472"/>
      <c r="DT1077" s="472"/>
      <c r="DU1077" s="472"/>
      <c r="DV1077" s="472"/>
      <c r="DW1077" s="472"/>
      <c r="DX1077" s="472"/>
      <c r="DY1077" s="472"/>
      <c r="DZ1077" s="472"/>
      <c r="EA1077" s="472"/>
      <c r="EB1077" s="472"/>
      <c r="EC1077" s="472"/>
      <c r="ED1077" s="472"/>
      <c r="EE1077" s="472"/>
      <c r="EF1077" s="472"/>
      <c r="EG1077" s="472"/>
      <c r="EH1077" s="472"/>
      <c r="EI1077" s="472"/>
      <c r="EJ1077" s="472"/>
      <c r="EK1077" s="472"/>
      <c r="EL1077" s="472"/>
      <c r="EM1077" s="472"/>
      <c r="EN1077" s="472"/>
      <c r="EO1077" s="472"/>
      <c r="EP1077" s="472"/>
      <c r="EQ1077" s="472"/>
      <c r="ER1077" s="472"/>
      <c r="ES1077" s="472"/>
      <c r="ET1077" s="472"/>
      <c r="EU1077" s="472"/>
      <c r="EV1077" s="472"/>
      <c r="EW1077" s="472"/>
      <c r="EX1077" s="472"/>
      <c r="EY1077" s="472"/>
      <c r="EZ1077" s="472"/>
      <c r="FA1077" s="472"/>
      <c r="FB1077" s="472"/>
      <c r="FC1077" s="472"/>
      <c r="FD1077" s="472"/>
      <c r="FE1077" s="472"/>
      <c r="FF1077" s="472"/>
      <c r="FG1077" s="472"/>
      <c r="FH1077" s="472"/>
      <c r="FI1077" s="472"/>
      <c r="FJ1077" s="472"/>
      <c r="FK1077" s="472"/>
      <c r="FL1077" s="472"/>
      <c r="FM1077" s="472"/>
      <c r="FN1077" s="472"/>
      <c r="FO1077" s="472"/>
      <c r="FP1077" s="472"/>
      <c r="FQ1077" s="472"/>
      <c r="FR1077" s="472"/>
      <c r="FS1077" s="472"/>
      <c r="FT1077" s="472"/>
      <c r="FU1077" s="472"/>
      <c r="FV1077" s="472"/>
      <c r="FW1077" s="472"/>
      <c r="FX1077" s="472"/>
      <c r="FY1077" s="472"/>
      <c r="FZ1077" s="472"/>
      <c r="GA1077" s="472"/>
      <c r="GB1077" s="472"/>
      <c r="GC1077" s="472"/>
      <c r="GD1077" s="472"/>
      <c r="GE1077" s="472"/>
      <c r="GF1077" s="472"/>
      <c r="GG1077" s="472"/>
      <c r="GH1077" s="472"/>
      <c r="GI1077" s="472"/>
      <c r="GJ1077" s="472"/>
      <c r="GK1077" s="472"/>
      <c r="GL1077" s="472"/>
      <c r="GM1077" s="472"/>
      <c r="GN1077" s="472"/>
      <c r="GO1077" s="472"/>
      <c r="GP1077" s="472"/>
      <c r="GQ1077" s="472"/>
      <c r="GR1077" s="472"/>
      <c r="GS1077" s="472"/>
      <c r="GT1077" s="472"/>
      <c r="GU1077" s="472"/>
      <c r="GV1077" s="472"/>
    </row>
    <row r="1078" spans="1:204" s="473" customFormat="1" x14ac:dyDescent="0.2">
      <c r="A1078" s="491"/>
      <c r="B1078" s="481" t="s">
        <v>1829</v>
      </c>
      <c r="C1078" s="475" t="s">
        <v>1152</v>
      </c>
      <c r="D1078" s="478">
        <v>5.4</v>
      </c>
      <c r="E1078" s="478"/>
      <c r="F1078" s="478"/>
      <c r="G1078" s="478"/>
      <c r="H1078" s="478"/>
      <c r="I1078" s="478"/>
      <c r="J1078" s="478"/>
      <c r="K1078" s="478"/>
      <c r="L1078" s="478"/>
      <c r="M1078" s="478"/>
      <c r="N1078" s="478"/>
      <c r="O1078" s="478"/>
      <c r="P1078" s="478"/>
      <c r="Q1078" s="478"/>
      <c r="R1078" s="478"/>
      <c r="S1078" s="478"/>
      <c r="T1078" s="478"/>
      <c r="U1078" s="478"/>
      <c r="V1078" s="478"/>
      <c r="W1078" s="478"/>
      <c r="X1078" s="478">
        <v>0</v>
      </c>
      <c r="Y1078" s="478"/>
      <c r="Z1078" s="478"/>
      <c r="AA1078" s="478"/>
      <c r="AB1078" s="478"/>
      <c r="AC1078" s="478"/>
      <c r="AD1078" s="478"/>
      <c r="AE1078" s="478"/>
      <c r="AF1078" s="478"/>
      <c r="AG1078" s="478"/>
      <c r="AH1078" s="478"/>
      <c r="AI1078" s="478"/>
      <c r="AJ1078" s="478"/>
      <c r="AK1078" s="478"/>
      <c r="AL1078" s="478"/>
      <c r="AM1078" s="478"/>
      <c r="AN1078" s="478"/>
      <c r="AO1078" s="478"/>
      <c r="AP1078" s="478"/>
      <c r="AQ1078" s="478"/>
      <c r="AR1078" s="478"/>
      <c r="AS1078" s="478"/>
      <c r="AT1078" s="478"/>
      <c r="AU1078" s="478"/>
      <c r="AV1078" s="478"/>
      <c r="AW1078" s="478"/>
      <c r="AX1078" s="478"/>
      <c r="AY1078" s="478"/>
      <c r="AZ1078" s="478"/>
      <c r="BA1078" s="478"/>
      <c r="BB1078" s="478"/>
      <c r="BC1078" s="478"/>
      <c r="BD1078" s="475" t="s">
        <v>2976</v>
      </c>
      <c r="BE1078" s="475"/>
      <c r="BF1078" s="472"/>
      <c r="BG1078" s="472">
        <v>0</v>
      </c>
      <c r="BH1078" s="472">
        <v>5.4</v>
      </c>
      <c r="BI1078" s="472"/>
      <c r="BJ1078" s="472"/>
      <c r="BK1078" s="472"/>
      <c r="BL1078" s="472"/>
      <c r="BM1078" s="472"/>
      <c r="BN1078" s="472"/>
      <c r="BO1078" s="472"/>
      <c r="BP1078" s="472"/>
      <c r="BQ1078" s="472"/>
      <c r="BR1078" s="472"/>
      <c r="BS1078" s="472"/>
      <c r="BT1078" s="472"/>
      <c r="BU1078" s="472"/>
      <c r="BV1078" s="472"/>
      <c r="BW1078" s="472"/>
      <c r="BX1078" s="472"/>
      <c r="BY1078" s="472"/>
      <c r="BZ1078" s="472"/>
      <c r="CA1078" s="472"/>
      <c r="CB1078" s="472"/>
      <c r="CC1078" s="472"/>
      <c r="CD1078" s="472"/>
      <c r="CE1078" s="472"/>
      <c r="CF1078" s="472"/>
      <c r="CG1078" s="472"/>
      <c r="CH1078" s="472"/>
      <c r="CI1078" s="472"/>
      <c r="CJ1078" s="472"/>
      <c r="CK1078" s="472"/>
      <c r="CL1078" s="472"/>
      <c r="CM1078" s="472"/>
      <c r="CN1078" s="472"/>
      <c r="CO1078" s="472"/>
      <c r="CP1078" s="472"/>
      <c r="CQ1078" s="472"/>
      <c r="CR1078" s="472"/>
      <c r="CS1078" s="472"/>
      <c r="CT1078" s="472"/>
      <c r="CU1078" s="472"/>
      <c r="CV1078" s="472"/>
      <c r="CW1078" s="472"/>
      <c r="CX1078" s="472"/>
      <c r="CY1078" s="472"/>
      <c r="CZ1078" s="472"/>
      <c r="DA1078" s="472"/>
      <c r="DB1078" s="472"/>
      <c r="DC1078" s="472"/>
      <c r="DD1078" s="472"/>
      <c r="DE1078" s="472"/>
      <c r="DF1078" s="472"/>
      <c r="DG1078" s="472"/>
      <c r="DH1078" s="472"/>
      <c r="DI1078" s="472"/>
      <c r="DJ1078" s="472"/>
      <c r="DK1078" s="472"/>
      <c r="DL1078" s="472"/>
      <c r="DM1078" s="472"/>
      <c r="DN1078" s="472"/>
      <c r="DO1078" s="472"/>
      <c r="DP1078" s="472"/>
      <c r="DQ1078" s="472"/>
      <c r="DR1078" s="472"/>
      <c r="DS1078" s="472"/>
      <c r="DT1078" s="472"/>
      <c r="DU1078" s="472"/>
      <c r="DV1078" s="472"/>
      <c r="DW1078" s="472"/>
      <c r="DX1078" s="472"/>
      <c r="DY1078" s="472"/>
      <c r="DZ1078" s="472"/>
      <c r="EA1078" s="472"/>
      <c r="EB1078" s="472"/>
      <c r="EC1078" s="472"/>
      <c r="ED1078" s="472"/>
      <c r="EE1078" s="472"/>
      <c r="EF1078" s="472"/>
      <c r="EG1078" s="472"/>
      <c r="EH1078" s="472"/>
      <c r="EI1078" s="472"/>
      <c r="EJ1078" s="472"/>
      <c r="EK1078" s="472"/>
      <c r="EL1078" s="472"/>
      <c r="EM1078" s="472"/>
      <c r="EN1078" s="472"/>
      <c r="EO1078" s="472"/>
      <c r="EP1078" s="472"/>
      <c r="EQ1078" s="472"/>
      <c r="ER1078" s="472"/>
      <c r="ES1078" s="472"/>
      <c r="ET1078" s="472"/>
      <c r="EU1078" s="472"/>
      <c r="EV1078" s="472"/>
      <c r="EW1078" s="472"/>
      <c r="EX1078" s="472"/>
      <c r="EY1078" s="472"/>
      <c r="EZ1078" s="472"/>
      <c r="FA1078" s="472"/>
      <c r="FB1078" s="472"/>
      <c r="FC1078" s="472"/>
      <c r="FD1078" s="472"/>
      <c r="FE1078" s="472"/>
      <c r="FF1078" s="472"/>
      <c r="FG1078" s="472"/>
      <c r="FH1078" s="472"/>
      <c r="FI1078" s="472"/>
      <c r="FJ1078" s="472"/>
      <c r="FK1078" s="472"/>
      <c r="FL1078" s="472"/>
      <c r="FM1078" s="472"/>
      <c r="FN1078" s="472"/>
      <c r="FO1078" s="472"/>
      <c r="FP1078" s="472"/>
      <c r="FQ1078" s="472"/>
      <c r="FR1078" s="472"/>
      <c r="FS1078" s="472"/>
      <c r="FT1078" s="472"/>
      <c r="FU1078" s="472"/>
      <c r="FV1078" s="472"/>
      <c r="FW1078" s="472"/>
      <c r="FX1078" s="472"/>
      <c r="FY1078" s="472"/>
      <c r="FZ1078" s="472"/>
      <c r="GA1078" s="472"/>
      <c r="GB1078" s="472"/>
      <c r="GC1078" s="472"/>
      <c r="GD1078" s="472"/>
      <c r="GE1078" s="472"/>
      <c r="GF1078" s="472"/>
      <c r="GG1078" s="472"/>
      <c r="GH1078" s="472"/>
      <c r="GI1078" s="472"/>
      <c r="GJ1078" s="472"/>
      <c r="GK1078" s="472"/>
      <c r="GL1078" s="472"/>
      <c r="GM1078" s="472"/>
      <c r="GN1078" s="472"/>
      <c r="GO1078" s="472"/>
      <c r="GP1078" s="472"/>
      <c r="GQ1078" s="472"/>
      <c r="GR1078" s="472"/>
      <c r="GS1078" s="472"/>
      <c r="GT1078" s="472"/>
      <c r="GU1078" s="472"/>
      <c r="GV1078" s="472"/>
    </row>
    <row r="1079" spans="1:204" s="473" customFormat="1" ht="32" x14ac:dyDescent="0.2">
      <c r="A1079" s="491"/>
      <c r="B1079" s="483" t="s">
        <v>1830</v>
      </c>
      <c r="C1079" s="475" t="s">
        <v>1152</v>
      </c>
      <c r="D1079" s="478">
        <v>2</v>
      </c>
      <c r="E1079" s="478"/>
      <c r="F1079" s="478"/>
      <c r="G1079" s="478"/>
      <c r="H1079" s="478"/>
      <c r="I1079" s="478">
        <v>1</v>
      </c>
      <c r="J1079" s="478"/>
      <c r="K1079" s="478"/>
      <c r="L1079" s="478">
        <v>1</v>
      </c>
      <c r="M1079" s="478"/>
      <c r="N1079" s="478"/>
      <c r="O1079" s="478"/>
      <c r="P1079" s="478"/>
      <c r="Q1079" s="478"/>
      <c r="R1079" s="478"/>
      <c r="S1079" s="478"/>
      <c r="T1079" s="478"/>
      <c r="U1079" s="478"/>
      <c r="V1079" s="478"/>
      <c r="W1079" s="478"/>
      <c r="X1079" s="478">
        <v>0</v>
      </c>
      <c r="Y1079" s="478"/>
      <c r="Z1079" s="478"/>
      <c r="AA1079" s="478"/>
      <c r="AB1079" s="478"/>
      <c r="AC1079" s="478"/>
      <c r="AD1079" s="478"/>
      <c r="AE1079" s="478"/>
      <c r="AF1079" s="478"/>
      <c r="AG1079" s="478"/>
      <c r="AH1079" s="478"/>
      <c r="AI1079" s="478"/>
      <c r="AJ1079" s="478"/>
      <c r="AK1079" s="478"/>
      <c r="AL1079" s="478"/>
      <c r="AM1079" s="478"/>
      <c r="AN1079" s="478"/>
      <c r="AO1079" s="478"/>
      <c r="AP1079" s="478"/>
      <c r="AQ1079" s="478"/>
      <c r="AR1079" s="478"/>
      <c r="AS1079" s="478"/>
      <c r="AT1079" s="478"/>
      <c r="AU1079" s="478"/>
      <c r="AV1079" s="478"/>
      <c r="AW1079" s="478"/>
      <c r="AX1079" s="478"/>
      <c r="AY1079" s="478"/>
      <c r="AZ1079" s="478"/>
      <c r="BA1079" s="478"/>
      <c r="BB1079" s="478"/>
      <c r="BC1079" s="478"/>
      <c r="BD1079" s="475" t="s">
        <v>2987</v>
      </c>
      <c r="BE1079" s="475"/>
      <c r="BF1079" s="472"/>
      <c r="BG1079" s="472"/>
      <c r="BH1079" s="472"/>
      <c r="BI1079" s="472"/>
      <c r="BJ1079" s="472"/>
      <c r="BK1079" s="472"/>
      <c r="BL1079" s="472"/>
      <c r="BM1079" s="472"/>
      <c r="BN1079" s="472"/>
      <c r="BO1079" s="472"/>
      <c r="BP1079" s="472"/>
      <c r="BQ1079" s="472"/>
      <c r="BR1079" s="472"/>
      <c r="BS1079" s="472"/>
      <c r="BT1079" s="472"/>
      <c r="BU1079" s="472"/>
      <c r="BV1079" s="472"/>
      <c r="BW1079" s="472"/>
      <c r="BX1079" s="472"/>
      <c r="BY1079" s="472"/>
      <c r="BZ1079" s="472"/>
      <c r="CA1079" s="472"/>
      <c r="CB1079" s="472"/>
      <c r="CC1079" s="472"/>
      <c r="CD1079" s="472"/>
      <c r="CE1079" s="472"/>
      <c r="CF1079" s="472"/>
      <c r="CG1079" s="472"/>
      <c r="CH1079" s="472"/>
      <c r="CI1079" s="472"/>
      <c r="CJ1079" s="472"/>
      <c r="CK1079" s="472"/>
      <c r="CL1079" s="472"/>
      <c r="CM1079" s="472"/>
      <c r="CN1079" s="472"/>
      <c r="CO1079" s="472"/>
      <c r="CP1079" s="472"/>
      <c r="CQ1079" s="472"/>
      <c r="CR1079" s="472"/>
      <c r="CS1079" s="472"/>
      <c r="CT1079" s="472"/>
      <c r="CU1079" s="472"/>
      <c r="CV1079" s="472"/>
      <c r="CW1079" s="472"/>
      <c r="CX1079" s="472"/>
      <c r="CY1079" s="472"/>
      <c r="CZ1079" s="472"/>
      <c r="DA1079" s="472"/>
      <c r="DB1079" s="472"/>
      <c r="DC1079" s="472"/>
      <c r="DD1079" s="472"/>
      <c r="DE1079" s="472"/>
      <c r="DF1079" s="472"/>
      <c r="DG1079" s="472"/>
      <c r="DH1079" s="472"/>
      <c r="DI1079" s="472"/>
      <c r="DJ1079" s="472"/>
      <c r="DK1079" s="472"/>
      <c r="DL1079" s="472"/>
      <c r="DM1079" s="472"/>
      <c r="DN1079" s="472"/>
      <c r="DO1079" s="472"/>
      <c r="DP1079" s="472"/>
      <c r="DQ1079" s="472"/>
      <c r="DR1079" s="472"/>
      <c r="DS1079" s="472"/>
      <c r="DT1079" s="472"/>
      <c r="DU1079" s="472"/>
      <c r="DV1079" s="472"/>
      <c r="DW1079" s="472"/>
      <c r="DX1079" s="472"/>
      <c r="DY1079" s="472"/>
      <c r="DZ1079" s="472"/>
      <c r="EA1079" s="472"/>
      <c r="EB1079" s="472"/>
      <c r="EC1079" s="472"/>
      <c r="ED1079" s="472"/>
      <c r="EE1079" s="472"/>
      <c r="EF1079" s="472"/>
      <c r="EG1079" s="472"/>
      <c r="EH1079" s="472"/>
      <c r="EI1079" s="472"/>
      <c r="EJ1079" s="472"/>
      <c r="EK1079" s="472"/>
      <c r="EL1079" s="472"/>
      <c r="EM1079" s="472"/>
      <c r="EN1079" s="472"/>
      <c r="EO1079" s="472"/>
      <c r="EP1079" s="472"/>
      <c r="EQ1079" s="472"/>
      <c r="ER1079" s="472"/>
      <c r="ES1079" s="472"/>
      <c r="ET1079" s="472"/>
      <c r="EU1079" s="472"/>
      <c r="EV1079" s="472"/>
      <c r="EW1079" s="472"/>
      <c r="EX1079" s="472"/>
      <c r="EY1079" s="472"/>
      <c r="EZ1079" s="472"/>
      <c r="FA1079" s="472"/>
      <c r="FB1079" s="472"/>
      <c r="FC1079" s="472"/>
      <c r="FD1079" s="472"/>
      <c r="FE1079" s="472"/>
      <c r="FF1079" s="472"/>
      <c r="FG1079" s="472"/>
      <c r="FH1079" s="472"/>
      <c r="FI1079" s="472"/>
      <c r="FJ1079" s="472"/>
      <c r="FK1079" s="472"/>
      <c r="FL1079" s="472"/>
      <c r="FM1079" s="472"/>
      <c r="FN1079" s="472"/>
      <c r="FO1079" s="472"/>
      <c r="FP1079" s="472"/>
      <c r="FQ1079" s="472"/>
      <c r="FR1079" s="472"/>
      <c r="FS1079" s="472"/>
      <c r="FT1079" s="472"/>
      <c r="FU1079" s="472"/>
      <c r="FV1079" s="472"/>
      <c r="FW1079" s="472"/>
      <c r="FX1079" s="472"/>
      <c r="FY1079" s="472"/>
      <c r="FZ1079" s="472"/>
      <c r="GA1079" s="472"/>
      <c r="GB1079" s="472"/>
      <c r="GC1079" s="472"/>
      <c r="GD1079" s="472"/>
      <c r="GE1079" s="472"/>
      <c r="GF1079" s="472"/>
      <c r="GG1079" s="472"/>
      <c r="GH1079" s="472"/>
      <c r="GI1079" s="472"/>
      <c r="GJ1079" s="472"/>
      <c r="GK1079" s="472"/>
      <c r="GL1079" s="472"/>
      <c r="GM1079" s="472"/>
      <c r="GN1079" s="472"/>
      <c r="GO1079" s="472"/>
      <c r="GP1079" s="472"/>
      <c r="GQ1079" s="472"/>
      <c r="GR1079" s="472"/>
      <c r="GS1079" s="472"/>
      <c r="GT1079" s="472"/>
      <c r="GU1079" s="472"/>
      <c r="GV1079" s="472"/>
    </row>
    <row r="1080" spans="1:204" s="473" customFormat="1" ht="32" x14ac:dyDescent="0.2">
      <c r="A1080" s="491"/>
      <c r="B1080" s="492" t="s">
        <v>1831</v>
      </c>
      <c r="C1080" s="475" t="s">
        <v>1152</v>
      </c>
      <c r="D1080" s="478">
        <v>0.90000000000000013</v>
      </c>
      <c r="E1080" s="478"/>
      <c r="F1080" s="478"/>
      <c r="G1080" s="478"/>
      <c r="H1080" s="478"/>
      <c r="I1080" s="478"/>
      <c r="J1080" s="478"/>
      <c r="K1080" s="478"/>
      <c r="L1080" s="478"/>
      <c r="M1080" s="478"/>
      <c r="N1080" s="478"/>
      <c r="O1080" s="478"/>
      <c r="P1080" s="478"/>
      <c r="Q1080" s="478"/>
      <c r="R1080" s="478"/>
      <c r="S1080" s="478"/>
      <c r="T1080" s="478"/>
      <c r="U1080" s="478"/>
      <c r="V1080" s="478"/>
      <c r="W1080" s="478"/>
      <c r="X1080" s="478">
        <v>0</v>
      </c>
      <c r="Y1080" s="478"/>
      <c r="Z1080" s="478"/>
      <c r="AA1080" s="478"/>
      <c r="AB1080" s="478"/>
      <c r="AC1080" s="478"/>
      <c r="AD1080" s="478"/>
      <c r="AE1080" s="478"/>
      <c r="AF1080" s="478"/>
      <c r="AG1080" s="478"/>
      <c r="AH1080" s="478"/>
      <c r="AI1080" s="478"/>
      <c r="AJ1080" s="478"/>
      <c r="AK1080" s="478"/>
      <c r="AL1080" s="478"/>
      <c r="AM1080" s="478"/>
      <c r="AN1080" s="478"/>
      <c r="AO1080" s="478"/>
      <c r="AP1080" s="478"/>
      <c r="AQ1080" s="478"/>
      <c r="AR1080" s="478"/>
      <c r="AS1080" s="478"/>
      <c r="AT1080" s="478"/>
      <c r="AU1080" s="478"/>
      <c r="AV1080" s="478"/>
      <c r="AW1080" s="478"/>
      <c r="AX1080" s="478"/>
      <c r="AY1080" s="478"/>
      <c r="AZ1080" s="478"/>
      <c r="BA1080" s="478"/>
      <c r="BB1080" s="478"/>
      <c r="BC1080" s="478"/>
      <c r="BD1080" s="475" t="s">
        <v>3002</v>
      </c>
      <c r="BE1080" s="475"/>
      <c r="BF1080" s="472"/>
      <c r="BG1080" s="472">
        <v>0</v>
      </c>
      <c r="BH1080" s="472">
        <v>0.9</v>
      </c>
      <c r="BI1080" s="472"/>
      <c r="BJ1080" s="472"/>
      <c r="BK1080" s="472"/>
      <c r="BL1080" s="472"/>
      <c r="BM1080" s="472"/>
      <c r="BN1080" s="472"/>
      <c r="BO1080" s="472"/>
      <c r="BP1080" s="472"/>
      <c r="BQ1080" s="472"/>
      <c r="BR1080" s="472"/>
      <c r="BS1080" s="472"/>
      <c r="BT1080" s="472"/>
      <c r="BU1080" s="472"/>
      <c r="BV1080" s="472"/>
      <c r="BW1080" s="472"/>
      <c r="BX1080" s="472"/>
      <c r="BY1080" s="472"/>
      <c r="BZ1080" s="472"/>
      <c r="CA1080" s="472"/>
      <c r="CB1080" s="472"/>
      <c r="CC1080" s="472"/>
      <c r="CD1080" s="472"/>
      <c r="CE1080" s="472"/>
      <c r="CF1080" s="472"/>
      <c r="CG1080" s="472"/>
      <c r="CH1080" s="472"/>
      <c r="CI1080" s="472"/>
      <c r="CJ1080" s="472"/>
      <c r="CK1080" s="472"/>
      <c r="CL1080" s="472"/>
      <c r="CM1080" s="472"/>
      <c r="CN1080" s="472"/>
      <c r="CO1080" s="472"/>
      <c r="CP1080" s="472"/>
      <c r="CQ1080" s="472"/>
      <c r="CR1080" s="472"/>
      <c r="CS1080" s="472"/>
      <c r="CT1080" s="472"/>
      <c r="CU1080" s="472"/>
      <c r="CV1080" s="472"/>
      <c r="CW1080" s="472"/>
      <c r="CX1080" s="472"/>
      <c r="CY1080" s="472"/>
      <c r="CZ1080" s="472"/>
      <c r="DA1080" s="472"/>
      <c r="DB1080" s="472"/>
      <c r="DC1080" s="472"/>
      <c r="DD1080" s="472"/>
      <c r="DE1080" s="472"/>
      <c r="DF1080" s="472"/>
      <c r="DG1080" s="472"/>
      <c r="DH1080" s="472"/>
      <c r="DI1080" s="472"/>
      <c r="DJ1080" s="472"/>
      <c r="DK1080" s="472"/>
      <c r="DL1080" s="472"/>
      <c r="DM1080" s="472"/>
      <c r="DN1080" s="472"/>
      <c r="DO1080" s="472"/>
      <c r="DP1080" s="472"/>
      <c r="DQ1080" s="472"/>
      <c r="DR1080" s="472"/>
      <c r="DS1080" s="472"/>
      <c r="DT1080" s="472"/>
      <c r="DU1080" s="472"/>
      <c r="DV1080" s="472"/>
      <c r="DW1080" s="472"/>
      <c r="DX1080" s="472"/>
      <c r="DY1080" s="472"/>
      <c r="DZ1080" s="472"/>
      <c r="EA1080" s="472"/>
      <c r="EB1080" s="472"/>
      <c r="EC1080" s="472"/>
      <c r="ED1080" s="472"/>
      <c r="EE1080" s="472"/>
      <c r="EF1080" s="472"/>
      <c r="EG1080" s="472"/>
      <c r="EH1080" s="472"/>
      <c r="EI1080" s="472"/>
      <c r="EJ1080" s="472"/>
      <c r="EK1080" s="472"/>
      <c r="EL1080" s="472"/>
      <c r="EM1080" s="472"/>
      <c r="EN1080" s="472"/>
      <c r="EO1080" s="472"/>
      <c r="EP1080" s="472"/>
      <c r="EQ1080" s="472"/>
      <c r="ER1080" s="472"/>
      <c r="ES1080" s="472"/>
      <c r="ET1080" s="472"/>
      <c r="EU1080" s="472"/>
      <c r="EV1080" s="472"/>
      <c r="EW1080" s="472"/>
      <c r="EX1080" s="472"/>
      <c r="EY1080" s="472"/>
      <c r="EZ1080" s="472"/>
      <c r="FA1080" s="472"/>
      <c r="FB1080" s="472"/>
      <c r="FC1080" s="472"/>
      <c r="FD1080" s="472"/>
      <c r="FE1080" s="472"/>
      <c r="FF1080" s="472"/>
      <c r="FG1080" s="472"/>
      <c r="FH1080" s="472"/>
      <c r="FI1080" s="472"/>
      <c r="FJ1080" s="472"/>
      <c r="FK1080" s="472"/>
      <c r="FL1080" s="472"/>
      <c r="FM1080" s="472"/>
      <c r="FN1080" s="472"/>
      <c r="FO1080" s="472"/>
      <c r="FP1080" s="472"/>
      <c r="FQ1080" s="472"/>
      <c r="FR1080" s="472"/>
      <c r="FS1080" s="472"/>
      <c r="FT1080" s="472"/>
      <c r="FU1080" s="472"/>
      <c r="FV1080" s="472"/>
      <c r="FW1080" s="472"/>
      <c r="FX1080" s="472"/>
      <c r="FY1080" s="472"/>
      <c r="FZ1080" s="472"/>
      <c r="GA1080" s="472"/>
      <c r="GB1080" s="472"/>
      <c r="GC1080" s="472"/>
      <c r="GD1080" s="472"/>
      <c r="GE1080" s="472"/>
      <c r="GF1080" s="472"/>
      <c r="GG1080" s="472"/>
      <c r="GH1080" s="472"/>
      <c r="GI1080" s="472"/>
      <c r="GJ1080" s="472"/>
      <c r="GK1080" s="472"/>
      <c r="GL1080" s="472"/>
      <c r="GM1080" s="472"/>
      <c r="GN1080" s="472"/>
      <c r="GO1080" s="472"/>
      <c r="GP1080" s="472"/>
      <c r="GQ1080" s="472"/>
      <c r="GR1080" s="472"/>
      <c r="GS1080" s="472"/>
      <c r="GT1080" s="472"/>
      <c r="GU1080" s="472"/>
      <c r="GV1080" s="472"/>
    </row>
    <row r="1081" spans="1:204" s="473" customFormat="1" ht="32" x14ac:dyDescent="0.2">
      <c r="A1081" s="491"/>
      <c r="B1081" s="492" t="s">
        <v>1832</v>
      </c>
      <c r="C1081" s="475" t="s">
        <v>1152</v>
      </c>
      <c r="D1081" s="478">
        <v>0.4</v>
      </c>
      <c r="E1081" s="478"/>
      <c r="F1081" s="478"/>
      <c r="G1081" s="478"/>
      <c r="H1081" s="478"/>
      <c r="I1081" s="478"/>
      <c r="J1081" s="478"/>
      <c r="K1081" s="478"/>
      <c r="L1081" s="478"/>
      <c r="M1081" s="478"/>
      <c r="N1081" s="478"/>
      <c r="O1081" s="478"/>
      <c r="P1081" s="478"/>
      <c r="Q1081" s="478"/>
      <c r="R1081" s="478"/>
      <c r="S1081" s="478"/>
      <c r="T1081" s="478"/>
      <c r="U1081" s="478"/>
      <c r="V1081" s="478"/>
      <c r="W1081" s="478"/>
      <c r="X1081" s="478">
        <v>0</v>
      </c>
      <c r="Y1081" s="478"/>
      <c r="Z1081" s="478"/>
      <c r="AA1081" s="478"/>
      <c r="AB1081" s="478"/>
      <c r="AC1081" s="478"/>
      <c r="AD1081" s="478"/>
      <c r="AE1081" s="478"/>
      <c r="AF1081" s="478"/>
      <c r="AG1081" s="478"/>
      <c r="AH1081" s="478"/>
      <c r="AI1081" s="478"/>
      <c r="AJ1081" s="478"/>
      <c r="AK1081" s="478"/>
      <c r="AL1081" s="478"/>
      <c r="AM1081" s="478"/>
      <c r="AN1081" s="478"/>
      <c r="AO1081" s="478"/>
      <c r="AP1081" s="478"/>
      <c r="AQ1081" s="478"/>
      <c r="AR1081" s="478"/>
      <c r="AS1081" s="478"/>
      <c r="AT1081" s="478"/>
      <c r="AU1081" s="478"/>
      <c r="AV1081" s="478"/>
      <c r="AW1081" s="478"/>
      <c r="AX1081" s="478"/>
      <c r="AY1081" s="478"/>
      <c r="AZ1081" s="478"/>
      <c r="BA1081" s="478"/>
      <c r="BB1081" s="478"/>
      <c r="BC1081" s="478"/>
      <c r="BD1081" s="475" t="s">
        <v>3002</v>
      </c>
      <c r="BE1081" s="475"/>
      <c r="BF1081" s="472"/>
      <c r="BG1081" s="472">
        <v>0</v>
      </c>
      <c r="BH1081" s="472">
        <v>0.4</v>
      </c>
      <c r="BI1081" s="472"/>
      <c r="BJ1081" s="472"/>
      <c r="BK1081" s="472"/>
      <c r="BL1081" s="472"/>
      <c r="BM1081" s="472"/>
      <c r="BN1081" s="472"/>
      <c r="BO1081" s="472"/>
      <c r="BP1081" s="472"/>
      <c r="BQ1081" s="472"/>
      <c r="BR1081" s="472"/>
      <c r="BS1081" s="472"/>
      <c r="BT1081" s="472"/>
      <c r="BU1081" s="472"/>
      <c r="BV1081" s="472"/>
      <c r="BW1081" s="472"/>
      <c r="BX1081" s="472"/>
      <c r="BY1081" s="472"/>
      <c r="BZ1081" s="472"/>
      <c r="CA1081" s="472"/>
      <c r="CB1081" s="472"/>
      <c r="CC1081" s="472"/>
      <c r="CD1081" s="472"/>
      <c r="CE1081" s="472"/>
      <c r="CF1081" s="472"/>
      <c r="CG1081" s="472"/>
      <c r="CH1081" s="472"/>
      <c r="CI1081" s="472"/>
      <c r="CJ1081" s="472"/>
      <c r="CK1081" s="472"/>
      <c r="CL1081" s="472"/>
      <c r="CM1081" s="472"/>
      <c r="CN1081" s="472"/>
      <c r="CO1081" s="472"/>
      <c r="CP1081" s="472"/>
      <c r="CQ1081" s="472"/>
      <c r="CR1081" s="472"/>
      <c r="CS1081" s="472"/>
      <c r="CT1081" s="472"/>
      <c r="CU1081" s="472"/>
      <c r="CV1081" s="472"/>
      <c r="CW1081" s="472"/>
      <c r="CX1081" s="472"/>
      <c r="CY1081" s="472"/>
      <c r="CZ1081" s="472"/>
      <c r="DA1081" s="472"/>
      <c r="DB1081" s="472"/>
      <c r="DC1081" s="472"/>
      <c r="DD1081" s="472"/>
      <c r="DE1081" s="472"/>
      <c r="DF1081" s="472"/>
      <c r="DG1081" s="472"/>
      <c r="DH1081" s="472"/>
      <c r="DI1081" s="472"/>
      <c r="DJ1081" s="472"/>
      <c r="DK1081" s="472"/>
      <c r="DL1081" s="472"/>
      <c r="DM1081" s="472"/>
      <c r="DN1081" s="472"/>
      <c r="DO1081" s="472"/>
      <c r="DP1081" s="472"/>
      <c r="DQ1081" s="472"/>
      <c r="DR1081" s="472"/>
      <c r="DS1081" s="472"/>
      <c r="DT1081" s="472"/>
      <c r="DU1081" s="472"/>
      <c r="DV1081" s="472"/>
      <c r="DW1081" s="472"/>
      <c r="DX1081" s="472"/>
      <c r="DY1081" s="472"/>
      <c r="DZ1081" s="472"/>
      <c r="EA1081" s="472"/>
      <c r="EB1081" s="472"/>
      <c r="EC1081" s="472"/>
      <c r="ED1081" s="472"/>
      <c r="EE1081" s="472"/>
      <c r="EF1081" s="472"/>
      <c r="EG1081" s="472"/>
      <c r="EH1081" s="472"/>
      <c r="EI1081" s="472"/>
      <c r="EJ1081" s="472"/>
      <c r="EK1081" s="472"/>
      <c r="EL1081" s="472"/>
      <c r="EM1081" s="472"/>
      <c r="EN1081" s="472"/>
      <c r="EO1081" s="472"/>
      <c r="EP1081" s="472"/>
      <c r="EQ1081" s="472"/>
      <c r="ER1081" s="472"/>
      <c r="ES1081" s="472"/>
      <c r="ET1081" s="472"/>
      <c r="EU1081" s="472"/>
      <c r="EV1081" s="472"/>
      <c r="EW1081" s="472"/>
      <c r="EX1081" s="472"/>
      <c r="EY1081" s="472"/>
      <c r="EZ1081" s="472"/>
      <c r="FA1081" s="472"/>
      <c r="FB1081" s="472"/>
      <c r="FC1081" s="472"/>
      <c r="FD1081" s="472"/>
      <c r="FE1081" s="472"/>
      <c r="FF1081" s="472"/>
      <c r="FG1081" s="472"/>
      <c r="FH1081" s="472"/>
      <c r="FI1081" s="472"/>
      <c r="FJ1081" s="472"/>
      <c r="FK1081" s="472"/>
      <c r="FL1081" s="472"/>
      <c r="FM1081" s="472"/>
      <c r="FN1081" s="472"/>
      <c r="FO1081" s="472"/>
      <c r="FP1081" s="472"/>
      <c r="FQ1081" s="472"/>
      <c r="FR1081" s="472"/>
      <c r="FS1081" s="472"/>
      <c r="FT1081" s="472"/>
      <c r="FU1081" s="472"/>
      <c r="FV1081" s="472"/>
      <c r="FW1081" s="472"/>
      <c r="FX1081" s="472"/>
      <c r="FY1081" s="472"/>
      <c r="FZ1081" s="472"/>
      <c r="GA1081" s="472"/>
      <c r="GB1081" s="472"/>
      <c r="GC1081" s="472"/>
      <c r="GD1081" s="472"/>
      <c r="GE1081" s="472"/>
      <c r="GF1081" s="472"/>
      <c r="GG1081" s="472"/>
      <c r="GH1081" s="472"/>
      <c r="GI1081" s="472"/>
      <c r="GJ1081" s="472"/>
      <c r="GK1081" s="472"/>
      <c r="GL1081" s="472"/>
      <c r="GM1081" s="472"/>
      <c r="GN1081" s="472"/>
      <c r="GO1081" s="472"/>
      <c r="GP1081" s="472"/>
      <c r="GQ1081" s="472"/>
      <c r="GR1081" s="472"/>
      <c r="GS1081" s="472"/>
      <c r="GT1081" s="472"/>
      <c r="GU1081" s="472"/>
      <c r="GV1081" s="472"/>
    </row>
    <row r="1082" spans="1:204" s="473" customFormat="1" ht="32" x14ac:dyDescent="0.2">
      <c r="A1082" s="491"/>
      <c r="B1082" s="492" t="s">
        <v>1833</v>
      </c>
      <c r="C1082" s="475" t="s">
        <v>1152</v>
      </c>
      <c r="D1082" s="478">
        <v>0.5</v>
      </c>
      <c r="E1082" s="478"/>
      <c r="F1082" s="478"/>
      <c r="G1082" s="478"/>
      <c r="H1082" s="478"/>
      <c r="I1082" s="478"/>
      <c r="J1082" s="478"/>
      <c r="K1082" s="478"/>
      <c r="L1082" s="478"/>
      <c r="M1082" s="478"/>
      <c r="N1082" s="478"/>
      <c r="O1082" s="478"/>
      <c r="P1082" s="478"/>
      <c r="Q1082" s="478"/>
      <c r="R1082" s="478"/>
      <c r="S1082" s="478"/>
      <c r="T1082" s="478"/>
      <c r="U1082" s="478"/>
      <c r="V1082" s="478"/>
      <c r="W1082" s="478"/>
      <c r="X1082" s="478">
        <v>0</v>
      </c>
      <c r="Y1082" s="478"/>
      <c r="Z1082" s="478"/>
      <c r="AA1082" s="478"/>
      <c r="AB1082" s="478"/>
      <c r="AC1082" s="478"/>
      <c r="AD1082" s="478"/>
      <c r="AE1082" s="478"/>
      <c r="AF1082" s="478"/>
      <c r="AG1082" s="478"/>
      <c r="AH1082" s="478"/>
      <c r="AI1082" s="478"/>
      <c r="AJ1082" s="478"/>
      <c r="AK1082" s="478"/>
      <c r="AL1082" s="478"/>
      <c r="AM1082" s="478"/>
      <c r="AN1082" s="478"/>
      <c r="AO1082" s="478"/>
      <c r="AP1082" s="478"/>
      <c r="AQ1082" s="478"/>
      <c r="AR1082" s="478"/>
      <c r="AS1082" s="478"/>
      <c r="AT1082" s="478"/>
      <c r="AU1082" s="478"/>
      <c r="AV1082" s="478"/>
      <c r="AW1082" s="478"/>
      <c r="AX1082" s="478"/>
      <c r="AY1082" s="478"/>
      <c r="AZ1082" s="478"/>
      <c r="BA1082" s="478"/>
      <c r="BB1082" s="478"/>
      <c r="BC1082" s="478"/>
      <c r="BD1082" s="475" t="s">
        <v>3002</v>
      </c>
      <c r="BE1082" s="475"/>
      <c r="BF1082" s="472"/>
      <c r="BG1082" s="472">
        <v>0</v>
      </c>
      <c r="BH1082" s="472">
        <v>0.5</v>
      </c>
      <c r="BI1082" s="472"/>
      <c r="BJ1082" s="472"/>
      <c r="BK1082" s="472"/>
      <c r="BL1082" s="472"/>
      <c r="BM1082" s="472"/>
      <c r="BN1082" s="472"/>
      <c r="BO1082" s="472"/>
      <c r="BP1082" s="472"/>
      <c r="BQ1082" s="472"/>
      <c r="BR1082" s="472"/>
      <c r="BS1082" s="472"/>
      <c r="BT1082" s="472"/>
      <c r="BU1082" s="472"/>
      <c r="BV1082" s="472"/>
      <c r="BW1082" s="472"/>
      <c r="BX1082" s="472"/>
      <c r="BY1082" s="472"/>
      <c r="BZ1082" s="472"/>
      <c r="CA1082" s="472"/>
      <c r="CB1082" s="472"/>
      <c r="CC1082" s="472"/>
      <c r="CD1082" s="472"/>
      <c r="CE1082" s="472"/>
      <c r="CF1082" s="472"/>
      <c r="CG1082" s="472"/>
      <c r="CH1082" s="472"/>
      <c r="CI1082" s="472"/>
      <c r="CJ1082" s="472"/>
      <c r="CK1082" s="472"/>
      <c r="CL1082" s="472"/>
      <c r="CM1082" s="472"/>
      <c r="CN1082" s="472"/>
      <c r="CO1082" s="472"/>
      <c r="CP1082" s="472"/>
      <c r="CQ1082" s="472"/>
      <c r="CR1082" s="472"/>
      <c r="CS1082" s="472"/>
      <c r="CT1082" s="472"/>
      <c r="CU1082" s="472"/>
      <c r="CV1082" s="472"/>
      <c r="CW1082" s="472"/>
      <c r="CX1082" s="472"/>
      <c r="CY1082" s="472"/>
      <c r="CZ1082" s="472"/>
      <c r="DA1082" s="472"/>
      <c r="DB1082" s="472"/>
      <c r="DC1082" s="472"/>
      <c r="DD1082" s="472"/>
      <c r="DE1082" s="472"/>
      <c r="DF1082" s="472"/>
      <c r="DG1082" s="472"/>
      <c r="DH1082" s="472"/>
      <c r="DI1082" s="472"/>
      <c r="DJ1082" s="472"/>
      <c r="DK1082" s="472"/>
      <c r="DL1082" s="472"/>
      <c r="DM1082" s="472"/>
      <c r="DN1082" s="472"/>
      <c r="DO1082" s="472"/>
      <c r="DP1082" s="472"/>
      <c r="DQ1082" s="472"/>
      <c r="DR1082" s="472"/>
      <c r="DS1082" s="472"/>
      <c r="DT1082" s="472"/>
      <c r="DU1082" s="472"/>
      <c r="DV1082" s="472"/>
      <c r="DW1082" s="472"/>
      <c r="DX1082" s="472"/>
      <c r="DY1082" s="472"/>
      <c r="DZ1082" s="472"/>
      <c r="EA1082" s="472"/>
      <c r="EB1082" s="472"/>
      <c r="EC1082" s="472"/>
      <c r="ED1082" s="472"/>
      <c r="EE1082" s="472"/>
      <c r="EF1082" s="472"/>
      <c r="EG1082" s="472"/>
      <c r="EH1082" s="472"/>
      <c r="EI1082" s="472"/>
      <c r="EJ1082" s="472"/>
      <c r="EK1082" s="472"/>
      <c r="EL1082" s="472"/>
      <c r="EM1082" s="472"/>
      <c r="EN1082" s="472"/>
      <c r="EO1082" s="472"/>
      <c r="EP1082" s="472"/>
      <c r="EQ1082" s="472"/>
      <c r="ER1082" s="472"/>
      <c r="ES1082" s="472"/>
      <c r="ET1082" s="472"/>
      <c r="EU1082" s="472"/>
      <c r="EV1082" s="472"/>
      <c r="EW1082" s="472"/>
      <c r="EX1082" s="472"/>
      <c r="EY1082" s="472"/>
      <c r="EZ1082" s="472"/>
      <c r="FA1082" s="472"/>
      <c r="FB1082" s="472"/>
      <c r="FC1082" s="472"/>
      <c r="FD1082" s="472"/>
      <c r="FE1082" s="472"/>
      <c r="FF1082" s="472"/>
      <c r="FG1082" s="472"/>
      <c r="FH1082" s="472"/>
      <c r="FI1082" s="472"/>
      <c r="FJ1082" s="472"/>
      <c r="FK1082" s="472"/>
      <c r="FL1082" s="472"/>
      <c r="FM1082" s="472"/>
      <c r="FN1082" s="472"/>
      <c r="FO1082" s="472"/>
      <c r="FP1082" s="472"/>
      <c r="FQ1082" s="472"/>
      <c r="FR1082" s="472"/>
      <c r="FS1082" s="472"/>
      <c r="FT1082" s="472"/>
      <c r="FU1082" s="472"/>
      <c r="FV1082" s="472"/>
      <c r="FW1082" s="472"/>
      <c r="FX1082" s="472"/>
      <c r="FY1082" s="472"/>
      <c r="FZ1082" s="472"/>
      <c r="GA1082" s="472"/>
      <c r="GB1082" s="472"/>
      <c r="GC1082" s="472"/>
      <c r="GD1082" s="472"/>
      <c r="GE1082" s="472"/>
      <c r="GF1082" s="472"/>
      <c r="GG1082" s="472"/>
      <c r="GH1082" s="472"/>
      <c r="GI1082" s="472"/>
      <c r="GJ1082" s="472"/>
      <c r="GK1082" s="472"/>
      <c r="GL1082" s="472"/>
      <c r="GM1082" s="472"/>
      <c r="GN1082" s="472"/>
      <c r="GO1082" s="472"/>
      <c r="GP1082" s="472"/>
      <c r="GQ1082" s="472"/>
      <c r="GR1082" s="472"/>
      <c r="GS1082" s="472"/>
      <c r="GT1082" s="472"/>
      <c r="GU1082" s="472"/>
      <c r="GV1082" s="472"/>
    </row>
    <row r="1083" spans="1:204" s="473" customFormat="1" ht="32" x14ac:dyDescent="0.2">
      <c r="A1083" s="491"/>
      <c r="B1083" s="492" t="s">
        <v>1834</v>
      </c>
      <c r="C1083" s="475" t="s">
        <v>1152</v>
      </c>
      <c r="D1083" s="478">
        <v>0.7</v>
      </c>
      <c r="E1083" s="478"/>
      <c r="F1083" s="478"/>
      <c r="G1083" s="478"/>
      <c r="H1083" s="478"/>
      <c r="I1083" s="478"/>
      <c r="J1083" s="478"/>
      <c r="K1083" s="478"/>
      <c r="L1083" s="478"/>
      <c r="M1083" s="478"/>
      <c r="N1083" s="478"/>
      <c r="O1083" s="478"/>
      <c r="P1083" s="478"/>
      <c r="Q1083" s="478"/>
      <c r="R1083" s="478"/>
      <c r="S1083" s="478"/>
      <c r="T1083" s="478"/>
      <c r="U1083" s="478"/>
      <c r="V1083" s="478"/>
      <c r="W1083" s="478"/>
      <c r="X1083" s="478">
        <v>0</v>
      </c>
      <c r="Y1083" s="478"/>
      <c r="Z1083" s="478"/>
      <c r="AA1083" s="478"/>
      <c r="AB1083" s="478"/>
      <c r="AC1083" s="478"/>
      <c r="AD1083" s="478"/>
      <c r="AE1083" s="478"/>
      <c r="AF1083" s="478"/>
      <c r="AG1083" s="478"/>
      <c r="AH1083" s="478"/>
      <c r="AI1083" s="478"/>
      <c r="AJ1083" s="478"/>
      <c r="AK1083" s="478"/>
      <c r="AL1083" s="478"/>
      <c r="AM1083" s="478"/>
      <c r="AN1083" s="478"/>
      <c r="AO1083" s="478"/>
      <c r="AP1083" s="478"/>
      <c r="AQ1083" s="478"/>
      <c r="AR1083" s="478"/>
      <c r="AS1083" s="478"/>
      <c r="AT1083" s="478"/>
      <c r="AU1083" s="478"/>
      <c r="AV1083" s="478"/>
      <c r="AW1083" s="478"/>
      <c r="AX1083" s="478"/>
      <c r="AY1083" s="478"/>
      <c r="AZ1083" s="478"/>
      <c r="BA1083" s="478"/>
      <c r="BB1083" s="478"/>
      <c r="BC1083" s="478"/>
      <c r="BD1083" s="475" t="s">
        <v>3002</v>
      </c>
      <c r="BE1083" s="475"/>
      <c r="BF1083" s="472"/>
      <c r="BG1083" s="472">
        <v>0</v>
      </c>
      <c r="BH1083" s="472">
        <v>0.7</v>
      </c>
      <c r="BI1083" s="472"/>
      <c r="BJ1083" s="472"/>
      <c r="BK1083" s="472"/>
      <c r="BL1083" s="472"/>
      <c r="BM1083" s="472"/>
      <c r="BN1083" s="472"/>
      <c r="BO1083" s="472"/>
      <c r="BP1083" s="472"/>
      <c r="BQ1083" s="472"/>
      <c r="BR1083" s="472"/>
      <c r="BS1083" s="472"/>
      <c r="BT1083" s="472"/>
      <c r="BU1083" s="472"/>
      <c r="BV1083" s="472"/>
      <c r="BW1083" s="472"/>
      <c r="BX1083" s="472"/>
      <c r="BY1083" s="472"/>
      <c r="BZ1083" s="472"/>
      <c r="CA1083" s="472"/>
      <c r="CB1083" s="472"/>
      <c r="CC1083" s="472"/>
      <c r="CD1083" s="472"/>
      <c r="CE1083" s="472"/>
      <c r="CF1083" s="472"/>
      <c r="CG1083" s="472"/>
      <c r="CH1083" s="472"/>
      <c r="CI1083" s="472"/>
      <c r="CJ1083" s="472"/>
      <c r="CK1083" s="472"/>
      <c r="CL1083" s="472"/>
      <c r="CM1083" s="472"/>
      <c r="CN1083" s="472"/>
      <c r="CO1083" s="472"/>
      <c r="CP1083" s="472"/>
      <c r="CQ1083" s="472"/>
      <c r="CR1083" s="472"/>
      <c r="CS1083" s="472"/>
      <c r="CT1083" s="472"/>
      <c r="CU1083" s="472"/>
      <c r="CV1083" s="472"/>
      <c r="CW1083" s="472"/>
      <c r="CX1083" s="472"/>
      <c r="CY1083" s="472"/>
      <c r="CZ1083" s="472"/>
      <c r="DA1083" s="472"/>
      <c r="DB1083" s="472"/>
      <c r="DC1083" s="472"/>
      <c r="DD1083" s="472"/>
      <c r="DE1083" s="472"/>
      <c r="DF1083" s="472"/>
      <c r="DG1083" s="472"/>
      <c r="DH1083" s="472"/>
      <c r="DI1083" s="472"/>
      <c r="DJ1083" s="472"/>
      <c r="DK1083" s="472"/>
      <c r="DL1083" s="472"/>
      <c r="DM1083" s="472"/>
      <c r="DN1083" s="472"/>
      <c r="DO1083" s="472"/>
      <c r="DP1083" s="472"/>
      <c r="DQ1083" s="472"/>
      <c r="DR1083" s="472"/>
      <c r="DS1083" s="472"/>
      <c r="DT1083" s="472"/>
      <c r="DU1083" s="472"/>
      <c r="DV1083" s="472"/>
      <c r="DW1083" s="472"/>
      <c r="DX1083" s="472"/>
      <c r="DY1083" s="472"/>
      <c r="DZ1083" s="472"/>
      <c r="EA1083" s="472"/>
      <c r="EB1083" s="472"/>
      <c r="EC1083" s="472"/>
      <c r="ED1083" s="472"/>
      <c r="EE1083" s="472"/>
      <c r="EF1083" s="472"/>
      <c r="EG1083" s="472"/>
      <c r="EH1083" s="472"/>
      <c r="EI1083" s="472"/>
      <c r="EJ1083" s="472"/>
      <c r="EK1083" s="472"/>
      <c r="EL1083" s="472"/>
      <c r="EM1083" s="472"/>
      <c r="EN1083" s="472"/>
      <c r="EO1083" s="472"/>
      <c r="EP1083" s="472"/>
      <c r="EQ1083" s="472"/>
      <c r="ER1083" s="472"/>
      <c r="ES1083" s="472"/>
      <c r="ET1083" s="472"/>
      <c r="EU1083" s="472"/>
      <c r="EV1083" s="472"/>
      <c r="EW1083" s="472"/>
      <c r="EX1083" s="472"/>
      <c r="EY1083" s="472"/>
      <c r="EZ1083" s="472"/>
      <c r="FA1083" s="472"/>
      <c r="FB1083" s="472"/>
      <c r="FC1083" s="472"/>
      <c r="FD1083" s="472"/>
      <c r="FE1083" s="472"/>
      <c r="FF1083" s="472"/>
      <c r="FG1083" s="472"/>
      <c r="FH1083" s="472"/>
      <c r="FI1083" s="472"/>
      <c r="FJ1083" s="472"/>
      <c r="FK1083" s="472"/>
      <c r="FL1083" s="472"/>
      <c r="FM1083" s="472"/>
      <c r="FN1083" s="472"/>
      <c r="FO1083" s="472"/>
      <c r="FP1083" s="472"/>
      <c r="FQ1083" s="472"/>
      <c r="FR1083" s="472"/>
      <c r="FS1083" s="472"/>
      <c r="FT1083" s="472"/>
      <c r="FU1083" s="472"/>
      <c r="FV1083" s="472"/>
      <c r="FW1083" s="472"/>
      <c r="FX1083" s="472"/>
      <c r="FY1083" s="472"/>
      <c r="FZ1083" s="472"/>
      <c r="GA1083" s="472"/>
      <c r="GB1083" s="472"/>
      <c r="GC1083" s="472"/>
      <c r="GD1083" s="472"/>
      <c r="GE1083" s="472"/>
      <c r="GF1083" s="472"/>
      <c r="GG1083" s="472"/>
      <c r="GH1083" s="472"/>
      <c r="GI1083" s="472"/>
      <c r="GJ1083" s="472"/>
      <c r="GK1083" s="472"/>
      <c r="GL1083" s="472"/>
      <c r="GM1083" s="472"/>
      <c r="GN1083" s="472"/>
      <c r="GO1083" s="472"/>
      <c r="GP1083" s="472"/>
      <c r="GQ1083" s="472"/>
      <c r="GR1083" s="472"/>
      <c r="GS1083" s="472"/>
      <c r="GT1083" s="472"/>
      <c r="GU1083" s="472"/>
      <c r="GV1083" s="472"/>
    </row>
    <row r="1084" spans="1:204" s="473" customFormat="1" ht="32" x14ac:dyDescent="0.2">
      <c r="A1084" s="491"/>
      <c r="B1084" s="501" t="s">
        <v>1835</v>
      </c>
      <c r="C1084" s="475" t="s">
        <v>1152</v>
      </c>
      <c r="D1084" s="478">
        <v>3.5</v>
      </c>
      <c r="E1084" s="478"/>
      <c r="F1084" s="478"/>
      <c r="G1084" s="478"/>
      <c r="H1084" s="478">
        <v>0.56000000000000005</v>
      </c>
      <c r="I1084" s="478"/>
      <c r="J1084" s="478"/>
      <c r="K1084" s="478"/>
      <c r="L1084" s="478"/>
      <c r="M1084" s="478"/>
      <c r="N1084" s="478"/>
      <c r="O1084" s="478"/>
      <c r="P1084" s="478"/>
      <c r="Q1084" s="478"/>
      <c r="R1084" s="478"/>
      <c r="S1084" s="478"/>
      <c r="T1084" s="478"/>
      <c r="U1084" s="478"/>
      <c r="V1084" s="478"/>
      <c r="W1084" s="478"/>
      <c r="X1084" s="478">
        <v>0</v>
      </c>
      <c r="Y1084" s="478"/>
      <c r="Z1084" s="478"/>
      <c r="AA1084" s="478"/>
      <c r="AB1084" s="478"/>
      <c r="AC1084" s="478"/>
      <c r="AD1084" s="478"/>
      <c r="AE1084" s="478"/>
      <c r="AF1084" s="478"/>
      <c r="AG1084" s="478"/>
      <c r="AH1084" s="478"/>
      <c r="AI1084" s="478"/>
      <c r="AJ1084" s="478"/>
      <c r="AK1084" s="478"/>
      <c r="AL1084" s="478"/>
      <c r="AM1084" s="478"/>
      <c r="AN1084" s="478"/>
      <c r="AO1084" s="478"/>
      <c r="AP1084" s="478"/>
      <c r="AQ1084" s="478"/>
      <c r="AR1084" s="478"/>
      <c r="AS1084" s="478"/>
      <c r="AT1084" s="478"/>
      <c r="AU1084" s="478"/>
      <c r="AV1084" s="478"/>
      <c r="AW1084" s="478"/>
      <c r="AX1084" s="478"/>
      <c r="AY1084" s="478"/>
      <c r="AZ1084" s="478"/>
      <c r="BA1084" s="478"/>
      <c r="BB1084" s="478"/>
      <c r="BC1084" s="478"/>
      <c r="BD1084" s="475" t="s">
        <v>2981</v>
      </c>
      <c r="BE1084" s="475"/>
      <c r="BF1084" s="472"/>
      <c r="BG1084" s="472">
        <v>0.56000000000000005</v>
      </c>
      <c r="BH1084" s="472">
        <v>2.94</v>
      </c>
      <c r="BI1084" s="472"/>
      <c r="BJ1084" s="472"/>
      <c r="BK1084" s="472"/>
      <c r="BL1084" s="472"/>
      <c r="BM1084" s="472"/>
      <c r="BN1084" s="472"/>
      <c r="BO1084" s="472"/>
      <c r="BP1084" s="472"/>
      <c r="BQ1084" s="472"/>
      <c r="BR1084" s="472"/>
      <c r="BS1084" s="472"/>
      <c r="BT1084" s="472"/>
      <c r="BU1084" s="472"/>
      <c r="BV1084" s="472"/>
      <c r="BW1084" s="472"/>
      <c r="BX1084" s="472"/>
      <c r="BY1084" s="472"/>
      <c r="BZ1084" s="472"/>
      <c r="CA1084" s="472"/>
      <c r="CB1084" s="472"/>
      <c r="CC1084" s="472"/>
      <c r="CD1084" s="472"/>
      <c r="CE1084" s="472"/>
      <c r="CF1084" s="472"/>
      <c r="CG1084" s="472"/>
      <c r="CH1084" s="472"/>
      <c r="CI1084" s="472"/>
      <c r="CJ1084" s="472"/>
      <c r="CK1084" s="472"/>
      <c r="CL1084" s="472"/>
      <c r="CM1084" s="472"/>
      <c r="CN1084" s="472"/>
      <c r="CO1084" s="472"/>
      <c r="CP1084" s="472"/>
      <c r="CQ1084" s="472"/>
      <c r="CR1084" s="472"/>
      <c r="CS1084" s="472"/>
      <c r="CT1084" s="472"/>
      <c r="CU1084" s="472"/>
      <c r="CV1084" s="472"/>
      <c r="CW1084" s="472"/>
      <c r="CX1084" s="472"/>
      <c r="CY1084" s="472"/>
      <c r="CZ1084" s="472"/>
      <c r="DA1084" s="472"/>
      <c r="DB1084" s="472"/>
      <c r="DC1084" s="472"/>
      <c r="DD1084" s="472"/>
      <c r="DE1084" s="472"/>
      <c r="DF1084" s="472"/>
      <c r="DG1084" s="472"/>
      <c r="DH1084" s="472"/>
      <c r="DI1084" s="472"/>
      <c r="DJ1084" s="472"/>
      <c r="DK1084" s="472"/>
      <c r="DL1084" s="472"/>
      <c r="DM1084" s="472"/>
      <c r="DN1084" s="472"/>
      <c r="DO1084" s="472"/>
      <c r="DP1084" s="472"/>
      <c r="DQ1084" s="472"/>
      <c r="DR1084" s="472"/>
      <c r="DS1084" s="472"/>
      <c r="DT1084" s="472"/>
      <c r="DU1084" s="472"/>
      <c r="DV1084" s="472"/>
      <c r="DW1084" s="472"/>
      <c r="DX1084" s="472"/>
      <c r="DY1084" s="472"/>
      <c r="DZ1084" s="472"/>
      <c r="EA1084" s="472"/>
      <c r="EB1084" s="472"/>
      <c r="EC1084" s="472"/>
      <c r="ED1084" s="472"/>
      <c r="EE1084" s="472"/>
      <c r="EF1084" s="472"/>
      <c r="EG1084" s="472"/>
      <c r="EH1084" s="472"/>
      <c r="EI1084" s="472"/>
      <c r="EJ1084" s="472"/>
      <c r="EK1084" s="472"/>
      <c r="EL1084" s="472"/>
      <c r="EM1084" s="472"/>
      <c r="EN1084" s="472"/>
      <c r="EO1084" s="472"/>
      <c r="EP1084" s="472"/>
      <c r="EQ1084" s="472"/>
      <c r="ER1084" s="472"/>
      <c r="ES1084" s="472"/>
      <c r="ET1084" s="472"/>
      <c r="EU1084" s="472"/>
      <c r="EV1084" s="472"/>
      <c r="EW1084" s="472"/>
      <c r="EX1084" s="472"/>
      <c r="EY1084" s="472"/>
      <c r="EZ1084" s="472"/>
      <c r="FA1084" s="472"/>
      <c r="FB1084" s="472"/>
      <c r="FC1084" s="472"/>
      <c r="FD1084" s="472"/>
      <c r="FE1084" s="472"/>
      <c r="FF1084" s="472"/>
      <c r="FG1084" s="472"/>
      <c r="FH1084" s="472"/>
      <c r="FI1084" s="472"/>
      <c r="FJ1084" s="472"/>
      <c r="FK1084" s="472"/>
      <c r="FL1084" s="472"/>
      <c r="FM1084" s="472"/>
      <c r="FN1084" s="472"/>
      <c r="FO1084" s="472"/>
      <c r="FP1084" s="472"/>
      <c r="FQ1084" s="472"/>
      <c r="FR1084" s="472"/>
      <c r="FS1084" s="472"/>
      <c r="FT1084" s="472"/>
      <c r="FU1084" s="472"/>
      <c r="FV1084" s="472"/>
      <c r="FW1084" s="472"/>
      <c r="FX1084" s="472"/>
      <c r="FY1084" s="472"/>
      <c r="FZ1084" s="472"/>
      <c r="GA1084" s="472"/>
      <c r="GB1084" s="472"/>
      <c r="GC1084" s="472"/>
      <c r="GD1084" s="472"/>
      <c r="GE1084" s="472"/>
      <c r="GF1084" s="472"/>
      <c r="GG1084" s="472"/>
      <c r="GH1084" s="472"/>
      <c r="GI1084" s="472"/>
      <c r="GJ1084" s="472"/>
      <c r="GK1084" s="472"/>
      <c r="GL1084" s="472"/>
      <c r="GM1084" s="472"/>
      <c r="GN1084" s="472"/>
      <c r="GO1084" s="472"/>
      <c r="GP1084" s="472"/>
      <c r="GQ1084" s="472"/>
      <c r="GR1084" s="472"/>
      <c r="GS1084" s="472"/>
      <c r="GT1084" s="472"/>
      <c r="GU1084" s="472"/>
      <c r="GV1084" s="472"/>
    </row>
    <row r="1085" spans="1:204" s="473" customFormat="1" ht="32" x14ac:dyDescent="0.2">
      <c r="A1085" s="491"/>
      <c r="B1085" s="501" t="s">
        <v>3724</v>
      </c>
      <c r="C1085" s="475" t="s">
        <v>1152</v>
      </c>
      <c r="D1085" s="478">
        <v>5.68</v>
      </c>
      <c r="E1085" s="478"/>
      <c r="F1085" s="478"/>
      <c r="G1085" s="478"/>
      <c r="H1085" s="478"/>
      <c r="I1085" s="478"/>
      <c r="J1085" s="478"/>
      <c r="K1085" s="478"/>
      <c r="L1085" s="478"/>
      <c r="M1085" s="478">
        <v>2</v>
      </c>
      <c r="N1085" s="478"/>
      <c r="O1085" s="478"/>
      <c r="P1085" s="478"/>
      <c r="Q1085" s="478"/>
      <c r="R1085" s="478"/>
      <c r="S1085" s="478"/>
      <c r="T1085" s="478"/>
      <c r="U1085" s="478"/>
      <c r="V1085" s="478"/>
      <c r="W1085" s="478"/>
      <c r="X1085" s="478">
        <v>0</v>
      </c>
      <c r="Y1085" s="478"/>
      <c r="Z1085" s="478"/>
      <c r="AA1085" s="478"/>
      <c r="AB1085" s="478"/>
      <c r="AC1085" s="478"/>
      <c r="AD1085" s="478"/>
      <c r="AE1085" s="478"/>
      <c r="AF1085" s="478"/>
      <c r="AG1085" s="478"/>
      <c r="AH1085" s="478"/>
      <c r="AI1085" s="478"/>
      <c r="AJ1085" s="478"/>
      <c r="AK1085" s="478"/>
      <c r="AL1085" s="478"/>
      <c r="AM1085" s="478"/>
      <c r="AN1085" s="478"/>
      <c r="AO1085" s="478"/>
      <c r="AP1085" s="478"/>
      <c r="AQ1085" s="478"/>
      <c r="AR1085" s="478"/>
      <c r="AS1085" s="478"/>
      <c r="AT1085" s="478"/>
      <c r="AU1085" s="478"/>
      <c r="AV1085" s="478"/>
      <c r="AW1085" s="478"/>
      <c r="AX1085" s="478"/>
      <c r="AY1085" s="478"/>
      <c r="AZ1085" s="478"/>
      <c r="BA1085" s="478"/>
      <c r="BB1085" s="478"/>
      <c r="BC1085" s="478"/>
      <c r="BD1085" s="475" t="s">
        <v>2981</v>
      </c>
      <c r="BE1085" s="475"/>
      <c r="BF1085" s="472"/>
      <c r="BG1085" s="472">
        <v>2</v>
      </c>
      <c r="BH1085" s="472">
        <v>3.6799999999999997</v>
      </c>
      <c r="BI1085" s="472"/>
      <c r="BJ1085" s="472"/>
      <c r="BK1085" s="472"/>
      <c r="BL1085" s="472"/>
      <c r="BM1085" s="472"/>
      <c r="BN1085" s="472"/>
      <c r="BO1085" s="472"/>
      <c r="BP1085" s="472"/>
      <c r="BQ1085" s="472"/>
      <c r="BR1085" s="472"/>
      <c r="BS1085" s="472"/>
      <c r="BT1085" s="472"/>
      <c r="BU1085" s="472"/>
      <c r="BV1085" s="472"/>
      <c r="BW1085" s="472"/>
      <c r="BX1085" s="472"/>
      <c r="BY1085" s="472"/>
      <c r="BZ1085" s="472"/>
      <c r="CA1085" s="472"/>
      <c r="CB1085" s="472"/>
      <c r="CC1085" s="472"/>
      <c r="CD1085" s="472"/>
      <c r="CE1085" s="472"/>
      <c r="CF1085" s="472"/>
      <c r="CG1085" s="472"/>
      <c r="CH1085" s="472"/>
      <c r="CI1085" s="472"/>
      <c r="CJ1085" s="472"/>
      <c r="CK1085" s="472"/>
      <c r="CL1085" s="472"/>
      <c r="CM1085" s="472"/>
      <c r="CN1085" s="472"/>
      <c r="CO1085" s="472"/>
      <c r="CP1085" s="472"/>
      <c r="CQ1085" s="472"/>
      <c r="CR1085" s="472"/>
      <c r="CS1085" s="472"/>
      <c r="CT1085" s="472"/>
      <c r="CU1085" s="472"/>
      <c r="CV1085" s="472"/>
      <c r="CW1085" s="472"/>
      <c r="CX1085" s="472"/>
      <c r="CY1085" s="472"/>
      <c r="CZ1085" s="472"/>
      <c r="DA1085" s="472"/>
      <c r="DB1085" s="472"/>
      <c r="DC1085" s="472"/>
      <c r="DD1085" s="472"/>
      <c r="DE1085" s="472"/>
      <c r="DF1085" s="472"/>
      <c r="DG1085" s="472"/>
      <c r="DH1085" s="472"/>
      <c r="DI1085" s="472"/>
      <c r="DJ1085" s="472"/>
      <c r="DK1085" s="472"/>
      <c r="DL1085" s="472"/>
      <c r="DM1085" s="472"/>
      <c r="DN1085" s="472"/>
      <c r="DO1085" s="472"/>
      <c r="DP1085" s="472"/>
      <c r="DQ1085" s="472"/>
      <c r="DR1085" s="472"/>
      <c r="DS1085" s="472"/>
      <c r="DT1085" s="472"/>
      <c r="DU1085" s="472"/>
      <c r="DV1085" s="472"/>
      <c r="DW1085" s="472"/>
      <c r="DX1085" s="472"/>
      <c r="DY1085" s="472"/>
      <c r="DZ1085" s="472"/>
      <c r="EA1085" s="472"/>
      <c r="EB1085" s="472"/>
      <c r="EC1085" s="472"/>
      <c r="ED1085" s="472"/>
      <c r="EE1085" s="472"/>
      <c r="EF1085" s="472"/>
      <c r="EG1085" s="472"/>
      <c r="EH1085" s="472"/>
      <c r="EI1085" s="472"/>
      <c r="EJ1085" s="472"/>
      <c r="EK1085" s="472"/>
      <c r="EL1085" s="472"/>
      <c r="EM1085" s="472"/>
      <c r="EN1085" s="472"/>
      <c r="EO1085" s="472"/>
      <c r="EP1085" s="472"/>
      <c r="EQ1085" s="472"/>
      <c r="ER1085" s="472"/>
      <c r="ES1085" s="472"/>
      <c r="ET1085" s="472"/>
      <c r="EU1085" s="472"/>
      <c r="EV1085" s="472"/>
      <c r="EW1085" s="472"/>
      <c r="EX1085" s="472"/>
      <c r="EY1085" s="472"/>
      <c r="EZ1085" s="472"/>
      <c r="FA1085" s="472"/>
      <c r="FB1085" s="472"/>
      <c r="FC1085" s="472"/>
      <c r="FD1085" s="472"/>
      <c r="FE1085" s="472"/>
      <c r="FF1085" s="472"/>
      <c r="FG1085" s="472"/>
      <c r="FH1085" s="472"/>
      <c r="FI1085" s="472"/>
      <c r="FJ1085" s="472"/>
      <c r="FK1085" s="472"/>
      <c r="FL1085" s="472"/>
      <c r="FM1085" s="472"/>
      <c r="FN1085" s="472"/>
      <c r="FO1085" s="472"/>
      <c r="FP1085" s="472"/>
      <c r="FQ1085" s="472"/>
      <c r="FR1085" s="472"/>
      <c r="FS1085" s="472"/>
      <c r="FT1085" s="472"/>
      <c r="FU1085" s="472"/>
      <c r="FV1085" s="472"/>
      <c r="FW1085" s="472"/>
      <c r="FX1085" s="472"/>
      <c r="FY1085" s="472"/>
      <c r="FZ1085" s="472"/>
      <c r="GA1085" s="472"/>
      <c r="GB1085" s="472"/>
      <c r="GC1085" s="472"/>
      <c r="GD1085" s="472"/>
      <c r="GE1085" s="472"/>
      <c r="GF1085" s="472"/>
      <c r="GG1085" s="472"/>
      <c r="GH1085" s="472"/>
      <c r="GI1085" s="472"/>
      <c r="GJ1085" s="472"/>
      <c r="GK1085" s="472"/>
      <c r="GL1085" s="472"/>
      <c r="GM1085" s="472"/>
      <c r="GN1085" s="472"/>
      <c r="GO1085" s="472"/>
      <c r="GP1085" s="472"/>
      <c r="GQ1085" s="472"/>
      <c r="GR1085" s="472"/>
      <c r="GS1085" s="472"/>
      <c r="GT1085" s="472"/>
      <c r="GU1085" s="472"/>
      <c r="GV1085" s="472"/>
    </row>
    <row r="1086" spans="1:204" s="473" customFormat="1" x14ac:dyDescent="0.2">
      <c r="A1086" s="491"/>
      <c r="B1086" s="501" t="s">
        <v>443</v>
      </c>
      <c r="C1086" s="475" t="s">
        <v>1152</v>
      </c>
      <c r="D1086" s="478">
        <v>0.25</v>
      </c>
      <c r="E1086" s="478"/>
      <c r="F1086" s="478"/>
      <c r="G1086" s="478"/>
      <c r="H1086" s="478">
        <v>0.25</v>
      </c>
      <c r="I1086" s="478"/>
      <c r="J1086" s="478"/>
      <c r="K1086" s="478"/>
      <c r="L1086" s="478"/>
      <c r="M1086" s="478"/>
      <c r="N1086" s="478"/>
      <c r="O1086" s="478"/>
      <c r="P1086" s="478"/>
      <c r="Q1086" s="478"/>
      <c r="R1086" s="478"/>
      <c r="S1086" s="478"/>
      <c r="T1086" s="478"/>
      <c r="U1086" s="478"/>
      <c r="V1086" s="478"/>
      <c r="W1086" s="478"/>
      <c r="X1086" s="478">
        <v>0</v>
      </c>
      <c r="Y1086" s="478"/>
      <c r="Z1086" s="478"/>
      <c r="AA1086" s="478"/>
      <c r="AB1086" s="478"/>
      <c r="AC1086" s="478"/>
      <c r="AD1086" s="478"/>
      <c r="AE1086" s="478"/>
      <c r="AF1086" s="478"/>
      <c r="AG1086" s="478"/>
      <c r="AH1086" s="478"/>
      <c r="AI1086" s="478"/>
      <c r="AJ1086" s="478"/>
      <c r="AK1086" s="478"/>
      <c r="AL1086" s="478"/>
      <c r="AM1086" s="478"/>
      <c r="AN1086" s="478"/>
      <c r="AO1086" s="478"/>
      <c r="AP1086" s="478"/>
      <c r="AQ1086" s="478"/>
      <c r="AR1086" s="478"/>
      <c r="AS1086" s="478"/>
      <c r="AT1086" s="478"/>
      <c r="AU1086" s="478"/>
      <c r="AV1086" s="478"/>
      <c r="AW1086" s="478"/>
      <c r="AX1086" s="478"/>
      <c r="AY1086" s="478"/>
      <c r="AZ1086" s="478"/>
      <c r="BA1086" s="478"/>
      <c r="BB1086" s="478"/>
      <c r="BC1086" s="478"/>
      <c r="BD1086" s="475" t="s">
        <v>3048</v>
      </c>
      <c r="BE1086" s="475" t="s">
        <v>3048</v>
      </c>
      <c r="BF1086" s="472">
        <v>2017</v>
      </c>
      <c r="BG1086" s="472">
        <v>0.25</v>
      </c>
      <c r="BH1086" s="472">
        <v>0</v>
      </c>
      <c r="BI1086" s="472"/>
      <c r="BJ1086" s="472"/>
      <c r="BK1086" s="472"/>
      <c r="BL1086" s="472"/>
      <c r="BM1086" s="472"/>
      <c r="BN1086" s="472"/>
      <c r="BO1086" s="472"/>
      <c r="BP1086" s="472"/>
      <c r="BQ1086" s="472"/>
      <c r="BR1086" s="472"/>
      <c r="BS1086" s="472"/>
      <c r="BT1086" s="472"/>
      <c r="BU1086" s="472"/>
      <c r="BV1086" s="472"/>
      <c r="BW1086" s="472"/>
      <c r="BX1086" s="472"/>
      <c r="BY1086" s="472"/>
      <c r="BZ1086" s="472"/>
      <c r="CA1086" s="472"/>
      <c r="CB1086" s="472"/>
      <c r="CC1086" s="472"/>
      <c r="CD1086" s="472"/>
      <c r="CE1086" s="472"/>
      <c r="CF1086" s="472"/>
      <c r="CG1086" s="472"/>
      <c r="CH1086" s="472"/>
      <c r="CI1086" s="472"/>
      <c r="CJ1086" s="472"/>
      <c r="CK1086" s="472"/>
      <c r="CL1086" s="472"/>
      <c r="CM1086" s="472"/>
      <c r="CN1086" s="472"/>
      <c r="CO1086" s="472"/>
      <c r="CP1086" s="472"/>
      <c r="CQ1086" s="472"/>
      <c r="CR1086" s="472"/>
      <c r="CS1086" s="472"/>
      <c r="CT1086" s="472"/>
      <c r="CU1086" s="472"/>
      <c r="CV1086" s="472"/>
      <c r="CW1086" s="472"/>
      <c r="CX1086" s="472"/>
      <c r="CY1086" s="472"/>
      <c r="CZ1086" s="472"/>
      <c r="DA1086" s="472"/>
      <c r="DB1086" s="472"/>
      <c r="DC1086" s="472"/>
      <c r="DD1086" s="472"/>
      <c r="DE1086" s="472"/>
      <c r="DF1086" s="472"/>
      <c r="DG1086" s="472"/>
      <c r="DH1086" s="472"/>
      <c r="DI1086" s="472"/>
      <c r="DJ1086" s="472"/>
      <c r="DK1086" s="472"/>
      <c r="DL1086" s="472"/>
      <c r="DM1086" s="472"/>
      <c r="DN1086" s="472"/>
      <c r="DO1086" s="472"/>
      <c r="DP1086" s="472"/>
      <c r="DQ1086" s="472"/>
      <c r="DR1086" s="472"/>
      <c r="DS1086" s="472"/>
      <c r="DT1086" s="472"/>
      <c r="DU1086" s="472"/>
      <c r="DV1086" s="472"/>
      <c r="DW1086" s="472"/>
      <c r="DX1086" s="472"/>
      <c r="DY1086" s="472"/>
      <c r="DZ1086" s="472"/>
      <c r="EA1086" s="472"/>
      <c r="EB1086" s="472"/>
      <c r="EC1086" s="472"/>
      <c r="ED1086" s="472"/>
      <c r="EE1086" s="472"/>
      <c r="EF1086" s="472"/>
      <c r="EG1086" s="472"/>
      <c r="EH1086" s="472"/>
      <c r="EI1086" s="472"/>
      <c r="EJ1086" s="472"/>
      <c r="EK1086" s="472"/>
      <c r="EL1086" s="472"/>
      <c r="EM1086" s="472"/>
      <c r="EN1086" s="472"/>
      <c r="EO1086" s="472"/>
      <c r="EP1086" s="472"/>
      <c r="EQ1086" s="472"/>
      <c r="ER1086" s="472"/>
      <c r="ES1086" s="472"/>
      <c r="ET1086" s="472"/>
      <c r="EU1086" s="472"/>
      <c r="EV1086" s="472"/>
      <c r="EW1086" s="472"/>
      <c r="EX1086" s="472"/>
      <c r="EY1086" s="472"/>
      <c r="EZ1086" s="472"/>
      <c r="FA1086" s="472"/>
      <c r="FB1086" s="472"/>
      <c r="FC1086" s="472"/>
      <c r="FD1086" s="472"/>
      <c r="FE1086" s="472"/>
      <c r="FF1086" s="472"/>
      <c r="FG1086" s="472"/>
      <c r="FH1086" s="472"/>
      <c r="FI1086" s="472"/>
      <c r="FJ1086" s="472"/>
      <c r="FK1086" s="472"/>
      <c r="FL1086" s="472"/>
      <c r="FM1086" s="472"/>
      <c r="FN1086" s="472"/>
      <c r="FO1086" s="472"/>
      <c r="FP1086" s="472"/>
      <c r="FQ1086" s="472"/>
      <c r="FR1086" s="472"/>
      <c r="FS1086" s="472"/>
      <c r="FT1086" s="472"/>
      <c r="FU1086" s="472"/>
      <c r="FV1086" s="472"/>
      <c r="FW1086" s="472"/>
      <c r="FX1086" s="472"/>
      <c r="FY1086" s="472"/>
      <c r="FZ1086" s="472"/>
      <c r="GA1086" s="472"/>
      <c r="GB1086" s="472"/>
      <c r="GC1086" s="472"/>
      <c r="GD1086" s="472"/>
      <c r="GE1086" s="472"/>
      <c r="GF1086" s="472"/>
      <c r="GG1086" s="472"/>
      <c r="GH1086" s="472"/>
      <c r="GI1086" s="472"/>
      <c r="GJ1086" s="472"/>
      <c r="GK1086" s="472"/>
      <c r="GL1086" s="472"/>
      <c r="GM1086" s="472"/>
      <c r="GN1086" s="472"/>
      <c r="GO1086" s="472"/>
      <c r="GP1086" s="472"/>
      <c r="GQ1086" s="472"/>
      <c r="GR1086" s="472"/>
      <c r="GS1086" s="472"/>
      <c r="GT1086" s="472"/>
      <c r="GU1086" s="472"/>
      <c r="GV1086" s="472"/>
    </row>
    <row r="1087" spans="1:204" s="473" customFormat="1" x14ac:dyDescent="0.2">
      <c r="A1087" s="491"/>
      <c r="B1087" s="501" t="s">
        <v>3725</v>
      </c>
      <c r="C1087" s="475" t="s">
        <v>1152</v>
      </c>
      <c r="D1087" s="478">
        <v>0.5</v>
      </c>
      <c r="E1087" s="478"/>
      <c r="F1087" s="478"/>
      <c r="G1087" s="478"/>
      <c r="H1087" s="478"/>
      <c r="I1087" s="478"/>
      <c r="J1087" s="478"/>
      <c r="K1087" s="478"/>
      <c r="L1087" s="478"/>
      <c r="M1087" s="478"/>
      <c r="N1087" s="478"/>
      <c r="O1087" s="478"/>
      <c r="P1087" s="478"/>
      <c r="Q1087" s="478"/>
      <c r="R1087" s="478"/>
      <c r="S1087" s="478"/>
      <c r="T1087" s="478"/>
      <c r="U1087" s="478"/>
      <c r="V1087" s="478"/>
      <c r="W1087" s="478"/>
      <c r="X1087" s="478">
        <v>0</v>
      </c>
      <c r="Y1087" s="478"/>
      <c r="Z1087" s="478"/>
      <c r="AA1087" s="478"/>
      <c r="AB1087" s="478"/>
      <c r="AC1087" s="478"/>
      <c r="AD1087" s="478"/>
      <c r="AE1087" s="478"/>
      <c r="AF1087" s="478"/>
      <c r="AG1087" s="478"/>
      <c r="AH1087" s="478"/>
      <c r="AI1087" s="478"/>
      <c r="AJ1087" s="478"/>
      <c r="AK1087" s="478"/>
      <c r="AL1087" s="478"/>
      <c r="AM1087" s="478"/>
      <c r="AN1087" s="478"/>
      <c r="AO1087" s="478"/>
      <c r="AP1087" s="478"/>
      <c r="AQ1087" s="478"/>
      <c r="AR1087" s="478"/>
      <c r="AS1087" s="478"/>
      <c r="AT1087" s="478"/>
      <c r="AU1087" s="478"/>
      <c r="AV1087" s="478"/>
      <c r="AW1087" s="478"/>
      <c r="AX1087" s="478"/>
      <c r="AY1087" s="478"/>
      <c r="AZ1087" s="478"/>
      <c r="BA1087" s="478"/>
      <c r="BB1087" s="478"/>
      <c r="BC1087" s="478"/>
      <c r="BD1087" s="475" t="s">
        <v>3048</v>
      </c>
      <c r="BE1087" s="475"/>
      <c r="BF1087" s="472"/>
      <c r="BG1087" s="472">
        <v>0</v>
      </c>
      <c r="BH1087" s="472">
        <v>0.5</v>
      </c>
      <c r="BI1087" s="472"/>
      <c r="BJ1087" s="472"/>
      <c r="BK1087" s="472"/>
      <c r="BL1087" s="472"/>
      <c r="BM1087" s="472"/>
      <c r="BN1087" s="472"/>
      <c r="BO1087" s="472"/>
      <c r="BP1087" s="472"/>
      <c r="BQ1087" s="472"/>
      <c r="BR1087" s="472"/>
      <c r="BS1087" s="472"/>
      <c r="BT1087" s="472"/>
      <c r="BU1087" s="472"/>
      <c r="BV1087" s="472"/>
      <c r="BW1087" s="472"/>
      <c r="BX1087" s="472"/>
      <c r="BY1087" s="472"/>
      <c r="BZ1087" s="472"/>
      <c r="CA1087" s="472"/>
      <c r="CB1087" s="472"/>
      <c r="CC1087" s="472"/>
      <c r="CD1087" s="472"/>
      <c r="CE1087" s="472"/>
      <c r="CF1087" s="472"/>
      <c r="CG1087" s="472"/>
      <c r="CH1087" s="472"/>
      <c r="CI1087" s="472"/>
      <c r="CJ1087" s="472"/>
      <c r="CK1087" s="472"/>
      <c r="CL1087" s="472"/>
      <c r="CM1087" s="472"/>
      <c r="CN1087" s="472"/>
      <c r="CO1087" s="472"/>
      <c r="CP1087" s="472"/>
      <c r="CQ1087" s="472"/>
      <c r="CR1087" s="472"/>
      <c r="CS1087" s="472"/>
      <c r="CT1087" s="472"/>
      <c r="CU1087" s="472"/>
      <c r="CV1087" s="472"/>
      <c r="CW1087" s="472"/>
      <c r="CX1087" s="472"/>
      <c r="CY1087" s="472"/>
      <c r="CZ1087" s="472"/>
      <c r="DA1087" s="472"/>
      <c r="DB1087" s="472"/>
      <c r="DC1087" s="472"/>
      <c r="DD1087" s="472"/>
      <c r="DE1087" s="472"/>
      <c r="DF1087" s="472"/>
      <c r="DG1087" s="472"/>
      <c r="DH1087" s="472"/>
      <c r="DI1087" s="472"/>
      <c r="DJ1087" s="472"/>
      <c r="DK1087" s="472"/>
      <c r="DL1087" s="472"/>
      <c r="DM1087" s="472"/>
      <c r="DN1087" s="472"/>
      <c r="DO1087" s="472"/>
      <c r="DP1087" s="472"/>
      <c r="DQ1087" s="472"/>
      <c r="DR1087" s="472"/>
      <c r="DS1087" s="472"/>
      <c r="DT1087" s="472"/>
      <c r="DU1087" s="472"/>
      <c r="DV1087" s="472"/>
      <c r="DW1087" s="472"/>
      <c r="DX1087" s="472"/>
      <c r="DY1087" s="472"/>
      <c r="DZ1087" s="472"/>
      <c r="EA1087" s="472"/>
      <c r="EB1087" s="472"/>
      <c r="EC1087" s="472"/>
      <c r="ED1087" s="472"/>
      <c r="EE1087" s="472"/>
      <c r="EF1087" s="472"/>
      <c r="EG1087" s="472"/>
      <c r="EH1087" s="472"/>
      <c r="EI1087" s="472"/>
      <c r="EJ1087" s="472"/>
      <c r="EK1087" s="472"/>
      <c r="EL1087" s="472"/>
      <c r="EM1087" s="472"/>
      <c r="EN1087" s="472"/>
      <c r="EO1087" s="472"/>
      <c r="EP1087" s="472"/>
      <c r="EQ1087" s="472"/>
      <c r="ER1087" s="472"/>
      <c r="ES1087" s="472"/>
      <c r="ET1087" s="472"/>
      <c r="EU1087" s="472"/>
      <c r="EV1087" s="472"/>
      <c r="EW1087" s="472"/>
      <c r="EX1087" s="472"/>
      <c r="EY1087" s="472"/>
      <c r="EZ1087" s="472"/>
      <c r="FA1087" s="472"/>
      <c r="FB1087" s="472"/>
      <c r="FC1087" s="472"/>
      <c r="FD1087" s="472"/>
      <c r="FE1087" s="472"/>
      <c r="FF1087" s="472"/>
      <c r="FG1087" s="472"/>
      <c r="FH1087" s="472"/>
      <c r="FI1087" s="472"/>
      <c r="FJ1087" s="472"/>
      <c r="FK1087" s="472"/>
      <c r="FL1087" s="472"/>
      <c r="FM1087" s="472"/>
      <c r="FN1087" s="472"/>
      <c r="FO1087" s="472"/>
      <c r="FP1087" s="472"/>
      <c r="FQ1087" s="472"/>
      <c r="FR1087" s="472"/>
      <c r="FS1087" s="472"/>
      <c r="FT1087" s="472"/>
      <c r="FU1087" s="472"/>
      <c r="FV1087" s="472"/>
      <c r="FW1087" s="472"/>
      <c r="FX1087" s="472"/>
      <c r="FY1087" s="472"/>
      <c r="FZ1087" s="472"/>
      <c r="GA1087" s="472"/>
      <c r="GB1087" s="472"/>
      <c r="GC1087" s="472"/>
      <c r="GD1087" s="472"/>
      <c r="GE1087" s="472"/>
      <c r="GF1087" s="472"/>
      <c r="GG1087" s="472"/>
      <c r="GH1087" s="472"/>
      <c r="GI1087" s="472"/>
      <c r="GJ1087" s="472"/>
      <c r="GK1087" s="472"/>
      <c r="GL1087" s="472"/>
      <c r="GM1087" s="472"/>
      <c r="GN1087" s="472"/>
      <c r="GO1087" s="472"/>
      <c r="GP1087" s="472"/>
      <c r="GQ1087" s="472"/>
      <c r="GR1087" s="472"/>
      <c r="GS1087" s="472"/>
      <c r="GT1087" s="472"/>
      <c r="GU1087" s="472"/>
      <c r="GV1087" s="472"/>
    </row>
    <row r="1088" spans="1:204" s="473" customFormat="1" x14ac:dyDescent="0.2">
      <c r="A1088" s="491"/>
      <c r="B1088" s="485" t="s">
        <v>3726</v>
      </c>
      <c r="C1088" s="475" t="s">
        <v>1152</v>
      </c>
      <c r="D1088" s="478">
        <v>0.3</v>
      </c>
      <c r="E1088" s="478"/>
      <c r="F1088" s="478"/>
      <c r="G1088" s="478"/>
      <c r="H1088" s="478"/>
      <c r="I1088" s="478"/>
      <c r="J1088" s="478"/>
      <c r="K1088" s="478"/>
      <c r="L1088" s="478"/>
      <c r="M1088" s="478"/>
      <c r="N1088" s="478"/>
      <c r="O1088" s="478"/>
      <c r="P1088" s="478"/>
      <c r="Q1088" s="478"/>
      <c r="R1088" s="478"/>
      <c r="S1088" s="478"/>
      <c r="T1088" s="478"/>
      <c r="U1088" s="478"/>
      <c r="V1088" s="478"/>
      <c r="W1088" s="478"/>
      <c r="X1088" s="478">
        <v>0</v>
      </c>
      <c r="Y1088" s="478"/>
      <c r="Z1088" s="478"/>
      <c r="AA1088" s="478"/>
      <c r="AB1088" s="478"/>
      <c r="AC1088" s="478"/>
      <c r="AD1088" s="478"/>
      <c r="AE1088" s="478"/>
      <c r="AF1088" s="478"/>
      <c r="AG1088" s="478"/>
      <c r="AH1088" s="478"/>
      <c r="AI1088" s="478"/>
      <c r="AJ1088" s="478"/>
      <c r="AK1088" s="478"/>
      <c r="AL1088" s="478"/>
      <c r="AM1088" s="478"/>
      <c r="AN1088" s="478"/>
      <c r="AO1088" s="478"/>
      <c r="AP1088" s="478"/>
      <c r="AQ1088" s="478"/>
      <c r="AR1088" s="478"/>
      <c r="AS1088" s="478"/>
      <c r="AT1088" s="478"/>
      <c r="AU1088" s="478"/>
      <c r="AV1088" s="478"/>
      <c r="AW1088" s="478"/>
      <c r="AX1088" s="478"/>
      <c r="AY1088" s="478"/>
      <c r="AZ1088" s="478"/>
      <c r="BA1088" s="478"/>
      <c r="BB1088" s="478"/>
      <c r="BC1088" s="478"/>
      <c r="BD1088" s="475" t="s">
        <v>3006</v>
      </c>
      <c r="BE1088" s="475"/>
      <c r="BF1088" s="472"/>
      <c r="BG1088" s="472">
        <v>0</v>
      </c>
      <c r="BH1088" s="472">
        <v>0.3</v>
      </c>
      <c r="BI1088" s="472"/>
      <c r="BJ1088" s="472"/>
      <c r="BK1088" s="472"/>
      <c r="BL1088" s="472"/>
      <c r="BM1088" s="472"/>
      <c r="BN1088" s="472"/>
      <c r="BO1088" s="472"/>
      <c r="BP1088" s="472"/>
      <c r="BQ1088" s="472"/>
      <c r="BR1088" s="472"/>
      <c r="BS1088" s="472"/>
      <c r="BT1088" s="472"/>
      <c r="BU1088" s="472"/>
      <c r="BV1088" s="472"/>
      <c r="BW1088" s="472"/>
      <c r="BX1088" s="472"/>
      <c r="BY1088" s="472"/>
      <c r="BZ1088" s="472"/>
      <c r="CA1088" s="472"/>
      <c r="CB1088" s="472"/>
      <c r="CC1088" s="472"/>
      <c r="CD1088" s="472"/>
      <c r="CE1088" s="472"/>
      <c r="CF1088" s="472"/>
      <c r="CG1088" s="472"/>
      <c r="CH1088" s="472"/>
      <c r="CI1088" s="472"/>
      <c r="CJ1088" s="472"/>
      <c r="CK1088" s="472"/>
      <c r="CL1088" s="472"/>
      <c r="CM1088" s="472"/>
      <c r="CN1088" s="472"/>
      <c r="CO1088" s="472"/>
      <c r="CP1088" s="472"/>
      <c r="CQ1088" s="472"/>
      <c r="CR1088" s="472"/>
      <c r="CS1088" s="472"/>
      <c r="CT1088" s="472"/>
      <c r="CU1088" s="472"/>
      <c r="CV1088" s="472"/>
      <c r="CW1088" s="472"/>
      <c r="CX1088" s="472"/>
      <c r="CY1088" s="472"/>
      <c r="CZ1088" s="472"/>
      <c r="DA1088" s="472"/>
      <c r="DB1088" s="472"/>
      <c r="DC1088" s="472"/>
      <c r="DD1088" s="472"/>
      <c r="DE1088" s="472"/>
      <c r="DF1088" s="472"/>
      <c r="DG1088" s="472"/>
      <c r="DH1088" s="472"/>
      <c r="DI1088" s="472"/>
      <c r="DJ1088" s="472"/>
      <c r="DK1088" s="472"/>
      <c r="DL1088" s="472"/>
      <c r="DM1088" s="472"/>
      <c r="DN1088" s="472"/>
      <c r="DO1088" s="472"/>
      <c r="DP1088" s="472"/>
      <c r="DQ1088" s="472"/>
      <c r="DR1088" s="472"/>
      <c r="DS1088" s="472"/>
      <c r="DT1088" s="472"/>
      <c r="DU1088" s="472"/>
      <c r="DV1088" s="472"/>
      <c r="DW1088" s="472"/>
      <c r="DX1088" s="472"/>
      <c r="DY1088" s="472"/>
      <c r="DZ1088" s="472"/>
      <c r="EA1088" s="472"/>
      <c r="EB1088" s="472"/>
      <c r="EC1088" s="472"/>
      <c r="ED1088" s="472"/>
      <c r="EE1088" s="472"/>
      <c r="EF1088" s="472"/>
      <c r="EG1088" s="472"/>
      <c r="EH1088" s="472"/>
      <c r="EI1088" s="472"/>
      <c r="EJ1088" s="472"/>
      <c r="EK1088" s="472"/>
      <c r="EL1088" s="472"/>
      <c r="EM1088" s="472"/>
      <c r="EN1088" s="472"/>
      <c r="EO1088" s="472"/>
      <c r="EP1088" s="472"/>
      <c r="EQ1088" s="472"/>
      <c r="ER1088" s="472"/>
      <c r="ES1088" s="472"/>
      <c r="ET1088" s="472"/>
      <c r="EU1088" s="472"/>
      <c r="EV1088" s="472"/>
      <c r="EW1088" s="472"/>
      <c r="EX1088" s="472"/>
      <c r="EY1088" s="472"/>
      <c r="EZ1088" s="472"/>
      <c r="FA1088" s="472"/>
      <c r="FB1088" s="472"/>
      <c r="FC1088" s="472"/>
      <c r="FD1088" s="472"/>
      <c r="FE1088" s="472"/>
      <c r="FF1088" s="472"/>
      <c r="FG1088" s="472"/>
      <c r="FH1088" s="472"/>
      <c r="FI1088" s="472"/>
      <c r="FJ1088" s="472"/>
      <c r="FK1088" s="472"/>
      <c r="FL1088" s="472"/>
      <c r="FM1088" s="472"/>
      <c r="FN1088" s="472"/>
      <c r="FO1088" s="472"/>
      <c r="FP1088" s="472"/>
      <c r="FQ1088" s="472"/>
      <c r="FR1088" s="472"/>
      <c r="FS1088" s="472"/>
      <c r="FT1088" s="472"/>
      <c r="FU1088" s="472"/>
      <c r="FV1088" s="472"/>
      <c r="FW1088" s="472"/>
      <c r="FX1088" s="472"/>
      <c r="FY1088" s="472"/>
      <c r="FZ1088" s="472"/>
      <c r="GA1088" s="472"/>
      <c r="GB1088" s="472"/>
      <c r="GC1088" s="472"/>
      <c r="GD1088" s="472"/>
      <c r="GE1088" s="472"/>
      <c r="GF1088" s="472"/>
      <c r="GG1088" s="472"/>
      <c r="GH1088" s="472"/>
      <c r="GI1088" s="472"/>
      <c r="GJ1088" s="472"/>
      <c r="GK1088" s="472"/>
      <c r="GL1088" s="472"/>
      <c r="GM1088" s="472"/>
      <c r="GN1088" s="472"/>
      <c r="GO1088" s="472"/>
      <c r="GP1088" s="472"/>
      <c r="GQ1088" s="472"/>
      <c r="GR1088" s="472"/>
      <c r="GS1088" s="472"/>
      <c r="GT1088" s="472"/>
      <c r="GU1088" s="472"/>
      <c r="GV1088" s="472"/>
    </row>
    <row r="1089" spans="1:204" s="473" customFormat="1" ht="32" x14ac:dyDescent="0.2">
      <c r="A1089" s="491"/>
      <c r="B1089" s="479" t="s">
        <v>3727</v>
      </c>
      <c r="C1089" s="475" t="s">
        <v>1152</v>
      </c>
      <c r="D1089" s="478">
        <v>1</v>
      </c>
      <c r="E1089" s="478"/>
      <c r="F1089" s="478"/>
      <c r="G1089" s="478"/>
      <c r="H1089" s="478"/>
      <c r="I1089" s="478"/>
      <c r="J1089" s="478"/>
      <c r="K1089" s="478"/>
      <c r="L1089" s="478"/>
      <c r="M1089" s="478"/>
      <c r="N1089" s="478"/>
      <c r="O1089" s="478"/>
      <c r="P1089" s="478"/>
      <c r="Q1089" s="478"/>
      <c r="R1089" s="478"/>
      <c r="S1089" s="478"/>
      <c r="T1089" s="478"/>
      <c r="U1089" s="478"/>
      <c r="V1089" s="478"/>
      <c r="W1089" s="478"/>
      <c r="X1089" s="478">
        <v>0</v>
      </c>
      <c r="Y1089" s="478"/>
      <c r="Z1089" s="478"/>
      <c r="AA1089" s="478"/>
      <c r="AB1089" s="478"/>
      <c r="AC1089" s="478"/>
      <c r="AD1089" s="478"/>
      <c r="AE1089" s="478"/>
      <c r="AF1089" s="478"/>
      <c r="AG1089" s="478"/>
      <c r="AH1089" s="478"/>
      <c r="AI1089" s="478"/>
      <c r="AJ1089" s="478"/>
      <c r="AK1089" s="478"/>
      <c r="AL1089" s="478"/>
      <c r="AM1089" s="478"/>
      <c r="AN1089" s="478"/>
      <c r="AO1089" s="478"/>
      <c r="AP1089" s="478"/>
      <c r="AQ1089" s="478"/>
      <c r="AR1089" s="478"/>
      <c r="AS1089" s="478"/>
      <c r="AT1089" s="478"/>
      <c r="AU1089" s="478"/>
      <c r="AV1089" s="478"/>
      <c r="AW1089" s="478"/>
      <c r="AX1089" s="478"/>
      <c r="AY1089" s="478"/>
      <c r="AZ1089" s="478"/>
      <c r="BA1089" s="478"/>
      <c r="BB1089" s="478"/>
      <c r="BC1089" s="478"/>
      <c r="BD1089" s="475" t="s">
        <v>3006</v>
      </c>
      <c r="BE1089" s="475"/>
      <c r="BF1089" s="472"/>
      <c r="BG1089" s="472">
        <v>0</v>
      </c>
      <c r="BH1089" s="472">
        <v>1</v>
      </c>
      <c r="BI1089" s="472"/>
      <c r="BJ1089" s="472"/>
      <c r="BK1089" s="472"/>
      <c r="BL1089" s="472"/>
      <c r="BM1089" s="472"/>
      <c r="BN1089" s="472"/>
      <c r="BO1089" s="472"/>
      <c r="BP1089" s="472"/>
      <c r="BQ1089" s="472"/>
      <c r="BR1089" s="472"/>
      <c r="BS1089" s="472"/>
      <c r="BT1089" s="472"/>
      <c r="BU1089" s="472"/>
      <c r="BV1089" s="472"/>
      <c r="BW1089" s="472"/>
      <c r="BX1089" s="472"/>
      <c r="BY1089" s="472"/>
      <c r="BZ1089" s="472"/>
      <c r="CA1089" s="472"/>
      <c r="CB1089" s="472"/>
      <c r="CC1089" s="472"/>
      <c r="CD1089" s="472"/>
      <c r="CE1089" s="472"/>
      <c r="CF1089" s="472"/>
      <c r="CG1089" s="472"/>
      <c r="CH1089" s="472"/>
      <c r="CI1089" s="472"/>
      <c r="CJ1089" s="472"/>
      <c r="CK1089" s="472"/>
      <c r="CL1089" s="472"/>
      <c r="CM1089" s="472"/>
      <c r="CN1089" s="472"/>
      <c r="CO1089" s="472"/>
      <c r="CP1089" s="472"/>
      <c r="CQ1089" s="472"/>
      <c r="CR1089" s="472"/>
      <c r="CS1089" s="472"/>
      <c r="CT1089" s="472"/>
      <c r="CU1089" s="472"/>
      <c r="CV1089" s="472"/>
      <c r="CW1089" s="472"/>
      <c r="CX1089" s="472"/>
      <c r="CY1089" s="472"/>
      <c r="CZ1089" s="472"/>
      <c r="DA1089" s="472"/>
      <c r="DB1089" s="472"/>
      <c r="DC1089" s="472"/>
      <c r="DD1089" s="472"/>
      <c r="DE1089" s="472"/>
      <c r="DF1089" s="472"/>
      <c r="DG1089" s="472"/>
      <c r="DH1089" s="472"/>
      <c r="DI1089" s="472"/>
      <c r="DJ1089" s="472"/>
      <c r="DK1089" s="472"/>
      <c r="DL1089" s="472"/>
      <c r="DM1089" s="472"/>
      <c r="DN1089" s="472"/>
      <c r="DO1089" s="472"/>
      <c r="DP1089" s="472"/>
      <c r="DQ1089" s="472"/>
      <c r="DR1089" s="472"/>
      <c r="DS1089" s="472"/>
      <c r="DT1089" s="472"/>
      <c r="DU1089" s="472"/>
      <c r="DV1089" s="472"/>
      <c r="DW1089" s="472"/>
      <c r="DX1089" s="472"/>
      <c r="DY1089" s="472"/>
      <c r="DZ1089" s="472"/>
      <c r="EA1089" s="472"/>
      <c r="EB1089" s="472"/>
      <c r="EC1089" s="472"/>
      <c r="ED1089" s="472"/>
      <c r="EE1089" s="472"/>
      <c r="EF1089" s="472"/>
      <c r="EG1089" s="472"/>
      <c r="EH1089" s="472"/>
      <c r="EI1089" s="472"/>
      <c r="EJ1089" s="472"/>
      <c r="EK1089" s="472"/>
      <c r="EL1089" s="472"/>
      <c r="EM1089" s="472"/>
      <c r="EN1089" s="472"/>
      <c r="EO1089" s="472"/>
      <c r="EP1089" s="472"/>
      <c r="EQ1089" s="472"/>
      <c r="ER1089" s="472"/>
      <c r="ES1089" s="472"/>
      <c r="ET1089" s="472"/>
      <c r="EU1089" s="472"/>
      <c r="EV1089" s="472"/>
      <c r="EW1089" s="472"/>
      <c r="EX1089" s="472"/>
      <c r="EY1089" s="472"/>
      <c r="EZ1089" s="472"/>
      <c r="FA1089" s="472"/>
      <c r="FB1089" s="472"/>
      <c r="FC1089" s="472"/>
      <c r="FD1089" s="472"/>
      <c r="FE1089" s="472"/>
      <c r="FF1089" s="472"/>
      <c r="FG1089" s="472"/>
      <c r="FH1089" s="472"/>
      <c r="FI1089" s="472"/>
      <c r="FJ1089" s="472"/>
      <c r="FK1089" s="472"/>
      <c r="FL1089" s="472"/>
      <c r="FM1089" s="472"/>
      <c r="FN1089" s="472"/>
      <c r="FO1089" s="472"/>
      <c r="FP1089" s="472"/>
      <c r="FQ1089" s="472"/>
      <c r="FR1089" s="472"/>
      <c r="FS1089" s="472"/>
      <c r="FT1089" s="472"/>
      <c r="FU1089" s="472"/>
      <c r="FV1089" s="472"/>
      <c r="FW1089" s="472"/>
      <c r="FX1089" s="472"/>
      <c r="FY1089" s="472"/>
      <c r="FZ1089" s="472"/>
      <c r="GA1089" s="472"/>
      <c r="GB1089" s="472"/>
      <c r="GC1089" s="472"/>
      <c r="GD1089" s="472"/>
      <c r="GE1089" s="472"/>
      <c r="GF1089" s="472"/>
      <c r="GG1089" s="472"/>
      <c r="GH1089" s="472"/>
      <c r="GI1089" s="472"/>
      <c r="GJ1089" s="472"/>
      <c r="GK1089" s="472"/>
      <c r="GL1089" s="472"/>
      <c r="GM1089" s="472"/>
      <c r="GN1089" s="472"/>
      <c r="GO1089" s="472"/>
      <c r="GP1089" s="472"/>
      <c r="GQ1089" s="472"/>
      <c r="GR1089" s="472"/>
      <c r="GS1089" s="472"/>
      <c r="GT1089" s="472"/>
      <c r="GU1089" s="472"/>
      <c r="GV1089" s="472"/>
    </row>
    <row r="1090" spans="1:204" s="473" customFormat="1" x14ac:dyDescent="0.2">
      <c r="A1090" s="491"/>
      <c r="B1090" s="479" t="s">
        <v>3728</v>
      </c>
      <c r="C1090" s="475" t="s">
        <v>1152</v>
      </c>
      <c r="D1090" s="478">
        <v>0.5</v>
      </c>
      <c r="E1090" s="478">
        <v>0.1</v>
      </c>
      <c r="F1090" s="478"/>
      <c r="G1090" s="478"/>
      <c r="H1090" s="478">
        <v>0.3</v>
      </c>
      <c r="I1090" s="478">
        <v>0.1</v>
      </c>
      <c r="J1090" s="478"/>
      <c r="K1090" s="478"/>
      <c r="L1090" s="478"/>
      <c r="M1090" s="478"/>
      <c r="N1090" s="478"/>
      <c r="O1090" s="478"/>
      <c r="P1090" s="478"/>
      <c r="Q1090" s="478"/>
      <c r="R1090" s="478"/>
      <c r="S1090" s="478"/>
      <c r="T1090" s="478"/>
      <c r="U1090" s="478"/>
      <c r="V1090" s="478"/>
      <c r="W1090" s="478"/>
      <c r="X1090" s="478">
        <v>0</v>
      </c>
      <c r="Y1090" s="478"/>
      <c r="Z1090" s="478"/>
      <c r="AA1090" s="478"/>
      <c r="AB1090" s="478"/>
      <c r="AC1090" s="478"/>
      <c r="AD1090" s="478"/>
      <c r="AE1090" s="478"/>
      <c r="AF1090" s="478"/>
      <c r="AG1090" s="478"/>
      <c r="AH1090" s="478"/>
      <c r="AI1090" s="478"/>
      <c r="AJ1090" s="478"/>
      <c r="AK1090" s="478"/>
      <c r="AL1090" s="478"/>
      <c r="AM1090" s="478"/>
      <c r="AN1090" s="478"/>
      <c r="AO1090" s="478"/>
      <c r="AP1090" s="478"/>
      <c r="AQ1090" s="478"/>
      <c r="AR1090" s="478"/>
      <c r="AS1090" s="478"/>
      <c r="AT1090" s="478"/>
      <c r="AU1090" s="478"/>
      <c r="AV1090" s="478"/>
      <c r="AW1090" s="478"/>
      <c r="AX1090" s="478"/>
      <c r="AY1090" s="478"/>
      <c r="AZ1090" s="478"/>
      <c r="BA1090" s="478"/>
      <c r="BB1090" s="478"/>
      <c r="BC1090" s="478"/>
      <c r="BD1090" s="475" t="s">
        <v>2971</v>
      </c>
      <c r="BE1090" s="475" t="s">
        <v>2971</v>
      </c>
      <c r="BF1090" s="472">
        <v>2017</v>
      </c>
      <c r="BG1090" s="472">
        <v>0.5</v>
      </c>
      <c r="BH1090" s="472">
        <v>0</v>
      </c>
      <c r="BI1090" s="472"/>
      <c r="BJ1090" s="472"/>
      <c r="BK1090" s="472"/>
      <c r="BL1090" s="472"/>
      <c r="BM1090" s="472"/>
      <c r="BN1090" s="472"/>
      <c r="BO1090" s="472"/>
      <c r="BP1090" s="472"/>
      <c r="BQ1090" s="472"/>
      <c r="BR1090" s="472"/>
      <c r="BS1090" s="472"/>
      <c r="BT1090" s="472"/>
      <c r="BU1090" s="472"/>
      <c r="BV1090" s="472"/>
      <c r="BW1090" s="472"/>
      <c r="BX1090" s="472"/>
      <c r="BY1090" s="472"/>
      <c r="BZ1090" s="472"/>
      <c r="CA1090" s="472"/>
      <c r="CB1090" s="472"/>
      <c r="CC1090" s="472"/>
      <c r="CD1090" s="472"/>
      <c r="CE1090" s="472"/>
      <c r="CF1090" s="472"/>
      <c r="CG1090" s="472"/>
      <c r="CH1090" s="472"/>
      <c r="CI1090" s="472"/>
      <c r="CJ1090" s="472"/>
      <c r="CK1090" s="472"/>
      <c r="CL1090" s="472"/>
      <c r="CM1090" s="472"/>
      <c r="CN1090" s="472"/>
      <c r="CO1090" s="472"/>
      <c r="CP1090" s="472"/>
      <c r="CQ1090" s="472"/>
      <c r="CR1090" s="472"/>
      <c r="CS1090" s="472"/>
      <c r="CT1090" s="472"/>
      <c r="CU1090" s="472"/>
      <c r="CV1090" s="472"/>
      <c r="CW1090" s="472"/>
      <c r="CX1090" s="472"/>
      <c r="CY1090" s="472"/>
      <c r="CZ1090" s="472"/>
      <c r="DA1090" s="472"/>
      <c r="DB1090" s="472"/>
      <c r="DC1090" s="472"/>
      <c r="DD1090" s="472"/>
      <c r="DE1090" s="472"/>
      <c r="DF1090" s="472"/>
      <c r="DG1090" s="472"/>
      <c r="DH1090" s="472"/>
      <c r="DI1090" s="472"/>
      <c r="DJ1090" s="472"/>
      <c r="DK1090" s="472"/>
      <c r="DL1090" s="472"/>
      <c r="DM1090" s="472"/>
      <c r="DN1090" s="472"/>
      <c r="DO1090" s="472"/>
      <c r="DP1090" s="472"/>
      <c r="DQ1090" s="472"/>
      <c r="DR1090" s="472"/>
      <c r="DS1090" s="472"/>
      <c r="DT1090" s="472"/>
      <c r="DU1090" s="472"/>
      <c r="DV1090" s="472"/>
      <c r="DW1090" s="472"/>
      <c r="DX1090" s="472"/>
      <c r="DY1090" s="472"/>
      <c r="DZ1090" s="472"/>
      <c r="EA1090" s="472"/>
      <c r="EB1090" s="472"/>
      <c r="EC1090" s="472"/>
      <c r="ED1090" s="472"/>
      <c r="EE1090" s="472"/>
      <c r="EF1090" s="472"/>
      <c r="EG1090" s="472"/>
      <c r="EH1090" s="472"/>
      <c r="EI1090" s="472"/>
      <c r="EJ1090" s="472"/>
      <c r="EK1090" s="472"/>
      <c r="EL1090" s="472"/>
      <c r="EM1090" s="472"/>
      <c r="EN1090" s="472"/>
      <c r="EO1090" s="472"/>
      <c r="EP1090" s="472"/>
      <c r="EQ1090" s="472"/>
      <c r="ER1090" s="472"/>
      <c r="ES1090" s="472"/>
      <c r="ET1090" s="472"/>
      <c r="EU1090" s="472"/>
      <c r="EV1090" s="472"/>
      <c r="EW1090" s="472"/>
      <c r="EX1090" s="472"/>
      <c r="EY1090" s="472"/>
      <c r="EZ1090" s="472"/>
      <c r="FA1090" s="472"/>
      <c r="FB1090" s="472"/>
      <c r="FC1090" s="472"/>
      <c r="FD1090" s="472"/>
      <c r="FE1090" s="472"/>
      <c r="FF1090" s="472"/>
      <c r="FG1090" s="472"/>
      <c r="FH1090" s="472"/>
      <c r="FI1090" s="472"/>
      <c r="FJ1090" s="472"/>
      <c r="FK1090" s="472"/>
      <c r="FL1090" s="472"/>
      <c r="FM1090" s="472"/>
      <c r="FN1090" s="472"/>
      <c r="FO1090" s="472"/>
      <c r="FP1090" s="472"/>
      <c r="FQ1090" s="472"/>
      <c r="FR1090" s="472"/>
      <c r="FS1090" s="472"/>
      <c r="FT1090" s="472"/>
      <c r="FU1090" s="472"/>
      <c r="FV1090" s="472"/>
      <c r="FW1090" s="472"/>
      <c r="FX1090" s="472"/>
      <c r="FY1090" s="472"/>
      <c r="FZ1090" s="472"/>
      <c r="GA1090" s="472"/>
      <c r="GB1090" s="472"/>
      <c r="GC1090" s="472"/>
      <c r="GD1090" s="472"/>
      <c r="GE1090" s="472"/>
      <c r="GF1090" s="472"/>
      <c r="GG1090" s="472"/>
      <c r="GH1090" s="472"/>
      <c r="GI1090" s="472"/>
      <c r="GJ1090" s="472"/>
      <c r="GK1090" s="472"/>
      <c r="GL1090" s="472"/>
      <c r="GM1090" s="472"/>
      <c r="GN1090" s="472"/>
      <c r="GO1090" s="472"/>
      <c r="GP1090" s="472"/>
      <c r="GQ1090" s="472"/>
      <c r="GR1090" s="472"/>
      <c r="GS1090" s="472"/>
      <c r="GT1090" s="472"/>
      <c r="GU1090" s="472"/>
      <c r="GV1090" s="472"/>
    </row>
    <row r="1091" spans="1:204" s="473" customFormat="1" x14ac:dyDescent="0.2">
      <c r="A1091" s="491"/>
      <c r="B1091" s="485" t="s">
        <v>3728</v>
      </c>
      <c r="C1091" s="475" t="s">
        <v>1152</v>
      </c>
      <c r="D1091" s="478">
        <v>2.5</v>
      </c>
      <c r="E1091" s="478"/>
      <c r="F1091" s="478"/>
      <c r="G1091" s="478"/>
      <c r="H1091" s="478"/>
      <c r="I1091" s="478"/>
      <c r="J1091" s="478"/>
      <c r="K1091" s="478"/>
      <c r="L1091" s="478"/>
      <c r="M1091" s="478"/>
      <c r="N1091" s="478"/>
      <c r="O1091" s="478"/>
      <c r="P1091" s="478"/>
      <c r="Q1091" s="478"/>
      <c r="R1091" s="478"/>
      <c r="S1091" s="478"/>
      <c r="T1091" s="478"/>
      <c r="U1091" s="478"/>
      <c r="V1091" s="478"/>
      <c r="W1091" s="478"/>
      <c r="X1091" s="478">
        <v>0</v>
      </c>
      <c r="Y1091" s="478"/>
      <c r="Z1091" s="478"/>
      <c r="AA1091" s="478"/>
      <c r="AB1091" s="478"/>
      <c r="AC1091" s="478"/>
      <c r="AD1091" s="478"/>
      <c r="AE1091" s="478"/>
      <c r="AF1091" s="478"/>
      <c r="AG1091" s="478"/>
      <c r="AH1091" s="478"/>
      <c r="AI1091" s="478"/>
      <c r="AJ1091" s="478"/>
      <c r="AK1091" s="478"/>
      <c r="AL1091" s="478"/>
      <c r="AM1091" s="478"/>
      <c r="AN1091" s="478"/>
      <c r="AO1091" s="478"/>
      <c r="AP1091" s="478"/>
      <c r="AQ1091" s="478"/>
      <c r="AR1091" s="478"/>
      <c r="AS1091" s="478"/>
      <c r="AT1091" s="478"/>
      <c r="AU1091" s="478"/>
      <c r="AV1091" s="478"/>
      <c r="AW1091" s="478"/>
      <c r="AX1091" s="478"/>
      <c r="AY1091" s="478"/>
      <c r="AZ1091" s="478"/>
      <c r="BA1091" s="478"/>
      <c r="BB1091" s="478"/>
      <c r="BC1091" s="478"/>
      <c r="BD1091" s="475" t="s">
        <v>2971</v>
      </c>
      <c r="BE1091" s="475"/>
      <c r="BF1091" s="472"/>
      <c r="BG1091" s="472">
        <v>0</v>
      </c>
      <c r="BH1091" s="472">
        <v>2.5</v>
      </c>
      <c r="BI1091" s="472"/>
      <c r="BJ1091" s="472"/>
      <c r="BK1091" s="472"/>
      <c r="BL1091" s="472"/>
      <c r="BM1091" s="472"/>
      <c r="BN1091" s="472"/>
      <c r="BO1091" s="472"/>
      <c r="BP1091" s="472"/>
      <c r="BQ1091" s="472"/>
      <c r="BR1091" s="472"/>
      <c r="BS1091" s="472"/>
      <c r="BT1091" s="472"/>
      <c r="BU1091" s="472"/>
      <c r="BV1091" s="472"/>
      <c r="BW1091" s="472"/>
      <c r="BX1091" s="472"/>
      <c r="BY1091" s="472"/>
      <c r="BZ1091" s="472"/>
      <c r="CA1091" s="472"/>
      <c r="CB1091" s="472"/>
      <c r="CC1091" s="472"/>
      <c r="CD1091" s="472"/>
      <c r="CE1091" s="472"/>
      <c r="CF1091" s="472"/>
      <c r="CG1091" s="472"/>
      <c r="CH1091" s="472"/>
      <c r="CI1091" s="472"/>
      <c r="CJ1091" s="472"/>
      <c r="CK1091" s="472"/>
      <c r="CL1091" s="472"/>
      <c r="CM1091" s="472"/>
      <c r="CN1091" s="472"/>
      <c r="CO1091" s="472"/>
      <c r="CP1091" s="472"/>
      <c r="CQ1091" s="472"/>
      <c r="CR1091" s="472"/>
      <c r="CS1091" s="472"/>
      <c r="CT1091" s="472"/>
      <c r="CU1091" s="472"/>
      <c r="CV1091" s="472"/>
      <c r="CW1091" s="472"/>
      <c r="CX1091" s="472"/>
      <c r="CY1091" s="472"/>
      <c r="CZ1091" s="472"/>
      <c r="DA1091" s="472"/>
      <c r="DB1091" s="472"/>
      <c r="DC1091" s="472"/>
      <c r="DD1091" s="472"/>
      <c r="DE1091" s="472"/>
      <c r="DF1091" s="472"/>
      <c r="DG1091" s="472"/>
      <c r="DH1091" s="472"/>
      <c r="DI1091" s="472"/>
      <c r="DJ1091" s="472"/>
      <c r="DK1091" s="472"/>
      <c r="DL1091" s="472"/>
      <c r="DM1091" s="472"/>
      <c r="DN1091" s="472"/>
      <c r="DO1091" s="472"/>
      <c r="DP1091" s="472"/>
      <c r="DQ1091" s="472"/>
      <c r="DR1091" s="472"/>
      <c r="DS1091" s="472"/>
      <c r="DT1091" s="472"/>
      <c r="DU1091" s="472"/>
      <c r="DV1091" s="472"/>
      <c r="DW1091" s="472"/>
      <c r="DX1091" s="472"/>
      <c r="DY1091" s="472"/>
      <c r="DZ1091" s="472"/>
      <c r="EA1091" s="472"/>
      <c r="EB1091" s="472"/>
      <c r="EC1091" s="472"/>
      <c r="ED1091" s="472"/>
      <c r="EE1091" s="472"/>
      <c r="EF1091" s="472"/>
      <c r="EG1091" s="472"/>
      <c r="EH1091" s="472"/>
      <c r="EI1091" s="472"/>
      <c r="EJ1091" s="472"/>
      <c r="EK1091" s="472"/>
      <c r="EL1091" s="472"/>
      <c r="EM1091" s="472"/>
      <c r="EN1091" s="472"/>
      <c r="EO1091" s="472"/>
      <c r="EP1091" s="472"/>
      <c r="EQ1091" s="472"/>
      <c r="ER1091" s="472"/>
      <c r="ES1091" s="472"/>
      <c r="ET1091" s="472"/>
      <c r="EU1091" s="472"/>
      <c r="EV1091" s="472"/>
      <c r="EW1091" s="472"/>
      <c r="EX1091" s="472"/>
      <c r="EY1091" s="472"/>
      <c r="EZ1091" s="472"/>
      <c r="FA1091" s="472"/>
      <c r="FB1091" s="472"/>
      <c r="FC1091" s="472"/>
      <c r="FD1091" s="472"/>
      <c r="FE1091" s="472"/>
      <c r="FF1091" s="472"/>
      <c r="FG1091" s="472"/>
      <c r="FH1091" s="472"/>
      <c r="FI1091" s="472"/>
      <c r="FJ1091" s="472"/>
      <c r="FK1091" s="472"/>
      <c r="FL1091" s="472"/>
      <c r="FM1091" s="472"/>
      <c r="FN1091" s="472"/>
      <c r="FO1091" s="472"/>
      <c r="FP1091" s="472"/>
      <c r="FQ1091" s="472"/>
      <c r="FR1091" s="472"/>
      <c r="FS1091" s="472"/>
      <c r="FT1091" s="472"/>
      <c r="FU1091" s="472"/>
      <c r="FV1091" s="472"/>
      <c r="FW1091" s="472"/>
      <c r="FX1091" s="472"/>
      <c r="FY1091" s="472"/>
      <c r="FZ1091" s="472"/>
      <c r="GA1091" s="472"/>
      <c r="GB1091" s="472"/>
      <c r="GC1091" s="472"/>
      <c r="GD1091" s="472"/>
      <c r="GE1091" s="472"/>
      <c r="GF1091" s="472"/>
      <c r="GG1091" s="472"/>
      <c r="GH1091" s="472"/>
      <c r="GI1091" s="472"/>
      <c r="GJ1091" s="472"/>
      <c r="GK1091" s="472"/>
      <c r="GL1091" s="472"/>
      <c r="GM1091" s="472"/>
      <c r="GN1091" s="472"/>
      <c r="GO1091" s="472"/>
      <c r="GP1091" s="472"/>
      <c r="GQ1091" s="472"/>
      <c r="GR1091" s="472"/>
      <c r="GS1091" s="472"/>
      <c r="GT1091" s="472"/>
      <c r="GU1091" s="472"/>
      <c r="GV1091" s="472"/>
    </row>
    <row r="1092" spans="1:204" s="473" customFormat="1" x14ac:dyDescent="0.2">
      <c r="A1092" s="491"/>
      <c r="B1092" s="479" t="s">
        <v>3729</v>
      </c>
      <c r="C1092" s="475" t="s">
        <v>1152</v>
      </c>
      <c r="D1092" s="478">
        <v>5.18</v>
      </c>
      <c r="E1092" s="478"/>
      <c r="F1092" s="478"/>
      <c r="G1092" s="478"/>
      <c r="H1092" s="478"/>
      <c r="I1092" s="478"/>
      <c r="J1092" s="478"/>
      <c r="K1092" s="478"/>
      <c r="L1092" s="478">
        <v>3.6</v>
      </c>
      <c r="M1092" s="478">
        <v>1.5799999999999996</v>
      </c>
      <c r="N1092" s="478"/>
      <c r="O1092" s="478"/>
      <c r="P1092" s="478"/>
      <c r="Q1092" s="478"/>
      <c r="R1092" s="478"/>
      <c r="S1092" s="478"/>
      <c r="T1092" s="478"/>
      <c r="U1092" s="478"/>
      <c r="V1092" s="478"/>
      <c r="W1092" s="478"/>
      <c r="X1092" s="478">
        <v>0</v>
      </c>
      <c r="Y1092" s="478"/>
      <c r="Z1092" s="478"/>
      <c r="AA1092" s="478"/>
      <c r="AB1092" s="478"/>
      <c r="AC1092" s="478"/>
      <c r="AD1092" s="478"/>
      <c r="AE1092" s="478"/>
      <c r="AF1092" s="478"/>
      <c r="AG1092" s="478"/>
      <c r="AH1092" s="478"/>
      <c r="AI1092" s="478"/>
      <c r="AJ1092" s="478"/>
      <c r="AK1092" s="478"/>
      <c r="AL1092" s="478"/>
      <c r="AM1092" s="478"/>
      <c r="AN1092" s="478"/>
      <c r="AO1092" s="478"/>
      <c r="AP1092" s="478"/>
      <c r="AQ1092" s="478"/>
      <c r="AR1092" s="478"/>
      <c r="AS1092" s="478"/>
      <c r="AT1092" s="478"/>
      <c r="AU1092" s="478"/>
      <c r="AV1092" s="478"/>
      <c r="AW1092" s="478"/>
      <c r="AX1092" s="478"/>
      <c r="AY1092" s="478"/>
      <c r="AZ1092" s="478"/>
      <c r="BA1092" s="478"/>
      <c r="BB1092" s="478"/>
      <c r="BC1092" s="478"/>
      <c r="BD1092" s="475" t="s">
        <v>3084</v>
      </c>
      <c r="BE1092" s="475" t="s">
        <v>3730</v>
      </c>
      <c r="BF1092" s="472">
        <v>2017</v>
      </c>
      <c r="BG1092" s="472">
        <v>5.18</v>
      </c>
      <c r="BH1092" s="472">
        <v>0</v>
      </c>
      <c r="BI1092" s="472"/>
      <c r="BJ1092" s="472"/>
      <c r="BK1092" s="472"/>
      <c r="BL1092" s="472"/>
      <c r="BM1092" s="472"/>
      <c r="BN1092" s="472"/>
      <c r="BO1092" s="472"/>
      <c r="BP1092" s="472"/>
      <c r="BQ1092" s="472"/>
      <c r="BR1092" s="472"/>
      <c r="BS1092" s="472"/>
      <c r="BT1092" s="472"/>
      <c r="BU1092" s="472"/>
      <c r="BV1092" s="472"/>
      <c r="BW1092" s="472"/>
      <c r="BX1092" s="472"/>
      <c r="BY1092" s="472"/>
      <c r="BZ1092" s="472"/>
      <c r="CA1092" s="472"/>
      <c r="CB1092" s="472"/>
      <c r="CC1092" s="472"/>
      <c r="CD1092" s="472"/>
      <c r="CE1092" s="472"/>
      <c r="CF1092" s="472"/>
      <c r="CG1092" s="472"/>
      <c r="CH1092" s="472"/>
      <c r="CI1092" s="472"/>
      <c r="CJ1092" s="472"/>
      <c r="CK1092" s="472"/>
      <c r="CL1092" s="472"/>
      <c r="CM1092" s="472"/>
      <c r="CN1092" s="472"/>
      <c r="CO1092" s="472"/>
      <c r="CP1092" s="472"/>
      <c r="CQ1092" s="472"/>
      <c r="CR1092" s="472"/>
      <c r="CS1092" s="472"/>
      <c r="CT1092" s="472"/>
      <c r="CU1092" s="472"/>
      <c r="CV1092" s="472"/>
      <c r="CW1092" s="472"/>
      <c r="CX1092" s="472"/>
      <c r="CY1092" s="472"/>
      <c r="CZ1092" s="472"/>
      <c r="DA1092" s="472"/>
      <c r="DB1092" s="472"/>
      <c r="DC1092" s="472"/>
      <c r="DD1092" s="472"/>
      <c r="DE1092" s="472"/>
      <c r="DF1092" s="472"/>
      <c r="DG1092" s="472"/>
      <c r="DH1092" s="472"/>
      <c r="DI1092" s="472"/>
      <c r="DJ1092" s="472"/>
      <c r="DK1092" s="472"/>
      <c r="DL1092" s="472"/>
      <c r="DM1092" s="472"/>
      <c r="DN1092" s="472"/>
      <c r="DO1092" s="472"/>
      <c r="DP1092" s="472"/>
      <c r="DQ1092" s="472"/>
      <c r="DR1092" s="472"/>
      <c r="DS1092" s="472"/>
      <c r="DT1092" s="472"/>
      <c r="DU1092" s="472"/>
      <c r="DV1092" s="472"/>
      <c r="DW1092" s="472"/>
      <c r="DX1092" s="472"/>
      <c r="DY1092" s="472"/>
      <c r="DZ1092" s="472"/>
      <c r="EA1092" s="472"/>
      <c r="EB1092" s="472"/>
      <c r="EC1092" s="472"/>
      <c r="ED1092" s="472"/>
      <c r="EE1092" s="472"/>
      <c r="EF1092" s="472"/>
      <c r="EG1092" s="472"/>
      <c r="EH1092" s="472"/>
      <c r="EI1092" s="472"/>
      <c r="EJ1092" s="472"/>
      <c r="EK1092" s="472"/>
      <c r="EL1092" s="472"/>
      <c r="EM1092" s="472"/>
      <c r="EN1092" s="472"/>
      <c r="EO1092" s="472"/>
      <c r="EP1092" s="472"/>
      <c r="EQ1092" s="472"/>
      <c r="ER1092" s="472"/>
      <c r="ES1092" s="472"/>
      <c r="ET1092" s="472"/>
      <c r="EU1092" s="472"/>
      <c r="EV1092" s="472"/>
      <c r="EW1092" s="472"/>
      <c r="EX1092" s="472"/>
      <c r="EY1092" s="472"/>
      <c r="EZ1092" s="472"/>
      <c r="FA1092" s="472"/>
      <c r="FB1092" s="472"/>
      <c r="FC1092" s="472"/>
      <c r="FD1092" s="472"/>
      <c r="FE1092" s="472"/>
      <c r="FF1092" s="472"/>
      <c r="FG1092" s="472"/>
      <c r="FH1092" s="472"/>
      <c r="FI1092" s="472"/>
      <c r="FJ1092" s="472"/>
      <c r="FK1092" s="472"/>
      <c r="FL1092" s="472"/>
      <c r="FM1092" s="472"/>
      <c r="FN1092" s="472"/>
      <c r="FO1092" s="472"/>
      <c r="FP1092" s="472"/>
      <c r="FQ1092" s="472"/>
      <c r="FR1092" s="472"/>
      <c r="FS1092" s="472"/>
      <c r="FT1092" s="472"/>
      <c r="FU1092" s="472"/>
      <c r="FV1092" s="472"/>
      <c r="FW1092" s="472"/>
      <c r="FX1092" s="472"/>
      <c r="FY1092" s="472"/>
      <c r="FZ1092" s="472"/>
      <c r="GA1092" s="472"/>
      <c r="GB1092" s="472"/>
      <c r="GC1092" s="472"/>
      <c r="GD1092" s="472"/>
      <c r="GE1092" s="472"/>
      <c r="GF1092" s="472"/>
      <c r="GG1092" s="472"/>
      <c r="GH1092" s="472"/>
      <c r="GI1092" s="472"/>
      <c r="GJ1092" s="472"/>
      <c r="GK1092" s="472"/>
      <c r="GL1092" s="472"/>
      <c r="GM1092" s="472"/>
      <c r="GN1092" s="472"/>
      <c r="GO1092" s="472"/>
      <c r="GP1092" s="472"/>
      <c r="GQ1092" s="472"/>
      <c r="GR1092" s="472"/>
      <c r="GS1092" s="472"/>
      <c r="GT1092" s="472"/>
      <c r="GU1092" s="472"/>
      <c r="GV1092" s="472"/>
    </row>
    <row r="1093" spans="1:204" s="473" customFormat="1" x14ac:dyDescent="0.2">
      <c r="A1093" s="491"/>
      <c r="B1093" s="479" t="s">
        <v>3731</v>
      </c>
      <c r="C1093" s="475" t="s">
        <v>1152</v>
      </c>
      <c r="D1093" s="478">
        <v>3</v>
      </c>
      <c r="E1093" s="478"/>
      <c r="F1093" s="478"/>
      <c r="G1093" s="478"/>
      <c r="H1093" s="478"/>
      <c r="I1093" s="478"/>
      <c r="J1093" s="478"/>
      <c r="K1093" s="478"/>
      <c r="L1093" s="478">
        <v>0.7</v>
      </c>
      <c r="M1093" s="478">
        <v>0.3</v>
      </c>
      <c r="N1093" s="478"/>
      <c r="O1093" s="478"/>
      <c r="P1093" s="478"/>
      <c r="Q1093" s="478"/>
      <c r="R1093" s="478"/>
      <c r="S1093" s="478"/>
      <c r="T1093" s="478"/>
      <c r="U1093" s="478"/>
      <c r="V1093" s="478"/>
      <c r="W1093" s="478"/>
      <c r="X1093" s="478">
        <v>0</v>
      </c>
      <c r="Y1093" s="478"/>
      <c r="Z1093" s="478"/>
      <c r="AA1093" s="478"/>
      <c r="AB1093" s="478"/>
      <c r="AC1093" s="478"/>
      <c r="AD1093" s="478"/>
      <c r="AE1093" s="478"/>
      <c r="AF1093" s="478"/>
      <c r="AG1093" s="478"/>
      <c r="AH1093" s="478"/>
      <c r="AI1093" s="478"/>
      <c r="AJ1093" s="478"/>
      <c r="AK1093" s="478"/>
      <c r="AL1093" s="478"/>
      <c r="AM1093" s="478"/>
      <c r="AN1093" s="478"/>
      <c r="AO1093" s="478"/>
      <c r="AP1093" s="478"/>
      <c r="AQ1093" s="478"/>
      <c r="AR1093" s="478"/>
      <c r="AS1093" s="478"/>
      <c r="AT1093" s="478"/>
      <c r="AU1093" s="478"/>
      <c r="AV1093" s="478"/>
      <c r="AW1093" s="478"/>
      <c r="AX1093" s="478"/>
      <c r="AY1093" s="478"/>
      <c r="AZ1093" s="478"/>
      <c r="BA1093" s="478">
        <v>2</v>
      </c>
      <c r="BB1093" s="478"/>
      <c r="BC1093" s="478"/>
      <c r="BD1093" s="475" t="s">
        <v>2974</v>
      </c>
      <c r="BE1093" s="475"/>
      <c r="BF1093" s="472">
        <v>2017</v>
      </c>
      <c r="BG1093" s="472">
        <v>3</v>
      </c>
      <c r="BH1093" s="472">
        <v>0</v>
      </c>
      <c r="BI1093" s="472"/>
      <c r="BJ1093" s="472"/>
      <c r="BK1093" s="472"/>
      <c r="BL1093" s="472"/>
      <c r="BM1093" s="472"/>
      <c r="BN1093" s="472"/>
      <c r="BO1093" s="472"/>
      <c r="BP1093" s="472"/>
      <c r="BQ1093" s="472"/>
      <c r="BR1093" s="472"/>
      <c r="BS1093" s="472"/>
      <c r="BT1093" s="472"/>
      <c r="BU1093" s="472"/>
      <c r="BV1093" s="472"/>
      <c r="BW1093" s="472"/>
      <c r="BX1093" s="472"/>
      <c r="BY1093" s="472"/>
      <c r="BZ1093" s="472"/>
      <c r="CA1093" s="472"/>
      <c r="CB1093" s="472"/>
      <c r="CC1093" s="472"/>
      <c r="CD1093" s="472"/>
      <c r="CE1093" s="472"/>
      <c r="CF1093" s="472"/>
      <c r="CG1093" s="472"/>
      <c r="CH1093" s="472"/>
      <c r="CI1093" s="472"/>
      <c r="CJ1093" s="472"/>
      <c r="CK1093" s="472"/>
      <c r="CL1093" s="472"/>
      <c r="CM1093" s="472"/>
      <c r="CN1093" s="472"/>
      <c r="CO1093" s="472"/>
      <c r="CP1093" s="472"/>
      <c r="CQ1093" s="472"/>
      <c r="CR1093" s="472"/>
      <c r="CS1093" s="472"/>
      <c r="CT1093" s="472"/>
      <c r="CU1093" s="472"/>
      <c r="CV1093" s="472"/>
      <c r="CW1093" s="472"/>
      <c r="CX1093" s="472"/>
      <c r="CY1093" s="472"/>
      <c r="CZ1093" s="472"/>
      <c r="DA1093" s="472"/>
      <c r="DB1093" s="472"/>
      <c r="DC1093" s="472"/>
      <c r="DD1093" s="472"/>
      <c r="DE1093" s="472"/>
      <c r="DF1093" s="472"/>
      <c r="DG1093" s="472"/>
      <c r="DH1093" s="472"/>
      <c r="DI1093" s="472"/>
      <c r="DJ1093" s="472"/>
      <c r="DK1093" s="472"/>
      <c r="DL1093" s="472"/>
      <c r="DM1093" s="472"/>
      <c r="DN1093" s="472"/>
      <c r="DO1093" s="472"/>
      <c r="DP1093" s="472"/>
      <c r="DQ1093" s="472"/>
      <c r="DR1093" s="472"/>
      <c r="DS1093" s="472"/>
      <c r="DT1093" s="472"/>
      <c r="DU1093" s="472"/>
      <c r="DV1093" s="472"/>
      <c r="DW1093" s="472"/>
      <c r="DX1093" s="472"/>
      <c r="DY1093" s="472"/>
      <c r="DZ1093" s="472"/>
      <c r="EA1093" s="472"/>
      <c r="EB1093" s="472"/>
      <c r="EC1093" s="472"/>
      <c r="ED1093" s="472"/>
      <c r="EE1093" s="472"/>
      <c r="EF1093" s="472"/>
      <c r="EG1093" s="472"/>
      <c r="EH1093" s="472"/>
      <c r="EI1093" s="472"/>
      <c r="EJ1093" s="472"/>
      <c r="EK1093" s="472"/>
      <c r="EL1093" s="472"/>
      <c r="EM1093" s="472"/>
      <c r="EN1093" s="472"/>
      <c r="EO1093" s="472"/>
      <c r="EP1093" s="472"/>
      <c r="EQ1093" s="472"/>
      <c r="ER1093" s="472"/>
      <c r="ES1093" s="472"/>
      <c r="ET1093" s="472"/>
      <c r="EU1093" s="472"/>
      <c r="EV1093" s="472"/>
      <c r="EW1093" s="472"/>
      <c r="EX1093" s="472"/>
      <c r="EY1093" s="472"/>
      <c r="EZ1093" s="472"/>
      <c r="FA1093" s="472"/>
      <c r="FB1093" s="472"/>
      <c r="FC1093" s="472"/>
      <c r="FD1093" s="472"/>
      <c r="FE1093" s="472"/>
      <c r="FF1093" s="472"/>
      <c r="FG1093" s="472"/>
      <c r="FH1093" s="472"/>
      <c r="FI1093" s="472"/>
      <c r="FJ1093" s="472"/>
      <c r="FK1093" s="472"/>
      <c r="FL1093" s="472"/>
      <c r="FM1093" s="472"/>
      <c r="FN1093" s="472"/>
      <c r="FO1093" s="472"/>
      <c r="FP1093" s="472"/>
      <c r="FQ1093" s="472"/>
      <c r="FR1093" s="472"/>
      <c r="FS1093" s="472"/>
      <c r="FT1093" s="472"/>
      <c r="FU1093" s="472"/>
      <c r="FV1093" s="472"/>
      <c r="FW1093" s="472"/>
      <c r="FX1093" s="472"/>
      <c r="FY1093" s="472"/>
      <c r="FZ1093" s="472"/>
      <c r="GA1093" s="472"/>
      <c r="GB1093" s="472"/>
      <c r="GC1093" s="472"/>
      <c r="GD1093" s="472"/>
      <c r="GE1093" s="472"/>
      <c r="GF1093" s="472"/>
      <c r="GG1093" s="472"/>
      <c r="GH1093" s="472"/>
      <c r="GI1093" s="472"/>
      <c r="GJ1093" s="472"/>
      <c r="GK1093" s="472"/>
      <c r="GL1093" s="472"/>
      <c r="GM1093" s="472"/>
      <c r="GN1093" s="472"/>
      <c r="GO1093" s="472"/>
      <c r="GP1093" s="472"/>
      <c r="GQ1093" s="472"/>
      <c r="GR1093" s="472"/>
      <c r="GS1093" s="472"/>
      <c r="GT1093" s="472"/>
      <c r="GU1093" s="472"/>
      <c r="GV1093" s="472"/>
    </row>
    <row r="1094" spans="1:204" s="473" customFormat="1" x14ac:dyDescent="0.2">
      <c r="A1094" s="491"/>
      <c r="B1094" s="507" t="s">
        <v>3725</v>
      </c>
      <c r="C1094" s="475" t="s">
        <v>1152</v>
      </c>
      <c r="D1094" s="478">
        <v>1.4000000000000001</v>
      </c>
      <c r="E1094" s="478"/>
      <c r="F1094" s="478"/>
      <c r="G1094" s="478"/>
      <c r="H1094" s="478"/>
      <c r="I1094" s="478"/>
      <c r="J1094" s="478"/>
      <c r="K1094" s="478"/>
      <c r="L1094" s="478"/>
      <c r="M1094" s="478"/>
      <c r="N1094" s="478"/>
      <c r="O1094" s="478"/>
      <c r="P1094" s="478"/>
      <c r="Q1094" s="478"/>
      <c r="R1094" s="478"/>
      <c r="S1094" s="478"/>
      <c r="T1094" s="478"/>
      <c r="U1094" s="478"/>
      <c r="V1094" s="478"/>
      <c r="W1094" s="478"/>
      <c r="X1094" s="478">
        <v>0</v>
      </c>
      <c r="Y1094" s="478"/>
      <c r="Z1094" s="478"/>
      <c r="AA1094" s="478"/>
      <c r="AB1094" s="478"/>
      <c r="AC1094" s="478"/>
      <c r="AD1094" s="478"/>
      <c r="AE1094" s="478"/>
      <c r="AF1094" s="478"/>
      <c r="AG1094" s="478"/>
      <c r="AH1094" s="478"/>
      <c r="AI1094" s="478"/>
      <c r="AJ1094" s="478"/>
      <c r="AK1094" s="478"/>
      <c r="AL1094" s="478"/>
      <c r="AM1094" s="478"/>
      <c r="AN1094" s="478"/>
      <c r="AO1094" s="478"/>
      <c r="AP1094" s="478"/>
      <c r="AQ1094" s="478"/>
      <c r="AR1094" s="478"/>
      <c r="AS1094" s="478"/>
      <c r="AT1094" s="478"/>
      <c r="AU1094" s="478"/>
      <c r="AV1094" s="478"/>
      <c r="AW1094" s="478"/>
      <c r="AX1094" s="478"/>
      <c r="AY1094" s="478"/>
      <c r="AZ1094" s="478"/>
      <c r="BA1094" s="478"/>
      <c r="BB1094" s="478"/>
      <c r="BC1094" s="478"/>
      <c r="BD1094" s="475" t="s">
        <v>2974</v>
      </c>
      <c r="BE1094" s="475"/>
      <c r="BF1094" s="472"/>
      <c r="BG1094" s="472">
        <v>0</v>
      </c>
      <c r="BH1094" s="472">
        <v>1.4</v>
      </c>
      <c r="BI1094" s="472"/>
      <c r="BJ1094" s="472"/>
      <c r="BK1094" s="472"/>
      <c r="BL1094" s="472"/>
      <c r="BM1094" s="472"/>
      <c r="BN1094" s="472"/>
      <c r="BO1094" s="472"/>
      <c r="BP1094" s="472"/>
      <c r="BQ1094" s="472"/>
      <c r="BR1094" s="472"/>
      <c r="BS1094" s="472"/>
      <c r="BT1094" s="472"/>
      <c r="BU1094" s="472"/>
      <c r="BV1094" s="472"/>
      <c r="BW1094" s="472"/>
      <c r="BX1094" s="472"/>
      <c r="BY1094" s="472"/>
      <c r="BZ1094" s="472"/>
      <c r="CA1094" s="472"/>
      <c r="CB1094" s="472"/>
      <c r="CC1094" s="472"/>
      <c r="CD1094" s="472"/>
      <c r="CE1094" s="472"/>
      <c r="CF1094" s="472"/>
      <c r="CG1094" s="472"/>
      <c r="CH1094" s="472"/>
      <c r="CI1094" s="472"/>
      <c r="CJ1094" s="472"/>
      <c r="CK1094" s="472"/>
      <c r="CL1094" s="472"/>
      <c r="CM1094" s="472"/>
      <c r="CN1094" s="472"/>
      <c r="CO1094" s="472"/>
      <c r="CP1094" s="472"/>
      <c r="CQ1094" s="472"/>
      <c r="CR1094" s="472"/>
      <c r="CS1094" s="472"/>
      <c r="CT1094" s="472"/>
      <c r="CU1094" s="472"/>
      <c r="CV1094" s="472"/>
      <c r="CW1094" s="472"/>
      <c r="CX1094" s="472"/>
      <c r="CY1094" s="472"/>
      <c r="CZ1094" s="472"/>
      <c r="DA1094" s="472"/>
      <c r="DB1094" s="472"/>
      <c r="DC1094" s="472"/>
      <c r="DD1094" s="472"/>
      <c r="DE1094" s="472"/>
      <c r="DF1094" s="472"/>
      <c r="DG1094" s="472"/>
      <c r="DH1094" s="472"/>
      <c r="DI1094" s="472"/>
      <c r="DJ1094" s="472"/>
      <c r="DK1094" s="472"/>
      <c r="DL1094" s="472"/>
      <c r="DM1094" s="472"/>
      <c r="DN1094" s="472"/>
      <c r="DO1094" s="472"/>
      <c r="DP1094" s="472"/>
      <c r="DQ1094" s="472"/>
      <c r="DR1094" s="472"/>
      <c r="DS1094" s="472"/>
      <c r="DT1094" s="472"/>
      <c r="DU1094" s="472"/>
      <c r="DV1094" s="472"/>
      <c r="DW1094" s="472"/>
      <c r="DX1094" s="472"/>
      <c r="DY1094" s="472"/>
      <c r="DZ1094" s="472"/>
      <c r="EA1094" s="472"/>
      <c r="EB1094" s="472"/>
      <c r="EC1094" s="472"/>
      <c r="ED1094" s="472"/>
      <c r="EE1094" s="472"/>
      <c r="EF1094" s="472"/>
      <c r="EG1094" s="472"/>
      <c r="EH1094" s="472"/>
      <c r="EI1094" s="472"/>
      <c r="EJ1094" s="472"/>
      <c r="EK1094" s="472"/>
      <c r="EL1094" s="472"/>
      <c r="EM1094" s="472"/>
      <c r="EN1094" s="472"/>
      <c r="EO1094" s="472"/>
      <c r="EP1094" s="472"/>
      <c r="EQ1094" s="472"/>
      <c r="ER1094" s="472"/>
      <c r="ES1094" s="472"/>
      <c r="ET1094" s="472"/>
      <c r="EU1094" s="472"/>
      <c r="EV1094" s="472"/>
      <c r="EW1094" s="472"/>
      <c r="EX1094" s="472"/>
      <c r="EY1094" s="472"/>
      <c r="EZ1094" s="472"/>
      <c r="FA1094" s="472"/>
      <c r="FB1094" s="472"/>
      <c r="FC1094" s="472"/>
      <c r="FD1094" s="472"/>
      <c r="FE1094" s="472"/>
      <c r="FF1094" s="472"/>
      <c r="FG1094" s="472"/>
      <c r="FH1094" s="472"/>
      <c r="FI1094" s="472"/>
      <c r="FJ1094" s="472"/>
      <c r="FK1094" s="472"/>
      <c r="FL1094" s="472"/>
      <c r="FM1094" s="472"/>
      <c r="FN1094" s="472"/>
      <c r="FO1094" s="472"/>
      <c r="FP1094" s="472"/>
      <c r="FQ1094" s="472"/>
      <c r="FR1094" s="472"/>
      <c r="FS1094" s="472"/>
      <c r="FT1094" s="472"/>
      <c r="FU1094" s="472"/>
      <c r="FV1094" s="472"/>
      <c r="FW1094" s="472"/>
      <c r="FX1094" s="472"/>
      <c r="FY1094" s="472"/>
      <c r="FZ1094" s="472"/>
      <c r="GA1094" s="472"/>
      <c r="GB1094" s="472"/>
      <c r="GC1094" s="472"/>
      <c r="GD1094" s="472"/>
      <c r="GE1094" s="472"/>
      <c r="GF1094" s="472"/>
      <c r="GG1094" s="472"/>
      <c r="GH1094" s="472"/>
      <c r="GI1094" s="472"/>
      <c r="GJ1094" s="472"/>
      <c r="GK1094" s="472"/>
      <c r="GL1094" s="472"/>
      <c r="GM1094" s="472"/>
      <c r="GN1094" s="472"/>
      <c r="GO1094" s="472"/>
      <c r="GP1094" s="472"/>
      <c r="GQ1094" s="472"/>
      <c r="GR1094" s="472"/>
      <c r="GS1094" s="472"/>
      <c r="GT1094" s="472"/>
      <c r="GU1094" s="472"/>
      <c r="GV1094" s="472"/>
    </row>
    <row r="1095" spans="1:204" s="473" customFormat="1" x14ac:dyDescent="0.2">
      <c r="A1095" s="491"/>
      <c r="B1095" s="481" t="s">
        <v>3732</v>
      </c>
      <c r="C1095" s="475" t="s">
        <v>1152</v>
      </c>
      <c r="D1095" s="478">
        <v>0.73</v>
      </c>
      <c r="E1095" s="478"/>
      <c r="F1095" s="478"/>
      <c r="G1095" s="478"/>
      <c r="H1095" s="478"/>
      <c r="I1095" s="478"/>
      <c r="J1095" s="478"/>
      <c r="K1095" s="478"/>
      <c r="L1095" s="478"/>
      <c r="M1095" s="478"/>
      <c r="N1095" s="478"/>
      <c r="O1095" s="478"/>
      <c r="P1095" s="478"/>
      <c r="Q1095" s="478"/>
      <c r="R1095" s="478"/>
      <c r="S1095" s="478"/>
      <c r="T1095" s="478"/>
      <c r="U1095" s="478"/>
      <c r="V1095" s="478"/>
      <c r="W1095" s="478"/>
      <c r="X1095" s="478">
        <v>0</v>
      </c>
      <c r="Y1095" s="478"/>
      <c r="Z1095" s="478"/>
      <c r="AA1095" s="478"/>
      <c r="AB1095" s="478"/>
      <c r="AC1095" s="478"/>
      <c r="AD1095" s="478"/>
      <c r="AE1095" s="478"/>
      <c r="AF1095" s="478"/>
      <c r="AG1095" s="478"/>
      <c r="AH1095" s="478"/>
      <c r="AI1095" s="478"/>
      <c r="AJ1095" s="478"/>
      <c r="AK1095" s="478"/>
      <c r="AL1095" s="478"/>
      <c r="AM1095" s="478"/>
      <c r="AN1095" s="478"/>
      <c r="AO1095" s="478"/>
      <c r="AP1095" s="478"/>
      <c r="AQ1095" s="478"/>
      <c r="AR1095" s="478"/>
      <c r="AS1095" s="478"/>
      <c r="AT1095" s="478"/>
      <c r="AU1095" s="478"/>
      <c r="AV1095" s="478"/>
      <c r="AW1095" s="478"/>
      <c r="AX1095" s="478"/>
      <c r="AY1095" s="478"/>
      <c r="AZ1095" s="478"/>
      <c r="BA1095" s="478"/>
      <c r="BB1095" s="478"/>
      <c r="BC1095" s="478"/>
      <c r="BD1095" s="475" t="s">
        <v>1477</v>
      </c>
      <c r="BE1095" s="475"/>
      <c r="BF1095" s="472"/>
      <c r="BG1095" s="472">
        <v>0</v>
      </c>
      <c r="BH1095" s="472">
        <v>0.73</v>
      </c>
      <c r="BI1095" s="472"/>
      <c r="BJ1095" s="472"/>
      <c r="BK1095" s="472"/>
      <c r="BL1095" s="472"/>
      <c r="BM1095" s="472"/>
      <c r="BN1095" s="472"/>
      <c r="BO1095" s="472"/>
      <c r="BP1095" s="472"/>
      <c r="BQ1095" s="472"/>
      <c r="BR1095" s="472"/>
      <c r="BS1095" s="472"/>
      <c r="BT1095" s="472"/>
      <c r="BU1095" s="472"/>
      <c r="BV1095" s="472"/>
      <c r="BW1095" s="472"/>
      <c r="BX1095" s="472"/>
      <c r="BY1095" s="472"/>
      <c r="BZ1095" s="472"/>
      <c r="CA1095" s="472"/>
      <c r="CB1095" s="472"/>
      <c r="CC1095" s="472"/>
      <c r="CD1095" s="472"/>
      <c r="CE1095" s="472"/>
      <c r="CF1095" s="472"/>
      <c r="CG1095" s="472"/>
      <c r="CH1095" s="472"/>
      <c r="CI1095" s="472"/>
      <c r="CJ1095" s="472"/>
      <c r="CK1095" s="472"/>
      <c r="CL1095" s="472"/>
      <c r="CM1095" s="472"/>
      <c r="CN1095" s="472"/>
      <c r="CO1095" s="472"/>
      <c r="CP1095" s="472"/>
      <c r="CQ1095" s="472"/>
      <c r="CR1095" s="472"/>
      <c r="CS1095" s="472"/>
      <c r="CT1095" s="472"/>
      <c r="CU1095" s="472"/>
      <c r="CV1095" s="472"/>
      <c r="CW1095" s="472"/>
      <c r="CX1095" s="472"/>
      <c r="CY1095" s="472"/>
      <c r="CZ1095" s="472"/>
      <c r="DA1095" s="472"/>
      <c r="DB1095" s="472"/>
      <c r="DC1095" s="472"/>
      <c r="DD1095" s="472"/>
      <c r="DE1095" s="472"/>
      <c r="DF1095" s="472"/>
      <c r="DG1095" s="472"/>
      <c r="DH1095" s="472"/>
      <c r="DI1095" s="472"/>
      <c r="DJ1095" s="472"/>
      <c r="DK1095" s="472"/>
      <c r="DL1095" s="472"/>
      <c r="DM1095" s="472"/>
      <c r="DN1095" s="472"/>
      <c r="DO1095" s="472"/>
      <c r="DP1095" s="472"/>
      <c r="DQ1095" s="472"/>
      <c r="DR1095" s="472"/>
      <c r="DS1095" s="472"/>
      <c r="DT1095" s="472"/>
      <c r="DU1095" s="472"/>
      <c r="DV1095" s="472"/>
      <c r="DW1095" s="472"/>
      <c r="DX1095" s="472"/>
      <c r="DY1095" s="472"/>
      <c r="DZ1095" s="472"/>
      <c r="EA1095" s="472"/>
      <c r="EB1095" s="472"/>
      <c r="EC1095" s="472"/>
      <c r="ED1095" s="472"/>
      <c r="EE1095" s="472"/>
      <c r="EF1095" s="472"/>
      <c r="EG1095" s="472"/>
      <c r="EH1095" s="472"/>
      <c r="EI1095" s="472"/>
      <c r="EJ1095" s="472"/>
      <c r="EK1095" s="472"/>
      <c r="EL1095" s="472"/>
      <c r="EM1095" s="472"/>
      <c r="EN1095" s="472"/>
      <c r="EO1095" s="472"/>
      <c r="EP1095" s="472"/>
      <c r="EQ1095" s="472"/>
      <c r="ER1095" s="472"/>
      <c r="ES1095" s="472"/>
      <c r="ET1095" s="472"/>
      <c r="EU1095" s="472"/>
      <c r="EV1095" s="472"/>
      <c r="EW1095" s="472"/>
      <c r="EX1095" s="472"/>
      <c r="EY1095" s="472"/>
      <c r="EZ1095" s="472"/>
      <c r="FA1095" s="472"/>
      <c r="FB1095" s="472"/>
      <c r="FC1095" s="472"/>
      <c r="FD1095" s="472"/>
      <c r="FE1095" s="472"/>
      <c r="FF1095" s="472"/>
      <c r="FG1095" s="472"/>
      <c r="FH1095" s="472"/>
      <c r="FI1095" s="472"/>
      <c r="FJ1095" s="472"/>
      <c r="FK1095" s="472"/>
      <c r="FL1095" s="472"/>
      <c r="FM1095" s="472"/>
      <c r="FN1095" s="472"/>
      <c r="FO1095" s="472"/>
      <c r="FP1095" s="472"/>
      <c r="FQ1095" s="472"/>
      <c r="FR1095" s="472"/>
      <c r="FS1095" s="472"/>
      <c r="FT1095" s="472"/>
      <c r="FU1095" s="472"/>
      <c r="FV1095" s="472"/>
      <c r="FW1095" s="472"/>
      <c r="FX1095" s="472"/>
      <c r="FY1095" s="472"/>
      <c r="FZ1095" s="472"/>
      <c r="GA1095" s="472"/>
      <c r="GB1095" s="472"/>
      <c r="GC1095" s="472"/>
      <c r="GD1095" s="472"/>
      <c r="GE1095" s="472"/>
      <c r="GF1095" s="472"/>
      <c r="GG1095" s="472"/>
      <c r="GH1095" s="472"/>
      <c r="GI1095" s="472"/>
      <c r="GJ1095" s="472"/>
      <c r="GK1095" s="472"/>
      <c r="GL1095" s="472"/>
      <c r="GM1095" s="472"/>
      <c r="GN1095" s="472"/>
      <c r="GO1095" s="472"/>
      <c r="GP1095" s="472"/>
      <c r="GQ1095" s="472"/>
      <c r="GR1095" s="472"/>
      <c r="GS1095" s="472"/>
      <c r="GT1095" s="472"/>
      <c r="GU1095" s="472"/>
      <c r="GV1095" s="472"/>
    </row>
    <row r="1096" spans="1:204" s="473" customFormat="1" x14ac:dyDescent="0.2">
      <c r="A1096" s="491"/>
      <c r="B1096" s="481" t="s">
        <v>3728</v>
      </c>
      <c r="C1096" s="475" t="s">
        <v>1152</v>
      </c>
      <c r="D1096" s="478">
        <v>0.5</v>
      </c>
      <c r="E1096" s="478"/>
      <c r="F1096" s="478"/>
      <c r="G1096" s="478"/>
      <c r="H1096" s="478"/>
      <c r="I1096" s="478"/>
      <c r="J1096" s="478"/>
      <c r="K1096" s="478"/>
      <c r="L1096" s="478"/>
      <c r="M1096" s="478"/>
      <c r="N1096" s="478"/>
      <c r="O1096" s="478"/>
      <c r="P1096" s="478"/>
      <c r="Q1096" s="478"/>
      <c r="R1096" s="478"/>
      <c r="S1096" s="478"/>
      <c r="T1096" s="478"/>
      <c r="U1096" s="478"/>
      <c r="V1096" s="478"/>
      <c r="W1096" s="478"/>
      <c r="X1096" s="478">
        <v>0</v>
      </c>
      <c r="Y1096" s="478"/>
      <c r="Z1096" s="478"/>
      <c r="AA1096" s="478"/>
      <c r="AB1096" s="478"/>
      <c r="AC1096" s="478"/>
      <c r="AD1096" s="478"/>
      <c r="AE1096" s="478"/>
      <c r="AF1096" s="478"/>
      <c r="AG1096" s="478"/>
      <c r="AH1096" s="478"/>
      <c r="AI1096" s="478"/>
      <c r="AJ1096" s="478"/>
      <c r="AK1096" s="478"/>
      <c r="AL1096" s="478"/>
      <c r="AM1096" s="478"/>
      <c r="AN1096" s="478"/>
      <c r="AO1096" s="478"/>
      <c r="AP1096" s="478"/>
      <c r="AQ1096" s="478"/>
      <c r="AR1096" s="478"/>
      <c r="AS1096" s="478"/>
      <c r="AT1096" s="478"/>
      <c r="AU1096" s="478"/>
      <c r="AV1096" s="478"/>
      <c r="AW1096" s="478"/>
      <c r="AX1096" s="478"/>
      <c r="AY1096" s="478"/>
      <c r="AZ1096" s="478"/>
      <c r="BA1096" s="478"/>
      <c r="BB1096" s="478"/>
      <c r="BC1096" s="478"/>
      <c r="BD1096" s="475" t="s">
        <v>1481</v>
      </c>
      <c r="BE1096" s="475"/>
      <c r="BF1096" s="472"/>
      <c r="BG1096" s="472">
        <v>0</v>
      </c>
      <c r="BH1096" s="472">
        <v>0.5</v>
      </c>
      <c r="BI1096" s="472"/>
      <c r="BJ1096" s="472"/>
      <c r="BK1096" s="472"/>
      <c r="BL1096" s="472"/>
      <c r="BM1096" s="472"/>
      <c r="BN1096" s="472"/>
      <c r="BO1096" s="472"/>
      <c r="BP1096" s="472"/>
      <c r="BQ1096" s="472"/>
      <c r="BR1096" s="472"/>
      <c r="BS1096" s="472"/>
      <c r="BT1096" s="472"/>
      <c r="BU1096" s="472"/>
      <c r="BV1096" s="472"/>
      <c r="BW1096" s="472"/>
      <c r="BX1096" s="472"/>
      <c r="BY1096" s="472"/>
      <c r="BZ1096" s="472"/>
      <c r="CA1096" s="472"/>
      <c r="CB1096" s="472"/>
      <c r="CC1096" s="472"/>
      <c r="CD1096" s="472"/>
      <c r="CE1096" s="472"/>
      <c r="CF1096" s="472"/>
      <c r="CG1096" s="472"/>
      <c r="CH1096" s="472"/>
      <c r="CI1096" s="472"/>
      <c r="CJ1096" s="472"/>
      <c r="CK1096" s="472"/>
      <c r="CL1096" s="472"/>
      <c r="CM1096" s="472"/>
      <c r="CN1096" s="472"/>
      <c r="CO1096" s="472"/>
      <c r="CP1096" s="472"/>
      <c r="CQ1096" s="472"/>
      <c r="CR1096" s="472"/>
      <c r="CS1096" s="472"/>
      <c r="CT1096" s="472"/>
      <c r="CU1096" s="472"/>
      <c r="CV1096" s="472"/>
      <c r="CW1096" s="472"/>
      <c r="CX1096" s="472"/>
      <c r="CY1096" s="472"/>
      <c r="CZ1096" s="472"/>
      <c r="DA1096" s="472"/>
      <c r="DB1096" s="472"/>
      <c r="DC1096" s="472"/>
      <c r="DD1096" s="472"/>
      <c r="DE1096" s="472"/>
      <c r="DF1096" s="472"/>
      <c r="DG1096" s="472"/>
      <c r="DH1096" s="472"/>
      <c r="DI1096" s="472"/>
      <c r="DJ1096" s="472"/>
      <c r="DK1096" s="472"/>
      <c r="DL1096" s="472"/>
      <c r="DM1096" s="472"/>
      <c r="DN1096" s="472"/>
      <c r="DO1096" s="472"/>
      <c r="DP1096" s="472"/>
      <c r="DQ1096" s="472"/>
      <c r="DR1096" s="472"/>
      <c r="DS1096" s="472"/>
      <c r="DT1096" s="472"/>
      <c r="DU1096" s="472"/>
      <c r="DV1096" s="472"/>
      <c r="DW1096" s="472"/>
      <c r="DX1096" s="472"/>
      <c r="DY1096" s="472"/>
      <c r="DZ1096" s="472"/>
      <c r="EA1096" s="472"/>
      <c r="EB1096" s="472"/>
      <c r="EC1096" s="472"/>
      <c r="ED1096" s="472"/>
      <c r="EE1096" s="472"/>
      <c r="EF1096" s="472"/>
      <c r="EG1096" s="472"/>
      <c r="EH1096" s="472"/>
      <c r="EI1096" s="472"/>
      <c r="EJ1096" s="472"/>
      <c r="EK1096" s="472"/>
      <c r="EL1096" s="472"/>
      <c r="EM1096" s="472"/>
      <c r="EN1096" s="472"/>
      <c r="EO1096" s="472"/>
      <c r="EP1096" s="472"/>
      <c r="EQ1096" s="472"/>
      <c r="ER1096" s="472"/>
      <c r="ES1096" s="472"/>
      <c r="ET1096" s="472"/>
      <c r="EU1096" s="472"/>
      <c r="EV1096" s="472"/>
      <c r="EW1096" s="472"/>
      <c r="EX1096" s="472"/>
      <c r="EY1096" s="472"/>
      <c r="EZ1096" s="472"/>
      <c r="FA1096" s="472"/>
      <c r="FB1096" s="472"/>
      <c r="FC1096" s="472"/>
      <c r="FD1096" s="472"/>
      <c r="FE1096" s="472"/>
      <c r="FF1096" s="472"/>
      <c r="FG1096" s="472"/>
      <c r="FH1096" s="472"/>
      <c r="FI1096" s="472"/>
      <c r="FJ1096" s="472"/>
      <c r="FK1096" s="472"/>
      <c r="FL1096" s="472"/>
      <c r="FM1096" s="472"/>
      <c r="FN1096" s="472"/>
      <c r="FO1096" s="472"/>
      <c r="FP1096" s="472"/>
      <c r="FQ1096" s="472"/>
      <c r="FR1096" s="472"/>
      <c r="FS1096" s="472"/>
      <c r="FT1096" s="472"/>
      <c r="FU1096" s="472"/>
      <c r="FV1096" s="472"/>
      <c r="FW1096" s="472"/>
      <c r="FX1096" s="472"/>
      <c r="FY1096" s="472"/>
      <c r="FZ1096" s="472"/>
      <c r="GA1096" s="472"/>
      <c r="GB1096" s="472"/>
      <c r="GC1096" s="472"/>
      <c r="GD1096" s="472"/>
      <c r="GE1096" s="472"/>
      <c r="GF1096" s="472"/>
      <c r="GG1096" s="472"/>
      <c r="GH1096" s="472"/>
      <c r="GI1096" s="472"/>
      <c r="GJ1096" s="472"/>
      <c r="GK1096" s="472"/>
      <c r="GL1096" s="472"/>
      <c r="GM1096" s="472"/>
      <c r="GN1096" s="472"/>
      <c r="GO1096" s="472"/>
      <c r="GP1096" s="472"/>
      <c r="GQ1096" s="472"/>
      <c r="GR1096" s="472"/>
      <c r="GS1096" s="472"/>
      <c r="GT1096" s="472"/>
      <c r="GU1096" s="472"/>
      <c r="GV1096" s="472"/>
    </row>
    <row r="1097" spans="1:204" s="473" customFormat="1" x14ac:dyDescent="0.2">
      <c r="A1097" s="491"/>
      <c r="B1097" s="481" t="s">
        <v>3728</v>
      </c>
      <c r="C1097" s="475" t="s">
        <v>1152</v>
      </c>
      <c r="D1097" s="478">
        <v>0.4</v>
      </c>
      <c r="E1097" s="478"/>
      <c r="F1097" s="478"/>
      <c r="G1097" s="478"/>
      <c r="H1097" s="478"/>
      <c r="I1097" s="478"/>
      <c r="J1097" s="478"/>
      <c r="K1097" s="478"/>
      <c r="L1097" s="478"/>
      <c r="M1097" s="478"/>
      <c r="N1097" s="478"/>
      <c r="O1097" s="478"/>
      <c r="P1097" s="478"/>
      <c r="Q1097" s="478"/>
      <c r="R1097" s="478"/>
      <c r="S1097" s="478"/>
      <c r="T1097" s="478"/>
      <c r="U1097" s="478"/>
      <c r="V1097" s="478"/>
      <c r="W1097" s="478"/>
      <c r="X1097" s="478">
        <v>0</v>
      </c>
      <c r="Y1097" s="478"/>
      <c r="Z1097" s="478"/>
      <c r="AA1097" s="478"/>
      <c r="AB1097" s="478"/>
      <c r="AC1097" s="478"/>
      <c r="AD1097" s="478"/>
      <c r="AE1097" s="478"/>
      <c r="AF1097" s="478"/>
      <c r="AG1097" s="478"/>
      <c r="AH1097" s="478"/>
      <c r="AI1097" s="478"/>
      <c r="AJ1097" s="478"/>
      <c r="AK1097" s="478"/>
      <c r="AL1097" s="478"/>
      <c r="AM1097" s="478"/>
      <c r="AN1097" s="478"/>
      <c r="AO1097" s="478"/>
      <c r="AP1097" s="478"/>
      <c r="AQ1097" s="478"/>
      <c r="AR1097" s="478"/>
      <c r="AS1097" s="478"/>
      <c r="AT1097" s="478"/>
      <c r="AU1097" s="478"/>
      <c r="AV1097" s="478"/>
      <c r="AW1097" s="478"/>
      <c r="AX1097" s="478"/>
      <c r="AY1097" s="478"/>
      <c r="AZ1097" s="478"/>
      <c r="BA1097" s="478"/>
      <c r="BB1097" s="478"/>
      <c r="BC1097" s="478"/>
      <c r="BD1097" s="475" t="s">
        <v>1497</v>
      </c>
      <c r="BE1097" s="475"/>
      <c r="BF1097" s="472"/>
      <c r="BG1097" s="472">
        <v>0</v>
      </c>
      <c r="BH1097" s="472">
        <v>0.4</v>
      </c>
      <c r="BI1097" s="472"/>
      <c r="BJ1097" s="472"/>
      <c r="BK1097" s="472"/>
      <c r="BL1097" s="472"/>
      <c r="BM1097" s="472"/>
      <c r="BN1097" s="472"/>
      <c r="BO1097" s="472"/>
      <c r="BP1097" s="472"/>
      <c r="BQ1097" s="472"/>
      <c r="BR1097" s="472"/>
      <c r="BS1097" s="472"/>
      <c r="BT1097" s="472"/>
      <c r="BU1097" s="472"/>
      <c r="BV1097" s="472"/>
      <c r="BW1097" s="472"/>
      <c r="BX1097" s="472"/>
      <c r="BY1097" s="472"/>
      <c r="BZ1097" s="472"/>
      <c r="CA1097" s="472"/>
      <c r="CB1097" s="472"/>
      <c r="CC1097" s="472"/>
      <c r="CD1097" s="472"/>
      <c r="CE1097" s="472"/>
      <c r="CF1097" s="472"/>
      <c r="CG1097" s="472"/>
      <c r="CH1097" s="472"/>
      <c r="CI1097" s="472"/>
      <c r="CJ1097" s="472"/>
      <c r="CK1097" s="472"/>
      <c r="CL1097" s="472"/>
      <c r="CM1097" s="472"/>
      <c r="CN1097" s="472"/>
      <c r="CO1097" s="472"/>
      <c r="CP1097" s="472"/>
      <c r="CQ1097" s="472"/>
      <c r="CR1097" s="472"/>
      <c r="CS1097" s="472"/>
      <c r="CT1097" s="472"/>
      <c r="CU1097" s="472"/>
      <c r="CV1097" s="472"/>
      <c r="CW1097" s="472"/>
      <c r="CX1097" s="472"/>
      <c r="CY1097" s="472"/>
      <c r="CZ1097" s="472"/>
      <c r="DA1097" s="472"/>
      <c r="DB1097" s="472"/>
      <c r="DC1097" s="472"/>
      <c r="DD1097" s="472"/>
      <c r="DE1097" s="472"/>
      <c r="DF1097" s="472"/>
      <c r="DG1097" s="472"/>
      <c r="DH1097" s="472"/>
      <c r="DI1097" s="472"/>
      <c r="DJ1097" s="472"/>
      <c r="DK1097" s="472"/>
      <c r="DL1097" s="472"/>
      <c r="DM1097" s="472"/>
      <c r="DN1097" s="472"/>
      <c r="DO1097" s="472"/>
      <c r="DP1097" s="472"/>
      <c r="DQ1097" s="472"/>
      <c r="DR1097" s="472"/>
      <c r="DS1097" s="472"/>
      <c r="DT1097" s="472"/>
      <c r="DU1097" s="472"/>
      <c r="DV1097" s="472"/>
      <c r="DW1097" s="472"/>
      <c r="DX1097" s="472"/>
      <c r="DY1097" s="472"/>
      <c r="DZ1097" s="472"/>
      <c r="EA1097" s="472"/>
      <c r="EB1097" s="472"/>
      <c r="EC1097" s="472"/>
      <c r="ED1097" s="472"/>
      <c r="EE1097" s="472"/>
      <c r="EF1097" s="472"/>
      <c r="EG1097" s="472"/>
      <c r="EH1097" s="472"/>
      <c r="EI1097" s="472"/>
      <c r="EJ1097" s="472"/>
      <c r="EK1097" s="472"/>
      <c r="EL1097" s="472"/>
      <c r="EM1097" s="472"/>
      <c r="EN1097" s="472"/>
      <c r="EO1097" s="472"/>
      <c r="EP1097" s="472"/>
      <c r="EQ1097" s="472"/>
      <c r="ER1097" s="472"/>
      <c r="ES1097" s="472"/>
      <c r="ET1097" s="472"/>
      <c r="EU1097" s="472"/>
      <c r="EV1097" s="472"/>
      <c r="EW1097" s="472"/>
      <c r="EX1097" s="472"/>
      <c r="EY1097" s="472"/>
      <c r="EZ1097" s="472"/>
      <c r="FA1097" s="472"/>
      <c r="FB1097" s="472"/>
      <c r="FC1097" s="472"/>
      <c r="FD1097" s="472"/>
      <c r="FE1097" s="472"/>
      <c r="FF1097" s="472"/>
      <c r="FG1097" s="472"/>
      <c r="FH1097" s="472"/>
      <c r="FI1097" s="472"/>
      <c r="FJ1097" s="472"/>
      <c r="FK1097" s="472"/>
      <c r="FL1097" s="472"/>
      <c r="FM1097" s="472"/>
      <c r="FN1097" s="472"/>
      <c r="FO1097" s="472"/>
      <c r="FP1097" s="472"/>
      <c r="FQ1097" s="472"/>
      <c r="FR1097" s="472"/>
      <c r="FS1097" s="472"/>
      <c r="FT1097" s="472"/>
      <c r="FU1097" s="472"/>
      <c r="FV1097" s="472"/>
      <c r="FW1097" s="472"/>
      <c r="FX1097" s="472"/>
      <c r="FY1097" s="472"/>
      <c r="FZ1097" s="472"/>
      <c r="GA1097" s="472"/>
      <c r="GB1097" s="472"/>
      <c r="GC1097" s="472"/>
      <c r="GD1097" s="472"/>
      <c r="GE1097" s="472"/>
      <c r="GF1097" s="472"/>
      <c r="GG1097" s="472"/>
      <c r="GH1097" s="472"/>
      <c r="GI1097" s="472"/>
      <c r="GJ1097" s="472"/>
      <c r="GK1097" s="472"/>
      <c r="GL1097" s="472"/>
      <c r="GM1097" s="472"/>
      <c r="GN1097" s="472"/>
      <c r="GO1097" s="472"/>
      <c r="GP1097" s="472"/>
      <c r="GQ1097" s="472"/>
      <c r="GR1097" s="472"/>
      <c r="GS1097" s="472"/>
      <c r="GT1097" s="472"/>
      <c r="GU1097" s="472"/>
      <c r="GV1097" s="472"/>
    </row>
    <row r="1098" spans="1:204" s="473" customFormat="1" ht="32" x14ac:dyDescent="0.2">
      <c r="A1098" s="491"/>
      <c r="B1098" s="508" t="s">
        <v>3733</v>
      </c>
      <c r="C1098" s="475" t="s">
        <v>1152</v>
      </c>
      <c r="D1098" s="478">
        <v>1.5</v>
      </c>
      <c r="E1098" s="478"/>
      <c r="F1098" s="478"/>
      <c r="G1098" s="478"/>
      <c r="H1098" s="478"/>
      <c r="I1098" s="478"/>
      <c r="J1098" s="478"/>
      <c r="K1098" s="478"/>
      <c r="L1098" s="478"/>
      <c r="M1098" s="478"/>
      <c r="N1098" s="478"/>
      <c r="O1098" s="478"/>
      <c r="P1098" s="478"/>
      <c r="Q1098" s="478"/>
      <c r="R1098" s="478"/>
      <c r="S1098" s="478"/>
      <c r="T1098" s="478"/>
      <c r="U1098" s="478"/>
      <c r="V1098" s="478"/>
      <c r="W1098" s="478"/>
      <c r="X1098" s="478">
        <v>0</v>
      </c>
      <c r="Y1098" s="478"/>
      <c r="Z1098" s="478"/>
      <c r="AA1098" s="478"/>
      <c r="AB1098" s="478"/>
      <c r="AC1098" s="478"/>
      <c r="AD1098" s="478"/>
      <c r="AE1098" s="478"/>
      <c r="AF1098" s="478"/>
      <c r="AG1098" s="478"/>
      <c r="AH1098" s="478"/>
      <c r="AI1098" s="478"/>
      <c r="AJ1098" s="478"/>
      <c r="AK1098" s="478"/>
      <c r="AL1098" s="478"/>
      <c r="AM1098" s="478"/>
      <c r="AN1098" s="478"/>
      <c r="AO1098" s="478"/>
      <c r="AP1098" s="478"/>
      <c r="AQ1098" s="478"/>
      <c r="AR1098" s="478"/>
      <c r="AS1098" s="478"/>
      <c r="AT1098" s="478"/>
      <c r="AU1098" s="478"/>
      <c r="AV1098" s="478"/>
      <c r="AW1098" s="478"/>
      <c r="AX1098" s="478"/>
      <c r="AY1098" s="478"/>
      <c r="AZ1098" s="478"/>
      <c r="BA1098" s="478"/>
      <c r="BB1098" s="478"/>
      <c r="BC1098" s="478"/>
      <c r="BD1098" s="475" t="s">
        <v>2985</v>
      </c>
      <c r="BE1098" s="475"/>
      <c r="BF1098" s="472"/>
      <c r="BG1098" s="472">
        <v>0</v>
      </c>
      <c r="BH1098" s="472">
        <v>1.5</v>
      </c>
      <c r="BI1098" s="472"/>
      <c r="BJ1098" s="472"/>
      <c r="BK1098" s="472"/>
      <c r="BL1098" s="472"/>
      <c r="BM1098" s="472"/>
      <c r="BN1098" s="472"/>
      <c r="BO1098" s="472"/>
      <c r="BP1098" s="472"/>
      <c r="BQ1098" s="472"/>
      <c r="BR1098" s="472"/>
      <c r="BS1098" s="472"/>
      <c r="BT1098" s="472"/>
      <c r="BU1098" s="472"/>
      <c r="BV1098" s="472"/>
      <c r="BW1098" s="472"/>
      <c r="BX1098" s="472"/>
      <c r="BY1098" s="472"/>
      <c r="BZ1098" s="472"/>
      <c r="CA1098" s="472"/>
      <c r="CB1098" s="472"/>
      <c r="CC1098" s="472"/>
      <c r="CD1098" s="472"/>
      <c r="CE1098" s="472"/>
      <c r="CF1098" s="472"/>
      <c r="CG1098" s="472"/>
      <c r="CH1098" s="472"/>
      <c r="CI1098" s="472"/>
      <c r="CJ1098" s="472"/>
      <c r="CK1098" s="472"/>
      <c r="CL1098" s="472"/>
      <c r="CM1098" s="472"/>
      <c r="CN1098" s="472"/>
      <c r="CO1098" s="472"/>
      <c r="CP1098" s="472"/>
      <c r="CQ1098" s="472"/>
      <c r="CR1098" s="472"/>
      <c r="CS1098" s="472"/>
      <c r="CT1098" s="472"/>
      <c r="CU1098" s="472"/>
      <c r="CV1098" s="472"/>
      <c r="CW1098" s="472"/>
      <c r="CX1098" s="472"/>
      <c r="CY1098" s="472"/>
      <c r="CZ1098" s="472"/>
      <c r="DA1098" s="472"/>
      <c r="DB1098" s="472"/>
      <c r="DC1098" s="472"/>
      <c r="DD1098" s="472"/>
      <c r="DE1098" s="472"/>
      <c r="DF1098" s="472"/>
      <c r="DG1098" s="472"/>
      <c r="DH1098" s="472"/>
      <c r="DI1098" s="472"/>
      <c r="DJ1098" s="472"/>
      <c r="DK1098" s="472"/>
      <c r="DL1098" s="472"/>
      <c r="DM1098" s="472"/>
      <c r="DN1098" s="472"/>
      <c r="DO1098" s="472"/>
      <c r="DP1098" s="472"/>
      <c r="DQ1098" s="472"/>
      <c r="DR1098" s="472"/>
      <c r="DS1098" s="472"/>
      <c r="DT1098" s="472"/>
      <c r="DU1098" s="472"/>
      <c r="DV1098" s="472"/>
      <c r="DW1098" s="472"/>
      <c r="DX1098" s="472"/>
      <c r="DY1098" s="472"/>
      <c r="DZ1098" s="472"/>
      <c r="EA1098" s="472"/>
      <c r="EB1098" s="472"/>
      <c r="EC1098" s="472"/>
      <c r="ED1098" s="472"/>
      <c r="EE1098" s="472"/>
      <c r="EF1098" s="472"/>
      <c r="EG1098" s="472"/>
      <c r="EH1098" s="472"/>
      <c r="EI1098" s="472"/>
      <c r="EJ1098" s="472"/>
      <c r="EK1098" s="472"/>
      <c r="EL1098" s="472"/>
      <c r="EM1098" s="472"/>
      <c r="EN1098" s="472"/>
      <c r="EO1098" s="472"/>
      <c r="EP1098" s="472"/>
      <c r="EQ1098" s="472"/>
      <c r="ER1098" s="472"/>
      <c r="ES1098" s="472"/>
      <c r="ET1098" s="472"/>
      <c r="EU1098" s="472"/>
      <c r="EV1098" s="472"/>
      <c r="EW1098" s="472"/>
      <c r="EX1098" s="472"/>
      <c r="EY1098" s="472"/>
      <c r="EZ1098" s="472"/>
      <c r="FA1098" s="472"/>
      <c r="FB1098" s="472"/>
      <c r="FC1098" s="472"/>
      <c r="FD1098" s="472"/>
      <c r="FE1098" s="472"/>
      <c r="FF1098" s="472"/>
      <c r="FG1098" s="472"/>
      <c r="FH1098" s="472"/>
      <c r="FI1098" s="472"/>
      <c r="FJ1098" s="472"/>
      <c r="FK1098" s="472"/>
      <c r="FL1098" s="472"/>
      <c r="FM1098" s="472"/>
      <c r="FN1098" s="472"/>
      <c r="FO1098" s="472"/>
      <c r="FP1098" s="472"/>
      <c r="FQ1098" s="472"/>
      <c r="FR1098" s="472"/>
      <c r="FS1098" s="472"/>
      <c r="FT1098" s="472"/>
      <c r="FU1098" s="472"/>
      <c r="FV1098" s="472"/>
      <c r="FW1098" s="472"/>
      <c r="FX1098" s="472"/>
      <c r="FY1098" s="472"/>
      <c r="FZ1098" s="472"/>
      <c r="GA1098" s="472"/>
      <c r="GB1098" s="472"/>
      <c r="GC1098" s="472"/>
      <c r="GD1098" s="472"/>
      <c r="GE1098" s="472"/>
      <c r="GF1098" s="472"/>
      <c r="GG1098" s="472"/>
      <c r="GH1098" s="472"/>
      <c r="GI1098" s="472"/>
      <c r="GJ1098" s="472"/>
      <c r="GK1098" s="472"/>
      <c r="GL1098" s="472"/>
      <c r="GM1098" s="472"/>
      <c r="GN1098" s="472"/>
      <c r="GO1098" s="472"/>
      <c r="GP1098" s="472"/>
      <c r="GQ1098" s="472"/>
      <c r="GR1098" s="472"/>
      <c r="GS1098" s="472"/>
      <c r="GT1098" s="472"/>
      <c r="GU1098" s="472"/>
      <c r="GV1098" s="472"/>
    </row>
    <row r="1099" spans="1:204" s="473" customFormat="1" ht="32" x14ac:dyDescent="0.2">
      <c r="A1099" s="491"/>
      <c r="B1099" s="508" t="s">
        <v>3734</v>
      </c>
      <c r="C1099" s="475" t="s">
        <v>1152</v>
      </c>
      <c r="D1099" s="478">
        <v>1</v>
      </c>
      <c r="E1099" s="478"/>
      <c r="F1099" s="478"/>
      <c r="G1099" s="478"/>
      <c r="H1099" s="478"/>
      <c r="I1099" s="478"/>
      <c r="J1099" s="478"/>
      <c r="K1099" s="478"/>
      <c r="L1099" s="478"/>
      <c r="M1099" s="478"/>
      <c r="N1099" s="478"/>
      <c r="O1099" s="478"/>
      <c r="P1099" s="478"/>
      <c r="Q1099" s="478"/>
      <c r="R1099" s="478"/>
      <c r="S1099" s="478"/>
      <c r="T1099" s="478"/>
      <c r="U1099" s="478"/>
      <c r="V1099" s="478"/>
      <c r="W1099" s="478"/>
      <c r="X1099" s="478">
        <v>0</v>
      </c>
      <c r="Y1099" s="478"/>
      <c r="Z1099" s="478"/>
      <c r="AA1099" s="478"/>
      <c r="AB1099" s="478"/>
      <c r="AC1099" s="478"/>
      <c r="AD1099" s="478"/>
      <c r="AE1099" s="478"/>
      <c r="AF1099" s="478"/>
      <c r="AG1099" s="478"/>
      <c r="AH1099" s="478"/>
      <c r="AI1099" s="478"/>
      <c r="AJ1099" s="478"/>
      <c r="AK1099" s="478"/>
      <c r="AL1099" s="478"/>
      <c r="AM1099" s="478"/>
      <c r="AN1099" s="478"/>
      <c r="AO1099" s="478"/>
      <c r="AP1099" s="478"/>
      <c r="AQ1099" s="478"/>
      <c r="AR1099" s="478"/>
      <c r="AS1099" s="478"/>
      <c r="AT1099" s="478"/>
      <c r="AU1099" s="478"/>
      <c r="AV1099" s="478"/>
      <c r="AW1099" s="478"/>
      <c r="AX1099" s="478"/>
      <c r="AY1099" s="478"/>
      <c r="AZ1099" s="478"/>
      <c r="BA1099" s="478">
        <v>1</v>
      </c>
      <c r="BB1099" s="478"/>
      <c r="BC1099" s="478"/>
      <c r="BD1099" s="475" t="s">
        <v>2976</v>
      </c>
      <c r="BE1099" s="475" t="s">
        <v>3735</v>
      </c>
      <c r="BF1099" s="472">
        <v>2017</v>
      </c>
      <c r="BG1099" s="472">
        <v>1</v>
      </c>
      <c r="BH1099" s="472">
        <v>0</v>
      </c>
      <c r="BI1099" s="472"/>
      <c r="BJ1099" s="472"/>
      <c r="BK1099" s="472"/>
      <c r="BL1099" s="472"/>
      <c r="BM1099" s="472"/>
      <c r="BN1099" s="472"/>
      <c r="BO1099" s="472"/>
      <c r="BP1099" s="472"/>
      <c r="BQ1099" s="472"/>
      <c r="BR1099" s="472"/>
      <c r="BS1099" s="472"/>
      <c r="BT1099" s="472"/>
      <c r="BU1099" s="472"/>
      <c r="BV1099" s="472"/>
      <c r="BW1099" s="472"/>
      <c r="BX1099" s="472"/>
      <c r="BY1099" s="472"/>
      <c r="BZ1099" s="472"/>
      <c r="CA1099" s="472"/>
      <c r="CB1099" s="472"/>
      <c r="CC1099" s="472"/>
      <c r="CD1099" s="472"/>
      <c r="CE1099" s="472"/>
      <c r="CF1099" s="472"/>
      <c r="CG1099" s="472"/>
      <c r="CH1099" s="472"/>
      <c r="CI1099" s="472"/>
      <c r="CJ1099" s="472"/>
      <c r="CK1099" s="472"/>
      <c r="CL1099" s="472"/>
      <c r="CM1099" s="472"/>
      <c r="CN1099" s="472"/>
      <c r="CO1099" s="472"/>
      <c r="CP1099" s="472"/>
      <c r="CQ1099" s="472"/>
      <c r="CR1099" s="472"/>
      <c r="CS1099" s="472"/>
      <c r="CT1099" s="472"/>
      <c r="CU1099" s="472"/>
      <c r="CV1099" s="472"/>
      <c r="CW1099" s="472"/>
      <c r="CX1099" s="472"/>
      <c r="CY1099" s="472"/>
      <c r="CZ1099" s="472"/>
      <c r="DA1099" s="472"/>
      <c r="DB1099" s="472"/>
      <c r="DC1099" s="472"/>
      <c r="DD1099" s="472"/>
      <c r="DE1099" s="472"/>
      <c r="DF1099" s="472"/>
      <c r="DG1099" s="472"/>
      <c r="DH1099" s="472"/>
      <c r="DI1099" s="472"/>
      <c r="DJ1099" s="472"/>
      <c r="DK1099" s="472"/>
      <c r="DL1099" s="472"/>
      <c r="DM1099" s="472"/>
      <c r="DN1099" s="472"/>
      <c r="DO1099" s="472"/>
      <c r="DP1099" s="472"/>
      <c r="DQ1099" s="472"/>
      <c r="DR1099" s="472"/>
      <c r="DS1099" s="472"/>
      <c r="DT1099" s="472"/>
      <c r="DU1099" s="472"/>
      <c r="DV1099" s="472"/>
      <c r="DW1099" s="472"/>
      <c r="DX1099" s="472"/>
      <c r="DY1099" s="472"/>
      <c r="DZ1099" s="472"/>
      <c r="EA1099" s="472"/>
      <c r="EB1099" s="472"/>
      <c r="EC1099" s="472"/>
      <c r="ED1099" s="472"/>
      <c r="EE1099" s="472"/>
      <c r="EF1099" s="472"/>
      <c r="EG1099" s="472"/>
      <c r="EH1099" s="472"/>
      <c r="EI1099" s="472"/>
      <c r="EJ1099" s="472"/>
      <c r="EK1099" s="472"/>
      <c r="EL1099" s="472"/>
      <c r="EM1099" s="472"/>
      <c r="EN1099" s="472"/>
      <c r="EO1099" s="472"/>
      <c r="EP1099" s="472"/>
      <c r="EQ1099" s="472"/>
      <c r="ER1099" s="472"/>
      <c r="ES1099" s="472"/>
      <c r="ET1099" s="472"/>
      <c r="EU1099" s="472"/>
      <c r="EV1099" s="472"/>
      <c r="EW1099" s="472"/>
      <c r="EX1099" s="472"/>
      <c r="EY1099" s="472"/>
      <c r="EZ1099" s="472"/>
      <c r="FA1099" s="472"/>
      <c r="FB1099" s="472"/>
      <c r="FC1099" s="472"/>
      <c r="FD1099" s="472"/>
      <c r="FE1099" s="472"/>
      <c r="FF1099" s="472"/>
      <c r="FG1099" s="472"/>
      <c r="FH1099" s="472"/>
      <c r="FI1099" s="472"/>
      <c r="FJ1099" s="472"/>
      <c r="FK1099" s="472"/>
      <c r="FL1099" s="472"/>
      <c r="FM1099" s="472"/>
      <c r="FN1099" s="472"/>
      <c r="FO1099" s="472"/>
      <c r="FP1099" s="472"/>
      <c r="FQ1099" s="472"/>
      <c r="FR1099" s="472"/>
      <c r="FS1099" s="472"/>
      <c r="FT1099" s="472"/>
      <c r="FU1099" s="472"/>
      <c r="FV1099" s="472"/>
      <c r="FW1099" s="472"/>
      <c r="FX1099" s="472"/>
      <c r="FY1099" s="472"/>
      <c r="FZ1099" s="472"/>
      <c r="GA1099" s="472"/>
      <c r="GB1099" s="472"/>
      <c r="GC1099" s="472"/>
      <c r="GD1099" s="472"/>
      <c r="GE1099" s="472"/>
      <c r="GF1099" s="472"/>
      <c r="GG1099" s="472"/>
      <c r="GH1099" s="472"/>
      <c r="GI1099" s="472"/>
      <c r="GJ1099" s="472"/>
      <c r="GK1099" s="472"/>
      <c r="GL1099" s="472"/>
      <c r="GM1099" s="472"/>
      <c r="GN1099" s="472"/>
      <c r="GO1099" s="472"/>
      <c r="GP1099" s="472"/>
      <c r="GQ1099" s="472"/>
      <c r="GR1099" s="472"/>
      <c r="GS1099" s="472"/>
      <c r="GT1099" s="472"/>
      <c r="GU1099" s="472"/>
      <c r="GV1099" s="472"/>
    </row>
    <row r="1100" spans="1:204" s="473" customFormat="1" ht="32" x14ac:dyDescent="0.2">
      <c r="A1100" s="491"/>
      <c r="B1100" s="481" t="s">
        <v>3736</v>
      </c>
      <c r="C1100" s="475" t="s">
        <v>1152</v>
      </c>
      <c r="D1100" s="478">
        <v>1</v>
      </c>
      <c r="E1100" s="478"/>
      <c r="F1100" s="478"/>
      <c r="G1100" s="478"/>
      <c r="H1100" s="478"/>
      <c r="I1100" s="478"/>
      <c r="J1100" s="478"/>
      <c r="K1100" s="478"/>
      <c r="L1100" s="478"/>
      <c r="M1100" s="478"/>
      <c r="N1100" s="478"/>
      <c r="O1100" s="478"/>
      <c r="P1100" s="478"/>
      <c r="Q1100" s="478"/>
      <c r="R1100" s="478"/>
      <c r="S1100" s="478"/>
      <c r="T1100" s="478"/>
      <c r="U1100" s="478"/>
      <c r="V1100" s="478"/>
      <c r="W1100" s="478"/>
      <c r="X1100" s="478">
        <v>0</v>
      </c>
      <c r="Y1100" s="478"/>
      <c r="Z1100" s="478"/>
      <c r="AA1100" s="478"/>
      <c r="AB1100" s="478"/>
      <c r="AC1100" s="478"/>
      <c r="AD1100" s="478"/>
      <c r="AE1100" s="478"/>
      <c r="AF1100" s="478"/>
      <c r="AG1100" s="478"/>
      <c r="AH1100" s="478"/>
      <c r="AI1100" s="478"/>
      <c r="AJ1100" s="478"/>
      <c r="AK1100" s="478"/>
      <c r="AL1100" s="478"/>
      <c r="AM1100" s="478"/>
      <c r="AN1100" s="478"/>
      <c r="AO1100" s="478"/>
      <c r="AP1100" s="478"/>
      <c r="AQ1100" s="478"/>
      <c r="AR1100" s="478"/>
      <c r="AS1100" s="478"/>
      <c r="AT1100" s="478"/>
      <c r="AU1100" s="478"/>
      <c r="AV1100" s="478"/>
      <c r="AW1100" s="478"/>
      <c r="AX1100" s="478"/>
      <c r="AY1100" s="478"/>
      <c r="AZ1100" s="478"/>
      <c r="BA1100" s="478">
        <v>1</v>
      </c>
      <c r="BB1100" s="478"/>
      <c r="BC1100" s="478"/>
      <c r="BD1100" s="475" t="s">
        <v>2976</v>
      </c>
      <c r="BE1100" s="475" t="s">
        <v>3737</v>
      </c>
      <c r="BF1100" s="472">
        <v>2017</v>
      </c>
      <c r="BG1100" s="472">
        <v>1</v>
      </c>
      <c r="BH1100" s="472">
        <v>0</v>
      </c>
      <c r="BI1100" s="472"/>
      <c r="BJ1100" s="472"/>
      <c r="BK1100" s="472"/>
      <c r="BL1100" s="472"/>
      <c r="BM1100" s="472"/>
      <c r="BN1100" s="472"/>
      <c r="BO1100" s="472"/>
      <c r="BP1100" s="472"/>
      <c r="BQ1100" s="472"/>
      <c r="BR1100" s="472"/>
      <c r="BS1100" s="472"/>
      <c r="BT1100" s="472"/>
      <c r="BU1100" s="472"/>
      <c r="BV1100" s="472"/>
      <c r="BW1100" s="472"/>
      <c r="BX1100" s="472"/>
      <c r="BY1100" s="472"/>
      <c r="BZ1100" s="472"/>
      <c r="CA1100" s="472"/>
      <c r="CB1100" s="472"/>
      <c r="CC1100" s="472"/>
      <c r="CD1100" s="472"/>
      <c r="CE1100" s="472"/>
      <c r="CF1100" s="472"/>
      <c r="CG1100" s="472"/>
      <c r="CH1100" s="472"/>
      <c r="CI1100" s="472"/>
      <c r="CJ1100" s="472"/>
      <c r="CK1100" s="472"/>
      <c r="CL1100" s="472"/>
      <c r="CM1100" s="472"/>
      <c r="CN1100" s="472"/>
      <c r="CO1100" s="472"/>
      <c r="CP1100" s="472"/>
      <c r="CQ1100" s="472"/>
      <c r="CR1100" s="472"/>
      <c r="CS1100" s="472"/>
      <c r="CT1100" s="472"/>
      <c r="CU1100" s="472"/>
      <c r="CV1100" s="472"/>
      <c r="CW1100" s="472"/>
      <c r="CX1100" s="472"/>
      <c r="CY1100" s="472"/>
      <c r="CZ1100" s="472"/>
      <c r="DA1100" s="472"/>
      <c r="DB1100" s="472"/>
      <c r="DC1100" s="472"/>
      <c r="DD1100" s="472"/>
      <c r="DE1100" s="472"/>
      <c r="DF1100" s="472"/>
      <c r="DG1100" s="472"/>
      <c r="DH1100" s="472"/>
      <c r="DI1100" s="472"/>
      <c r="DJ1100" s="472"/>
      <c r="DK1100" s="472"/>
      <c r="DL1100" s="472"/>
      <c r="DM1100" s="472"/>
      <c r="DN1100" s="472"/>
      <c r="DO1100" s="472"/>
      <c r="DP1100" s="472"/>
      <c r="DQ1100" s="472"/>
      <c r="DR1100" s="472"/>
      <c r="DS1100" s="472"/>
      <c r="DT1100" s="472"/>
      <c r="DU1100" s="472"/>
      <c r="DV1100" s="472"/>
      <c r="DW1100" s="472"/>
      <c r="DX1100" s="472"/>
      <c r="DY1100" s="472"/>
      <c r="DZ1100" s="472"/>
      <c r="EA1100" s="472"/>
      <c r="EB1100" s="472"/>
      <c r="EC1100" s="472"/>
      <c r="ED1100" s="472"/>
      <c r="EE1100" s="472"/>
      <c r="EF1100" s="472"/>
      <c r="EG1100" s="472"/>
      <c r="EH1100" s="472"/>
      <c r="EI1100" s="472"/>
      <c r="EJ1100" s="472"/>
      <c r="EK1100" s="472"/>
      <c r="EL1100" s="472"/>
      <c r="EM1100" s="472"/>
      <c r="EN1100" s="472"/>
      <c r="EO1100" s="472"/>
      <c r="EP1100" s="472"/>
      <c r="EQ1100" s="472"/>
      <c r="ER1100" s="472"/>
      <c r="ES1100" s="472"/>
      <c r="ET1100" s="472"/>
      <c r="EU1100" s="472"/>
      <c r="EV1100" s="472"/>
      <c r="EW1100" s="472"/>
      <c r="EX1100" s="472"/>
      <c r="EY1100" s="472"/>
      <c r="EZ1100" s="472"/>
      <c r="FA1100" s="472"/>
      <c r="FB1100" s="472"/>
      <c r="FC1100" s="472"/>
      <c r="FD1100" s="472"/>
      <c r="FE1100" s="472"/>
      <c r="FF1100" s="472"/>
      <c r="FG1100" s="472"/>
      <c r="FH1100" s="472"/>
      <c r="FI1100" s="472"/>
      <c r="FJ1100" s="472"/>
      <c r="FK1100" s="472"/>
      <c r="FL1100" s="472"/>
      <c r="FM1100" s="472"/>
      <c r="FN1100" s="472"/>
      <c r="FO1100" s="472"/>
      <c r="FP1100" s="472"/>
      <c r="FQ1100" s="472"/>
      <c r="FR1100" s="472"/>
      <c r="FS1100" s="472"/>
      <c r="FT1100" s="472"/>
      <c r="FU1100" s="472"/>
      <c r="FV1100" s="472"/>
      <c r="FW1100" s="472"/>
      <c r="FX1100" s="472"/>
      <c r="FY1100" s="472"/>
      <c r="FZ1100" s="472"/>
      <c r="GA1100" s="472"/>
      <c r="GB1100" s="472"/>
      <c r="GC1100" s="472"/>
      <c r="GD1100" s="472"/>
      <c r="GE1100" s="472"/>
      <c r="GF1100" s="472"/>
      <c r="GG1100" s="472"/>
      <c r="GH1100" s="472"/>
      <c r="GI1100" s="472"/>
      <c r="GJ1100" s="472"/>
      <c r="GK1100" s="472"/>
      <c r="GL1100" s="472"/>
      <c r="GM1100" s="472"/>
      <c r="GN1100" s="472"/>
      <c r="GO1100" s="472"/>
      <c r="GP1100" s="472"/>
      <c r="GQ1100" s="472"/>
      <c r="GR1100" s="472"/>
      <c r="GS1100" s="472"/>
      <c r="GT1100" s="472"/>
      <c r="GU1100" s="472"/>
      <c r="GV1100" s="472"/>
    </row>
    <row r="1101" spans="1:204" s="473" customFormat="1" x14ac:dyDescent="0.2">
      <c r="A1101" s="491"/>
      <c r="B1101" s="481" t="s">
        <v>3736</v>
      </c>
      <c r="C1101" s="475" t="s">
        <v>1152</v>
      </c>
      <c r="D1101" s="478">
        <v>2.08</v>
      </c>
      <c r="E1101" s="478"/>
      <c r="F1101" s="478"/>
      <c r="G1101" s="478"/>
      <c r="H1101" s="478"/>
      <c r="I1101" s="478"/>
      <c r="J1101" s="478"/>
      <c r="K1101" s="478"/>
      <c r="L1101" s="478"/>
      <c r="M1101" s="478"/>
      <c r="N1101" s="478"/>
      <c r="O1101" s="478"/>
      <c r="P1101" s="478"/>
      <c r="Q1101" s="478"/>
      <c r="R1101" s="478"/>
      <c r="S1101" s="478"/>
      <c r="T1101" s="478"/>
      <c r="U1101" s="478"/>
      <c r="V1101" s="478"/>
      <c r="W1101" s="478"/>
      <c r="X1101" s="478">
        <v>0</v>
      </c>
      <c r="Y1101" s="478"/>
      <c r="Z1101" s="478"/>
      <c r="AA1101" s="478"/>
      <c r="AB1101" s="478"/>
      <c r="AC1101" s="478"/>
      <c r="AD1101" s="478"/>
      <c r="AE1101" s="478"/>
      <c r="AF1101" s="478"/>
      <c r="AG1101" s="478"/>
      <c r="AH1101" s="478"/>
      <c r="AI1101" s="478"/>
      <c r="AJ1101" s="478"/>
      <c r="AK1101" s="478"/>
      <c r="AL1101" s="478"/>
      <c r="AM1101" s="478"/>
      <c r="AN1101" s="478"/>
      <c r="AO1101" s="478"/>
      <c r="AP1101" s="478"/>
      <c r="AQ1101" s="478"/>
      <c r="AR1101" s="478"/>
      <c r="AS1101" s="478"/>
      <c r="AT1101" s="478"/>
      <c r="AU1101" s="478"/>
      <c r="AV1101" s="478"/>
      <c r="AW1101" s="478"/>
      <c r="AX1101" s="478"/>
      <c r="AY1101" s="478"/>
      <c r="AZ1101" s="478"/>
      <c r="BA1101" s="478"/>
      <c r="BB1101" s="478"/>
      <c r="BC1101" s="478"/>
      <c r="BD1101" s="475" t="s">
        <v>2976</v>
      </c>
      <c r="BE1101" s="475"/>
      <c r="BF1101" s="472"/>
      <c r="BG1101" s="472">
        <v>0</v>
      </c>
      <c r="BH1101" s="472">
        <v>2.08</v>
      </c>
      <c r="BI1101" s="472"/>
      <c r="BJ1101" s="472"/>
      <c r="BK1101" s="472"/>
      <c r="BL1101" s="472"/>
      <c r="BM1101" s="472"/>
      <c r="BN1101" s="472"/>
      <c r="BO1101" s="472"/>
      <c r="BP1101" s="472"/>
      <c r="BQ1101" s="472"/>
      <c r="BR1101" s="472"/>
      <c r="BS1101" s="472"/>
      <c r="BT1101" s="472"/>
      <c r="BU1101" s="472"/>
      <c r="BV1101" s="472"/>
      <c r="BW1101" s="472"/>
      <c r="BX1101" s="472"/>
      <c r="BY1101" s="472"/>
      <c r="BZ1101" s="472"/>
      <c r="CA1101" s="472"/>
      <c r="CB1101" s="472"/>
      <c r="CC1101" s="472"/>
      <c r="CD1101" s="472"/>
      <c r="CE1101" s="472"/>
      <c r="CF1101" s="472"/>
      <c r="CG1101" s="472"/>
      <c r="CH1101" s="472"/>
      <c r="CI1101" s="472"/>
      <c r="CJ1101" s="472"/>
      <c r="CK1101" s="472"/>
      <c r="CL1101" s="472"/>
      <c r="CM1101" s="472"/>
      <c r="CN1101" s="472"/>
      <c r="CO1101" s="472"/>
      <c r="CP1101" s="472"/>
      <c r="CQ1101" s="472"/>
      <c r="CR1101" s="472"/>
      <c r="CS1101" s="472"/>
      <c r="CT1101" s="472"/>
      <c r="CU1101" s="472"/>
      <c r="CV1101" s="472"/>
      <c r="CW1101" s="472"/>
      <c r="CX1101" s="472"/>
      <c r="CY1101" s="472"/>
      <c r="CZ1101" s="472"/>
      <c r="DA1101" s="472"/>
      <c r="DB1101" s="472"/>
      <c r="DC1101" s="472"/>
      <c r="DD1101" s="472"/>
      <c r="DE1101" s="472"/>
      <c r="DF1101" s="472"/>
      <c r="DG1101" s="472"/>
      <c r="DH1101" s="472"/>
      <c r="DI1101" s="472"/>
      <c r="DJ1101" s="472"/>
      <c r="DK1101" s="472"/>
      <c r="DL1101" s="472"/>
      <c r="DM1101" s="472"/>
      <c r="DN1101" s="472"/>
      <c r="DO1101" s="472"/>
      <c r="DP1101" s="472"/>
      <c r="DQ1101" s="472"/>
      <c r="DR1101" s="472"/>
      <c r="DS1101" s="472"/>
      <c r="DT1101" s="472"/>
      <c r="DU1101" s="472"/>
      <c r="DV1101" s="472"/>
      <c r="DW1101" s="472"/>
      <c r="DX1101" s="472"/>
      <c r="DY1101" s="472"/>
      <c r="DZ1101" s="472"/>
      <c r="EA1101" s="472"/>
      <c r="EB1101" s="472"/>
      <c r="EC1101" s="472"/>
      <c r="ED1101" s="472"/>
      <c r="EE1101" s="472"/>
      <c r="EF1101" s="472"/>
      <c r="EG1101" s="472"/>
      <c r="EH1101" s="472"/>
      <c r="EI1101" s="472"/>
      <c r="EJ1101" s="472"/>
      <c r="EK1101" s="472"/>
      <c r="EL1101" s="472"/>
      <c r="EM1101" s="472"/>
      <c r="EN1101" s="472"/>
      <c r="EO1101" s="472"/>
      <c r="EP1101" s="472"/>
      <c r="EQ1101" s="472"/>
      <c r="ER1101" s="472"/>
      <c r="ES1101" s="472"/>
      <c r="ET1101" s="472"/>
      <c r="EU1101" s="472"/>
      <c r="EV1101" s="472"/>
      <c r="EW1101" s="472"/>
      <c r="EX1101" s="472"/>
      <c r="EY1101" s="472"/>
      <c r="EZ1101" s="472"/>
      <c r="FA1101" s="472"/>
      <c r="FB1101" s="472"/>
      <c r="FC1101" s="472"/>
      <c r="FD1101" s="472"/>
      <c r="FE1101" s="472"/>
      <c r="FF1101" s="472"/>
      <c r="FG1101" s="472"/>
      <c r="FH1101" s="472"/>
      <c r="FI1101" s="472"/>
      <c r="FJ1101" s="472"/>
      <c r="FK1101" s="472"/>
      <c r="FL1101" s="472"/>
      <c r="FM1101" s="472"/>
      <c r="FN1101" s="472"/>
      <c r="FO1101" s="472"/>
      <c r="FP1101" s="472"/>
      <c r="FQ1101" s="472"/>
      <c r="FR1101" s="472"/>
      <c r="FS1101" s="472"/>
      <c r="FT1101" s="472"/>
      <c r="FU1101" s="472"/>
      <c r="FV1101" s="472"/>
      <c r="FW1101" s="472"/>
      <c r="FX1101" s="472"/>
      <c r="FY1101" s="472"/>
      <c r="FZ1101" s="472"/>
      <c r="GA1101" s="472"/>
      <c r="GB1101" s="472"/>
      <c r="GC1101" s="472"/>
      <c r="GD1101" s="472"/>
      <c r="GE1101" s="472"/>
      <c r="GF1101" s="472"/>
      <c r="GG1101" s="472"/>
      <c r="GH1101" s="472"/>
      <c r="GI1101" s="472"/>
      <c r="GJ1101" s="472"/>
      <c r="GK1101" s="472"/>
      <c r="GL1101" s="472"/>
      <c r="GM1101" s="472"/>
      <c r="GN1101" s="472"/>
      <c r="GO1101" s="472"/>
      <c r="GP1101" s="472"/>
      <c r="GQ1101" s="472"/>
      <c r="GR1101" s="472"/>
      <c r="GS1101" s="472"/>
      <c r="GT1101" s="472"/>
      <c r="GU1101" s="472"/>
      <c r="GV1101" s="472"/>
    </row>
    <row r="1102" spans="1:204" s="473" customFormat="1" x14ac:dyDescent="0.2">
      <c r="A1102" s="491"/>
      <c r="B1102" s="481" t="s">
        <v>3738</v>
      </c>
      <c r="C1102" s="475" t="s">
        <v>1152</v>
      </c>
      <c r="D1102" s="478">
        <v>0.64</v>
      </c>
      <c r="E1102" s="478"/>
      <c r="F1102" s="478"/>
      <c r="G1102" s="478"/>
      <c r="H1102" s="478"/>
      <c r="I1102" s="478"/>
      <c r="J1102" s="478"/>
      <c r="K1102" s="478"/>
      <c r="L1102" s="478"/>
      <c r="M1102" s="478"/>
      <c r="N1102" s="478"/>
      <c r="O1102" s="478"/>
      <c r="P1102" s="478"/>
      <c r="Q1102" s="478"/>
      <c r="R1102" s="478"/>
      <c r="S1102" s="478"/>
      <c r="T1102" s="478"/>
      <c r="U1102" s="478"/>
      <c r="V1102" s="478"/>
      <c r="W1102" s="478"/>
      <c r="X1102" s="478">
        <v>0</v>
      </c>
      <c r="Y1102" s="478"/>
      <c r="Z1102" s="478"/>
      <c r="AA1102" s="478"/>
      <c r="AB1102" s="478"/>
      <c r="AC1102" s="478"/>
      <c r="AD1102" s="478"/>
      <c r="AE1102" s="478"/>
      <c r="AF1102" s="478"/>
      <c r="AG1102" s="478"/>
      <c r="AH1102" s="478"/>
      <c r="AI1102" s="478"/>
      <c r="AJ1102" s="478"/>
      <c r="AK1102" s="478"/>
      <c r="AL1102" s="478"/>
      <c r="AM1102" s="478"/>
      <c r="AN1102" s="478"/>
      <c r="AO1102" s="478"/>
      <c r="AP1102" s="478"/>
      <c r="AQ1102" s="478"/>
      <c r="AR1102" s="478"/>
      <c r="AS1102" s="478"/>
      <c r="AT1102" s="478"/>
      <c r="AU1102" s="478"/>
      <c r="AV1102" s="478"/>
      <c r="AW1102" s="478"/>
      <c r="AX1102" s="478"/>
      <c r="AY1102" s="478"/>
      <c r="AZ1102" s="478"/>
      <c r="BA1102" s="478"/>
      <c r="BB1102" s="478"/>
      <c r="BC1102" s="478"/>
      <c r="BD1102" s="475" t="s">
        <v>2976</v>
      </c>
      <c r="BE1102" s="475"/>
      <c r="BF1102" s="472"/>
      <c r="BG1102" s="472">
        <v>0</v>
      </c>
      <c r="BH1102" s="472">
        <v>0.64</v>
      </c>
      <c r="BI1102" s="472"/>
      <c r="BJ1102" s="472"/>
      <c r="BK1102" s="472"/>
      <c r="BL1102" s="472"/>
      <c r="BM1102" s="472"/>
      <c r="BN1102" s="472"/>
      <c r="BO1102" s="472"/>
      <c r="BP1102" s="472"/>
      <c r="BQ1102" s="472"/>
      <c r="BR1102" s="472"/>
      <c r="BS1102" s="472"/>
      <c r="BT1102" s="472"/>
      <c r="BU1102" s="472"/>
      <c r="BV1102" s="472"/>
      <c r="BW1102" s="472"/>
      <c r="BX1102" s="472"/>
      <c r="BY1102" s="472"/>
      <c r="BZ1102" s="472"/>
      <c r="CA1102" s="472"/>
      <c r="CB1102" s="472"/>
      <c r="CC1102" s="472"/>
      <c r="CD1102" s="472"/>
      <c r="CE1102" s="472"/>
      <c r="CF1102" s="472"/>
      <c r="CG1102" s="472"/>
      <c r="CH1102" s="472"/>
      <c r="CI1102" s="472"/>
      <c r="CJ1102" s="472"/>
      <c r="CK1102" s="472"/>
      <c r="CL1102" s="472"/>
      <c r="CM1102" s="472"/>
      <c r="CN1102" s="472"/>
      <c r="CO1102" s="472"/>
      <c r="CP1102" s="472"/>
      <c r="CQ1102" s="472"/>
      <c r="CR1102" s="472"/>
      <c r="CS1102" s="472"/>
      <c r="CT1102" s="472"/>
      <c r="CU1102" s="472"/>
      <c r="CV1102" s="472"/>
      <c r="CW1102" s="472"/>
      <c r="CX1102" s="472"/>
      <c r="CY1102" s="472"/>
      <c r="CZ1102" s="472"/>
      <c r="DA1102" s="472"/>
      <c r="DB1102" s="472"/>
      <c r="DC1102" s="472"/>
      <c r="DD1102" s="472"/>
      <c r="DE1102" s="472"/>
      <c r="DF1102" s="472"/>
      <c r="DG1102" s="472"/>
      <c r="DH1102" s="472"/>
      <c r="DI1102" s="472"/>
      <c r="DJ1102" s="472"/>
      <c r="DK1102" s="472"/>
      <c r="DL1102" s="472"/>
      <c r="DM1102" s="472"/>
      <c r="DN1102" s="472"/>
      <c r="DO1102" s="472"/>
      <c r="DP1102" s="472"/>
      <c r="DQ1102" s="472"/>
      <c r="DR1102" s="472"/>
      <c r="DS1102" s="472"/>
      <c r="DT1102" s="472"/>
      <c r="DU1102" s="472"/>
      <c r="DV1102" s="472"/>
      <c r="DW1102" s="472"/>
      <c r="DX1102" s="472"/>
      <c r="DY1102" s="472"/>
      <c r="DZ1102" s="472"/>
      <c r="EA1102" s="472"/>
      <c r="EB1102" s="472"/>
      <c r="EC1102" s="472"/>
      <c r="ED1102" s="472"/>
      <c r="EE1102" s="472"/>
      <c r="EF1102" s="472"/>
      <c r="EG1102" s="472"/>
      <c r="EH1102" s="472"/>
      <c r="EI1102" s="472"/>
      <c r="EJ1102" s="472"/>
      <c r="EK1102" s="472"/>
      <c r="EL1102" s="472"/>
      <c r="EM1102" s="472"/>
      <c r="EN1102" s="472"/>
      <c r="EO1102" s="472"/>
      <c r="EP1102" s="472"/>
      <c r="EQ1102" s="472"/>
      <c r="ER1102" s="472"/>
      <c r="ES1102" s="472"/>
      <c r="ET1102" s="472"/>
      <c r="EU1102" s="472"/>
      <c r="EV1102" s="472"/>
      <c r="EW1102" s="472"/>
      <c r="EX1102" s="472"/>
      <c r="EY1102" s="472"/>
      <c r="EZ1102" s="472"/>
      <c r="FA1102" s="472"/>
      <c r="FB1102" s="472"/>
      <c r="FC1102" s="472"/>
      <c r="FD1102" s="472"/>
      <c r="FE1102" s="472"/>
      <c r="FF1102" s="472"/>
      <c r="FG1102" s="472"/>
      <c r="FH1102" s="472"/>
      <c r="FI1102" s="472"/>
      <c r="FJ1102" s="472"/>
      <c r="FK1102" s="472"/>
      <c r="FL1102" s="472"/>
      <c r="FM1102" s="472"/>
      <c r="FN1102" s="472"/>
      <c r="FO1102" s="472"/>
      <c r="FP1102" s="472"/>
      <c r="FQ1102" s="472"/>
      <c r="FR1102" s="472"/>
      <c r="FS1102" s="472"/>
      <c r="FT1102" s="472"/>
      <c r="FU1102" s="472"/>
      <c r="FV1102" s="472"/>
      <c r="FW1102" s="472"/>
      <c r="FX1102" s="472"/>
      <c r="FY1102" s="472"/>
      <c r="FZ1102" s="472"/>
      <c r="GA1102" s="472"/>
      <c r="GB1102" s="472"/>
      <c r="GC1102" s="472"/>
      <c r="GD1102" s="472"/>
      <c r="GE1102" s="472"/>
      <c r="GF1102" s="472"/>
      <c r="GG1102" s="472"/>
      <c r="GH1102" s="472"/>
      <c r="GI1102" s="472"/>
      <c r="GJ1102" s="472"/>
      <c r="GK1102" s="472"/>
      <c r="GL1102" s="472"/>
      <c r="GM1102" s="472"/>
      <c r="GN1102" s="472"/>
      <c r="GO1102" s="472"/>
      <c r="GP1102" s="472"/>
      <c r="GQ1102" s="472"/>
      <c r="GR1102" s="472"/>
      <c r="GS1102" s="472"/>
      <c r="GT1102" s="472"/>
      <c r="GU1102" s="472"/>
      <c r="GV1102" s="472"/>
    </row>
    <row r="1103" spans="1:204" s="473" customFormat="1" x14ac:dyDescent="0.2">
      <c r="A1103" s="491"/>
      <c r="B1103" s="481" t="s">
        <v>3739</v>
      </c>
      <c r="C1103" s="475" t="s">
        <v>1152</v>
      </c>
      <c r="D1103" s="478">
        <v>4.01</v>
      </c>
      <c r="E1103" s="478"/>
      <c r="F1103" s="478"/>
      <c r="G1103" s="478"/>
      <c r="H1103" s="478"/>
      <c r="I1103" s="478"/>
      <c r="J1103" s="478"/>
      <c r="K1103" s="478"/>
      <c r="L1103" s="478"/>
      <c r="M1103" s="478"/>
      <c r="N1103" s="478"/>
      <c r="O1103" s="478"/>
      <c r="P1103" s="478"/>
      <c r="Q1103" s="478"/>
      <c r="R1103" s="478"/>
      <c r="S1103" s="478"/>
      <c r="T1103" s="478"/>
      <c r="U1103" s="478"/>
      <c r="V1103" s="478"/>
      <c r="W1103" s="478"/>
      <c r="X1103" s="478">
        <v>0</v>
      </c>
      <c r="Y1103" s="478"/>
      <c r="Z1103" s="478"/>
      <c r="AA1103" s="478"/>
      <c r="AB1103" s="478"/>
      <c r="AC1103" s="478"/>
      <c r="AD1103" s="478"/>
      <c r="AE1103" s="478"/>
      <c r="AF1103" s="478"/>
      <c r="AG1103" s="478"/>
      <c r="AH1103" s="478"/>
      <c r="AI1103" s="478"/>
      <c r="AJ1103" s="478"/>
      <c r="AK1103" s="478"/>
      <c r="AL1103" s="478"/>
      <c r="AM1103" s="478"/>
      <c r="AN1103" s="478"/>
      <c r="AO1103" s="478"/>
      <c r="AP1103" s="478"/>
      <c r="AQ1103" s="478"/>
      <c r="AR1103" s="478"/>
      <c r="AS1103" s="478"/>
      <c r="AT1103" s="478"/>
      <c r="AU1103" s="478"/>
      <c r="AV1103" s="478"/>
      <c r="AW1103" s="478"/>
      <c r="AX1103" s="478"/>
      <c r="AY1103" s="478"/>
      <c r="AZ1103" s="478"/>
      <c r="BA1103" s="478"/>
      <c r="BB1103" s="478"/>
      <c r="BC1103" s="478"/>
      <c r="BD1103" s="475" t="s">
        <v>2976</v>
      </c>
      <c r="BE1103" s="475"/>
      <c r="BF1103" s="472"/>
      <c r="BG1103" s="472">
        <v>0</v>
      </c>
      <c r="BH1103" s="472">
        <v>4.01</v>
      </c>
      <c r="BI1103" s="472"/>
      <c r="BJ1103" s="472"/>
      <c r="BK1103" s="472"/>
      <c r="BL1103" s="472"/>
      <c r="BM1103" s="472"/>
      <c r="BN1103" s="472"/>
      <c r="BO1103" s="472"/>
      <c r="BP1103" s="472"/>
      <c r="BQ1103" s="472"/>
      <c r="BR1103" s="472"/>
      <c r="BS1103" s="472"/>
      <c r="BT1103" s="472"/>
      <c r="BU1103" s="472"/>
      <c r="BV1103" s="472"/>
      <c r="BW1103" s="472"/>
      <c r="BX1103" s="472"/>
      <c r="BY1103" s="472"/>
      <c r="BZ1103" s="472"/>
      <c r="CA1103" s="472"/>
      <c r="CB1103" s="472"/>
      <c r="CC1103" s="472"/>
      <c r="CD1103" s="472"/>
      <c r="CE1103" s="472"/>
      <c r="CF1103" s="472"/>
      <c r="CG1103" s="472"/>
      <c r="CH1103" s="472"/>
      <c r="CI1103" s="472"/>
      <c r="CJ1103" s="472"/>
      <c r="CK1103" s="472"/>
      <c r="CL1103" s="472"/>
      <c r="CM1103" s="472"/>
      <c r="CN1103" s="472"/>
      <c r="CO1103" s="472"/>
      <c r="CP1103" s="472"/>
      <c r="CQ1103" s="472"/>
      <c r="CR1103" s="472"/>
      <c r="CS1103" s="472"/>
      <c r="CT1103" s="472"/>
      <c r="CU1103" s="472"/>
      <c r="CV1103" s="472"/>
      <c r="CW1103" s="472"/>
      <c r="CX1103" s="472"/>
      <c r="CY1103" s="472"/>
      <c r="CZ1103" s="472"/>
      <c r="DA1103" s="472"/>
      <c r="DB1103" s="472"/>
      <c r="DC1103" s="472"/>
      <c r="DD1103" s="472"/>
      <c r="DE1103" s="472"/>
      <c r="DF1103" s="472"/>
      <c r="DG1103" s="472"/>
      <c r="DH1103" s="472"/>
      <c r="DI1103" s="472"/>
      <c r="DJ1103" s="472"/>
      <c r="DK1103" s="472"/>
      <c r="DL1103" s="472"/>
      <c r="DM1103" s="472"/>
      <c r="DN1103" s="472"/>
      <c r="DO1103" s="472"/>
      <c r="DP1103" s="472"/>
      <c r="DQ1103" s="472"/>
      <c r="DR1103" s="472"/>
      <c r="DS1103" s="472"/>
      <c r="DT1103" s="472"/>
      <c r="DU1103" s="472"/>
      <c r="DV1103" s="472"/>
      <c r="DW1103" s="472"/>
      <c r="DX1103" s="472"/>
      <c r="DY1103" s="472"/>
      <c r="DZ1103" s="472"/>
      <c r="EA1103" s="472"/>
      <c r="EB1103" s="472"/>
      <c r="EC1103" s="472"/>
      <c r="ED1103" s="472"/>
      <c r="EE1103" s="472"/>
      <c r="EF1103" s="472"/>
      <c r="EG1103" s="472"/>
      <c r="EH1103" s="472"/>
      <c r="EI1103" s="472"/>
      <c r="EJ1103" s="472"/>
      <c r="EK1103" s="472"/>
      <c r="EL1103" s="472"/>
      <c r="EM1103" s="472"/>
      <c r="EN1103" s="472"/>
      <c r="EO1103" s="472"/>
      <c r="EP1103" s="472"/>
      <c r="EQ1103" s="472"/>
      <c r="ER1103" s="472"/>
      <c r="ES1103" s="472"/>
      <c r="ET1103" s="472"/>
      <c r="EU1103" s="472"/>
      <c r="EV1103" s="472"/>
      <c r="EW1103" s="472"/>
      <c r="EX1103" s="472"/>
      <c r="EY1103" s="472"/>
      <c r="EZ1103" s="472"/>
      <c r="FA1103" s="472"/>
      <c r="FB1103" s="472"/>
      <c r="FC1103" s="472"/>
      <c r="FD1103" s="472"/>
      <c r="FE1103" s="472"/>
      <c r="FF1103" s="472"/>
      <c r="FG1103" s="472"/>
      <c r="FH1103" s="472"/>
      <c r="FI1103" s="472"/>
      <c r="FJ1103" s="472"/>
      <c r="FK1103" s="472"/>
      <c r="FL1103" s="472"/>
      <c r="FM1103" s="472"/>
      <c r="FN1103" s="472"/>
      <c r="FO1103" s="472"/>
      <c r="FP1103" s="472"/>
      <c r="FQ1103" s="472"/>
      <c r="FR1103" s="472"/>
      <c r="FS1103" s="472"/>
      <c r="FT1103" s="472"/>
      <c r="FU1103" s="472"/>
      <c r="FV1103" s="472"/>
      <c r="FW1103" s="472"/>
      <c r="FX1103" s="472"/>
      <c r="FY1103" s="472"/>
      <c r="FZ1103" s="472"/>
      <c r="GA1103" s="472"/>
      <c r="GB1103" s="472"/>
      <c r="GC1103" s="472"/>
      <c r="GD1103" s="472"/>
      <c r="GE1103" s="472"/>
      <c r="GF1103" s="472"/>
      <c r="GG1103" s="472"/>
      <c r="GH1103" s="472"/>
      <c r="GI1103" s="472"/>
      <c r="GJ1103" s="472"/>
      <c r="GK1103" s="472"/>
      <c r="GL1103" s="472"/>
      <c r="GM1103" s="472"/>
      <c r="GN1103" s="472"/>
      <c r="GO1103" s="472"/>
      <c r="GP1103" s="472"/>
      <c r="GQ1103" s="472"/>
      <c r="GR1103" s="472"/>
      <c r="GS1103" s="472"/>
      <c r="GT1103" s="472"/>
      <c r="GU1103" s="472"/>
      <c r="GV1103" s="472"/>
    </row>
    <row r="1104" spans="1:204" s="473" customFormat="1" x14ac:dyDescent="0.2">
      <c r="A1104" s="491"/>
      <c r="B1104" s="484" t="s">
        <v>3740</v>
      </c>
      <c r="C1104" s="475" t="s">
        <v>1152</v>
      </c>
      <c r="D1104" s="478">
        <v>0.08</v>
      </c>
      <c r="E1104" s="478"/>
      <c r="F1104" s="478"/>
      <c r="G1104" s="478"/>
      <c r="H1104" s="478"/>
      <c r="I1104" s="478"/>
      <c r="J1104" s="478"/>
      <c r="K1104" s="478"/>
      <c r="L1104" s="478"/>
      <c r="M1104" s="478"/>
      <c r="N1104" s="478"/>
      <c r="O1104" s="478"/>
      <c r="P1104" s="478"/>
      <c r="Q1104" s="478"/>
      <c r="R1104" s="478"/>
      <c r="S1104" s="478"/>
      <c r="T1104" s="478"/>
      <c r="U1104" s="478"/>
      <c r="V1104" s="478"/>
      <c r="W1104" s="478"/>
      <c r="X1104" s="478">
        <v>0</v>
      </c>
      <c r="Y1104" s="478"/>
      <c r="Z1104" s="478"/>
      <c r="AA1104" s="478"/>
      <c r="AB1104" s="478"/>
      <c r="AC1104" s="478"/>
      <c r="AD1104" s="478"/>
      <c r="AE1104" s="478"/>
      <c r="AF1104" s="478"/>
      <c r="AG1104" s="478"/>
      <c r="AH1104" s="478"/>
      <c r="AI1104" s="478"/>
      <c r="AJ1104" s="478"/>
      <c r="AK1104" s="478"/>
      <c r="AL1104" s="478"/>
      <c r="AM1104" s="478"/>
      <c r="AN1104" s="478"/>
      <c r="AO1104" s="478"/>
      <c r="AP1104" s="478"/>
      <c r="AQ1104" s="478"/>
      <c r="AR1104" s="478"/>
      <c r="AS1104" s="478"/>
      <c r="AT1104" s="478"/>
      <c r="AU1104" s="478"/>
      <c r="AV1104" s="478"/>
      <c r="AW1104" s="478"/>
      <c r="AX1104" s="478"/>
      <c r="AY1104" s="478"/>
      <c r="AZ1104" s="478"/>
      <c r="BA1104" s="478"/>
      <c r="BB1104" s="478"/>
      <c r="BC1104" s="478"/>
      <c r="BD1104" s="475" t="s">
        <v>1538</v>
      </c>
      <c r="BE1104" s="475"/>
      <c r="BF1104" s="472"/>
      <c r="BG1104" s="472">
        <v>0</v>
      </c>
      <c r="BH1104" s="472">
        <v>0.08</v>
      </c>
      <c r="BI1104" s="472"/>
      <c r="BJ1104" s="472"/>
      <c r="BK1104" s="472"/>
      <c r="BL1104" s="472"/>
      <c r="BM1104" s="472"/>
      <c r="BN1104" s="472"/>
      <c r="BO1104" s="472"/>
      <c r="BP1104" s="472"/>
      <c r="BQ1104" s="472"/>
      <c r="BR1104" s="472"/>
      <c r="BS1104" s="472"/>
      <c r="BT1104" s="472"/>
      <c r="BU1104" s="472"/>
      <c r="BV1104" s="472"/>
      <c r="BW1104" s="472"/>
      <c r="BX1104" s="472"/>
      <c r="BY1104" s="472"/>
      <c r="BZ1104" s="472"/>
      <c r="CA1104" s="472"/>
      <c r="CB1104" s="472"/>
      <c r="CC1104" s="472"/>
      <c r="CD1104" s="472"/>
      <c r="CE1104" s="472"/>
      <c r="CF1104" s="472"/>
      <c r="CG1104" s="472"/>
      <c r="CH1104" s="472"/>
      <c r="CI1104" s="472"/>
      <c r="CJ1104" s="472"/>
      <c r="CK1104" s="472"/>
      <c r="CL1104" s="472"/>
      <c r="CM1104" s="472"/>
      <c r="CN1104" s="472"/>
      <c r="CO1104" s="472"/>
      <c r="CP1104" s="472"/>
      <c r="CQ1104" s="472"/>
      <c r="CR1104" s="472"/>
      <c r="CS1104" s="472"/>
      <c r="CT1104" s="472"/>
      <c r="CU1104" s="472"/>
      <c r="CV1104" s="472"/>
      <c r="CW1104" s="472"/>
      <c r="CX1104" s="472"/>
      <c r="CY1104" s="472"/>
      <c r="CZ1104" s="472"/>
      <c r="DA1104" s="472"/>
      <c r="DB1104" s="472"/>
      <c r="DC1104" s="472"/>
      <c r="DD1104" s="472"/>
      <c r="DE1104" s="472"/>
      <c r="DF1104" s="472"/>
      <c r="DG1104" s="472"/>
      <c r="DH1104" s="472"/>
      <c r="DI1104" s="472"/>
      <c r="DJ1104" s="472"/>
      <c r="DK1104" s="472"/>
      <c r="DL1104" s="472"/>
      <c r="DM1104" s="472"/>
      <c r="DN1104" s="472"/>
      <c r="DO1104" s="472"/>
      <c r="DP1104" s="472"/>
      <c r="DQ1104" s="472"/>
      <c r="DR1104" s="472"/>
      <c r="DS1104" s="472"/>
      <c r="DT1104" s="472"/>
      <c r="DU1104" s="472"/>
      <c r="DV1104" s="472"/>
      <c r="DW1104" s="472"/>
      <c r="DX1104" s="472"/>
      <c r="DY1104" s="472"/>
      <c r="DZ1104" s="472"/>
      <c r="EA1104" s="472"/>
      <c r="EB1104" s="472"/>
      <c r="EC1104" s="472"/>
      <c r="ED1104" s="472"/>
      <c r="EE1104" s="472"/>
      <c r="EF1104" s="472"/>
      <c r="EG1104" s="472"/>
      <c r="EH1104" s="472"/>
      <c r="EI1104" s="472"/>
      <c r="EJ1104" s="472"/>
      <c r="EK1104" s="472"/>
      <c r="EL1104" s="472"/>
      <c r="EM1104" s="472"/>
      <c r="EN1104" s="472"/>
      <c r="EO1104" s="472"/>
      <c r="EP1104" s="472"/>
      <c r="EQ1104" s="472"/>
      <c r="ER1104" s="472"/>
      <c r="ES1104" s="472"/>
      <c r="ET1104" s="472"/>
      <c r="EU1104" s="472"/>
      <c r="EV1104" s="472"/>
      <c r="EW1104" s="472"/>
      <c r="EX1104" s="472"/>
      <c r="EY1104" s="472"/>
      <c r="EZ1104" s="472"/>
      <c r="FA1104" s="472"/>
      <c r="FB1104" s="472"/>
      <c r="FC1104" s="472"/>
      <c r="FD1104" s="472"/>
      <c r="FE1104" s="472"/>
      <c r="FF1104" s="472"/>
      <c r="FG1104" s="472"/>
      <c r="FH1104" s="472"/>
      <c r="FI1104" s="472"/>
      <c r="FJ1104" s="472"/>
      <c r="FK1104" s="472"/>
      <c r="FL1104" s="472"/>
      <c r="FM1104" s="472"/>
      <c r="FN1104" s="472"/>
      <c r="FO1104" s="472"/>
      <c r="FP1104" s="472"/>
      <c r="FQ1104" s="472"/>
      <c r="FR1104" s="472"/>
      <c r="FS1104" s="472"/>
      <c r="FT1104" s="472"/>
      <c r="FU1104" s="472"/>
      <c r="FV1104" s="472"/>
      <c r="FW1104" s="472"/>
      <c r="FX1104" s="472"/>
      <c r="FY1104" s="472"/>
      <c r="FZ1104" s="472"/>
      <c r="GA1104" s="472"/>
      <c r="GB1104" s="472"/>
      <c r="GC1104" s="472"/>
      <c r="GD1104" s="472"/>
      <c r="GE1104" s="472"/>
      <c r="GF1104" s="472"/>
      <c r="GG1104" s="472"/>
      <c r="GH1104" s="472"/>
      <c r="GI1104" s="472"/>
      <c r="GJ1104" s="472"/>
      <c r="GK1104" s="472"/>
      <c r="GL1104" s="472"/>
      <c r="GM1104" s="472"/>
      <c r="GN1104" s="472"/>
      <c r="GO1104" s="472"/>
      <c r="GP1104" s="472"/>
      <c r="GQ1104" s="472"/>
      <c r="GR1104" s="472"/>
      <c r="GS1104" s="472"/>
      <c r="GT1104" s="472"/>
      <c r="GU1104" s="472"/>
      <c r="GV1104" s="472"/>
    </row>
    <row r="1105" spans="1:204" s="473" customFormat="1" ht="32" x14ac:dyDescent="0.2">
      <c r="A1105" s="491"/>
      <c r="B1105" s="484" t="s">
        <v>3741</v>
      </c>
      <c r="C1105" s="475" t="s">
        <v>1152</v>
      </c>
      <c r="D1105" s="478">
        <v>0.5</v>
      </c>
      <c r="E1105" s="478"/>
      <c r="F1105" s="478"/>
      <c r="G1105" s="478"/>
      <c r="H1105" s="478">
        <v>0.5</v>
      </c>
      <c r="I1105" s="478"/>
      <c r="J1105" s="478"/>
      <c r="K1105" s="478"/>
      <c r="L1105" s="478"/>
      <c r="M1105" s="478"/>
      <c r="N1105" s="478"/>
      <c r="O1105" s="478"/>
      <c r="P1105" s="478"/>
      <c r="Q1105" s="478"/>
      <c r="R1105" s="478"/>
      <c r="S1105" s="478"/>
      <c r="T1105" s="478"/>
      <c r="U1105" s="478"/>
      <c r="V1105" s="478"/>
      <c r="W1105" s="478"/>
      <c r="X1105" s="478">
        <v>0</v>
      </c>
      <c r="Y1105" s="478"/>
      <c r="Z1105" s="478"/>
      <c r="AA1105" s="478"/>
      <c r="AB1105" s="478"/>
      <c r="AC1105" s="478"/>
      <c r="AD1105" s="478"/>
      <c r="AE1105" s="478"/>
      <c r="AF1105" s="478"/>
      <c r="AG1105" s="478"/>
      <c r="AH1105" s="478"/>
      <c r="AI1105" s="478"/>
      <c r="AJ1105" s="478"/>
      <c r="AK1105" s="478"/>
      <c r="AL1105" s="478"/>
      <c r="AM1105" s="478"/>
      <c r="AN1105" s="478"/>
      <c r="AO1105" s="478"/>
      <c r="AP1105" s="478"/>
      <c r="AQ1105" s="478"/>
      <c r="AR1105" s="478"/>
      <c r="AS1105" s="478"/>
      <c r="AT1105" s="478"/>
      <c r="AU1105" s="478"/>
      <c r="AV1105" s="478"/>
      <c r="AW1105" s="478"/>
      <c r="AX1105" s="478"/>
      <c r="AY1105" s="478"/>
      <c r="AZ1105" s="478"/>
      <c r="BA1105" s="478"/>
      <c r="BB1105" s="478"/>
      <c r="BC1105" s="478"/>
      <c r="BD1105" s="475" t="s">
        <v>1538</v>
      </c>
      <c r="BE1105" s="475" t="s">
        <v>1538</v>
      </c>
      <c r="BF1105" s="472">
        <v>2017</v>
      </c>
      <c r="BG1105" s="472"/>
      <c r="BH1105" s="472"/>
      <c r="BI1105" s="472"/>
      <c r="BJ1105" s="472"/>
      <c r="BK1105" s="472"/>
      <c r="BL1105" s="472"/>
      <c r="BM1105" s="472"/>
      <c r="BN1105" s="472"/>
      <c r="BO1105" s="472"/>
      <c r="BP1105" s="472"/>
      <c r="BQ1105" s="472"/>
      <c r="BR1105" s="472"/>
      <c r="BS1105" s="472"/>
      <c r="BT1105" s="472"/>
      <c r="BU1105" s="472"/>
      <c r="BV1105" s="472"/>
      <c r="BW1105" s="472"/>
      <c r="BX1105" s="472"/>
      <c r="BY1105" s="472"/>
      <c r="BZ1105" s="472"/>
      <c r="CA1105" s="472"/>
      <c r="CB1105" s="472"/>
      <c r="CC1105" s="472"/>
      <c r="CD1105" s="472"/>
      <c r="CE1105" s="472"/>
      <c r="CF1105" s="472"/>
      <c r="CG1105" s="472"/>
      <c r="CH1105" s="472"/>
      <c r="CI1105" s="472"/>
      <c r="CJ1105" s="472"/>
      <c r="CK1105" s="472"/>
      <c r="CL1105" s="472"/>
      <c r="CM1105" s="472"/>
      <c r="CN1105" s="472"/>
      <c r="CO1105" s="472"/>
      <c r="CP1105" s="472"/>
      <c r="CQ1105" s="472"/>
      <c r="CR1105" s="472"/>
      <c r="CS1105" s="472"/>
      <c r="CT1105" s="472"/>
      <c r="CU1105" s="472"/>
      <c r="CV1105" s="472"/>
      <c r="CW1105" s="472"/>
      <c r="CX1105" s="472"/>
      <c r="CY1105" s="472"/>
      <c r="CZ1105" s="472"/>
      <c r="DA1105" s="472"/>
      <c r="DB1105" s="472"/>
      <c r="DC1105" s="472"/>
      <c r="DD1105" s="472"/>
      <c r="DE1105" s="472"/>
      <c r="DF1105" s="472"/>
      <c r="DG1105" s="472"/>
      <c r="DH1105" s="472"/>
      <c r="DI1105" s="472"/>
      <c r="DJ1105" s="472"/>
      <c r="DK1105" s="472"/>
      <c r="DL1105" s="472"/>
      <c r="DM1105" s="472"/>
      <c r="DN1105" s="472"/>
      <c r="DO1105" s="472"/>
      <c r="DP1105" s="472"/>
      <c r="DQ1105" s="472"/>
      <c r="DR1105" s="472"/>
      <c r="DS1105" s="472"/>
      <c r="DT1105" s="472"/>
      <c r="DU1105" s="472"/>
      <c r="DV1105" s="472"/>
      <c r="DW1105" s="472"/>
      <c r="DX1105" s="472"/>
      <c r="DY1105" s="472"/>
      <c r="DZ1105" s="472"/>
      <c r="EA1105" s="472"/>
      <c r="EB1105" s="472"/>
      <c r="EC1105" s="472"/>
      <c r="ED1105" s="472"/>
      <c r="EE1105" s="472"/>
      <c r="EF1105" s="472"/>
      <c r="EG1105" s="472"/>
      <c r="EH1105" s="472"/>
      <c r="EI1105" s="472"/>
      <c r="EJ1105" s="472"/>
      <c r="EK1105" s="472"/>
      <c r="EL1105" s="472"/>
      <c r="EM1105" s="472"/>
      <c r="EN1105" s="472"/>
      <c r="EO1105" s="472"/>
      <c r="EP1105" s="472"/>
      <c r="EQ1105" s="472"/>
      <c r="ER1105" s="472"/>
      <c r="ES1105" s="472"/>
      <c r="ET1105" s="472"/>
      <c r="EU1105" s="472"/>
      <c r="EV1105" s="472"/>
      <c r="EW1105" s="472"/>
      <c r="EX1105" s="472"/>
      <c r="EY1105" s="472"/>
      <c r="EZ1105" s="472"/>
      <c r="FA1105" s="472"/>
      <c r="FB1105" s="472"/>
      <c r="FC1105" s="472"/>
      <c r="FD1105" s="472"/>
      <c r="FE1105" s="472"/>
      <c r="FF1105" s="472"/>
      <c r="FG1105" s="472"/>
      <c r="FH1105" s="472"/>
      <c r="FI1105" s="472"/>
      <c r="FJ1105" s="472"/>
      <c r="FK1105" s="472"/>
      <c r="FL1105" s="472"/>
      <c r="FM1105" s="472"/>
      <c r="FN1105" s="472"/>
      <c r="FO1105" s="472"/>
      <c r="FP1105" s="472"/>
      <c r="FQ1105" s="472"/>
      <c r="FR1105" s="472"/>
      <c r="FS1105" s="472"/>
      <c r="FT1105" s="472"/>
      <c r="FU1105" s="472"/>
      <c r="FV1105" s="472"/>
      <c r="FW1105" s="472"/>
      <c r="FX1105" s="472"/>
      <c r="FY1105" s="472"/>
      <c r="FZ1105" s="472"/>
      <c r="GA1105" s="472"/>
      <c r="GB1105" s="472"/>
      <c r="GC1105" s="472"/>
      <c r="GD1105" s="472"/>
      <c r="GE1105" s="472"/>
      <c r="GF1105" s="472"/>
      <c r="GG1105" s="472"/>
      <c r="GH1105" s="472"/>
      <c r="GI1105" s="472"/>
      <c r="GJ1105" s="472"/>
      <c r="GK1105" s="472"/>
      <c r="GL1105" s="472"/>
      <c r="GM1105" s="472"/>
      <c r="GN1105" s="472"/>
      <c r="GO1105" s="472"/>
      <c r="GP1105" s="472"/>
      <c r="GQ1105" s="472"/>
      <c r="GR1105" s="472"/>
      <c r="GS1105" s="472"/>
      <c r="GT1105" s="472"/>
      <c r="GU1105" s="472"/>
      <c r="GV1105" s="472"/>
    </row>
    <row r="1106" spans="1:204" s="473" customFormat="1" ht="32" x14ac:dyDescent="0.2">
      <c r="A1106" s="491"/>
      <c r="B1106" s="484" t="s">
        <v>3742</v>
      </c>
      <c r="C1106" s="475" t="s">
        <v>1152</v>
      </c>
      <c r="D1106" s="478">
        <v>0.5</v>
      </c>
      <c r="E1106" s="478">
        <v>0.2</v>
      </c>
      <c r="F1106" s="478"/>
      <c r="G1106" s="478"/>
      <c r="H1106" s="478"/>
      <c r="I1106" s="478"/>
      <c r="J1106" s="478"/>
      <c r="K1106" s="478"/>
      <c r="L1106" s="478"/>
      <c r="M1106" s="478">
        <v>0.3</v>
      </c>
      <c r="N1106" s="478"/>
      <c r="O1106" s="478"/>
      <c r="P1106" s="478"/>
      <c r="Q1106" s="478"/>
      <c r="R1106" s="478"/>
      <c r="S1106" s="478"/>
      <c r="T1106" s="478"/>
      <c r="U1106" s="478"/>
      <c r="V1106" s="478"/>
      <c r="W1106" s="478"/>
      <c r="X1106" s="478">
        <v>0</v>
      </c>
      <c r="Y1106" s="478"/>
      <c r="Z1106" s="478"/>
      <c r="AA1106" s="478"/>
      <c r="AB1106" s="478"/>
      <c r="AC1106" s="478"/>
      <c r="AD1106" s="478"/>
      <c r="AE1106" s="478"/>
      <c r="AF1106" s="478"/>
      <c r="AG1106" s="478"/>
      <c r="AH1106" s="478"/>
      <c r="AI1106" s="478"/>
      <c r="AJ1106" s="478"/>
      <c r="AK1106" s="478"/>
      <c r="AL1106" s="478"/>
      <c r="AM1106" s="478"/>
      <c r="AN1106" s="478"/>
      <c r="AO1106" s="478"/>
      <c r="AP1106" s="478"/>
      <c r="AQ1106" s="478"/>
      <c r="AR1106" s="478"/>
      <c r="AS1106" s="478"/>
      <c r="AT1106" s="478"/>
      <c r="AU1106" s="478"/>
      <c r="AV1106" s="478"/>
      <c r="AW1106" s="478"/>
      <c r="AX1106" s="478"/>
      <c r="AY1106" s="478"/>
      <c r="AZ1106" s="478"/>
      <c r="BA1106" s="478"/>
      <c r="BB1106" s="478"/>
      <c r="BC1106" s="478"/>
      <c r="BD1106" s="475" t="s">
        <v>2979</v>
      </c>
      <c r="BE1106" s="475" t="s">
        <v>2979</v>
      </c>
      <c r="BF1106" s="472">
        <v>2017</v>
      </c>
      <c r="BG1106" s="472">
        <v>0.5</v>
      </c>
      <c r="BH1106" s="472">
        <v>0</v>
      </c>
      <c r="BI1106" s="472"/>
      <c r="BJ1106" s="472"/>
      <c r="BK1106" s="472"/>
      <c r="BL1106" s="472"/>
      <c r="BM1106" s="472"/>
      <c r="BN1106" s="472"/>
      <c r="BO1106" s="472"/>
      <c r="BP1106" s="472"/>
      <c r="BQ1106" s="472"/>
      <c r="BR1106" s="472"/>
      <c r="BS1106" s="472"/>
      <c r="BT1106" s="472"/>
      <c r="BU1106" s="472"/>
      <c r="BV1106" s="472"/>
      <c r="BW1106" s="472"/>
      <c r="BX1106" s="472"/>
      <c r="BY1106" s="472"/>
      <c r="BZ1106" s="472"/>
      <c r="CA1106" s="472"/>
      <c r="CB1106" s="472"/>
      <c r="CC1106" s="472"/>
      <c r="CD1106" s="472"/>
      <c r="CE1106" s="472"/>
      <c r="CF1106" s="472"/>
      <c r="CG1106" s="472"/>
      <c r="CH1106" s="472"/>
      <c r="CI1106" s="472"/>
      <c r="CJ1106" s="472"/>
      <c r="CK1106" s="472"/>
      <c r="CL1106" s="472"/>
      <c r="CM1106" s="472"/>
      <c r="CN1106" s="472"/>
      <c r="CO1106" s="472"/>
      <c r="CP1106" s="472"/>
      <c r="CQ1106" s="472"/>
      <c r="CR1106" s="472"/>
      <c r="CS1106" s="472"/>
      <c r="CT1106" s="472"/>
      <c r="CU1106" s="472"/>
      <c r="CV1106" s="472"/>
      <c r="CW1106" s="472"/>
      <c r="CX1106" s="472"/>
      <c r="CY1106" s="472"/>
      <c r="CZ1106" s="472"/>
      <c r="DA1106" s="472"/>
      <c r="DB1106" s="472"/>
      <c r="DC1106" s="472"/>
      <c r="DD1106" s="472"/>
      <c r="DE1106" s="472"/>
      <c r="DF1106" s="472"/>
      <c r="DG1106" s="472"/>
      <c r="DH1106" s="472"/>
      <c r="DI1106" s="472"/>
      <c r="DJ1106" s="472"/>
      <c r="DK1106" s="472"/>
      <c r="DL1106" s="472"/>
      <c r="DM1106" s="472"/>
      <c r="DN1106" s="472"/>
      <c r="DO1106" s="472"/>
      <c r="DP1106" s="472"/>
      <c r="DQ1106" s="472"/>
      <c r="DR1106" s="472"/>
      <c r="DS1106" s="472"/>
      <c r="DT1106" s="472"/>
      <c r="DU1106" s="472"/>
      <c r="DV1106" s="472"/>
      <c r="DW1106" s="472"/>
      <c r="DX1106" s="472"/>
      <c r="DY1106" s="472"/>
      <c r="DZ1106" s="472"/>
      <c r="EA1106" s="472"/>
      <c r="EB1106" s="472"/>
      <c r="EC1106" s="472"/>
      <c r="ED1106" s="472"/>
      <c r="EE1106" s="472"/>
      <c r="EF1106" s="472"/>
      <c r="EG1106" s="472"/>
      <c r="EH1106" s="472"/>
      <c r="EI1106" s="472"/>
      <c r="EJ1106" s="472"/>
      <c r="EK1106" s="472"/>
      <c r="EL1106" s="472"/>
      <c r="EM1106" s="472"/>
      <c r="EN1106" s="472"/>
      <c r="EO1106" s="472"/>
      <c r="EP1106" s="472"/>
      <c r="EQ1106" s="472"/>
      <c r="ER1106" s="472"/>
      <c r="ES1106" s="472"/>
      <c r="ET1106" s="472"/>
      <c r="EU1106" s="472"/>
      <c r="EV1106" s="472"/>
      <c r="EW1106" s="472"/>
      <c r="EX1106" s="472"/>
      <c r="EY1106" s="472"/>
      <c r="EZ1106" s="472"/>
      <c r="FA1106" s="472"/>
      <c r="FB1106" s="472"/>
      <c r="FC1106" s="472"/>
      <c r="FD1106" s="472"/>
      <c r="FE1106" s="472"/>
      <c r="FF1106" s="472"/>
      <c r="FG1106" s="472"/>
      <c r="FH1106" s="472"/>
      <c r="FI1106" s="472"/>
      <c r="FJ1106" s="472"/>
      <c r="FK1106" s="472"/>
      <c r="FL1106" s="472"/>
      <c r="FM1106" s="472"/>
      <c r="FN1106" s="472"/>
      <c r="FO1106" s="472"/>
      <c r="FP1106" s="472"/>
      <c r="FQ1106" s="472"/>
      <c r="FR1106" s="472"/>
      <c r="FS1106" s="472"/>
      <c r="FT1106" s="472"/>
      <c r="FU1106" s="472"/>
      <c r="FV1106" s="472"/>
      <c r="FW1106" s="472"/>
      <c r="FX1106" s="472"/>
      <c r="FY1106" s="472"/>
      <c r="FZ1106" s="472"/>
      <c r="GA1106" s="472"/>
      <c r="GB1106" s="472"/>
      <c r="GC1106" s="472"/>
      <c r="GD1106" s="472"/>
      <c r="GE1106" s="472"/>
      <c r="GF1106" s="472"/>
      <c r="GG1106" s="472"/>
      <c r="GH1106" s="472"/>
      <c r="GI1106" s="472"/>
      <c r="GJ1106" s="472"/>
      <c r="GK1106" s="472"/>
      <c r="GL1106" s="472"/>
      <c r="GM1106" s="472"/>
      <c r="GN1106" s="472"/>
      <c r="GO1106" s="472"/>
      <c r="GP1106" s="472"/>
      <c r="GQ1106" s="472"/>
      <c r="GR1106" s="472"/>
      <c r="GS1106" s="472"/>
      <c r="GT1106" s="472"/>
      <c r="GU1106" s="472"/>
      <c r="GV1106" s="472"/>
    </row>
    <row r="1107" spans="1:204" s="473" customFormat="1" x14ac:dyDescent="0.2">
      <c r="A1107" s="1061"/>
      <c r="B1107" s="1063" t="s">
        <v>3743</v>
      </c>
      <c r="C1107" s="475" t="s">
        <v>1152</v>
      </c>
      <c r="D1107" s="478">
        <v>1</v>
      </c>
      <c r="E1107" s="478"/>
      <c r="F1107" s="478"/>
      <c r="G1107" s="478"/>
      <c r="H1107" s="478"/>
      <c r="I1107" s="478"/>
      <c r="J1107" s="478"/>
      <c r="K1107" s="478"/>
      <c r="L1107" s="478"/>
      <c r="M1107" s="478"/>
      <c r="N1107" s="478"/>
      <c r="O1107" s="478"/>
      <c r="P1107" s="478"/>
      <c r="Q1107" s="478"/>
      <c r="R1107" s="478"/>
      <c r="S1107" s="478"/>
      <c r="T1107" s="478"/>
      <c r="U1107" s="478"/>
      <c r="V1107" s="478"/>
      <c r="W1107" s="478"/>
      <c r="X1107" s="478">
        <v>0</v>
      </c>
      <c r="Y1107" s="478"/>
      <c r="Z1107" s="478"/>
      <c r="AA1107" s="478"/>
      <c r="AB1107" s="478"/>
      <c r="AC1107" s="478"/>
      <c r="AD1107" s="478"/>
      <c r="AE1107" s="478"/>
      <c r="AF1107" s="478"/>
      <c r="AG1107" s="478"/>
      <c r="AH1107" s="478"/>
      <c r="AI1107" s="478"/>
      <c r="AJ1107" s="478"/>
      <c r="AK1107" s="478"/>
      <c r="AL1107" s="478"/>
      <c r="AM1107" s="478"/>
      <c r="AN1107" s="478"/>
      <c r="AO1107" s="478"/>
      <c r="AP1107" s="478"/>
      <c r="AQ1107" s="478"/>
      <c r="AR1107" s="478"/>
      <c r="AS1107" s="478"/>
      <c r="AT1107" s="478"/>
      <c r="AU1107" s="478"/>
      <c r="AV1107" s="478"/>
      <c r="AW1107" s="478"/>
      <c r="AX1107" s="478"/>
      <c r="AY1107" s="478"/>
      <c r="AZ1107" s="478"/>
      <c r="BA1107" s="478"/>
      <c r="BB1107" s="478"/>
      <c r="BC1107" s="478"/>
      <c r="BD1107" s="475" t="s">
        <v>2979</v>
      </c>
      <c r="BE1107" s="475"/>
      <c r="BF1107" s="472"/>
      <c r="BG1107" s="472">
        <v>0</v>
      </c>
      <c r="BH1107" s="472">
        <v>1</v>
      </c>
      <c r="BI1107" s="472"/>
      <c r="BJ1107" s="472"/>
      <c r="BK1107" s="472"/>
      <c r="BL1107" s="472"/>
      <c r="BM1107" s="472"/>
      <c r="BN1107" s="472"/>
      <c r="BO1107" s="472"/>
      <c r="BP1107" s="472"/>
      <c r="BQ1107" s="472"/>
      <c r="BR1107" s="472"/>
      <c r="BS1107" s="472"/>
      <c r="BT1107" s="472"/>
      <c r="BU1107" s="472"/>
      <c r="BV1107" s="472"/>
      <c r="BW1107" s="472"/>
      <c r="BX1107" s="472"/>
      <c r="BY1107" s="472"/>
      <c r="BZ1107" s="472"/>
      <c r="CA1107" s="472"/>
      <c r="CB1107" s="472"/>
      <c r="CC1107" s="472"/>
      <c r="CD1107" s="472"/>
      <c r="CE1107" s="472"/>
      <c r="CF1107" s="472"/>
      <c r="CG1107" s="472"/>
      <c r="CH1107" s="472"/>
      <c r="CI1107" s="472"/>
      <c r="CJ1107" s="472"/>
      <c r="CK1107" s="472"/>
      <c r="CL1107" s="472"/>
      <c r="CM1107" s="472"/>
      <c r="CN1107" s="472"/>
      <c r="CO1107" s="472"/>
      <c r="CP1107" s="472"/>
      <c r="CQ1107" s="472"/>
      <c r="CR1107" s="472"/>
      <c r="CS1107" s="472"/>
      <c r="CT1107" s="472"/>
      <c r="CU1107" s="472"/>
      <c r="CV1107" s="472"/>
      <c r="CW1107" s="472"/>
      <c r="CX1107" s="472"/>
      <c r="CY1107" s="472"/>
      <c r="CZ1107" s="472"/>
      <c r="DA1107" s="472"/>
      <c r="DB1107" s="472"/>
      <c r="DC1107" s="472"/>
      <c r="DD1107" s="472"/>
      <c r="DE1107" s="472"/>
      <c r="DF1107" s="472"/>
      <c r="DG1107" s="472"/>
      <c r="DH1107" s="472"/>
      <c r="DI1107" s="472"/>
      <c r="DJ1107" s="472"/>
      <c r="DK1107" s="472"/>
      <c r="DL1107" s="472"/>
      <c r="DM1107" s="472"/>
      <c r="DN1107" s="472"/>
      <c r="DO1107" s="472"/>
      <c r="DP1107" s="472"/>
      <c r="DQ1107" s="472"/>
      <c r="DR1107" s="472"/>
      <c r="DS1107" s="472"/>
      <c r="DT1107" s="472"/>
      <c r="DU1107" s="472"/>
      <c r="DV1107" s="472"/>
      <c r="DW1107" s="472"/>
      <c r="DX1107" s="472"/>
      <c r="DY1107" s="472"/>
      <c r="DZ1107" s="472"/>
      <c r="EA1107" s="472"/>
      <c r="EB1107" s="472"/>
      <c r="EC1107" s="472"/>
      <c r="ED1107" s="472"/>
      <c r="EE1107" s="472"/>
      <c r="EF1107" s="472"/>
      <c r="EG1107" s="472"/>
      <c r="EH1107" s="472"/>
      <c r="EI1107" s="472"/>
      <c r="EJ1107" s="472"/>
      <c r="EK1107" s="472"/>
      <c r="EL1107" s="472"/>
      <c r="EM1107" s="472"/>
      <c r="EN1107" s="472"/>
      <c r="EO1107" s="472"/>
      <c r="EP1107" s="472"/>
      <c r="EQ1107" s="472"/>
      <c r="ER1107" s="472"/>
      <c r="ES1107" s="472"/>
      <c r="ET1107" s="472"/>
      <c r="EU1107" s="472"/>
      <c r="EV1107" s="472"/>
      <c r="EW1107" s="472"/>
      <c r="EX1107" s="472"/>
      <c r="EY1107" s="472"/>
      <c r="EZ1107" s="472"/>
      <c r="FA1107" s="472"/>
      <c r="FB1107" s="472"/>
      <c r="FC1107" s="472"/>
      <c r="FD1107" s="472"/>
      <c r="FE1107" s="472"/>
      <c r="FF1107" s="472"/>
      <c r="FG1107" s="472"/>
      <c r="FH1107" s="472"/>
      <c r="FI1107" s="472"/>
      <c r="FJ1107" s="472"/>
      <c r="FK1107" s="472"/>
      <c r="FL1107" s="472"/>
      <c r="FM1107" s="472"/>
      <c r="FN1107" s="472"/>
      <c r="FO1107" s="472"/>
      <c r="FP1107" s="472"/>
      <c r="FQ1107" s="472"/>
      <c r="FR1107" s="472"/>
      <c r="FS1107" s="472"/>
      <c r="FT1107" s="472"/>
      <c r="FU1107" s="472"/>
      <c r="FV1107" s="472"/>
      <c r="FW1107" s="472"/>
      <c r="FX1107" s="472"/>
      <c r="FY1107" s="472"/>
      <c r="FZ1107" s="472"/>
      <c r="GA1107" s="472"/>
      <c r="GB1107" s="472"/>
      <c r="GC1107" s="472"/>
      <c r="GD1107" s="472"/>
      <c r="GE1107" s="472"/>
      <c r="GF1107" s="472"/>
      <c r="GG1107" s="472"/>
      <c r="GH1107" s="472"/>
      <c r="GI1107" s="472"/>
      <c r="GJ1107" s="472"/>
      <c r="GK1107" s="472"/>
      <c r="GL1107" s="472"/>
      <c r="GM1107" s="472"/>
      <c r="GN1107" s="472"/>
      <c r="GO1107" s="472"/>
      <c r="GP1107" s="472"/>
      <c r="GQ1107" s="472"/>
      <c r="GR1107" s="472"/>
      <c r="GS1107" s="472"/>
      <c r="GT1107" s="472"/>
      <c r="GU1107" s="472"/>
      <c r="GV1107" s="472"/>
    </row>
    <row r="1108" spans="1:204" s="473" customFormat="1" x14ac:dyDescent="0.2">
      <c r="A1108" s="1062"/>
      <c r="B1108" s="1063"/>
      <c r="C1108" s="475" t="s">
        <v>1152</v>
      </c>
      <c r="D1108" s="478">
        <v>1</v>
      </c>
      <c r="E1108" s="478"/>
      <c r="F1108" s="478"/>
      <c r="G1108" s="478"/>
      <c r="H1108" s="478"/>
      <c r="I1108" s="478"/>
      <c r="J1108" s="478"/>
      <c r="K1108" s="478"/>
      <c r="L1108" s="478"/>
      <c r="M1108" s="478"/>
      <c r="N1108" s="478"/>
      <c r="O1108" s="478"/>
      <c r="P1108" s="478"/>
      <c r="Q1108" s="478"/>
      <c r="R1108" s="478"/>
      <c r="S1108" s="478"/>
      <c r="T1108" s="478"/>
      <c r="U1108" s="478"/>
      <c r="V1108" s="478"/>
      <c r="W1108" s="478"/>
      <c r="X1108" s="478">
        <v>0</v>
      </c>
      <c r="Y1108" s="478"/>
      <c r="Z1108" s="478"/>
      <c r="AA1108" s="478"/>
      <c r="AB1108" s="478"/>
      <c r="AC1108" s="478"/>
      <c r="AD1108" s="478"/>
      <c r="AE1108" s="478"/>
      <c r="AF1108" s="478"/>
      <c r="AG1108" s="478"/>
      <c r="AH1108" s="478"/>
      <c r="AI1108" s="478"/>
      <c r="AJ1108" s="478"/>
      <c r="AK1108" s="478"/>
      <c r="AL1108" s="478"/>
      <c r="AM1108" s="478"/>
      <c r="AN1108" s="478"/>
      <c r="AO1108" s="478"/>
      <c r="AP1108" s="478"/>
      <c r="AQ1108" s="478"/>
      <c r="AR1108" s="478"/>
      <c r="AS1108" s="478"/>
      <c r="AT1108" s="478"/>
      <c r="AU1108" s="478"/>
      <c r="AV1108" s="478"/>
      <c r="AW1108" s="478"/>
      <c r="AX1108" s="478"/>
      <c r="AY1108" s="478"/>
      <c r="AZ1108" s="478"/>
      <c r="BA1108" s="478"/>
      <c r="BB1108" s="478"/>
      <c r="BC1108" s="478"/>
      <c r="BD1108" s="475" t="s">
        <v>2983</v>
      </c>
      <c r="BE1108" s="475"/>
      <c r="BF1108" s="472"/>
      <c r="BG1108" s="472">
        <v>0</v>
      </c>
      <c r="BH1108" s="472">
        <v>1</v>
      </c>
      <c r="BI1108" s="472"/>
      <c r="BJ1108" s="472"/>
      <c r="BK1108" s="472"/>
      <c r="BL1108" s="472"/>
      <c r="BM1108" s="472"/>
      <c r="BN1108" s="472"/>
      <c r="BO1108" s="472"/>
      <c r="BP1108" s="472"/>
      <c r="BQ1108" s="472"/>
      <c r="BR1108" s="472"/>
      <c r="BS1108" s="472"/>
      <c r="BT1108" s="472"/>
      <c r="BU1108" s="472"/>
      <c r="BV1108" s="472"/>
      <c r="BW1108" s="472"/>
      <c r="BX1108" s="472"/>
      <c r="BY1108" s="472"/>
      <c r="BZ1108" s="472"/>
      <c r="CA1108" s="472"/>
      <c r="CB1108" s="472"/>
      <c r="CC1108" s="472"/>
      <c r="CD1108" s="472"/>
      <c r="CE1108" s="472"/>
      <c r="CF1108" s="472"/>
      <c r="CG1108" s="472"/>
      <c r="CH1108" s="472"/>
      <c r="CI1108" s="472"/>
      <c r="CJ1108" s="472"/>
      <c r="CK1108" s="472"/>
      <c r="CL1108" s="472"/>
      <c r="CM1108" s="472"/>
      <c r="CN1108" s="472"/>
      <c r="CO1108" s="472"/>
      <c r="CP1108" s="472"/>
      <c r="CQ1108" s="472"/>
      <c r="CR1108" s="472"/>
      <c r="CS1108" s="472"/>
      <c r="CT1108" s="472"/>
      <c r="CU1108" s="472"/>
      <c r="CV1108" s="472"/>
      <c r="CW1108" s="472"/>
      <c r="CX1108" s="472"/>
      <c r="CY1108" s="472"/>
      <c r="CZ1108" s="472"/>
      <c r="DA1108" s="472"/>
      <c r="DB1108" s="472"/>
      <c r="DC1108" s="472"/>
      <c r="DD1108" s="472"/>
      <c r="DE1108" s="472"/>
      <c r="DF1108" s="472"/>
      <c r="DG1108" s="472"/>
      <c r="DH1108" s="472"/>
      <c r="DI1108" s="472"/>
      <c r="DJ1108" s="472"/>
      <c r="DK1108" s="472"/>
      <c r="DL1108" s="472"/>
      <c r="DM1108" s="472"/>
      <c r="DN1108" s="472"/>
      <c r="DO1108" s="472"/>
      <c r="DP1108" s="472"/>
      <c r="DQ1108" s="472"/>
      <c r="DR1108" s="472"/>
      <c r="DS1108" s="472"/>
      <c r="DT1108" s="472"/>
      <c r="DU1108" s="472"/>
      <c r="DV1108" s="472"/>
      <c r="DW1108" s="472"/>
      <c r="DX1108" s="472"/>
      <c r="DY1108" s="472"/>
      <c r="DZ1108" s="472"/>
      <c r="EA1108" s="472"/>
      <c r="EB1108" s="472"/>
      <c r="EC1108" s="472"/>
      <c r="ED1108" s="472"/>
      <c r="EE1108" s="472"/>
      <c r="EF1108" s="472"/>
      <c r="EG1108" s="472"/>
      <c r="EH1108" s="472"/>
      <c r="EI1108" s="472"/>
      <c r="EJ1108" s="472"/>
      <c r="EK1108" s="472"/>
      <c r="EL1108" s="472"/>
      <c r="EM1108" s="472"/>
      <c r="EN1108" s="472"/>
      <c r="EO1108" s="472"/>
      <c r="EP1108" s="472"/>
      <c r="EQ1108" s="472"/>
      <c r="ER1108" s="472"/>
      <c r="ES1108" s="472"/>
      <c r="ET1108" s="472"/>
      <c r="EU1108" s="472"/>
      <c r="EV1108" s="472"/>
      <c r="EW1108" s="472"/>
      <c r="EX1108" s="472"/>
      <c r="EY1108" s="472"/>
      <c r="EZ1108" s="472"/>
      <c r="FA1108" s="472"/>
      <c r="FB1108" s="472"/>
      <c r="FC1108" s="472"/>
      <c r="FD1108" s="472"/>
      <c r="FE1108" s="472"/>
      <c r="FF1108" s="472"/>
      <c r="FG1108" s="472"/>
      <c r="FH1108" s="472"/>
      <c r="FI1108" s="472"/>
      <c r="FJ1108" s="472"/>
      <c r="FK1108" s="472"/>
      <c r="FL1108" s="472"/>
      <c r="FM1108" s="472"/>
      <c r="FN1108" s="472"/>
      <c r="FO1108" s="472"/>
      <c r="FP1108" s="472"/>
      <c r="FQ1108" s="472"/>
      <c r="FR1108" s="472"/>
      <c r="FS1108" s="472"/>
      <c r="FT1108" s="472"/>
      <c r="FU1108" s="472"/>
      <c r="FV1108" s="472"/>
      <c r="FW1108" s="472"/>
      <c r="FX1108" s="472"/>
      <c r="FY1108" s="472"/>
      <c r="FZ1108" s="472"/>
      <c r="GA1108" s="472"/>
      <c r="GB1108" s="472"/>
      <c r="GC1108" s="472"/>
      <c r="GD1108" s="472"/>
      <c r="GE1108" s="472"/>
      <c r="GF1108" s="472"/>
      <c r="GG1108" s="472"/>
      <c r="GH1108" s="472"/>
      <c r="GI1108" s="472"/>
      <c r="GJ1108" s="472"/>
      <c r="GK1108" s="472"/>
      <c r="GL1108" s="472"/>
      <c r="GM1108" s="472"/>
      <c r="GN1108" s="472"/>
      <c r="GO1108" s="472"/>
      <c r="GP1108" s="472"/>
      <c r="GQ1108" s="472"/>
      <c r="GR1108" s="472"/>
      <c r="GS1108" s="472"/>
      <c r="GT1108" s="472"/>
      <c r="GU1108" s="472"/>
      <c r="GV1108" s="472"/>
    </row>
    <row r="1109" spans="1:204" s="473" customFormat="1" x14ac:dyDescent="0.2">
      <c r="A1109" s="491"/>
      <c r="B1109" s="482" t="s">
        <v>3744</v>
      </c>
      <c r="C1109" s="475" t="s">
        <v>1152</v>
      </c>
      <c r="D1109" s="478">
        <v>0.5</v>
      </c>
      <c r="E1109" s="478"/>
      <c r="F1109" s="478"/>
      <c r="G1109" s="478"/>
      <c r="H1109" s="478"/>
      <c r="I1109" s="478"/>
      <c r="J1109" s="478"/>
      <c r="K1109" s="478"/>
      <c r="L1109" s="478"/>
      <c r="M1109" s="478"/>
      <c r="N1109" s="478"/>
      <c r="O1109" s="478"/>
      <c r="P1109" s="478"/>
      <c r="Q1109" s="478"/>
      <c r="R1109" s="478"/>
      <c r="S1109" s="478"/>
      <c r="T1109" s="478"/>
      <c r="U1109" s="478"/>
      <c r="V1109" s="478"/>
      <c r="W1109" s="478"/>
      <c r="X1109" s="478">
        <v>0</v>
      </c>
      <c r="Y1109" s="478"/>
      <c r="Z1109" s="478"/>
      <c r="AA1109" s="478"/>
      <c r="AB1109" s="478"/>
      <c r="AC1109" s="478"/>
      <c r="AD1109" s="478"/>
      <c r="AE1109" s="478"/>
      <c r="AF1109" s="478"/>
      <c r="AG1109" s="478"/>
      <c r="AH1109" s="478"/>
      <c r="AI1109" s="478"/>
      <c r="AJ1109" s="478"/>
      <c r="AK1109" s="478"/>
      <c r="AL1109" s="478"/>
      <c r="AM1109" s="478"/>
      <c r="AN1109" s="478"/>
      <c r="AO1109" s="478"/>
      <c r="AP1109" s="478"/>
      <c r="AQ1109" s="478"/>
      <c r="AR1109" s="478"/>
      <c r="AS1109" s="478"/>
      <c r="AT1109" s="478"/>
      <c r="AU1109" s="478"/>
      <c r="AV1109" s="478"/>
      <c r="AW1109" s="478"/>
      <c r="AX1109" s="478"/>
      <c r="AY1109" s="478"/>
      <c r="AZ1109" s="478"/>
      <c r="BA1109" s="478"/>
      <c r="BB1109" s="478"/>
      <c r="BC1109" s="478"/>
      <c r="BD1109" s="475" t="s">
        <v>2979</v>
      </c>
      <c r="BE1109" s="475"/>
      <c r="BF1109" s="472"/>
      <c r="BG1109" s="472">
        <v>0</v>
      </c>
      <c r="BH1109" s="472">
        <v>0.5</v>
      </c>
      <c r="BI1109" s="472"/>
      <c r="BJ1109" s="472"/>
      <c r="BK1109" s="472"/>
      <c r="BL1109" s="472"/>
      <c r="BM1109" s="472"/>
      <c r="BN1109" s="472"/>
      <c r="BO1109" s="472"/>
      <c r="BP1109" s="472"/>
      <c r="BQ1109" s="472"/>
      <c r="BR1109" s="472"/>
      <c r="BS1109" s="472"/>
      <c r="BT1109" s="472"/>
      <c r="BU1109" s="472"/>
      <c r="BV1109" s="472"/>
      <c r="BW1109" s="472"/>
      <c r="BX1109" s="472"/>
      <c r="BY1109" s="472"/>
      <c r="BZ1109" s="472"/>
      <c r="CA1109" s="472"/>
      <c r="CB1109" s="472"/>
      <c r="CC1109" s="472"/>
      <c r="CD1109" s="472"/>
      <c r="CE1109" s="472"/>
      <c r="CF1109" s="472"/>
      <c r="CG1109" s="472"/>
      <c r="CH1109" s="472"/>
      <c r="CI1109" s="472"/>
      <c r="CJ1109" s="472"/>
      <c r="CK1109" s="472"/>
      <c r="CL1109" s="472"/>
      <c r="CM1109" s="472"/>
      <c r="CN1109" s="472"/>
      <c r="CO1109" s="472"/>
      <c r="CP1109" s="472"/>
      <c r="CQ1109" s="472"/>
      <c r="CR1109" s="472"/>
      <c r="CS1109" s="472"/>
      <c r="CT1109" s="472"/>
      <c r="CU1109" s="472"/>
      <c r="CV1109" s="472"/>
      <c r="CW1109" s="472"/>
      <c r="CX1109" s="472"/>
      <c r="CY1109" s="472"/>
      <c r="CZ1109" s="472"/>
      <c r="DA1109" s="472"/>
      <c r="DB1109" s="472"/>
      <c r="DC1109" s="472"/>
      <c r="DD1109" s="472"/>
      <c r="DE1109" s="472"/>
      <c r="DF1109" s="472"/>
      <c r="DG1109" s="472"/>
      <c r="DH1109" s="472"/>
      <c r="DI1109" s="472"/>
      <c r="DJ1109" s="472"/>
      <c r="DK1109" s="472"/>
      <c r="DL1109" s="472"/>
      <c r="DM1109" s="472"/>
      <c r="DN1109" s="472"/>
      <c r="DO1109" s="472"/>
      <c r="DP1109" s="472"/>
      <c r="DQ1109" s="472"/>
      <c r="DR1109" s="472"/>
      <c r="DS1109" s="472"/>
      <c r="DT1109" s="472"/>
      <c r="DU1109" s="472"/>
      <c r="DV1109" s="472"/>
      <c r="DW1109" s="472"/>
      <c r="DX1109" s="472"/>
      <c r="DY1109" s="472"/>
      <c r="DZ1109" s="472"/>
      <c r="EA1109" s="472"/>
      <c r="EB1109" s="472"/>
      <c r="EC1109" s="472"/>
      <c r="ED1109" s="472"/>
      <c r="EE1109" s="472"/>
      <c r="EF1109" s="472"/>
      <c r="EG1109" s="472"/>
      <c r="EH1109" s="472"/>
      <c r="EI1109" s="472"/>
      <c r="EJ1109" s="472"/>
      <c r="EK1109" s="472"/>
      <c r="EL1109" s="472"/>
      <c r="EM1109" s="472"/>
      <c r="EN1109" s="472"/>
      <c r="EO1109" s="472"/>
      <c r="EP1109" s="472"/>
      <c r="EQ1109" s="472"/>
      <c r="ER1109" s="472"/>
      <c r="ES1109" s="472"/>
      <c r="ET1109" s="472"/>
      <c r="EU1109" s="472"/>
      <c r="EV1109" s="472"/>
      <c r="EW1109" s="472"/>
      <c r="EX1109" s="472"/>
      <c r="EY1109" s="472"/>
      <c r="EZ1109" s="472"/>
      <c r="FA1109" s="472"/>
      <c r="FB1109" s="472"/>
      <c r="FC1109" s="472"/>
      <c r="FD1109" s="472"/>
      <c r="FE1109" s="472"/>
      <c r="FF1109" s="472"/>
      <c r="FG1109" s="472"/>
      <c r="FH1109" s="472"/>
      <c r="FI1109" s="472"/>
      <c r="FJ1109" s="472"/>
      <c r="FK1109" s="472"/>
      <c r="FL1109" s="472"/>
      <c r="FM1109" s="472"/>
      <c r="FN1109" s="472"/>
      <c r="FO1109" s="472"/>
      <c r="FP1109" s="472"/>
      <c r="FQ1109" s="472"/>
      <c r="FR1109" s="472"/>
      <c r="FS1109" s="472"/>
      <c r="FT1109" s="472"/>
      <c r="FU1109" s="472"/>
      <c r="FV1109" s="472"/>
      <c r="FW1109" s="472"/>
      <c r="FX1109" s="472"/>
      <c r="FY1109" s="472"/>
      <c r="FZ1109" s="472"/>
      <c r="GA1109" s="472"/>
      <c r="GB1109" s="472"/>
      <c r="GC1109" s="472"/>
      <c r="GD1109" s="472"/>
      <c r="GE1109" s="472"/>
      <c r="GF1109" s="472"/>
      <c r="GG1109" s="472"/>
      <c r="GH1109" s="472"/>
      <c r="GI1109" s="472"/>
      <c r="GJ1109" s="472"/>
      <c r="GK1109" s="472"/>
      <c r="GL1109" s="472"/>
      <c r="GM1109" s="472"/>
      <c r="GN1109" s="472"/>
      <c r="GO1109" s="472"/>
      <c r="GP1109" s="472"/>
      <c r="GQ1109" s="472"/>
      <c r="GR1109" s="472"/>
      <c r="GS1109" s="472"/>
      <c r="GT1109" s="472"/>
      <c r="GU1109" s="472"/>
      <c r="GV1109" s="472"/>
    </row>
    <row r="1110" spans="1:204" s="473" customFormat="1" x14ac:dyDescent="0.2">
      <c r="A1110" s="1061"/>
      <c r="B1110" s="1064" t="s">
        <v>3745</v>
      </c>
      <c r="C1110" s="475" t="s">
        <v>1152</v>
      </c>
      <c r="D1110" s="478">
        <v>1.2</v>
      </c>
      <c r="E1110" s="478"/>
      <c r="F1110" s="478"/>
      <c r="G1110" s="478"/>
      <c r="H1110" s="478"/>
      <c r="I1110" s="478"/>
      <c r="J1110" s="478"/>
      <c r="K1110" s="478"/>
      <c r="L1110" s="478"/>
      <c r="M1110" s="478"/>
      <c r="N1110" s="478"/>
      <c r="O1110" s="478"/>
      <c r="P1110" s="478"/>
      <c r="Q1110" s="478"/>
      <c r="R1110" s="478"/>
      <c r="S1110" s="478"/>
      <c r="T1110" s="478"/>
      <c r="U1110" s="478"/>
      <c r="V1110" s="478"/>
      <c r="W1110" s="478"/>
      <c r="X1110" s="478">
        <v>0</v>
      </c>
      <c r="Y1110" s="478"/>
      <c r="Z1110" s="478"/>
      <c r="AA1110" s="478"/>
      <c r="AB1110" s="478"/>
      <c r="AC1110" s="478"/>
      <c r="AD1110" s="478"/>
      <c r="AE1110" s="478"/>
      <c r="AF1110" s="478"/>
      <c r="AG1110" s="478"/>
      <c r="AH1110" s="478"/>
      <c r="AI1110" s="478"/>
      <c r="AJ1110" s="478"/>
      <c r="AK1110" s="478"/>
      <c r="AL1110" s="478"/>
      <c r="AM1110" s="478"/>
      <c r="AN1110" s="478"/>
      <c r="AO1110" s="478"/>
      <c r="AP1110" s="478"/>
      <c r="AQ1110" s="478"/>
      <c r="AR1110" s="478"/>
      <c r="AS1110" s="478"/>
      <c r="AT1110" s="478"/>
      <c r="AU1110" s="478"/>
      <c r="AV1110" s="478"/>
      <c r="AW1110" s="478"/>
      <c r="AX1110" s="478"/>
      <c r="AY1110" s="478"/>
      <c r="AZ1110" s="478"/>
      <c r="BA1110" s="478"/>
      <c r="BB1110" s="478"/>
      <c r="BC1110" s="478"/>
      <c r="BD1110" s="475" t="s">
        <v>2983</v>
      </c>
      <c r="BE1110" s="475"/>
      <c r="BF1110" s="472"/>
      <c r="BG1110" s="472">
        <v>0</v>
      </c>
      <c r="BH1110" s="472">
        <v>1.2</v>
      </c>
      <c r="BI1110" s="472"/>
      <c r="BJ1110" s="472"/>
      <c r="BK1110" s="472"/>
      <c r="BL1110" s="472"/>
      <c r="BM1110" s="472"/>
      <c r="BN1110" s="472"/>
      <c r="BO1110" s="472"/>
      <c r="BP1110" s="472"/>
      <c r="BQ1110" s="472"/>
      <c r="BR1110" s="472"/>
      <c r="BS1110" s="472"/>
      <c r="BT1110" s="472"/>
      <c r="BU1110" s="472"/>
      <c r="BV1110" s="472"/>
      <c r="BW1110" s="472"/>
      <c r="BX1110" s="472"/>
      <c r="BY1110" s="472"/>
      <c r="BZ1110" s="472"/>
      <c r="CA1110" s="472"/>
      <c r="CB1110" s="472"/>
      <c r="CC1110" s="472"/>
      <c r="CD1110" s="472"/>
      <c r="CE1110" s="472"/>
      <c r="CF1110" s="472"/>
      <c r="CG1110" s="472"/>
      <c r="CH1110" s="472"/>
      <c r="CI1110" s="472"/>
      <c r="CJ1110" s="472"/>
      <c r="CK1110" s="472"/>
      <c r="CL1110" s="472"/>
      <c r="CM1110" s="472"/>
      <c r="CN1110" s="472"/>
      <c r="CO1110" s="472"/>
      <c r="CP1110" s="472"/>
      <c r="CQ1110" s="472"/>
      <c r="CR1110" s="472"/>
      <c r="CS1110" s="472"/>
      <c r="CT1110" s="472"/>
      <c r="CU1110" s="472"/>
      <c r="CV1110" s="472"/>
      <c r="CW1110" s="472"/>
      <c r="CX1110" s="472"/>
      <c r="CY1110" s="472"/>
      <c r="CZ1110" s="472"/>
      <c r="DA1110" s="472"/>
      <c r="DB1110" s="472"/>
      <c r="DC1110" s="472"/>
      <c r="DD1110" s="472"/>
      <c r="DE1110" s="472"/>
      <c r="DF1110" s="472"/>
      <c r="DG1110" s="472"/>
      <c r="DH1110" s="472"/>
      <c r="DI1110" s="472"/>
      <c r="DJ1110" s="472"/>
      <c r="DK1110" s="472"/>
      <c r="DL1110" s="472"/>
      <c r="DM1110" s="472"/>
      <c r="DN1110" s="472"/>
      <c r="DO1110" s="472"/>
      <c r="DP1110" s="472"/>
      <c r="DQ1110" s="472"/>
      <c r="DR1110" s="472"/>
      <c r="DS1110" s="472"/>
      <c r="DT1110" s="472"/>
      <c r="DU1110" s="472"/>
      <c r="DV1110" s="472"/>
      <c r="DW1110" s="472"/>
      <c r="DX1110" s="472"/>
      <c r="DY1110" s="472"/>
      <c r="DZ1110" s="472"/>
      <c r="EA1110" s="472"/>
      <c r="EB1110" s="472"/>
      <c r="EC1110" s="472"/>
      <c r="ED1110" s="472"/>
      <c r="EE1110" s="472"/>
      <c r="EF1110" s="472"/>
      <c r="EG1110" s="472"/>
      <c r="EH1110" s="472"/>
      <c r="EI1110" s="472"/>
      <c r="EJ1110" s="472"/>
      <c r="EK1110" s="472"/>
      <c r="EL1110" s="472"/>
      <c r="EM1110" s="472"/>
      <c r="EN1110" s="472"/>
      <c r="EO1110" s="472"/>
      <c r="EP1110" s="472"/>
      <c r="EQ1110" s="472"/>
      <c r="ER1110" s="472"/>
      <c r="ES1110" s="472"/>
      <c r="ET1110" s="472"/>
      <c r="EU1110" s="472"/>
      <c r="EV1110" s="472"/>
      <c r="EW1110" s="472"/>
      <c r="EX1110" s="472"/>
      <c r="EY1110" s="472"/>
      <c r="EZ1110" s="472"/>
      <c r="FA1110" s="472"/>
      <c r="FB1110" s="472"/>
      <c r="FC1110" s="472"/>
      <c r="FD1110" s="472"/>
      <c r="FE1110" s="472"/>
      <c r="FF1110" s="472"/>
      <c r="FG1110" s="472"/>
      <c r="FH1110" s="472"/>
      <c r="FI1110" s="472"/>
      <c r="FJ1110" s="472"/>
      <c r="FK1110" s="472"/>
      <c r="FL1110" s="472"/>
      <c r="FM1110" s="472"/>
      <c r="FN1110" s="472"/>
      <c r="FO1110" s="472"/>
      <c r="FP1110" s="472"/>
      <c r="FQ1110" s="472"/>
      <c r="FR1110" s="472"/>
      <c r="FS1110" s="472"/>
      <c r="FT1110" s="472"/>
      <c r="FU1110" s="472"/>
      <c r="FV1110" s="472"/>
      <c r="FW1110" s="472"/>
      <c r="FX1110" s="472"/>
      <c r="FY1110" s="472"/>
      <c r="FZ1110" s="472"/>
      <c r="GA1110" s="472"/>
      <c r="GB1110" s="472"/>
      <c r="GC1110" s="472"/>
      <c r="GD1110" s="472"/>
      <c r="GE1110" s="472"/>
      <c r="GF1110" s="472"/>
      <c r="GG1110" s="472"/>
      <c r="GH1110" s="472"/>
      <c r="GI1110" s="472"/>
      <c r="GJ1110" s="472"/>
      <c r="GK1110" s="472"/>
      <c r="GL1110" s="472"/>
      <c r="GM1110" s="472"/>
      <c r="GN1110" s="472"/>
      <c r="GO1110" s="472"/>
      <c r="GP1110" s="472"/>
      <c r="GQ1110" s="472"/>
      <c r="GR1110" s="472"/>
      <c r="GS1110" s="472"/>
      <c r="GT1110" s="472"/>
      <c r="GU1110" s="472"/>
      <c r="GV1110" s="472"/>
    </row>
    <row r="1111" spans="1:204" s="473" customFormat="1" x14ac:dyDescent="0.2">
      <c r="A1111" s="1061"/>
      <c r="B1111" s="1064"/>
      <c r="C1111" s="475" t="s">
        <v>1152</v>
      </c>
      <c r="D1111" s="478">
        <v>1.3</v>
      </c>
      <c r="E1111" s="478"/>
      <c r="F1111" s="478"/>
      <c r="G1111" s="478"/>
      <c r="H1111" s="478"/>
      <c r="I1111" s="478"/>
      <c r="J1111" s="478"/>
      <c r="K1111" s="478"/>
      <c r="L1111" s="478"/>
      <c r="M1111" s="478"/>
      <c r="N1111" s="478"/>
      <c r="O1111" s="478"/>
      <c r="P1111" s="478"/>
      <c r="Q1111" s="478"/>
      <c r="R1111" s="478"/>
      <c r="S1111" s="478"/>
      <c r="T1111" s="478"/>
      <c r="U1111" s="478"/>
      <c r="V1111" s="478"/>
      <c r="W1111" s="478"/>
      <c r="X1111" s="478">
        <v>0</v>
      </c>
      <c r="Y1111" s="478"/>
      <c r="Z1111" s="478"/>
      <c r="AA1111" s="478"/>
      <c r="AB1111" s="478"/>
      <c r="AC1111" s="478"/>
      <c r="AD1111" s="478"/>
      <c r="AE1111" s="478"/>
      <c r="AF1111" s="478"/>
      <c r="AG1111" s="478"/>
      <c r="AH1111" s="478"/>
      <c r="AI1111" s="478"/>
      <c r="AJ1111" s="478"/>
      <c r="AK1111" s="478"/>
      <c r="AL1111" s="478"/>
      <c r="AM1111" s="478"/>
      <c r="AN1111" s="478"/>
      <c r="AO1111" s="478"/>
      <c r="AP1111" s="478"/>
      <c r="AQ1111" s="478"/>
      <c r="AR1111" s="478"/>
      <c r="AS1111" s="478"/>
      <c r="AT1111" s="478"/>
      <c r="AU1111" s="478"/>
      <c r="AV1111" s="478"/>
      <c r="AW1111" s="478"/>
      <c r="AX1111" s="478"/>
      <c r="AY1111" s="478"/>
      <c r="AZ1111" s="478"/>
      <c r="BA1111" s="478"/>
      <c r="BB1111" s="478"/>
      <c r="BC1111" s="478"/>
      <c r="BD1111" s="475" t="s">
        <v>2983</v>
      </c>
      <c r="BE1111" s="475"/>
      <c r="BF1111" s="472"/>
      <c r="BG1111" s="472">
        <v>0</v>
      </c>
      <c r="BH1111" s="472">
        <v>1.3</v>
      </c>
      <c r="BI1111" s="472"/>
      <c r="BJ1111" s="472"/>
      <c r="BK1111" s="472"/>
      <c r="BL1111" s="472"/>
      <c r="BM1111" s="472"/>
      <c r="BN1111" s="472"/>
      <c r="BO1111" s="472"/>
      <c r="BP1111" s="472"/>
      <c r="BQ1111" s="472"/>
      <c r="BR1111" s="472"/>
      <c r="BS1111" s="472"/>
      <c r="BT1111" s="472"/>
      <c r="BU1111" s="472"/>
      <c r="BV1111" s="472"/>
      <c r="BW1111" s="472"/>
      <c r="BX1111" s="472"/>
      <c r="BY1111" s="472"/>
      <c r="BZ1111" s="472"/>
      <c r="CA1111" s="472"/>
      <c r="CB1111" s="472"/>
      <c r="CC1111" s="472"/>
      <c r="CD1111" s="472"/>
      <c r="CE1111" s="472"/>
      <c r="CF1111" s="472"/>
      <c r="CG1111" s="472"/>
      <c r="CH1111" s="472"/>
      <c r="CI1111" s="472"/>
      <c r="CJ1111" s="472"/>
      <c r="CK1111" s="472"/>
      <c r="CL1111" s="472"/>
      <c r="CM1111" s="472"/>
      <c r="CN1111" s="472"/>
      <c r="CO1111" s="472"/>
      <c r="CP1111" s="472"/>
      <c r="CQ1111" s="472"/>
      <c r="CR1111" s="472"/>
      <c r="CS1111" s="472"/>
      <c r="CT1111" s="472"/>
      <c r="CU1111" s="472"/>
      <c r="CV1111" s="472"/>
      <c r="CW1111" s="472"/>
      <c r="CX1111" s="472"/>
      <c r="CY1111" s="472"/>
      <c r="CZ1111" s="472"/>
      <c r="DA1111" s="472"/>
      <c r="DB1111" s="472"/>
      <c r="DC1111" s="472"/>
      <c r="DD1111" s="472"/>
      <c r="DE1111" s="472"/>
      <c r="DF1111" s="472"/>
      <c r="DG1111" s="472"/>
      <c r="DH1111" s="472"/>
      <c r="DI1111" s="472"/>
      <c r="DJ1111" s="472"/>
      <c r="DK1111" s="472"/>
      <c r="DL1111" s="472"/>
      <c r="DM1111" s="472"/>
      <c r="DN1111" s="472"/>
      <c r="DO1111" s="472"/>
      <c r="DP1111" s="472"/>
      <c r="DQ1111" s="472"/>
      <c r="DR1111" s="472"/>
      <c r="DS1111" s="472"/>
      <c r="DT1111" s="472"/>
      <c r="DU1111" s="472"/>
      <c r="DV1111" s="472"/>
      <c r="DW1111" s="472"/>
      <c r="DX1111" s="472"/>
      <c r="DY1111" s="472"/>
      <c r="DZ1111" s="472"/>
      <c r="EA1111" s="472"/>
      <c r="EB1111" s="472"/>
      <c r="EC1111" s="472"/>
      <c r="ED1111" s="472"/>
      <c r="EE1111" s="472"/>
      <c r="EF1111" s="472"/>
      <c r="EG1111" s="472"/>
      <c r="EH1111" s="472"/>
      <c r="EI1111" s="472"/>
      <c r="EJ1111" s="472"/>
      <c r="EK1111" s="472"/>
      <c r="EL1111" s="472"/>
      <c r="EM1111" s="472"/>
      <c r="EN1111" s="472"/>
      <c r="EO1111" s="472"/>
      <c r="EP1111" s="472"/>
      <c r="EQ1111" s="472"/>
      <c r="ER1111" s="472"/>
      <c r="ES1111" s="472"/>
      <c r="ET1111" s="472"/>
      <c r="EU1111" s="472"/>
      <c r="EV1111" s="472"/>
      <c r="EW1111" s="472"/>
      <c r="EX1111" s="472"/>
      <c r="EY1111" s="472"/>
      <c r="EZ1111" s="472"/>
      <c r="FA1111" s="472"/>
      <c r="FB1111" s="472"/>
      <c r="FC1111" s="472"/>
      <c r="FD1111" s="472"/>
      <c r="FE1111" s="472"/>
      <c r="FF1111" s="472"/>
      <c r="FG1111" s="472"/>
      <c r="FH1111" s="472"/>
      <c r="FI1111" s="472"/>
      <c r="FJ1111" s="472"/>
      <c r="FK1111" s="472"/>
      <c r="FL1111" s="472"/>
      <c r="FM1111" s="472"/>
      <c r="FN1111" s="472"/>
      <c r="FO1111" s="472"/>
      <c r="FP1111" s="472"/>
      <c r="FQ1111" s="472"/>
      <c r="FR1111" s="472"/>
      <c r="FS1111" s="472"/>
      <c r="FT1111" s="472"/>
      <c r="FU1111" s="472"/>
      <c r="FV1111" s="472"/>
      <c r="FW1111" s="472"/>
      <c r="FX1111" s="472"/>
      <c r="FY1111" s="472"/>
      <c r="FZ1111" s="472"/>
      <c r="GA1111" s="472"/>
      <c r="GB1111" s="472"/>
      <c r="GC1111" s="472"/>
      <c r="GD1111" s="472"/>
      <c r="GE1111" s="472"/>
      <c r="GF1111" s="472"/>
      <c r="GG1111" s="472"/>
      <c r="GH1111" s="472"/>
      <c r="GI1111" s="472"/>
      <c r="GJ1111" s="472"/>
      <c r="GK1111" s="472"/>
      <c r="GL1111" s="472"/>
      <c r="GM1111" s="472"/>
      <c r="GN1111" s="472"/>
      <c r="GO1111" s="472"/>
      <c r="GP1111" s="472"/>
      <c r="GQ1111" s="472"/>
      <c r="GR1111" s="472"/>
      <c r="GS1111" s="472"/>
      <c r="GT1111" s="472"/>
      <c r="GU1111" s="472"/>
      <c r="GV1111" s="472"/>
    </row>
    <row r="1112" spans="1:204" s="473" customFormat="1" x14ac:dyDescent="0.2">
      <c r="A1112" s="491"/>
      <c r="B1112" s="509" t="s">
        <v>3746</v>
      </c>
      <c r="C1112" s="475" t="s">
        <v>1152</v>
      </c>
      <c r="D1112" s="478">
        <v>0.5</v>
      </c>
      <c r="E1112" s="478"/>
      <c r="F1112" s="478"/>
      <c r="G1112" s="478"/>
      <c r="H1112" s="478"/>
      <c r="I1112" s="478"/>
      <c r="J1112" s="478"/>
      <c r="K1112" s="478"/>
      <c r="L1112" s="478"/>
      <c r="M1112" s="478"/>
      <c r="N1112" s="478"/>
      <c r="O1112" s="478"/>
      <c r="P1112" s="478"/>
      <c r="Q1112" s="478"/>
      <c r="R1112" s="478"/>
      <c r="S1112" s="478"/>
      <c r="T1112" s="478"/>
      <c r="U1112" s="478"/>
      <c r="V1112" s="478"/>
      <c r="W1112" s="478"/>
      <c r="X1112" s="478">
        <v>0</v>
      </c>
      <c r="Y1112" s="478"/>
      <c r="Z1112" s="478"/>
      <c r="AA1112" s="478"/>
      <c r="AB1112" s="478"/>
      <c r="AC1112" s="478"/>
      <c r="AD1112" s="478"/>
      <c r="AE1112" s="478"/>
      <c r="AF1112" s="478"/>
      <c r="AG1112" s="478"/>
      <c r="AH1112" s="478"/>
      <c r="AI1112" s="478"/>
      <c r="AJ1112" s="478"/>
      <c r="AK1112" s="478"/>
      <c r="AL1112" s="478"/>
      <c r="AM1112" s="478"/>
      <c r="AN1112" s="478"/>
      <c r="AO1112" s="478"/>
      <c r="AP1112" s="478"/>
      <c r="AQ1112" s="478"/>
      <c r="AR1112" s="478"/>
      <c r="AS1112" s="478"/>
      <c r="AT1112" s="478"/>
      <c r="AU1112" s="478"/>
      <c r="AV1112" s="478"/>
      <c r="AW1112" s="478"/>
      <c r="AX1112" s="478"/>
      <c r="AY1112" s="478"/>
      <c r="AZ1112" s="478"/>
      <c r="BA1112" s="478"/>
      <c r="BB1112" s="478"/>
      <c r="BC1112" s="478"/>
      <c r="BD1112" s="475" t="s">
        <v>2983</v>
      </c>
      <c r="BE1112" s="475"/>
      <c r="BF1112" s="472"/>
      <c r="BG1112" s="472">
        <v>0</v>
      </c>
      <c r="BH1112" s="472">
        <v>0.5</v>
      </c>
      <c r="BI1112" s="472"/>
      <c r="BJ1112" s="472"/>
      <c r="BK1112" s="472"/>
      <c r="BL1112" s="472"/>
      <c r="BM1112" s="472"/>
      <c r="BN1112" s="472"/>
      <c r="BO1112" s="472"/>
      <c r="BP1112" s="472"/>
      <c r="BQ1112" s="472"/>
      <c r="BR1112" s="472"/>
      <c r="BS1112" s="472"/>
      <c r="BT1112" s="472"/>
      <c r="BU1112" s="472"/>
      <c r="BV1112" s="472"/>
      <c r="BW1112" s="472"/>
      <c r="BX1112" s="472"/>
      <c r="BY1112" s="472"/>
      <c r="BZ1112" s="472"/>
      <c r="CA1112" s="472"/>
      <c r="CB1112" s="472"/>
      <c r="CC1112" s="472"/>
      <c r="CD1112" s="472"/>
      <c r="CE1112" s="472"/>
      <c r="CF1112" s="472"/>
      <c r="CG1112" s="472"/>
      <c r="CH1112" s="472"/>
      <c r="CI1112" s="472"/>
      <c r="CJ1112" s="472"/>
      <c r="CK1112" s="472"/>
      <c r="CL1112" s="472"/>
      <c r="CM1112" s="472"/>
      <c r="CN1112" s="472"/>
      <c r="CO1112" s="472"/>
      <c r="CP1112" s="472"/>
      <c r="CQ1112" s="472"/>
      <c r="CR1112" s="472"/>
      <c r="CS1112" s="472"/>
      <c r="CT1112" s="472"/>
      <c r="CU1112" s="472"/>
      <c r="CV1112" s="472"/>
      <c r="CW1112" s="472"/>
      <c r="CX1112" s="472"/>
      <c r="CY1112" s="472"/>
      <c r="CZ1112" s="472"/>
      <c r="DA1112" s="472"/>
      <c r="DB1112" s="472"/>
      <c r="DC1112" s="472"/>
      <c r="DD1112" s="472"/>
      <c r="DE1112" s="472"/>
      <c r="DF1112" s="472"/>
      <c r="DG1112" s="472"/>
      <c r="DH1112" s="472"/>
      <c r="DI1112" s="472"/>
      <c r="DJ1112" s="472"/>
      <c r="DK1112" s="472"/>
      <c r="DL1112" s="472"/>
      <c r="DM1112" s="472"/>
      <c r="DN1112" s="472"/>
      <c r="DO1112" s="472"/>
      <c r="DP1112" s="472"/>
      <c r="DQ1112" s="472"/>
      <c r="DR1112" s="472"/>
      <c r="DS1112" s="472"/>
      <c r="DT1112" s="472"/>
      <c r="DU1112" s="472"/>
      <c r="DV1112" s="472"/>
      <c r="DW1112" s="472"/>
      <c r="DX1112" s="472"/>
      <c r="DY1112" s="472"/>
      <c r="DZ1112" s="472"/>
      <c r="EA1112" s="472"/>
      <c r="EB1112" s="472"/>
      <c r="EC1112" s="472"/>
      <c r="ED1112" s="472"/>
      <c r="EE1112" s="472"/>
      <c r="EF1112" s="472"/>
      <c r="EG1112" s="472"/>
      <c r="EH1112" s="472"/>
      <c r="EI1112" s="472"/>
      <c r="EJ1112" s="472"/>
      <c r="EK1112" s="472"/>
      <c r="EL1112" s="472"/>
      <c r="EM1112" s="472"/>
      <c r="EN1112" s="472"/>
      <c r="EO1112" s="472"/>
      <c r="EP1112" s="472"/>
      <c r="EQ1112" s="472"/>
      <c r="ER1112" s="472"/>
      <c r="ES1112" s="472"/>
      <c r="ET1112" s="472"/>
      <c r="EU1112" s="472"/>
      <c r="EV1112" s="472"/>
      <c r="EW1112" s="472"/>
      <c r="EX1112" s="472"/>
      <c r="EY1112" s="472"/>
      <c r="EZ1112" s="472"/>
      <c r="FA1112" s="472"/>
      <c r="FB1112" s="472"/>
      <c r="FC1112" s="472"/>
      <c r="FD1112" s="472"/>
      <c r="FE1112" s="472"/>
      <c r="FF1112" s="472"/>
      <c r="FG1112" s="472"/>
      <c r="FH1112" s="472"/>
      <c r="FI1112" s="472"/>
      <c r="FJ1112" s="472"/>
      <c r="FK1112" s="472"/>
      <c r="FL1112" s="472"/>
      <c r="FM1112" s="472"/>
      <c r="FN1112" s="472"/>
      <c r="FO1112" s="472"/>
      <c r="FP1112" s="472"/>
      <c r="FQ1112" s="472"/>
      <c r="FR1112" s="472"/>
      <c r="FS1112" s="472"/>
      <c r="FT1112" s="472"/>
      <c r="FU1112" s="472"/>
      <c r="FV1112" s="472"/>
      <c r="FW1112" s="472"/>
      <c r="FX1112" s="472"/>
      <c r="FY1112" s="472"/>
      <c r="FZ1112" s="472"/>
      <c r="GA1112" s="472"/>
      <c r="GB1112" s="472"/>
      <c r="GC1112" s="472"/>
      <c r="GD1112" s="472"/>
      <c r="GE1112" s="472"/>
      <c r="GF1112" s="472"/>
      <c r="GG1112" s="472"/>
      <c r="GH1112" s="472"/>
      <c r="GI1112" s="472"/>
      <c r="GJ1112" s="472"/>
      <c r="GK1112" s="472"/>
      <c r="GL1112" s="472"/>
      <c r="GM1112" s="472"/>
      <c r="GN1112" s="472"/>
      <c r="GO1112" s="472"/>
      <c r="GP1112" s="472"/>
      <c r="GQ1112" s="472"/>
      <c r="GR1112" s="472"/>
      <c r="GS1112" s="472"/>
      <c r="GT1112" s="472"/>
      <c r="GU1112" s="472"/>
      <c r="GV1112" s="472"/>
    </row>
    <row r="1113" spans="1:204" s="473" customFormat="1" x14ac:dyDescent="0.2">
      <c r="A1113" s="491"/>
      <c r="B1113" s="484" t="s">
        <v>3747</v>
      </c>
      <c r="C1113" s="475" t="s">
        <v>1152</v>
      </c>
      <c r="D1113" s="478">
        <v>0.3</v>
      </c>
      <c r="E1113" s="478"/>
      <c r="F1113" s="478"/>
      <c r="G1113" s="478"/>
      <c r="H1113" s="478"/>
      <c r="I1113" s="478"/>
      <c r="J1113" s="478"/>
      <c r="K1113" s="478"/>
      <c r="L1113" s="478">
        <v>0.3</v>
      </c>
      <c r="M1113" s="478"/>
      <c r="N1113" s="478"/>
      <c r="O1113" s="478"/>
      <c r="P1113" s="478"/>
      <c r="Q1113" s="478"/>
      <c r="R1113" s="478"/>
      <c r="S1113" s="478"/>
      <c r="T1113" s="478"/>
      <c r="U1113" s="478"/>
      <c r="V1113" s="478"/>
      <c r="W1113" s="478"/>
      <c r="X1113" s="478">
        <v>0</v>
      </c>
      <c r="Y1113" s="478"/>
      <c r="Z1113" s="478"/>
      <c r="AA1113" s="478"/>
      <c r="AB1113" s="478"/>
      <c r="AC1113" s="478"/>
      <c r="AD1113" s="478"/>
      <c r="AE1113" s="478"/>
      <c r="AF1113" s="478"/>
      <c r="AG1113" s="478"/>
      <c r="AH1113" s="478"/>
      <c r="AI1113" s="478"/>
      <c r="AJ1113" s="478"/>
      <c r="AK1113" s="478"/>
      <c r="AL1113" s="478"/>
      <c r="AM1113" s="478"/>
      <c r="AN1113" s="478"/>
      <c r="AO1113" s="478"/>
      <c r="AP1113" s="478"/>
      <c r="AQ1113" s="478"/>
      <c r="AR1113" s="478"/>
      <c r="AS1113" s="478"/>
      <c r="AT1113" s="478"/>
      <c r="AU1113" s="478"/>
      <c r="AV1113" s="478"/>
      <c r="AW1113" s="478"/>
      <c r="AX1113" s="478"/>
      <c r="AY1113" s="478"/>
      <c r="AZ1113" s="478"/>
      <c r="BA1113" s="478"/>
      <c r="BB1113" s="478"/>
      <c r="BC1113" s="478"/>
      <c r="BD1113" s="475" t="s">
        <v>1571</v>
      </c>
      <c r="BE1113" s="475" t="s">
        <v>1571</v>
      </c>
      <c r="BF1113" s="472">
        <v>2017</v>
      </c>
      <c r="BG1113" s="472">
        <v>0.3</v>
      </c>
      <c r="BH1113" s="472">
        <v>0</v>
      </c>
      <c r="BI1113" s="472"/>
      <c r="BJ1113" s="472"/>
      <c r="BK1113" s="472"/>
      <c r="BL1113" s="472"/>
      <c r="BM1113" s="472"/>
      <c r="BN1113" s="472"/>
      <c r="BO1113" s="472"/>
      <c r="BP1113" s="472"/>
      <c r="BQ1113" s="472"/>
      <c r="BR1113" s="472"/>
      <c r="BS1113" s="472"/>
      <c r="BT1113" s="472"/>
      <c r="BU1113" s="472"/>
      <c r="BV1113" s="472"/>
      <c r="BW1113" s="472"/>
      <c r="BX1113" s="472"/>
      <c r="BY1113" s="472"/>
      <c r="BZ1113" s="472"/>
      <c r="CA1113" s="472"/>
      <c r="CB1113" s="472"/>
      <c r="CC1113" s="472"/>
      <c r="CD1113" s="472"/>
      <c r="CE1113" s="472"/>
      <c r="CF1113" s="472"/>
      <c r="CG1113" s="472"/>
      <c r="CH1113" s="472"/>
      <c r="CI1113" s="472"/>
      <c r="CJ1113" s="472"/>
      <c r="CK1113" s="472"/>
      <c r="CL1113" s="472"/>
      <c r="CM1113" s="472"/>
      <c r="CN1113" s="472"/>
      <c r="CO1113" s="472"/>
      <c r="CP1113" s="472"/>
      <c r="CQ1113" s="472"/>
      <c r="CR1113" s="472"/>
      <c r="CS1113" s="472"/>
      <c r="CT1113" s="472"/>
      <c r="CU1113" s="472"/>
      <c r="CV1113" s="472"/>
      <c r="CW1113" s="472"/>
      <c r="CX1113" s="472"/>
      <c r="CY1113" s="472"/>
      <c r="CZ1113" s="472"/>
      <c r="DA1113" s="472"/>
      <c r="DB1113" s="472"/>
      <c r="DC1113" s="472"/>
      <c r="DD1113" s="472"/>
      <c r="DE1113" s="472"/>
      <c r="DF1113" s="472"/>
      <c r="DG1113" s="472"/>
      <c r="DH1113" s="472"/>
      <c r="DI1113" s="472"/>
      <c r="DJ1113" s="472"/>
      <c r="DK1113" s="472"/>
      <c r="DL1113" s="472"/>
      <c r="DM1113" s="472"/>
      <c r="DN1113" s="472"/>
      <c r="DO1113" s="472"/>
      <c r="DP1113" s="472"/>
      <c r="DQ1113" s="472"/>
      <c r="DR1113" s="472"/>
      <c r="DS1113" s="472"/>
      <c r="DT1113" s="472"/>
      <c r="DU1113" s="472"/>
      <c r="DV1113" s="472"/>
      <c r="DW1113" s="472"/>
      <c r="DX1113" s="472"/>
      <c r="DY1113" s="472"/>
      <c r="DZ1113" s="472"/>
      <c r="EA1113" s="472"/>
      <c r="EB1113" s="472"/>
      <c r="EC1113" s="472"/>
      <c r="ED1113" s="472"/>
      <c r="EE1113" s="472"/>
      <c r="EF1113" s="472"/>
      <c r="EG1113" s="472"/>
      <c r="EH1113" s="472"/>
      <c r="EI1113" s="472"/>
      <c r="EJ1113" s="472"/>
      <c r="EK1113" s="472"/>
      <c r="EL1113" s="472"/>
      <c r="EM1113" s="472"/>
      <c r="EN1113" s="472"/>
      <c r="EO1113" s="472"/>
      <c r="EP1113" s="472"/>
      <c r="EQ1113" s="472"/>
      <c r="ER1113" s="472"/>
      <c r="ES1113" s="472"/>
      <c r="ET1113" s="472"/>
      <c r="EU1113" s="472"/>
      <c r="EV1113" s="472"/>
      <c r="EW1113" s="472"/>
      <c r="EX1113" s="472"/>
      <c r="EY1113" s="472"/>
      <c r="EZ1113" s="472"/>
      <c r="FA1113" s="472"/>
      <c r="FB1113" s="472"/>
      <c r="FC1113" s="472"/>
      <c r="FD1113" s="472"/>
      <c r="FE1113" s="472"/>
      <c r="FF1113" s="472"/>
      <c r="FG1113" s="472"/>
      <c r="FH1113" s="472"/>
      <c r="FI1113" s="472"/>
      <c r="FJ1113" s="472"/>
      <c r="FK1113" s="472"/>
      <c r="FL1113" s="472"/>
      <c r="FM1113" s="472"/>
      <c r="FN1113" s="472"/>
      <c r="FO1113" s="472"/>
      <c r="FP1113" s="472"/>
      <c r="FQ1113" s="472"/>
      <c r="FR1113" s="472"/>
      <c r="FS1113" s="472"/>
      <c r="FT1113" s="472"/>
      <c r="FU1113" s="472"/>
      <c r="FV1113" s="472"/>
      <c r="FW1113" s="472"/>
      <c r="FX1113" s="472"/>
      <c r="FY1113" s="472"/>
      <c r="FZ1113" s="472"/>
      <c r="GA1113" s="472"/>
      <c r="GB1113" s="472"/>
      <c r="GC1113" s="472"/>
      <c r="GD1113" s="472"/>
      <c r="GE1113" s="472"/>
      <c r="GF1113" s="472"/>
      <c r="GG1113" s="472"/>
      <c r="GH1113" s="472"/>
      <c r="GI1113" s="472"/>
      <c r="GJ1113" s="472"/>
      <c r="GK1113" s="472"/>
      <c r="GL1113" s="472"/>
      <c r="GM1113" s="472"/>
      <c r="GN1113" s="472"/>
      <c r="GO1113" s="472"/>
      <c r="GP1113" s="472"/>
      <c r="GQ1113" s="472"/>
      <c r="GR1113" s="472"/>
      <c r="GS1113" s="472"/>
      <c r="GT1113" s="472"/>
      <c r="GU1113" s="472"/>
      <c r="GV1113" s="472"/>
    </row>
    <row r="1114" spans="1:204" s="473" customFormat="1" ht="32" x14ac:dyDescent="0.2">
      <c r="A1114" s="491"/>
      <c r="B1114" s="484" t="s">
        <v>3748</v>
      </c>
      <c r="C1114" s="475" t="s">
        <v>1152</v>
      </c>
      <c r="D1114" s="478">
        <v>1.3</v>
      </c>
      <c r="E1114" s="478"/>
      <c r="F1114" s="478"/>
      <c r="G1114" s="478"/>
      <c r="H1114" s="478"/>
      <c r="I1114" s="478"/>
      <c r="J1114" s="478"/>
      <c r="K1114" s="478"/>
      <c r="L1114" s="478"/>
      <c r="M1114" s="478"/>
      <c r="N1114" s="478"/>
      <c r="O1114" s="478"/>
      <c r="P1114" s="478"/>
      <c r="Q1114" s="478"/>
      <c r="R1114" s="478"/>
      <c r="S1114" s="478"/>
      <c r="T1114" s="478"/>
      <c r="U1114" s="478"/>
      <c r="V1114" s="478"/>
      <c r="W1114" s="478"/>
      <c r="X1114" s="478">
        <v>0</v>
      </c>
      <c r="Y1114" s="478"/>
      <c r="Z1114" s="478"/>
      <c r="AA1114" s="478"/>
      <c r="AB1114" s="478"/>
      <c r="AC1114" s="478"/>
      <c r="AD1114" s="478"/>
      <c r="AE1114" s="478"/>
      <c r="AF1114" s="478"/>
      <c r="AG1114" s="478"/>
      <c r="AH1114" s="478"/>
      <c r="AI1114" s="478"/>
      <c r="AJ1114" s="478"/>
      <c r="AK1114" s="478"/>
      <c r="AL1114" s="478"/>
      <c r="AM1114" s="478"/>
      <c r="AN1114" s="478"/>
      <c r="AO1114" s="478"/>
      <c r="AP1114" s="478"/>
      <c r="AQ1114" s="478"/>
      <c r="AR1114" s="478"/>
      <c r="AS1114" s="478"/>
      <c r="AT1114" s="478"/>
      <c r="AU1114" s="478"/>
      <c r="AV1114" s="478"/>
      <c r="AW1114" s="478"/>
      <c r="AX1114" s="478"/>
      <c r="AY1114" s="478"/>
      <c r="AZ1114" s="478"/>
      <c r="BA1114" s="478"/>
      <c r="BB1114" s="478"/>
      <c r="BC1114" s="478"/>
      <c r="BD1114" s="475" t="s">
        <v>1571</v>
      </c>
      <c r="BE1114" s="475"/>
      <c r="BF1114" s="472"/>
      <c r="BG1114" s="472">
        <v>0</v>
      </c>
      <c r="BH1114" s="472">
        <v>1.3</v>
      </c>
      <c r="BI1114" s="472"/>
      <c r="BJ1114" s="472"/>
      <c r="BK1114" s="472"/>
      <c r="BL1114" s="472"/>
      <c r="BM1114" s="472"/>
      <c r="BN1114" s="472"/>
      <c r="BO1114" s="472"/>
      <c r="BP1114" s="472"/>
      <c r="BQ1114" s="472"/>
      <c r="BR1114" s="472"/>
      <c r="BS1114" s="472"/>
      <c r="BT1114" s="472"/>
      <c r="BU1114" s="472"/>
      <c r="BV1114" s="472"/>
      <c r="BW1114" s="472"/>
      <c r="BX1114" s="472"/>
      <c r="BY1114" s="472"/>
      <c r="BZ1114" s="472"/>
      <c r="CA1114" s="472"/>
      <c r="CB1114" s="472"/>
      <c r="CC1114" s="472"/>
      <c r="CD1114" s="472"/>
      <c r="CE1114" s="472"/>
      <c r="CF1114" s="472"/>
      <c r="CG1114" s="472"/>
      <c r="CH1114" s="472"/>
      <c r="CI1114" s="472"/>
      <c r="CJ1114" s="472"/>
      <c r="CK1114" s="472"/>
      <c r="CL1114" s="472"/>
      <c r="CM1114" s="472"/>
      <c r="CN1114" s="472"/>
      <c r="CO1114" s="472"/>
      <c r="CP1114" s="472"/>
      <c r="CQ1114" s="472"/>
      <c r="CR1114" s="472"/>
      <c r="CS1114" s="472"/>
      <c r="CT1114" s="472"/>
      <c r="CU1114" s="472"/>
      <c r="CV1114" s="472"/>
      <c r="CW1114" s="472"/>
      <c r="CX1114" s="472"/>
      <c r="CY1114" s="472"/>
      <c r="CZ1114" s="472"/>
      <c r="DA1114" s="472"/>
      <c r="DB1114" s="472"/>
      <c r="DC1114" s="472"/>
      <c r="DD1114" s="472"/>
      <c r="DE1114" s="472"/>
      <c r="DF1114" s="472"/>
      <c r="DG1114" s="472"/>
      <c r="DH1114" s="472"/>
      <c r="DI1114" s="472"/>
      <c r="DJ1114" s="472"/>
      <c r="DK1114" s="472"/>
      <c r="DL1114" s="472"/>
      <c r="DM1114" s="472"/>
      <c r="DN1114" s="472"/>
      <c r="DO1114" s="472"/>
      <c r="DP1114" s="472"/>
      <c r="DQ1114" s="472"/>
      <c r="DR1114" s="472"/>
      <c r="DS1114" s="472"/>
      <c r="DT1114" s="472"/>
      <c r="DU1114" s="472"/>
      <c r="DV1114" s="472"/>
      <c r="DW1114" s="472"/>
      <c r="DX1114" s="472"/>
      <c r="DY1114" s="472"/>
      <c r="DZ1114" s="472"/>
      <c r="EA1114" s="472"/>
      <c r="EB1114" s="472"/>
      <c r="EC1114" s="472"/>
      <c r="ED1114" s="472"/>
      <c r="EE1114" s="472"/>
      <c r="EF1114" s="472"/>
      <c r="EG1114" s="472"/>
      <c r="EH1114" s="472"/>
      <c r="EI1114" s="472"/>
      <c r="EJ1114" s="472"/>
      <c r="EK1114" s="472"/>
      <c r="EL1114" s="472"/>
      <c r="EM1114" s="472"/>
      <c r="EN1114" s="472"/>
      <c r="EO1114" s="472"/>
      <c r="EP1114" s="472"/>
      <c r="EQ1114" s="472"/>
      <c r="ER1114" s="472"/>
      <c r="ES1114" s="472"/>
      <c r="ET1114" s="472"/>
      <c r="EU1114" s="472"/>
      <c r="EV1114" s="472"/>
      <c r="EW1114" s="472"/>
      <c r="EX1114" s="472"/>
      <c r="EY1114" s="472"/>
      <c r="EZ1114" s="472"/>
      <c r="FA1114" s="472"/>
      <c r="FB1114" s="472"/>
      <c r="FC1114" s="472"/>
      <c r="FD1114" s="472"/>
      <c r="FE1114" s="472"/>
      <c r="FF1114" s="472"/>
      <c r="FG1114" s="472"/>
      <c r="FH1114" s="472"/>
      <c r="FI1114" s="472"/>
      <c r="FJ1114" s="472"/>
      <c r="FK1114" s="472"/>
      <c r="FL1114" s="472"/>
      <c r="FM1114" s="472"/>
      <c r="FN1114" s="472"/>
      <c r="FO1114" s="472"/>
      <c r="FP1114" s="472"/>
      <c r="FQ1114" s="472"/>
      <c r="FR1114" s="472"/>
      <c r="FS1114" s="472"/>
      <c r="FT1114" s="472"/>
      <c r="FU1114" s="472"/>
      <c r="FV1114" s="472"/>
      <c r="FW1114" s="472"/>
      <c r="FX1114" s="472"/>
      <c r="FY1114" s="472"/>
      <c r="FZ1114" s="472"/>
      <c r="GA1114" s="472"/>
      <c r="GB1114" s="472"/>
      <c r="GC1114" s="472"/>
      <c r="GD1114" s="472"/>
      <c r="GE1114" s="472"/>
      <c r="GF1114" s="472"/>
      <c r="GG1114" s="472"/>
      <c r="GH1114" s="472"/>
      <c r="GI1114" s="472"/>
      <c r="GJ1114" s="472"/>
      <c r="GK1114" s="472"/>
      <c r="GL1114" s="472"/>
      <c r="GM1114" s="472"/>
      <c r="GN1114" s="472"/>
      <c r="GO1114" s="472"/>
      <c r="GP1114" s="472"/>
      <c r="GQ1114" s="472"/>
      <c r="GR1114" s="472"/>
      <c r="GS1114" s="472"/>
      <c r="GT1114" s="472"/>
      <c r="GU1114" s="472"/>
      <c r="GV1114" s="472"/>
    </row>
    <row r="1115" spans="1:204" s="473" customFormat="1" x14ac:dyDescent="0.2">
      <c r="A1115" s="491"/>
      <c r="B1115" s="484" t="s">
        <v>3749</v>
      </c>
      <c r="C1115" s="475" t="s">
        <v>1152</v>
      </c>
      <c r="D1115" s="478">
        <v>1.3</v>
      </c>
      <c r="E1115" s="478"/>
      <c r="F1115" s="478"/>
      <c r="G1115" s="478"/>
      <c r="H1115" s="478"/>
      <c r="I1115" s="478"/>
      <c r="J1115" s="478"/>
      <c r="K1115" s="478"/>
      <c r="L1115" s="478">
        <v>1.3</v>
      </c>
      <c r="M1115" s="478"/>
      <c r="N1115" s="478"/>
      <c r="O1115" s="478"/>
      <c r="P1115" s="478"/>
      <c r="Q1115" s="478"/>
      <c r="R1115" s="478"/>
      <c r="S1115" s="478"/>
      <c r="T1115" s="478"/>
      <c r="U1115" s="478"/>
      <c r="V1115" s="478"/>
      <c r="W1115" s="478"/>
      <c r="X1115" s="478">
        <v>0</v>
      </c>
      <c r="Y1115" s="478"/>
      <c r="Z1115" s="478"/>
      <c r="AA1115" s="478"/>
      <c r="AB1115" s="478"/>
      <c r="AC1115" s="478"/>
      <c r="AD1115" s="478"/>
      <c r="AE1115" s="478"/>
      <c r="AF1115" s="478"/>
      <c r="AG1115" s="478"/>
      <c r="AH1115" s="478"/>
      <c r="AI1115" s="478"/>
      <c r="AJ1115" s="478"/>
      <c r="AK1115" s="478"/>
      <c r="AL1115" s="478"/>
      <c r="AM1115" s="478"/>
      <c r="AN1115" s="478"/>
      <c r="AO1115" s="478"/>
      <c r="AP1115" s="478"/>
      <c r="AQ1115" s="478"/>
      <c r="AR1115" s="478"/>
      <c r="AS1115" s="478"/>
      <c r="AT1115" s="478"/>
      <c r="AU1115" s="478"/>
      <c r="AV1115" s="478"/>
      <c r="AW1115" s="478"/>
      <c r="AX1115" s="478"/>
      <c r="AY1115" s="478"/>
      <c r="AZ1115" s="478"/>
      <c r="BA1115" s="478"/>
      <c r="BB1115" s="478"/>
      <c r="BC1115" s="478"/>
      <c r="BD1115" s="475" t="s">
        <v>1571</v>
      </c>
      <c r="BE1115" s="475" t="s">
        <v>1571</v>
      </c>
      <c r="BF1115" s="472">
        <v>2017</v>
      </c>
      <c r="BG1115" s="472">
        <v>1.3</v>
      </c>
      <c r="BH1115" s="472">
        <v>0</v>
      </c>
      <c r="BI1115" s="472"/>
      <c r="BJ1115" s="472"/>
      <c r="BK1115" s="472"/>
      <c r="BL1115" s="472"/>
      <c r="BM1115" s="472"/>
      <c r="BN1115" s="472"/>
      <c r="BO1115" s="472"/>
      <c r="BP1115" s="472"/>
      <c r="BQ1115" s="472"/>
      <c r="BR1115" s="472"/>
      <c r="BS1115" s="472"/>
      <c r="BT1115" s="472"/>
      <c r="BU1115" s="472"/>
      <c r="BV1115" s="472"/>
      <c r="BW1115" s="472"/>
      <c r="BX1115" s="472"/>
      <c r="BY1115" s="472"/>
      <c r="BZ1115" s="472"/>
      <c r="CA1115" s="472"/>
      <c r="CB1115" s="472"/>
      <c r="CC1115" s="472"/>
      <c r="CD1115" s="472"/>
      <c r="CE1115" s="472"/>
      <c r="CF1115" s="472"/>
      <c r="CG1115" s="472"/>
      <c r="CH1115" s="472"/>
      <c r="CI1115" s="472"/>
      <c r="CJ1115" s="472"/>
      <c r="CK1115" s="472"/>
      <c r="CL1115" s="472"/>
      <c r="CM1115" s="472"/>
      <c r="CN1115" s="472"/>
      <c r="CO1115" s="472"/>
      <c r="CP1115" s="472"/>
      <c r="CQ1115" s="472"/>
      <c r="CR1115" s="472"/>
      <c r="CS1115" s="472"/>
      <c r="CT1115" s="472"/>
      <c r="CU1115" s="472"/>
      <c r="CV1115" s="472"/>
      <c r="CW1115" s="472"/>
      <c r="CX1115" s="472"/>
      <c r="CY1115" s="472"/>
      <c r="CZ1115" s="472"/>
      <c r="DA1115" s="472"/>
      <c r="DB1115" s="472"/>
      <c r="DC1115" s="472"/>
      <c r="DD1115" s="472"/>
      <c r="DE1115" s="472"/>
      <c r="DF1115" s="472"/>
      <c r="DG1115" s="472"/>
      <c r="DH1115" s="472"/>
      <c r="DI1115" s="472"/>
      <c r="DJ1115" s="472"/>
      <c r="DK1115" s="472"/>
      <c r="DL1115" s="472"/>
      <c r="DM1115" s="472"/>
      <c r="DN1115" s="472"/>
      <c r="DO1115" s="472"/>
      <c r="DP1115" s="472"/>
      <c r="DQ1115" s="472"/>
      <c r="DR1115" s="472"/>
      <c r="DS1115" s="472"/>
      <c r="DT1115" s="472"/>
      <c r="DU1115" s="472"/>
      <c r="DV1115" s="472"/>
      <c r="DW1115" s="472"/>
      <c r="DX1115" s="472"/>
      <c r="DY1115" s="472"/>
      <c r="DZ1115" s="472"/>
      <c r="EA1115" s="472"/>
      <c r="EB1115" s="472"/>
      <c r="EC1115" s="472"/>
      <c r="ED1115" s="472"/>
      <c r="EE1115" s="472"/>
      <c r="EF1115" s="472"/>
      <c r="EG1115" s="472"/>
      <c r="EH1115" s="472"/>
      <c r="EI1115" s="472"/>
      <c r="EJ1115" s="472"/>
      <c r="EK1115" s="472"/>
      <c r="EL1115" s="472"/>
      <c r="EM1115" s="472"/>
      <c r="EN1115" s="472"/>
      <c r="EO1115" s="472"/>
      <c r="EP1115" s="472"/>
      <c r="EQ1115" s="472"/>
      <c r="ER1115" s="472"/>
      <c r="ES1115" s="472"/>
      <c r="ET1115" s="472"/>
      <c r="EU1115" s="472"/>
      <c r="EV1115" s="472"/>
      <c r="EW1115" s="472"/>
      <c r="EX1115" s="472"/>
      <c r="EY1115" s="472"/>
      <c r="EZ1115" s="472"/>
      <c r="FA1115" s="472"/>
      <c r="FB1115" s="472"/>
      <c r="FC1115" s="472"/>
      <c r="FD1115" s="472"/>
      <c r="FE1115" s="472"/>
      <c r="FF1115" s="472"/>
      <c r="FG1115" s="472"/>
      <c r="FH1115" s="472"/>
      <c r="FI1115" s="472"/>
      <c r="FJ1115" s="472"/>
      <c r="FK1115" s="472"/>
      <c r="FL1115" s="472"/>
      <c r="FM1115" s="472"/>
      <c r="FN1115" s="472"/>
      <c r="FO1115" s="472"/>
      <c r="FP1115" s="472"/>
      <c r="FQ1115" s="472"/>
      <c r="FR1115" s="472"/>
      <c r="FS1115" s="472"/>
      <c r="FT1115" s="472"/>
      <c r="FU1115" s="472"/>
      <c r="FV1115" s="472"/>
      <c r="FW1115" s="472"/>
      <c r="FX1115" s="472"/>
      <c r="FY1115" s="472"/>
      <c r="FZ1115" s="472"/>
      <c r="GA1115" s="472"/>
      <c r="GB1115" s="472"/>
      <c r="GC1115" s="472"/>
      <c r="GD1115" s="472"/>
      <c r="GE1115" s="472"/>
      <c r="GF1115" s="472"/>
      <c r="GG1115" s="472"/>
      <c r="GH1115" s="472"/>
      <c r="GI1115" s="472"/>
      <c r="GJ1115" s="472"/>
      <c r="GK1115" s="472"/>
      <c r="GL1115" s="472"/>
      <c r="GM1115" s="472"/>
      <c r="GN1115" s="472"/>
      <c r="GO1115" s="472"/>
      <c r="GP1115" s="472"/>
      <c r="GQ1115" s="472"/>
      <c r="GR1115" s="472"/>
      <c r="GS1115" s="472"/>
      <c r="GT1115" s="472"/>
      <c r="GU1115" s="472"/>
      <c r="GV1115" s="472"/>
    </row>
    <row r="1116" spans="1:204" s="473" customFormat="1" ht="32" x14ac:dyDescent="0.2">
      <c r="A1116" s="491"/>
      <c r="B1116" s="508" t="s">
        <v>3750</v>
      </c>
      <c r="C1116" s="475" t="s">
        <v>1152</v>
      </c>
      <c r="D1116" s="478">
        <v>0.7</v>
      </c>
      <c r="E1116" s="478"/>
      <c r="F1116" s="478"/>
      <c r="G1116" s="478"/>
      <c r="H1116" s="478"/>
      <c r="I1116" s="478"/>
      <c r="J1116" s="478"/>
      <c r="K1116" s="478"/>
      <c r="L1116" s="478">
        <v>0.7</v>
      </c>
      <c r="M1116" s="478"/>
      <c r="N1116" s="478"/>
      <c r="O1116" s="478"/>
      <c r="P1116" s="478"/>
      <c r="Q1116" s="478"/>
      <c r="R1116" s="478"/>
      <c r="S1116" s="478"/>
      <c r="T1116" s="478"/>
      <c r="U1116" s="478"/>
      <c r="V1116" s="478"/>
      <c r="W1116" s="478"/>
      <c r="X1116" s="478">
        <v>0</v>
      </c>
      <c r="Y1116" s="478"/>
      <c r="Z1116" s="478"/>
      <c r="AA1116" s="478"/>
      <c r="AB1116" s="478"/>
      <c r="AC1116" s="478"/>
      <c r="AD1116" s="478"/>
      <c r="AE1116" s="478"/>
      <c r="AF1116" s="478"/>
      <c r="AG1116" s="478"/>
      <c r="AH1116" s="478"/>
      <c r="AI1116" s="478"/>
      <c r="AJ1116" s="478"/>
      <c r="AK1116" s="478"/>
      <c r="AL1116" s="478"/>
      <c r="AM1116" s="478"/>
      <c r="AN1116" s="478"/>
      <c r="AO1116" s="478"/>
      <c r="AP1116" s="478"/>
      <c r="AQ1116" s="478"/>
      <c r="AR1116" s="478"/>
      <c r="AS1116" s="478"/>
      <c r="AT1116" s="478"/>
      <c r="AU1116" s="478"/>
      <c r="AV1116" s="478"/>
      <c r="AW1116" s="478"/>
      <c r="AX1116" s="478"/>
      <c r="AY1116" s="478"/>
      <c r="AZ1116" s="478"/>
      <c r="BA1116" s="478"/>
      <c r="BB1116" s="478"/>
      <c r="BC1116" s="478"/>
      <c r="BD1116" s="475" t="s">
        <v>1581</v>
      </c>
      <c r="BE1116" s="475" t="s">
        <v>1581</v>
      </c>
      <c r="BF1116" s="472">
        <v>2017</v>
      </c>
      <c r="BG1116" s="472">
        <v>0.7</v>
      </c>
      <c r="BH1116" s="472">
        <v>0</v>
      </c>
      <c r="BI1116" s="472"/>
      <c r="BJ1116" s="472"/>
      <c r="BK1116" s="472"/>
      <c r="BL1116" s="472"/>
      <c r="BM1116" s="472"/>
      <c r="BN1116" s="472"/>
      <c r="BO1116" s="472"/>
      <c r="BP1116" s="472"/>
      <c r="BQ1116" s="472"/>
      <c r="BR1116" s="472"/>
      <c r="BS1116" s="472"/>
      <c r="BT1116" s="472"/>
      <c r="BU1116" s="472"/>
      <c r="BV1116" s="472"/>
      <c r="BW1116" s="472"/>
      <c r="BX1116" s="472"/>
      <c r="BY1116" s="472"/>
      <c r="BZ1116" s="472"/>
      <c r="CA1116" s="472"/>
      <c r="CB1116" s="472"/>
      <c r="CC1116" s="472"/>
      <c r="CD1116" s="472"/>
      <c r="CE1116" s="472"/>
      <c r="CF1116" s="472"/>
      <c r="CG1116" s="472"/>
      <c r="CH1116" s="472"/>
      <c r="CI1116" s="472"/>
      <c r="CJ1116" s="472"/>
      <c r="CK1116" s="472"/>
      <c r="CL1116" s="472"/>
      <c r="CM1116" s="472"/>
      <c r="CN1116" s="472"/>
      <c r="CO1116" s="472"/>
      <c r="CP1116" s="472"/>
      <c r="CQ1116" s="472"/>
      <c r="CR1116" s="472"/>
      <c r="CS1116" s="472"/>
      <c r="CT1116" s="472"/>
      <c r="CU1116" s="472"/>
      <c r="CV1116" s="472"/>
      <c r="CW1116" s="472"/>
      <c r="CX1116" s="472"/>
      <c r="CY1116" s="472"/>
      <c r="CZ1116" s="472"/>
      <c r="DA1116" s="472"/>
      <c r="DB1116" s="472"/>
      <c r="DC1116" s="472"/>
      <c r="DD1116" s="472"/>
      <c r="DE1116" s="472"/>
      <c r="DF1116" s="472"/>
      <c r="DG1116" s="472"/>
      <c r="DH1116" s="472"/>
      <c r="DI1116" s="472"/>
      <c r="DJ1116" s="472"/>
      <c r="DK1116" s="472"/>
      <c r="DL1116" s="472"/>
      <c r="DM1116" s="472"/>
      <c r="DN1116" s="472"/>
      <c r="DO1116" s="472"/>
      <c r="DP1116" s="472"/>
      <c r="DQ1116" s="472"/>
      <c r="DR1116" s="472"/>
      <c r="DS1116" s="472"/>
      <c r="DT1116" s="472"/>
      <c r="DU1116" s="472"/>
      <c r="DV1116" s="472"/>
      <c r="DW1116" s="472"/>
      <c r="DX1116" s="472"/>
      <c r="DY1116" s="472"/>
      <c r="DZ1116" s="472"/>
      <c r="EA1116" s="472"/>
      <c r="EB1116" s="472"/>
      <c r="EC1116" s="472"/>
      <c r="ED1116" s="472"/>
      <c r="EE1116" s="472"/>
      <c r="EF1116" s="472"/>
      <c r="EG1116" s="472"/>
      <c r="EH1116" s="472"/>
      <c r="EI1116" s="472"/>
      <c r="EJ1116" s="472"/>
      <c r="EK1116" s="472"/>
      <c r="EL1116" s="472"/>
      <c r="EM1116" s="472"/>
      <c r="EN1116" s="472"/>
      <c r="EO1116" s="472"/>
      <c r="EP1116" s="472"/>
      <c r="EQ1116" s="472"/>
      <c r="ER1116" s="472"/>
      <c r="ES1116" s="472"/>
      <c r="ET1116" s="472"/>
      <c r="EU1116" s="472"/>
      <c r="EV1116" s="472"/>
      <c r="EW1116" s="472"/>
      <c r="EX1116" s="472"/>
      <c r="EY1116" s="472"/>
      <c r="EZ1116" s="472"/>
      <c r="FA1116" s="472"/>
      <c r="FB1116" s="472"/>
      <c r="FC1116" s="472"/>
      <c r="FD1116" s="472"/>
      <c r="FE1116" s="472"/>
      <c r="FF1116" s="472"/>
      <c r="FG1116" s="472"/>
      <c r="FH1116" s="472"/>
      <c r="FI1116" s="472"/>
      <c r="FJ1116" s="472"/>
      <c r="FK1116" s="472"/>
      <c r="FL1116" s="472"/>
      <c r="FM1116" s="472"/>
      <c r="FN1116" s="472"/>
      <c r="FO1116" s="472"/>
      <c r="FP1116" s="472"/>
      <c r="FQ1116" s="472"/>
      <c r="FR1116" s="472"/>
      <c r="FS1116" s="472"/>
      <c r="FT1116" s="472"/>
      <c r="FU1116" s="472"/>
      <c r="FV1116" s="472"/>
      <c r="FW1116" s="472"/>
      <c r="FX1116" s="472"/>
      <c r="FY1116" s="472"/>
      <c r="FZ1116" s="472"/>
      <c r="GA1116" s="472"/>
      <c r="GB1116" s="472"/>
      <c r="GC1116" s="472"/>
      <c r="GD1116" s="472"/>
      <c r="GE1116" s="472"/>
      <c r="GF1116" s="472"/>
      <c r="GG1116" s="472"/>
      <c r="GH1116" s="472"/>
      <c r="GI1116" s="472"/>
      <c r="GJ1116" s="472"/>
      <c r="GK1116" s="472"/>
      <c r="GL1116" s="472"/>
      <c r="GM1116" s="472"/>
      <c r="GN1116" s="472"/>
      <c r="GO1116" s="472"/>
      <c r="GP1116" s="472"/>
      <c r="GQ1116" s="472"/>
      <c r="GR1116" s="472"/>
      <c r="GS1116" s="472"/>
      <c r="GT1116" s="472"/>
      <c r="GU1116" s="472"/>
      <c r="GV1116" s="472"/>
    </row>
    <row r="1117" spans="1:204" s="473" customFormat="1" x14ac:dyDescent="0.2">
      <c r="A1117" s="491"/>
      <c r="B1117" s="481" t="s">
        <v>3751</v>
      </c>
      <c r="C1117" s="475" t="s">
        <v>1152</v>
      </c>
      <c r="D1117" s="478">
        <v>0.9</v>
      </c>
      <c r="E1117" s="478"/>
      <c r="F1117" s="478"/>
      <c r="G1117" s="478"/>
      <c r="H1117" s="478"/>
      <c r="I1117" s="478"/>
      <c r="J1117" s="478"/>
      <c r="K1117" s="478"/>
      <c r="L1117" s="478">
        <v>0.9</v>
      </c>
      <c r="M1117" s="478"/>
      <c r="N1117" s="478"/>
      <c r="O1117" s="478"/>
      <c r="P1117" s="478"/>
      <c r="Q1117" s="478"/>
      <c r="R1117" s="478"/>
      <c r="S1117" s="478"/>
      <c r="T1117" s="478"/>
      <c r="U1117" s="478"/>
      <c r="V1117" s="478"/>
      <c r="W1117" s="478"/>
      <c r="X1117" s="478">
        <v>0</v>
      </c>
      <c r="Y1117" s="478"/>
      <c r="Z1117" s="478"/>
      <c r="AA1117" s="478"/>
      <c r="AB1117" s="478"/>
      <c r="AC1117" s="478"/>
      <c r="AD1117" s="478"/>
      <c r="AE1117" s="478"/>
      <c r="AF1117" s="478"/>
      <c r="AG1117" s="478"/>
      <c r="AH1117" s="478"/>
      <c r="AI1117" s="478"/>
      <c r="AJ1117" s="478"/>
      <c r="AK1117" s="478"/>
      <c r="AL1117" s="478"/>
      <c r="AM1117" s="478"/>
      <c r="AN1117" s="478"/>
      <c r="AO1117" s="478"/>
      <c r="AP1117" s="478"/>
      <c r="AQ1117" s="478"/>
      <c r="AR1117" s="478"/>
      <c r="AS1117" s="478"/>
      <c r="AT1117" s="478"/>
      <c r="AU1117" s="478"/>
      <c r="AV1117" s="478"/>
      <c r="AW1117" s="478"/>
      <c r="AX1117" s="478"/>
      <c r="AY1117" s="478"/>
      <c r="AZ1117" s="478"/>
      <c r="BA1117" s="478"/>
      <c r="BB1117" s="478"/>
      <c r="BC1117" s="478"/>
      <c r="BD1117" s="475" t="s">
        <v>1581</v>
      </c>
      <c r="BE1117" s="475" t="s">
        <v>1581</v>
      </c>
      <c r="BF1117" s="472">
        <v>2017</v>
      </c>
      <c r="BG1117" s="472">
        <v>0.9</v>
      </c>
      <c r="BH1117" s="472">
        <v>0</v>
      </c>
      <c r="BI1117" s="472"/>
      <c r="BJ1117" s="472"/>
      <c r="BK1117" s="472"/>
      <c r="BL1117" s="472"/>
      <c r="BM1117" s="472"/>
      <c r="BN1117" s="472"/>
      <c r="BO1117" s="472"/>
      <c r="BP1117" s="472"/>
      <c r="BQ1117" s="472"/>
      <c r="BR1117" s="472"/>
      <c r="BS1117" s="472"/>
      <c r="BT1117" s="472"/>
      <c r="BU1117" s="472"/>
      <c r="BV1117" s="472"/>
      <c r="BW1117" s="472"/>
      <c r="BX1117" s="472"/>
      <c r="BY1117" s="472"/>
      <c r="BZ1117" s="472"/>
      <c r="CA1117" s="472"/>
      <c r="CB1117" s="472"/>
      <c r="CC1117" s="472"/>
      <c r="CD1117" s="472"/>
      <c r="CE1117" s="472"/>
      <c r="CF1117" s="472"/>
      <c r="CG1117" s="472"/>
      <c r="CH1117" s="472"/>
      <c r="CI1117" s="472"/>
      <c r="CJ1117" s="472"/>
      <c r="CK1117" s="472"/>
      <c r="CL1117" s="472"/>
      <c r="CM1117" s="472"/>
      <c r="CN1117" s="472"/>
      <c r="CO1117" s="472"/>
      <c r="CP1117" s="472"/>
      <c r="CQ1117" s="472"/>
      <c r="CR1117" s="472"/>
      <c r="CS1117" s="472"/>
      <c r="CT1117" s="472"/>
      <c r="CU1117" s="472"/>
      <c r="CV1117" s="472"/>
      <c r="CW1117" s="472"/>
      <c r="CX1117" s="472"/>
      <c r="CY1117" s="472"/>
      <c r="CZ1117" s="472"/>
      <c r="DA1117" s="472"/>
      <c r="DB1117" s="472"/>
      <c r="DC1117" s="472"/>
      <c r="DD1117" s="472"/>
      <c r="DE1117" s="472"/>
      <c r="DF1117" s="472"/>
      <c r="DG1117" s="472"/>
      <c r="DH1117" s="472"/>
      <c r="DI1117" s="472"/>
      <c r="DJ1117" s="472"/>
      <c r="DK1117" s="472"/>
      <c r="DL1117" s="472"/>
      <c r="DM1117" s="472"/>
      <c r="DN1117" s="472"/>
      <c r="DO1117" s="472"/>
      <c r="DP1117" s="472"/>
      <c r="DQ1117" s="472"/>
      <c r="DR1117" s="472"/>
      <c r="DS1117" s="472"/>
      <c r="DT1117" s="472"/>
      <c r="DU1117" s="472"/>
      <c r="DV1117" s="472"/>
      <c r="DW1117" s="472"/>
      <c r="DX1117" s="472"/>
      <c r="DY1117" s="472"/>
      <c r="DZ1117" s="472"/>
      <c r="EA1117" s="472"/>
      <c r="EB1117" s="472"/>
      <c r="EC1117" s="472"/>
      <c r="ED1117" s="472"/>
      <c r="EE1117" s="472"/>
      <c r="EF1117" s="472"/>
      <c r="EG1117" s="472"/>
      <c r="EH1117" s="472"/>
      <c r="EI1117" s="472"/>
      <c r="EJ1117" s="472"/>
      <c r="EK1117" s="472"/>
      <c r="EL1117" s="472"/>
      <c r="EM1117" s="472"/>
      <c r="EN1117" s="472"/>
      <c r="EO1117" s="472"/>
      <c r="EP1117" s="472"/>
      <c r="EQ1117" s="472"/>
      <c r="ER1117" s="472"/>
      <c r="ES1117" s="472"/>
      <c r="ET1117" s="472"/>
      <c r="EU1117" s="472"/>
      <c r="EV1117" s="472"/>
      <c r="EW1117" s="472"/>
      <c r="EX1117" s="472"/>
      <c r="EY1117" s="472"/>
      <c r="EZ1117" s="472"/>
      <c r="FA1117" s="472"/>
      <c r="FB1117" s="472"/>
      <c r="FC1117" s="472"/>
      <c r="FD1117" s="472"/>
      <c r="FE1117" s="472"/>
      <c r="FF1117" s="472"/>
      <c r="FG1117" s="472"/>
      <c r="FH1117" s="472"/>
      <c r="FI1117" s="472"/>
      <c r="FJ1117" s="472"/>
      <c r="FK1117" s="472"/>
      <c r="FL1117" s="472"/>
      <c r="FM1117" s="472"/>
      <c r="FN1117" s="472"/>
      <c r="FO1117" s="472"/>
      <c r="FP1117" s="472"/>
      <c r="FQ1117" s="472"/>
      <c r="FR1117" s="472"/>
      <c r="FS1117" s="472"/>
      <c r="FT1117" s="472"/>
      <c r="FU1117" s="472"/>
      <c r="FV1117" s="472"/>
      <c r="FW1117" s="472"/>
      <c r="FX1117" s="472"/>
      <c r="FY1117" s="472"/>
      <c r="FZ1117" s="472"/>
      <c r="GA1117" s="472"/>
      <c r="GB1117" s="472"/>
      <c r="GC1117" s="472"/>
      <c r="GD1117" s="472"/>
      <c r="GE1117" s="472"/>
      <c r="GF1117" s="472"/>
      <c r="GG1117" s="472"/>
      <c r="GH1117" s="472"/>
      <c r="GI1117" s="472"/>
      <c r="GJ1117" s="472"/>
      <c r="GK1117" s="472"/>
      <c r="GL1117" s="472"/>
      <c r="GM1117" s="472"/>
      <c r="GN1117" s="472"/>
      <c r="GO1117" s="472"/>
      <c r="GP1117" s="472"/>
      <c r="GQ1117" s="472"/>
      <c r="GR1117" s="472"/>
      <c r="GS1117" s="472"/>
      <c r="GT1117" s="472"/>
      <c r="GU1117" s="472"/>
      <c r="GV1117" s="472"/>
    </row>
    <row r="1118" spans="1:204" s="473" customFormat="1" ht="48" x14ac:dyDescent="0.2">
      <c r="A1118" s="491"/>
      <c r="B1118" s="508" t="s">
        <v>3752</v>
      </c>
      <c r="C1118" s="475" t="s">
        <v>1152</v>
      </c>
      <c r="D1118" s="478">
        <v>1.5</v>
      </c>
      <c r="E1118" s="478"/>
      <c r="F1118" s="478"/>
      <c r="G1118" s="478"/>
      <c r="H1118" s="478"/>
      <c r="I1118" s="478"/>
      <c r="J1118" s="478"/>
      <c r="K1118" s="478"/>
      <c r="L1118" s="478"/>
      <c r="M1118" s="478"/>
      <c r="N1118" s="478"/>
      <c r="O1118" s="478"/>
      <c r="P1118" s="478"/>
      <c r="Q1118" s="478"/>
      <c r="R1118" s="478"/>
      <c r="S1118" s="478"/>
      <c r="T1118" s="478"/>
      <c r="U1118" s="478"/>
      <c r="V1118" s="478"/>
      <c r="W1118" s="478"/>
      <c r="X1118" s="478">
        <v>0</v>
      </c>
      <c r="Y1118" s="478"/>
      <c r="Z1118" s="478"/>
      <c r="AA1118" s="478"/>
      <c r="AB1118" s="478"/>
      <c r="AC1118" s="478"/>
      <c r="AD1118" s="478"/>
      <c r="AE1118" s="478"/>
      <c r="AF1118" s="478"/>
      <c r="AG1118" s="478"/>
      <c r="AH1118" s="478"/>
      <c r="AI1118" s="478"/>
      <c r="AJ1118" s="478"/>
      <c r="AK1118" s="478"/>
      <c r="AL1118" s="478"/>
      <c r="AM1118" s="478"/>
      <c r="AN1118" s="478"/>
      <c r="AO1118" s="478"/>
      <c r="AP1118" s="478"/>
      <c r="AQ1118" s="478"/>
      <c r="AR1118" s="478"/>
      <c r="AS1118" s="478"/>
      <c r="AT1118" s="478"/>
      <c r="AU1118" s="478"/>
      <c r="AV1118" s="478"/>
      <c r="AW1118" s="478"/>
      <c r="AX1118" s="478"/>
      <c r="AY1118" s="478"/>
      <c r="AZ1118" s="478"/>
      <c r="BA1118" s="478"/>
      <c r="BB1118" s="478"/>
      <c r="BC1118" s="478"/>
      <c r="BD1118" s="475" t="s">
        <v>1581</v>
      </c>
      <c r="BE1118" s="475"/>
      <c r="BF1118" s="472"/>
      <c r="BG1118" s="472">
        <v>0</v>
      </c>
      <c r="BH1118" s="472">
        <v>1.5</v>
      </c>
      <c r="BI1118" s="472"/>
      <c r="BJ1118" s="472"/>
      <c r="BK1118" s="472"/>
      <c r="BL1118" s="472"/>
      <c r="BM1118" s="472"/>
      <c r="BN1118" s="472"/>
      <c r="BO1118" s="472"/>
      <c r="BP1118" s="472"/>
      <c r="BQ1118" s="472"/>
      <c r="BR1118" s="472"/>
      <c r="BS1118" s="472"/>
      <c r="BT1118" s="472"/>
      <c r="BU1118" s="472"/>
      <c r="BV1118" s="472"/>
      <c r="BW1118" s="472"/>
      <c r="BX1118" s="472"/>
      <c r="BY1118" s="472"/>
      <c r="BZ1118" s="472"/>
      <c r="CA1118" s="472"/>
      <c r="CB1118" s="472"/>
      <c r="CC1118" s="472"/>
      <c r="CD1118" s="472"/>
      <c r="CE1118" s="472"/>
      <c r="CF1118" s="472"/>
      <c r="CG1118" s="472"/>
      <c r="CH1118" s="472"/>
      <c r="CI1118" s="472"/>
      <c r="CJ1118" s="472"/>
      <c r="CK1118" s="472"/>
      <c r="CL1118" s="472"/>
      <c r="CM1118" s="472"/>
      <c r="CN1118" s="472"/>
      <c r="CO1118" s="472"/>
      <c r="CP1118" s="472"/>
      <c r="CQ1118" s="472"/>
      <c r="CR1118" s="472"/>
      <c r="CS1118" s="472"/>
      <c r="CT1118" s="472"/>
      <c r="CU1118" s="472"/>
      <c r="CV1118" s="472"/>
      <c r="CW1118" s="472"/>
      <c r="CX1118" s="472"/>
      <c r="CY1118" s="472"/>
      <c r="CZ1118" s="472"/>
      <c r="DA1118" s="472"/>
      <c r="DB1118" s="472"/>
      <c r="DC1118" s="472"/>
      <c r="DD1118" s="472"/>
      <c r="DE1118" s="472"/>
      <c r="DF1118" s="472"/>
      <c r="DG1118" s="472"/>
      <c r="DH1118" s="472"/>
      <c r="DI1118" s="472"/>
      <c r="DJ1118" s="472"/>
      <c r="DK1118" s="472"/>
      <c r="DL1118" s="472"/>
      <c r="DM1118" s="472"/>
      <c r="DN1118" s="472"/>
      <c r="DO1118" s="472"/>
      <c r="DP1118" s="472"/>
      <c r="DQ1118" s="472"/>
      <c r="DR1118" s="472"/>
      <c r="DS1118" s="472"/>
      <c r="DT1118" s="472"/>
      <c r="DU1118" s="472"/>
      <c r="DV1118" s="472"/>
      <c r="DW1118" s="472"/>
      <c r="DX1118" s="472"/>
      <c r="DY1118" s="472"/>
      <c r="DZ1118" s="472"/>
      <c r="EA1118" s="472"/>
      <c r="EB1118" s="472"/>
      <c r="EC1118" s="472"/>
      <c r="ED1118" s="472"/>
      <c r="EE1118" s="472"/>
      <c r="EF1118" s="472"/>
      <c r="EG1118" s="472"/>
      <c r="EH1118" s="472"/>
      <c r="EI1118" s="472"/>
      <c r="EJ1118" s="472"/>
      <c r="EK1118" s="472"/>
      <c r="EL1118" s="472"/>
      <c r="EM1118" s="472"/>
      <c r="EN1118" s="472"/>
      <c r="EO1118" s="472"/>
      <c r="EP1118" s="472"/>
      <c r="EQ1118" s="472"/>
      <c r="ER1118" s="472"/>
      <c r="ES1118" s="472"/>
      <c r="ET1118" s="472"/>
      <c r="EU1118" s="472"/>
      <c r="EV1118" s="472"/>
      <c r="EW1118" s="472"/>
      <c r="EX1118" s="472"/>
      <c r="EY1118" s="472"/>
      <c r="EZ1118" s="472"/>
      <c r="FA1118" s="472"/>
      <c r="FB1118" s="472"/>
      <c r="FC1118" s="472"/>
      <c r="FD1118" s="472"/>
      <c r="FE1118" s="472"/>
      <c r="FF1118" s="472"/>
      <c r="FG1118" s="472"/>
      <c r="FH1118" s="472"/>
      <c r="FI1118" s="472"/>
      <c r="FJ1118" s="472"/>
      <c r="FK1118" s="472"/>
      <c r="FL1118" s="472"/>
      <c r="FM1118" s="472"/>
      <c r="FN1118" s="472"/>
      <c r="FO1118" s="472"/>
      <c r="FP1118" s="472"/>
      <c r="FQ1118" s="472"/>
      <c r="FR1118" s="472"/>
      <c r="FS1118" s="472"/>
      <c r="FT1118" s="472"/>
      <c r="FU1118" s="472"/>
      <c r="FV1118" s="472"/>
      <c r="FW1118" s="472"/>
      <c r="FX1118" s="472"/>
      <c r="FY1118" s="472"/>
      <c r="FZ1118" s="472"/>
      <c r="GA1118" s="472"/>
      <c r="GB1118" s="472"/>
      <c r="GC1118" s="472"/>
      <c r="GD1118" s="472"/>
      <c r="GE1118" s="472"/>
      <c r="GF1118" s="472"/>
      <c r="GG1118" s="472"/>
      <c r="GH1118" s="472"/>
      <c r="GI1118" s="472"/>
      <c r="GJ1118" s="472"/>
      <c r="GK1118" s="472"/>
      <c r="GL1118" s="472"/>
      <c r="GM1118" s="472"/>
      <c r="GN1118" s="472"/>
      <c r="GO1118" s="472"/>
      <c r="GP1118" s="472"/>
      <c r="GQ1118" s="472"/>
      <c r="GR1118" s="472"/>
      <c r="GS1118" s="472"/>
      <c r="GT1118" s="472"/>
      <c r="GU1118" s="472"/>
      <c r="GV1118" s="472"/>
    </row>
    <row r="1119" spans="1:204" s="473" customFormat="1" ht="32" x14ac:dyDescent="0.2">
      <c r="A1119" s="491"/>
      <c r="B1119" s="508" t="s">
        <v>3753</v>
      </c>
      <c r="C1119" s="475" t="s">
        <v>1152</v>
      </c>
      <c r="D1119" s="478">
        <v>0.2</v>
      </c>
      <c r="E1119" s="478"/>
      <c r="F1119" s="478"/>
      <c r="G1119" s="478"/>
      <c r="H1119" s="478"/>
      <c r="I1119" s="478"/>
      <c r="J1119" s="478"/>
      <c r="K1119" s="478"/>
      <c r="L1119" s="478"/>
      <c r="M1119" s="478"/>
      <c r="N1119" s="478"/>
      <c r="O1119" s="478"/>
      <c r="P1119" s="478"/>
      <c r="Q1119" s="478"/>
      <c r="R1119" s="478"/>
      <c r="S1119" s="478"/>
      <c r="T1119" s="478"/>
      <c r="U1119" s="478"/>
      <c r="V1119" s="478"/>
      <c r="W1119" s="478"/>
      <c r="X1119" s="478">
        <v>0</v>
      </c>
      <c r="Y1119" s="478"/>
      <c r="Z1119" s="478"/>
      <c r="AA1119" s="478"/>
      <c r="AB1119" s="478"/>
      <c r="AC1119" s="478"/>
      <c r="AD1119" s="478"/>
      <c r="AE1119" s="478"/>
      <c r="AF1119" s="478"/>
      <c r="AG1119" s="478"/>
      <c r="AH1119" s="478"/>
      <c r="AI1119" s="478"/>
      <c r="AJ1119" s="478"/>
      <c r="AK1119" s="478"/>
      <c r="AL1119" s="478"/>
      <c r="AM1119" s="478"/>
      <c r="AN1119" s="478"/>
      <c r="AO1119" s="478"/>
      <c r="AP1119" s="478"/>
      <c r="AQ1119" s="478"/>
      <c r="AR1119" s="478"/>
      <c r="AS1119" s="478"/>
      <c r="AT1119" s="478"/>
      <c r="AU1119" s="478"/>
      <c r="AV1119" s="478"/>
      <c r="AW1119" s="478"/>
      <c r="AX1119" s="478"/>
      <c r="AY1119" s="478"/>
      <c r="AZ1119" s="478"/>
      <c r="BA1119" s="478"/>
      <c r="BB1119" s="478"/>
      <c r="BC1119" s="478"/>
      <c r="BD1119" s="475" t="s">
        <v>1581</v>
      </c>
      <c r="BE1119" s="475"/>
      <c r="BF1119" s="472"/>
      <c r="BG1119" s="472">
        <v>0</v>
      </c>
      <c r="BH1119" s="472">
        <v>0.2</v>
      </c>
      <c r="BI1119" s="472"/>
      <c r="BJ1119" s="472"/>
      <c r="BK1119" s="472"/>
      <c r="BL1119" s="472"/>
      <c r="BM1119" s="472"/>
      <c r="BN1119" s="472"/>
      <c r="BO1119" s="472"/>
      <c r="BP1119" s="472"/>
      <c r="BQ1119" s="472"/>
      <c r="BR1119" s="472"/>
      <c r="BS1119" s="472"/>
      <c r="BT1119" s="472"/>
      <c r="BU1119" s="472"/>
      <c r="BV1119" s="472"/>
      <c r="BW1119" s="472"/>
      <c r="BX1119" s="472"/>
      <c r="BY1119" s="472"/>
      <c r="BZ1119" s="472"/>
      <c r="CA1119" s="472"/>
      <c r="CB1119" s="472"/>
      <c r="CC1119" s="472"/>
      <c r="CD1119" s="472"/>
      <c r="CE1119" s="472"/>
      <c r="CF1119" s="472"/>
      <c r="CG1119" s="472"/>
      <c r="CH1119" s="472"/>
      <c r="CI1119" s="472"/>
      <c r="CJ1119" s="472"/>
      <c r="CK1119" s="472"/>
      <c r="CL1119" s="472"/>
      <c r="CM1119" s="472"/>
      <c r="CN1119" s="472"/>
      <c r="CO1119" s="472"/>
      <c r="CP1119" s="472"/>
      <c r="CQ1119" s="472"/>
      <c r="CR1119" s="472"/>
      <c r="CS1119" s="472"/>
      <c r="CT1119" s="472"/>
      <c r="CU1119" s="472"/>
      <c r="CV1119" s="472"/>
      <c r="CW1119" s="472"/>
      <c r="CX1119" s="472"/>
      <c r="CY1119" s="472"/>
      <c r="CZ1119" s="472"/>
      <c r="DA1119" s="472"/>
      <c r="DB1119" s="472"/>
      <c r="DC1119" s="472"/>
      <c r="DD1119" s="472"/>
      <c r="DE1119" s="472"/>
      <c r="DF1119" s="472"/>
      <c r="DG1119" s="472"/>
      <c r="DH1119" s="472"/>
      <c r="DI1119" s="472"/>
      <c r="DJ1119" s="472"/>
      <c r="DK1119" s="472"/>
      <c r="DL1119" s="472"/>
      <c r="DM1119" s="472"/>
      <c r="DN1119" s="472"/>
      <c r="DO1119" s="472"/>
      <c r="DP1119" s="472"/>
      <c r="DQ1119" s="472"/>
      <c r="DR1119" s="472"/>
      <c r="DS1119" s="472"/>
      <c r="DT1119" s="472"/>
      <c r="DU1119" s="472"/>
      <c r="DV1119" s="472"/>
      <c r="DW1119" s="472"/>
      <c r="DX1119" s="472"/>
      <c r="DY1119" s="472"/>
      <c r="DZ1119" s="472"/>
      <c r="EA1119" s="472"/>
      <c r="EB1119" s="472"/>
      <c r="EC1119" s="472"/>
      <c r="ED1119" s="472"/>
      <c r="EE1119" s="472"/>
      <c r="EF1119" s="472"/>
      <c r="EG1119" s="472"/>
      <c r="EH1119" s="472"/>
      <c r="EI1119" s="472"/>
      <c r="EJ1119" s="472"/>
      <c r="EK1119" s="472"/>
      <c r="EL1119" s="472"/>
      <c r="EM1119" s="472"/>
      <c r="EN1119" s="472"/>
      <c r="EO1119" s="472"/>
      <c r="EP1119" s="472"/>
      <c r="EQ1119" s="472"/>
      <c r="ER1119" s="472"/>
      <c r="ES1119" s="472"/>
      <c r="ET1119" s="472"/>
      <c r="EU1119" s="472"/>
      <c r="EV1119" s="472"/>
      <c r="EW1119" s="472"/>
      <c r="EX1119" s="472"/>
      <c r="EY1119" s="472"/>
      <c r="EZ1119" s="472"/>
      <c r="FA1119" s="472"/>
      <c r="FB1119" s="472"/>
      <c r="FC1119" s="472"/>
      <c r="FD1119" s="472"/>
      <c r="FE1119" s="472"/>
      <c r="FF1119" s="472"/>
      <c r="FG1119" s="472"/>
      <c r="FH1119" s="472"/>
      <c r="FI1119" s="472"/>
      <c r="FJ1119" s="472"/>
      <c r="FK1119" s="472"/>
      <c r="FL1119" s="472"/>
      <c r="FM1119" s="472"/>
      <c r="FN1119" s="472"/>
      <c r="FO1119" s="472"/>
      <c r="FP1119" s="472"/>
      <c r="FQ1119" s="472"/>
      <c r="FR1119" s="472"/>
      <c r="FS1119" s="472"/>
      <c r="FT1119" s="472"/>
      <c r="FU1119" s="472"/>
      <c r="FV1119" s="472"/>
      <c r="FW1119" s="472"/>
      <c r="FX1119" s="472"/>
      <c r="FY1119" s="472"/>
      <c r="FZ1119" s="472"/>
      <c r="GA1119" s="472"/>
      <c r="GB1119" s="472"/>
      <c r="GC1119" s="472"/>
      <c r="GD1119" s="472"/>
      <c r="GE1119" s="472"/>
      <c r="GF1119" s="472"/>
      <c r="GG1119" s="472"/>
      <c r="GH1119" s="472"/>
      <c r="GI1119" s="472"/>
      <c r="GJ1119" s="472"/>
      <c r="GK1119" s="472"/>
      <c r="GL1119" s="472"/>
      <c r="GM1119" s="472"/>
      <c r="GN1119" s="472"/>
      <c r="GO1119" s="472"/>
      <c r="GP1119" s="472"/>
      <c r="GQ1119" s="472"/>
      <c r="GR1119" s="472"/>
      <c r="GS1119" s="472"/>
      <c r="GT1119" s="472"/>
      <c r="GU1119" s="472"/>
      <c r="GV1119" s="472"/>
    </row>
    <row r="1120" spans="1:204" s="473" customFormat="1" x14ac:dyDescent="0.2">
      <c r="A1120" s="491"/>
      <c r="B1120" s="508" t="s">
        <v>443</v>
      </c>
      <c r="C1120" s="475" t="s">
        <v>1152</v>
      </c>
      <c r="D1120" s="478">
        <v>2.6</v>
      </c>
      <c r="E1120" s="478"/>
      <c r="F1120" s="478"/>
      <c r="G1120" s="478"/>
      <c r="H1120" s="478"/>
      <c r="I1120" s="478"/>
      <c r="J1120" s="478"/>
      <c r="K1120" s="478"/>
      <c r="L1120" s="478"/>
      <c r="M1120" s="478"/>
      <c r="N1120" s="478"/>
      <c r="O1120" s="478"/>
      <c r="P1120" s="478"/>
      <c r="Q1120" s="478"/>
      <c r="R1120" s="478"/>
      <c r="S1120" s="478"/>
      <c r="T1120" s="478"/>
      <c r="U1120" s="478"/>
      <c r="V1120" s="478"/>
      <c r="W1120" s="478"/>
      <c r="X1120" s="478">
        <v>0</v>
      </c>
      <c r="Y1120" s="478"/>
      <c r="Z1120" s="478"/>
      <c r="AA1120" s="478"/>
      <c r="AB1120" s="478"/>
      <c r="AC1120" s="478"/>
      <c r="AD1120" s="478"/>
      <c r="AE1120" s="478"/>
      <c r="AF1120" s="478"/>
      <c r="AG1120" s="478"/>
      <c r="AH1120" s="478"/>
      <c r="AI1120" s="478"/>
      <c r="AJ1120" s="478"/>
      <c r="AK1120" s="478"/>
      <c r="AL1120" s="478"/>
      <c r="AM1120" s="478"/>
      <c r="AN1120" s="478"/>
      <c r="AO1120" s="478"/>
      <c r="AP1120" s="478"/>
      <c r="AQ1120" s="478"/>
      <c r="AR1120" s="478"/>
      <c r="AS1120" s="478"/>
      <c r="AT1120" s="478"/>
      <c r="AU1120" s="478"/>
      <c r="AV1120" s="478"/>
      <c r="AW1120" s="478"/>
      <c r="AX1120" s="478"/>
      <c r="AY1120" s="478"/>
      <c r="AZ1120" s="478"/>
      <c r="BA1120" s="478"/>
      <c r="BB1120" s="478"/>
      <c r="BC1120" s="478"/>
      <c r="BD1120" s="475" t="s">
        <v>3004</v>
      </c>
      <c r="BE1120" s="475"/>
      <c r="BF1120" s="472"/>
      <c r="BG1120" s="472">
        <v>0</v>
      </c>
      <c r="BH1120" s="472">
        <v>2.6</v>
      </c>
      <c r="BI1120" s="472"/>
      <c r="BJ1120" s="472"/>
      <c r="BK1120" s="472"/>
      <c r="BL1120" s="472"/>
      <c r="BM1120" s="472"/>
      <c r="BN1120" s="472"/>
      <c r="BO1120" s="472"/>
      <c r="BP1120" s="472"/>
      <c r="BQ1120" s="472"/>
      <c r="BR1120" s="472"/>
      <c r="BS1120" s="472"/>
      <c r="BT1120" s="472"/>
      <c r="BU1120" s="472"/>
      <c r="BV1120" s="472"/>
      <c r="BW1120" s="472"/>
      <c r="BX1120" s="472"/>
      <c r="BY1120" s="472"/>
      <c r="BZ1120" s="472"/>
      <c r="CA1120" s="472"/>
      <c r="CB1120" s="472"/>
      <c r="CC1120" s="472"/>
      <c r="CD1120" s="472"/>
      <c r="CE1120" s="472"/>
      <c r="CF1120" s="472"/>
      <c r="CG1120" s="472"/>
      <c r="CH1120" s="472"/>
      <c r="CI1120" s="472"/>
      <c r="CJ1120" s="472"/>
      <c r="CK1120" s="472"/>
      <c r="CL1120" s="472"/>
      <c r="CM1120" s="472"/>
      <c r="CN1120" s="472"/>
      <c r="CO1120" s="472"/>
      <c r="CP1120" s="472"/>
      <c r="CQ1120" s="472"/>
      <c r="CR1120" s="472"/>
      <c r="CS1120" s="472"/>
      <c r="CT1120" s="472"/>
      <c r="CU1120" s="472"/>
      <c r="CV1120" s="472"/>
      <c r="CW1120" s="472"/>
      <c r="CX1120" s="472"/>
      <c r="CY1120" s="472"/>
      <c r="CZ1120" s="472"/>
      <c r="DA1120" s="472"/>
      <c r="DB1120" s="472"/>
      <c r="DC1120" s="472"/>
      <c r="DD1120" s="472"/>
      <c r="DE1120" s="472"/>
      <c r="DF1120" s="472"/>
      <c r="DG1120" s="472"/>
      <c r="DH1120" s="472"/>
      <c r="DI1120" s="472"/>
      <c r="DJ1120" s="472"/>
      <c r="DK1120" s="472"/>
      <c r="DL1120" s="472"/>
      <c r="DM1120" s="472"/>
      <c r="DN1120" s="472"/>
      <c r="DO1120" s="472"/>
      <c r="DP1120" s="472"/>
      <c r="DQ1120" s="472"/>
      <c r="DR1120" s="472"/>
      <c r="DS1120" s="472"/>
      <c r="DT1120" s="472"/>
      <c r="DU1120" s="472"/>
      <c r="DV1120" s="472"/>
      <c r="DW1120" s="472"/>
      <c r="DX1120" s="472"/>
      <c r="DY1120" s="472"/>
      <c r="DZ1120" s="472"/>
      <c r="EA1120" s="472"/>
      <c r="EB1120" s="472"/>
      <c r="EC1120" s="472"/>
      <c r="ED1120" s="472"/>
      <c r="EE1120" s="472"/>
      <c r="EF1120" s="472"/>
      <c r="EG1120" s="472"/>
      <c r="EH1120" s="472"/>
      <c r="EI1120" s="472"/>
      <c r="EJ1120" s="472"/>
      <c r="EK1120" s="472"/>
      <c r="EL1120" s="472"/>
      <c r="EM1120" s="472"/>
      <c r="EN1120" s="472"/>
      <c r="EO1120" s="472"/>
      <c r="EP1120" s="472"/>
      <c r="EQ1120" s="472"/>
      <c r="ER1120" s="472"/>
      <c r="ES1120" s="472"/>
      <c r="ET1120" s="472"/>
      <c r="EU1120" s="472"/>
      <c r="EV1120" s="472"/>
      <c r="EW1120" s="472"/>
      <c r="EX1120" s="472"/>
      <c r="EY1120" s="472"/>
      <c r="EZ1120" s="472"/>
      <c r="FA1120" s="472"/>
      <c r="FB1120" s="472"/>
      <c r="FC1120" s="472"/>
      <c r="FD1120" s="472"/>
      <c r="FE1120" s="472"/>
      <c r="FF1120" s="472"/>
      <c r="FG1120" s="472"/>
      <c r="FH1120" s="472"/>
      <c r="FI1120" s="472"/>
      <c r="FJ1120" s="472"/>
      <c r="FK1120" s="472"/>
      <c r="FL1120" s="472"/>
      <c r="FM1120" s="472"/>
      <c r="FN1120" s="472"/>
      <c r="FO1120" s="472"/>
      <c r="FP1120" s="472"/>
      <c r="FQ1120" s="472"/>
      <c r="FR1120" s="472"/>
      <c r="FS1120" s="472"/>
      <c r="FT1120" s="472"/>
      <c r="FU1120" s="472"/>
      <c r="FV1120" s="472"/>
      <c r="FW1120" s="472"/>
      <c r="FX1120" s="472"/>
      <c r="FY1120" s="472"/>
      <c r="FZ1120" s="472"/>
      <c r="GA1120" s="472"/>
      <c r="GB1120" s="472"/>
      <c r="GC1120" s="472"/>
      <c r="GD1120" s="472"/>
      <c r="GE1120" s="472"/>
      <c r="GF1120" s="472"/>
      <c r="GG1120" s="472"/>
      <c r="GH1120" s="472"/>
      <c r="GI1120" s="472"/>
      <c r="GJ1120" s="472"/>
      <c r="GK1120" s="472"/>
      <c r="GL1120" s="472"/>
      <c r="GM1120" s="472"/>
      <c r="GN1120" s="472"/>
      <c r="GO1120" s="472"/>
      <c r="GP1120" s="472"/>
      <c r="GQ1120" s="472"/>
      <c r="GR1120" s="472"/>
      <c r="GS1120" s="472"/>
      <c r="GT1120" s="472"/>
      <c r="GU1120" s="472"/>
      <c r="GV1120" s="472"/>
    </row>
    <row r="1121" spans="1:204" s="473" customFormat="1" ht="48" x14ac:dyDescent="0.2">
      <c r="A1121" s="491"/>
      <c r="B1121" s="508" t="s">
        <v>3754</v>
      </c>
      <c r="C1121" s="475" t="s">
        <v>1152</v>
      </c>
      <c r="D1121" s="478">
        <v>0.5</v>
      </c>
      <c r="E1121" s="478"/>
      <c r="F1121" s="478"/>
      <c r="G1121" s="478"/>
      <c r="H1121" s="478"/>
      <c r="I1121" s="478"/>
      <c r="J1121" s="478"/>
      <c r="K1121" s="478"/>
      <c r="L1121" s="478">
        <v>0.5</v>
      </c>
      <c r="M1121" s="478"/>
      <c r="N1121" s="478"/>
      <c r="O1121" s="478"/>
      <c r="P1121" s="478"/>
      <c r="Q1121" s="478"/>
      <c r="R1121" s="478"/>
      <c r="S1121" s="478"/>
      <c r="T1121" s="478"/>
      <c r="U1121" s="478"/>
      <c r="V1121" s="478"/>
      <c r="W1121" s="478"/>
      <c r="X1121" s="478">
        <v>0</v>
      </c>
      <c r="Y1121" s="478"/>
      <c r="Z1121" s="478"/>
      <c r="AA1121" s="478"/>
      <c r="AB1121" s="478"/>
      <c r="AC1121" s="478"/>
      <c r="AD1121" s="478"/>
      <c r="AE1121" s="478"/>
      <c r="AF1121" s="478"/>
      <c r="AG1121" s="478"/>
      <c r="AH1121" s="478"/>
      <c r="AI1121" s="478"/>
      <c r="AJ1121" s="478"/>
      <c r="AK1121" s="478"/>
      <c r="AL1121" s="478"/>
      <c r="AM1121" s="478"/>
      <c r="AN1121" s="478"/>
      <c r="AO1121" s="478"/>
      <c r="AP1121" s="478"/>
      <c r="AQ1121" s="478"/>
      <c r="AR1121" s="478"/>
      <c r="AS1121" s="478"/>
      <c r="AT1121" s="478"/>
      <c r="AU1121" s="478"/>
      <c r="AV1121" s="478"/>
      <c r="AW1121" s="478"/>
      <c r="AX1121" s="478"/>
      <c r="AY1121" s="478"/>
      <c r="AZ1121" s="478"/>
      <c r="BA1121" s="478"/>
      <c r="BB1121" s="478"/>
      <c r="BC1121" s="478"/>
      <c r="BD1121" s="475" t="s">
        <v>3029</v>
      </c>
      <c r="BE1121" s="475" t="s">
        <v>3029</v>
      </c>
      <c r="BF1121" s="472">
        <v>2017</v>
      </c>
      <c r="BG1121" s="472">
        <v>0.5</v>
      </c>
      <c r="BH1121" s="472">
        <v>0</v>
      </c>
      <c r="BI1121" s="472"/>
      <c r="BJ1121" s="472"/>
      <c r="BK1121" s="472"/>
      <c r="BL1121" s="472"/>
      <c r="BM1121" s="472"/>
      <c r="BN1121" s="472"/>
      <c r="BO1121" s="472"/>
      <c r="BP1121" s="472"/>
      <c r="BQ1121" s="472"/>
      <c r="BR1121" s="472"/>
      <c r="BS1121" s="472"/>
      <c r="BT1121" s="472"/>
      <c r="BU1121" s="472"/>
      <c r="BV1121" s="472"/>
      <c r="BW1121" s="472"/>
      <c r="BX1121" s="472"/>
      <c r="BY1121" s="472"/>
      <c r="BZ1121" s="472"/>
      <c r="CA1121" s="472"/>
      <c r="CB1121" s="472"/>
      <c r="CC1121" s="472"/>
      <c r="CD1121" s="472"/>
      <c r="CE1121" s="472"/>
      <c r="CF1121" s="472"/>
      <c r="CG1121" s="472"/>
      <c r="CH1121" s="472"/>
      <c r="CI1121" s="472"/>
      <c r="CJ1121" s="472"/>
      <c r="CK1121" s="472"/>
      <c r="CL1121" s="472"/>
      <c r="CM1121" s="472"/>
      <c r="CN1121" s="472"/>
      <c r="CO1121" s="472"/>
      <c r="CP1121" s="472"/>
      <c r="CQ1121" s="472"/>
      <c r="CR1121" s="472"/>
      <c r="CS1121" s="472"/>
      <c r="CT1121" s="472"/>
      <c r="CU1121" s="472"/>
      <c r="CV1121" s="472"/>
      <c r="CW1121" s="472"/>
      <c r="CX1121" s="472"/>
      <c r="CY1121" s="472"/>
      <c r="CZ1121" s="472"/>
      <c r="DA1121" s="472"/>
      <c r="DB1121" s="472"/>
      <c r="DC1121" s="472"/>
      <c r="DD1121" s="472"/>
      <c r="DE1121" s="472"/>
      <c r="DF1121" s="472"/>
      <c r="DG1121" s="472"/>
      <c r="DH1121" s="472"/>
      <c r="DI1121" s="472"/>
      <c r="DJ1121" s="472"/>
      <c r="DK1121" s="472"/>
      <c r="DL1121" s="472"/>
      <c r="DM1121" s="472"/>
      <c r="DN1121" s="472"/>
      <c r="DO1121" s="472"/>
      <c r="DP1121" s="472"/>
      <c r="DQ1121" s="472"/>
      <c r="DR1121" s="472"/>
      <c r="DS1121" s="472"/>
      <c r="DT1121" s="472"/>
      <c r="DU1121" s="472"/>
      <c r="DV1121" s="472"/>
      <c r="DW1121" s="472"/>
      <c r="DX1121" s="472"/>
      <c r="DY1121" s="472"/>
      <c r="DZ1121" s="472"/>
      <c r="EA1121" s="472"/>
      <c r="EB1121" s="472"/>
      <c r="EC1121" s="472"/>
      <c r="ED1121" s="472"/>
      <c r="EE1121" s="472"/>
      <c r="EF1121" s="472"/>
      <c r="EG1121" s="472"/>
      <c r="EH1121" s="472"/>
      <c r="EI1121" s="472"/>
      <c r="EJ1121" s="472"/>
      <c r="EK1121" s="472"/>
      <c r="EL1121" s="472"/>
      <c r="EM1121" s="472"/>
      <c r="EN1121" s="472"/>
      <c r="EO1121" s="472"/>
      <c r="EP1121" s="472"/>
      <c r="EQ1121" s="472"/>
      <c r="ER1121" s="472"/>
      <c r="ES1121" s="472"/>
      <c r="ET1121" s="472"/>
      <c r="EU1121" s="472"/>
      <c r="EV1121" s="472"/>
      <c r="EW1121" s="472"/>
      <c r="EX1121" s="472"/>
      <c r="EY1121" s="472"/>
      <c r="EZ1121" s="472"/>
      <c r="FA1121" s="472"/>
      <c r="FB1121" s="472"/>
      <c r="FC1121" s="472"/>
      <c r="FD1121" s="472"/>
      <c r="FE1121" s="472"/>
      <c r="FF1121" s="472"/>
      <c r="FG1121" s="472"/>
      <c r="FH1121" s="472"/>
      <c r="FI1121" s="472"/>
      <c r="FJ1121" s="472"/>
      <c r="FK1121" s="472"/>
      <c r="FL1121" s="472"/>
      <c r="FM1121" s="472"/>
      <c r="FN1121" s="472"/>
      <c r="FO1121" s="472"/>
      <c r="FP1121" s="472"/>
      <c r="FQ1121" s="472"/>
      <c r="FR1121" s="472"/>
      <c r="FS1121" s="472"/>
      <c r="FT1121" s="472"/>
      <c r="FU1121" s="472"/>
      <c r="FV1121" s="472"/>
      <c r="FW1121" s="472"/>
      <c r="FX1121" s="472"/>
      <c r="FY1121" s="472"/>
      <c r="FZ1121" s="472"/>
      <c r="GA1121" s="472"/>
      <c r="GB1121" s="472"/>
      <c r="GC1121" s="472"/>
      <c r="GD1121" s="472"/>
      <c r="GE1121" s="472"/>
      <c r="GF1121" s="472"/>
      <c r="GG1121" s="472"/>
      <c r="GH1121" s="472"/>
      <c r="GI1121" s="472"/>
      <c r="GJ1121" s="472"/>
      <c r="GK1121" s="472"/>
      <c r="GL1121" s="472"/>
      <c r="GM1121" s="472"/>
      <c r="GN1121" s="472"/>
      <c r="GO1121" s="472"/>
      <c r="GP1121" s="472"/>
      <c r="GQ1121" s="472"/>
      <c r="GR1121" s="472"/>
      <c r="GS1121" s="472"/>
      <c r="GT1121" s="472"/>
      <c r="GU1121" s="472"/>
      <c r="GV1121" s="472"/>
    </row>
    <row r="1122" spans="1:204" s="473" customFormat="1" ht="32" x14ac:dyDescent="0.2">
      <c r="A1122" s="491"/>
      <c r="B1122" s="508" t="s">
        <v>3755</v>
      </c>
      <c r="C1122" s="475" t="s">
        <v>1152</v>
      </c>
      <c r="D1122" s="478">
        <v>0.7</v>
      </c>
      <c r="E1122" s="478"/>
      <c r="F1122" s="478"/>
      <c r="G1122" s="478"/>
      <c r="H1122" s="478">
        <v>0.25</v>
      </c>
      <c r="I1122" s="478">
        <v>0.35</v>
      </c>
      <c r="J1122" s="478"/>
      <c r="K1122" s="478"/>
      <c r="L1122" s="478"/>
      <c r="M1122" s="478"/>
      <c r="N1122" s="478"/>
      <c r="O1122" s="478"/>
      <c r="P1122" s="478"/>
      <c r="Q1122" s="478"/>
      <c r="R1122" s="478"/>
      <c r="S1122" s="478"/>
      <c r="T1122" s="478"/>
      <c r="U1122" s="478"/>
      <c r="V1122" s="478"/>
      <c r="W1122" s="478"/>
      <c r="X1122" s="478">
        <v>0</v>
      </c>
      <c r="Y1122" s="478"/>
      <c r="Z1122" s="478"/>
      <c r="AA1122" s="478"/>
      <c r="AB1122" s="478"/>
      <c r="AC1122" s="478"/>
      <c r="AD1122" s="478"/>
      <c r="AE1122" s="478"/>
      <c r="AF1122" s="478"/>
      <c r="AG1122" s="478"/>
      <c r="AH1122" s="478"/>
      <c r="AI1122" s="478"/>
      <c r="AJ1122" s="478"/>
      <c r="AK1122" s="478"/>
      <c r="AL1122" s="478"/>
      <c r="AM1122" s="478"/>
      <c r="AN1122" s="478"/>
      <c r="AO1122" s="478"/>
      <c r="AP1122" s="478"/>
      <c r="AQ1122" s="478"/>
      <c r="AR1122" s="478"/>
      <c r="AS1122" s="478"/>
      <c r="AT1122" s="478"/>
      <c r="AU1122" s="478"/>
      <c r="AV1122" s="478"/>
      <c r="AW1122" s="478"/>
      <c r="AX1122" s="478"/>
      <c r="AY1122" s="478"/>
      <c r="AZ1122" s="478"/>
      <c r="BA1122" s="478">
        <v>0.1</v>
      </c>
      <c r="BB1122" s="478"/>
      <c r="BC1122" s="478"/>
      <c r="BD1122" s="475" t="s">
        <v>3029</v>
      </c>
      <c r="BE1122" s="493" t="s">
        <v>3756</v>
      </c>
      <c r="BF1122" s="472">
        <v>2017</v>
      </c>
      <c r="BG1122" s="472">
        <v>0.7</v>
      </c>
      <c r="BH1122" s="472">
        <v>0</v>
      </c>
      <c r="BI1122" s="472"/>
      <c r="BJ1122" s="472"/>
      <c r="BK1122" s="472"/>
      <c r="BL1122" s="472"/>
      <c r="BM1122" s="472"/>
      <c r="BN1122" s="472"/>
      <c r="BO1122" s="472"/>
      <c r="BP1122" s="472"/>
      <c r="BQ1122" s="472"/>
      <c r="BR1122" s="472"/>
      <c r="BS1122" s="472"/>
      <c r="BT1122" s="472"/>
      <c r="BU1122" s="472"/>
      <c r="BV1122" s="472"/>
      <c r="BW1122" s="472"/>
      <c r="BX1122" s="472"/>
      <c r="BY1122" s="472"/>
      <c r="BZ1122" s="472"/>
      <c r="CA1122" s="472"/>
      <c r="CB1122" s="472"/>
      <c r="CC1122" s="472"/>
      <c r="CD1122" s="472"/>
      <c r="CE1122" s="472"/>
      <c r="CF1122" s="472"/>
      <c r="CG1122" s="472"/>
      <c r="CH1122" s="472"/>
      <c r="CI1122" s="472"/>
      <c r="CJ1122" s="472"/>
      <c r="CK1122" s="472"/>
      <c r="CL1122" s="472"/>
      <c r="CM1122" s="472"/>
      <c r="CN1122" s="472"/>
      <c r="CO1122" s="472"/>
      <c r="CP1122" s="472"/>
      <c r="CQ1122" s="472"/>
      <c r="CR1122" s="472"/>
      <c r="CS1122" s="472"/>
      <c r="CT1122" s="472"/>
      <c r="CU1122" s="472"/>
      <c r="CV1122" s="472"/>
      <c r="CW1122" s="472"/>
      <c r="CX1122" s="472"/>
      <c r="CY1122" s="472"/>
      <c r="CZ1122" s="472"/>
      <c r="DA1122" s="472"/>
      <c r="DB1122" s="472"/>
      <c r="DC1122" s="472"/>
      <c r="DD1122" s="472"/>
      <c r="DE1122" s="472"/>
      <c r="DF1122" s="472"/>
      <c r="DG1122" s="472"/>
      <c r="DH1122" s="472"/>
      <c r="DI1122" s="472"/>
      <c r="DJ1122" s="472"/>
      <c r="DK1122" s="472"/>
      <c r="DL1122" s="472"/>
      <c r="DM1122" s="472"/>
      <c r="DN1122" s="472"/>
      <c r="DO1122" s="472"/>
      <c r="DP1122" s="472"/>
      <c r="DQ1122" s="472"/>
      <c r="DR1122" s="472"/>
      <c r="DS1122" s="472"/>
      <c r="DT1122" s="472"/>
      <c r="DU1122" s="472"/>
      <c r="DV1122" s="472"/>
      <c r="DW1122" s="472"/>
      <c r="DX1122" s="472"/>
      <c r="DY1122" s="472"/>
      <c r="DZ1122" s="472"/>
      <c r="EA1122" s="472"/>
      <c r="EB1122" s="472"/>
      <c r="EC1122" s="472"/>
      <c r="ED1122" s="472"/>
      <c r="EE1122" s="472"/>
      <c r="EF1122" s="472"/>
      <c r="EG1122" s="472"/>
      <c r="EH1122" s="472"/>
      <c r="EI1122" s="472"/>
      <c r="EJ1122" s="472"/>
      <c r="EK1122" s="472"/>
      <c r="EL1122" s="472"/>
      <c r="EM1122" s="472"/>
      <c r="EN1122" s="472"/>
      <c r="EO1122" s="472"/>
      <c r="EP1122" s="472"/>
      <c r="EQ1122" s="472"/>
      <c r="ER1122" s="472"/>
      <c r="ES1122" s="472"/>
      <c r="ET1122" s="472"/>
      <c r="EU1122" s="472"/>
      <c r="EV1122" s="472"/>
      <c r="EW1122" s="472"/>
      <c r="EX1122" s="472"/>
      <c r="EY1122" s="472"/>
      <c r="EZ1122" s="472"/>
      <c r="FA1122" s="472"/>
      <c r="FB1122" s="472"/>
      <c r="FC1122" s="472"/>
      <c r="FD1122" s="472"/>
      <c r="FE1122" s="472"/>
      <c r="FF1122" s="472"/>
      <c r="FG1122" s="472"/>
      <c r="FH1122" s="472"/>
      <c r="FI1122" s="472"/>
      <c r="FJ1122" s="472"/>
      <c r="FK1122" s="472"/>
      <c r="FL1122" s="472"/>
      <c r="FM1122" s="472"/>
      <c r="FN1122" s="472"/>
      <c r="FO1122" s="472"/>
      <c r="FP1122" s="472"/>
      <c r="FQ1122" s="472"/>
      <c r="FR1122" s="472"/>
      <c r="FS1122" s="472"/>
      <c r="FT1122" s="472"/>
      <c r="FU1122" s="472"/>
      <c r="FV1122" s="472"/>
      <c r="FW1122" s="472"/>
      <c r="FX1122" s="472"/>
      <c r="FY1122" s="472"/>
      <c r="FZ1122" s="472"/>
      <c r="GA1122" s="472"/>
      <c r="GB1122" s="472"/>
      <c r="GC1122" s="472"/>
      <c r="GD1122" s="472"/>
      <c r="GE1122" s="472"/>
      <c r="GF1122" s="472"/>
      <c r="GG1122" s="472"/>
      <c r="GH1122" s="472"/>
      <c r="GI1122" s="472"/>
      <c r="GJ1122" s="472"/>
      <c r="GK1122" s="472"/>
      <c r="GL1122" s="472"/>
      <c r="GM1122" s="472"/>
      <c r="GN1122" s="472"/>
      <c r="GO1122" s="472"/>
      <c r="GP1122" s="472"/>
      <c r="GQ1122" s="472"/>
      <c r="GR1122" s="472"/>
      <c r="GS1122" s="472"/>
      <c r="GT1122" s="472"/>
      <c r="GU1122" s="472"/>
      <c r="GV1122" s="472"/>
    </row>
    <row r="1123" spans="1:204" s="473" customFormat="1" ht="48" x14ac:dyDescent="0.2">
      <c r="A1123" s="491"/>
      <c r="B1123" s="508" t="s">
        <v>3757</v>
      </c>
      <c r="C1123" s="475" t="s">
        <v>1152</v>
      </c>
      <c r="D1123" s="478">
        <v>0.8</v>
      </c>
      <c r="E1123" s="478"/>
      <c r="F1123" s="478"/>
      <c r="G1123" s="478"/>
      <c r="H1123" s="478"/>
      <c r="I1123" s="478"/>
      <c r="J1123" s="478"/>
      <c r="K1123" s="478"/>
      <c r="L1123" s="478"/>
      <c r="M1123" s="478"/>
      <c r="N1123" s="478"/>
      <c r="O1123" s="478"/>
      <c r="P1123" s="478"/>
      <c r="Q1123" s="478"/>
      <c r="R1123" s="478"/>
      <c r="S1123" s="478"/>
      <c r="T1123" s="478"/>
      <c r="U1123" s="478"/>
      <c r="V1123" s="478"/>
      <c r="W1123" s="478"/>
      <c r="X1123" s="478">
        <v>0</v>
      </c>
      <c r="Y1123" s="478"/>
      <c r="Z1123" s="478"/>
      <c r="AA1123" s="478"/>
      <c r="AB1123" s="478"/>
      <c r="AC1123" s="478"/>
      <c r="AD1123" s="478"/>
      <c r="AE1123" s="478"/>
      <c r="AF1123" s="478"/>
      <c r="AG1123" s="478"/>
      <c r="AH1123" s="478"/>
      <c r="AI1123" s="478"/>
      <c r="AJ1123" s="478"/>
      <c r="AK1123" s="478"/>
      <c r="AL1123" s="478"/>
      <c r="AM1123" s="478"/>
      <c r="AN1123" s="478"/>
      <c r="AO1123" s="478"/>
      <c r="AP1123" s="478"/>
      <c r="AQ1123" s="478"/>
      <c r="AR1123" s="478"/>
      <c r="AS1123" s="478"/>
      <c r="AT1123" s="478"/>
      <c r="AU1123" s="478"/>
      <c r="AV1123" s="478"/>
      <c r="AW1123" s="478"/>
      <c r="AX1123" s="478"/>
      <c r="AY1123" s="478"/>
      <c r="AZ1123" s="478"/>
      <c r="BA1123" s="478"/>
      <c r="BB1123" s="478"/>
      <c r="BC1123" s="478"/>
      <c r="BD1123" s="475" t="s">
        <v>3029</v>
      </c>
      <c r="BE1123" s="475"/>
      <c r="BF1123" s="472"/>
      <c r="BG1123" s="472">
        <v>0</v>
      </c>
      <c r="BH1123" s="472">
        <v>0.8</v>
      </c>
      <c r="BI1123" s="472"/>
      <c r="BJ1123" s="472"/>
      <c r="BK1123" s="472"/>
      <c r="BL1123" s="472"/>
      <c r="BM1123" s="472"/>
      <c r="BN1123" s="472"/>
      <c r="BO1123" s="472"/>
      <c r="BP1123" s="472"/>
      <c r="BQ1123" s="472"/>
      <c r="BR1123" s="472"/>
      <c r="BS1123" s="472"/>
      <c r="BT1123" s="472"/>
      <c r="BU1123" s="472"/>
      <c r="BV1123" s="472"/>
      <c r="BW1123" s="472"/>
      <c r="BX1123" s="472"/>
      <c r="BY1123" s="472"/>
      <c r="BZ1123" s="472"/>
      <c r="CA1123" s="472"/>
      <c r="CB1123" s="472"/>
      <c r="CC1123" s="472"/>
      <c r="CD1123" s="472"/>
      <c r="CE1123" s="472"/>
      <c r="CF1123" s="472"/>
      <c r="CG1123" s="472"/>
      <c r="CH1123" s="472"/>
      <c r="CI1123" s="472"/>
      <c r="CJ1123" s="472"/>
      <c r="CK1123" s="472"/>
      <c r="CL1123" s="472"/>
      <c r="CM1123" s="472"/>
      <c r="CN1123" s="472"/>
      <c r="CO1123" s="472"/>
      <c r="CP1123" s="472"/>
      <c r="CQ1123" s="472"/>
      <c r="CR1123" s="472"/>
      <c r="CS1123" s="472"/>
      <c r="CT1123" s="472"/>
      <c r="CU1123" s="472"/>
      <c r="CV1123" s="472"/>
      <c r="CW1123" s="472"/>
      <c r="CX1123" s="472"/>
      <c r="CY1123" s="472"/>
      <c r="CZ1123" s="472"/>
      <c r="DA1123" s="472"/>
      <c r="DB1123" s="472"/>
      <c r="DC1123" s="472"/>
      <c r="DD1123" s="472"/>
      <c r="DE1123" s="472"/>
      <c r="DF1123" s="472"/>
      <c r="DG1123" s="472"/>
      <c r="DH1123" s="472"/>
      <c r="DI1123" s="472"/>
      <c r="DJ1123" s="472"/>
      <c r="DK1123" s="472"/>
      <c r="DL1123" s="472"/>
      <c r="DM1123" s="472"/>
      <c r="DN1123" s="472"/>
      <c r="DO1123" s="472"/>
      <c r="DP1123" s="472"/>
      <c r="DQ1123" s="472"/>
      <c r="DR1123" s="472"/>
      <c r="DS1123" s="472"/>
      <c r="DT1123" s="472"/>
      <c r="DU1123" s="472"/>
      <c r="DV1123" s="472"/>
      <c r="DW1123" s="472"/>
      <c r="DX1123" s="472"/>
      <c r="DY1123" s="472"/>
      <c r="DZ1123" s="472"/>
      <c r="EA1123" s="472"/>
      <c r="EB1123" s="472"/>
      <c r="EC1123" s="472"/>
      <c r="ED1123" s="472"/>
      <c r="EE1123" s="472"/>
      <c r="EF1123" s="472"/>
      <c r="EG1123" s="472"/>
      <c r="EH1123" s="472"/>
      <c r="EI1123" s="472"/>
      <c r="EJ1123" s="472"/>
      <c r="EK1123" s="472"/>
      <c r="EL1123" s="472"/>
      <c r="EM1123" s="472"/>
      <c r="EN1123" s="472"/>
      <c r="EO1123" s="472"/>
      <c r="EP1123" s="472"/>
      <c r="EQ1123" s="472"/>
      <c r="ER1123" s="472"/>
      <c r="ES1123" s="472"/>
      <c r="ET1123" s="472"/>
      <c r="EU1123" s="472"/>
      <c r="EV1123" s="472"/>
      <c r="EW1123" s="472"/>
      <c r="EX1123" s="472"/>
      <c r="EY1123" s="472"/>
      <c r="EZ1123" s="472"/>
      <c r="FA1123" s="472"/>
      <c r="FB1123" s="472"/>
      <c r="FC1123" s="472"/>
      <c r="FD1123" s="472"/>
      <c r="FE1123" s="472"/>
      <c r="FF1123" s="472"/>
      <c r="FG1123" s="472"/>
      <c r="FH1123" s="472"/>
      <c r="FI1123" s="472"/>
      <c r="FJ1123" s="472"/>
      <c r="FK1123" s="472"/>
      <c r="FL1123" s="472"/>
      <c r="FM1123" s="472"/>
      <c r="FN1123" s="472"/>
      <c r="FO1123" s="472"/>
      <c r="FP1123" s="472"/>
      <c r="FQ1123" s="472"/>
      <c r="FR1123" s="472"/>
      <c r="FS1123" s="472"/>
      <c r="FT1123" s="472"/>
      <c r="FU1123" s="472"/>
      <c r="FV1123" s="472"/>
      <c r="FW1123" s="472"/>
      <c r="FX1123" s="472"/>
      <c r="FY1123" s="472"/>
      <c r="FZ1123" s="472"/>
      <c r="GA1123" s="472"/>
      <c r="GB1123" s="472"/>
      <c r="GC1123" s="472"/>
      <c r="GD1123" s="472"/>
      <c r="GE1123" s="472"/>
      <c r="GF1123" s="472"/>
      <c r="GG1123" s="472"/>
      <c r="GH1123" s="472"/>
      <c r="GI1123" s="472"/>
      <c r="GJ1123" s="472"/>
      <c r="GK1123" s="472"/>
      <c r="GL1123" s="472"/>
      <c r="GM1123" s="472"/>
      <c r="GN1123" s="472"/>
      <c r="GO1123" s="472"/>
      <c r="GP1123" s="472"/>
      <c r="GQ1123" s="472"/>
      <c r="GR1123" s="472"/>
      <c r="GS1123" s="472"/>
      <c r="GT1123" s="472"/>
      <c r="GU1123" s="472"/>
      <c r="GV1123" s="472"/>
    </row>
    <row r="1124" spans="1:204" s="473" customFormat="1" ht="48" x14ac:dyDescent="0.2">
      <c r="A1124" s="491"/>
      <c r="B1124" s="508" t="s">
        <v>3758</v>
      </c>
      <c r="C1124" s="475" t="s">
        <v>1152</v>
      </c>
      <c r="D1124" s="478">
        <v>1</v>
      </c>
      <c r="E1124" s="478"/>
      <c r="F1124" s="478"/>
      <c r="G1124" s="478"/>
      <c r="H1124" s="478"/>
      <c r="I1124" s="478"/>
      <c r="J1124" s="478"/>
      <c r="K1124" s="478"/>
      <c r="L1124" s="478"/>
      <c r="M1124" s="478"/>
      <c r="N1124" s="478"/>
      <c r="O1124" s="478"/>
      <c r="P1124" s="478"/>
      <c r="Q1124" s="478"/>
      <c r="R1124" s="478"/>
      <c r="S1124" s="478"/>
      <c r="T1124" s="478"/>
      <c r="U1124" s="478"/>
      <c r="V1124" s="478"/>
      <c r="W1124" s="478"/>
      <c r="X1124" s="478">
        <v>0</v>
      </c>
      <c r="Y1124" s="478"/>
      <c r="Z1124" s="478"/>
      <c r="AA1124" s="478"/>
      <c r="AB1124" s="478"/>
      <c r="AC1124" s="478"/>
      <c r="AD1124" s="478"/>
      <c r="AE1124" s="478"/>
      <c r="AF1124" s="478"/>
      <c r="AG1124" s="478"/>
      <c r="AH1124" s="478"/>
      <c r="AI1124" s="478"/>
      <c r="AJ1124" s="478"/>
      <c r="AK1124" s="478"/>
      <c r="AL1124" s="478"/>
      <c r="AM1124" s="478"/>
      <c r="AN1124" s="478"/>
      <c r="AO1124" s="478"/>
      <c r="AP1124" s="478"/>
      <c r="AQ1124" s="478"/>
      <c r="AR1124" s="478"/>
      <c r="AS1124" s="478"/>
      <c r="AT1124" s="478"/>
      <c r="AU1124" s="478"/>
      <c r="AV1124" s="478"/>
      <c r="AW1124" s="478"/>
      <c r="AX1124" s="478"/>
      <c r="AY1124" s="478"/>
      <c r="AZ1124" s="478"/>
      <c r="BA1124" s="478"/>
      <c r="BB1124" s="478"/>
      <c r="BC1124" s="478"/>
      <c r="BD1124" s="475" t="s">
        <v>3029</v>
      </c>
      <c r="BE1124" s="475"/>
      <c r="BF1124" s="472"/>
      <c r="BG1124" s="472">
        <v>0</v>
      </c>
      <c r="BH1124" s="472">
        <v>1</v>
      </c>
      <c r="BI1124" s="472"/>
      <c r="BJ1124" s="472"/>
      <c r="BK1124" s="472"/>
      <c r="BL1124" s="472"/>
      <c r="BM1124" s="472"/>
      <c r="BN1124" s="472"/>
      <c r="BO1124" s="472"/>
      <c r="BP1124" s="472"/>
      <c r="BQ1124" s="472"/>
      <c r="BR1124" s="472"/>
      <c r="BS1124" s="472"/>
      <c r="BT1124" s="472"/>
      <c r="BU1124" s="472"/>
      <c r="BV1124" s="472"/>
      <c r="BW1124" s="472"/>
      <c r="BX1124" s="472"/>
      <c r="BY1124" s="472"/>
      <c r="BZ1124" s="472"/>
      <c r="CA1124" s="472"/>
      <c r="CB1124" s="472"/>
      <c r="CC1124" s="472"/>
      <c r="CD1124" s="472"/>
      <c r="CE1124" s="472"/>
      <c r="CF1124" s="472"/>
      <c r="CG1124" s="472"/>
      <c r="CH1124" s="472"/>
      <c r="CI1124" s="472"/>
      <c r="CJ1124" s="472"/>
      <c r="CK1124" s="472"/>
      <c r="CL1124" s="472"/>
      <c r="CM1124" s="472"/>
      <c r="CN1124" s="472"/>
      <c r="CO1124" s="472"/>
      <c r="CP1124" s="472"/>
      <c r="CQ1124" s="472"/>
      <c r="CR1124" s="472"/>
      <c r="CS1124" s="472"/>
      <c r="CT1124" s="472"/>
      <c r="CU1124" s="472"/>
      <c r="CV1124" s="472"/>
      <c r="CW1124" s="472"/>
      <c r="CX1124" s="472"/>
      <c r="CY1124" s="472"/>
      <c r="CZ1124" s="472"/>
      <c r="DA1124" s="472"/>
      <c r="DB1124" s="472"/>
      <c r="DC1124" s="472"/>
      <c r="DD1124" s="472"/>
      <c r="DE1124" s="472"/>
      <c r="DF1124" s="472"/>
      <c r="DG1124" s="472"/>
      <c r="DH1124" s="472"/>
      <c r="DI1124" s="472"/>
      <c r="DJ1124" s="472"/>
      <c r="DK1124" s="472"/>
      <c r="DL1124" s="472"/>
      <c r="DM1124" s="472"/>
      <c r="DN1124" s="472"/>
      <c r="DO1124" s="472"/>
      <c r="DP1124" s="472"/>
      <c r="DQ1124" s="472"/>
      <c r="DR1124" s="472"/>
      <c r="DS1124" s="472"/>
      <c r="DT1124" s="472"/>
      <c r="DU1124" s="472"/>
      <c r="DV1124" s="472"/>
      <c r="DW1124" s="472"/>
      <c r="DX1124" s="472"/>
      <c r="DY1124" s="472"/>
      <c r="DZ1124" s="472"/>
      <c r="EA1124" s="472"/>
      <c r="EB1124" s="472"/>
      <c r="EC1124" s="472"/>
      <c r="ED1124" s="472"/>
      <c r="EE1124" s="472"/>
      <c r="EF1124" s="472"/>
      <c r="EG1124" s="472"/>
      <c r="EH1124" s="472"/>
      <c r="EI1124" s="472"/>
      <c r="EJ1124" s="472"/>
      <c r="EK1124" s="472"/>
      <c r="EL1124" s="472"/>
      <c r="EM1124" s="472"/>
      <c r="EN1124" s="472"/>
      <c r="EO1124" s="472"/>
      <c r="EP1124" s="472"/>
      <c r="EQ1124" s="472"/>
      <c r="ER1124" s="472"/>
      <c r="ES1124" s="472"/>
      <c r="ET1124" s="472"/>
      <c r="EU1124" s="472"/>
      <c r="EV1124" s="472"/>
      <c r="EW1124" s="472"/>
      <c r="EX1124" s="472"/>
      <c r="EY1124" s="472"/>
      <c r="EZ1124" s="472"/>
      <c r="FA1124" s="472"/>
      <c r="FB1124" s="472"/>
      <c r="FC1124" s="472"/>
      <c r="FD1124" s="472"/>
      <c r="FE1124" s="472"/>
      <c r="FF1124" s="472"/>
      <c r="FG1124" s="472"/>
      <c r="FH1124" s="472"/>
      <c r="FI1124" s="472"/>
      <c r="FJ1124" s="472"/>
      <c r="FK1124" s="472"/>
      <c r="FL1124" s="472"/>
      <c r="FM1124" s="472"/>
      <c r="FN1124" s="472"/>
      <c r="FO1124" s="472"/>
      <c r="FP1124" s="472"/>
      <c r="FQ1124" s="472"/>
      <c r="FR1124" s="472"/>
      <c r="FS1124" s="472"/>
      <c r="FT1124" s="472"/>
      <c r="FU1124" s="472"/>
      <c r="FV1124" s="472"/>
      <c r="FW1124" s="472"/>
      <c r="FX1124" s="472"/>
      <c r="FY1124" s="472"/>
      <c r="FZ1124" s="472"/>
      <c r="GA1124" s="472"/>
      <c r="GB1124" s="472"/>
      <c r="GC1124" s="472"/>
      <c r="GD1124" s="472"/>
      <c r="GE1124" s="472"/>
      <c r="GF1124" s="472"/>
      <c r="GG1124" s="472"/>
      <c r="GH1124" s="472"/>
      <c r="GI1124" s="472"/>
      <c r="GJ1124" s="472"/>
      <c r="GK1124" s="472"/>
      <c r="GL1124" s="472"/>
      <c r="GM1124" s="472"/>
      <c r="GN1124" s="472"/>
      <c r="GO1124" s="472"/>
      <c r="GP1124" s="472"/>
      <c r="GQ1124" s="472"/>
      <c r="GR1124" s="472"/>
      <c r="GS1124" s="472"/>
      <c r="GT1124" s="472"/>
      <c r="GU1124" s="472"/>
      <c r="GV1124" s="472"/>
    </row>
    <row r="1125" spans="1:204" s="473" customFormat="1" x14ac:dyDescent="0.2">
      <c r="A1125" s="491"/>
      <c r="B1125" s="481" t="s">
        <v>3759</v>
      </c>
      <c r="C1125" s="475" t="s">
        <v>1152</v>
      </c>
      <c r="D1125" s="478">
        <v>1.3</v>
      </c>
      <c r="E1125" s="478"/>
      <c r="F1125" s="478"/>
      <c r="G1125" s="478"/>
      <c r="H1125" s="478"/>
      <c r="I1125" s="478"/>
      <c r="J1125" s="478"/>
      <c r="K1125" s="478"/>
      <c r="L1125" s="478"/>
      <c r="M1125" s="478"/>
      <c r="N1125" s="478"/>
      <c r="O1125" s="478"/>
      <c r="P1125" s="478"/>
      <c r="Q1125" s="478"/>
      <c r="R1125" s="478"/>
      <c r="S1125" s="478"/>
      <c r="T1125" s="478"/>
      <c r="U1125" s="478"/>
      <c r="V1125" s="478"/>
      <c r="W1125" s="478"/>
      <c r="X1125" s="478">
        <v>0</v>
      </c>
      <c r="Y1125" s="478"/>
      <c r="Z1125" s="478"/>
      <c r="AA1125" s="478"/>
      <c r="AB1125" s="478"/>
      <c r="AC1125" s="478"/>
      <c r="AD1125" s="478"/>
      <c r="AE1125" s="478"/>
      <c r="AF1125" s="478"/>
      <c r="AG1125" s="478"/>
      <c r="AH1125" s="478"/>
      <c r="AI1125" s="478"/>
      <c r="AJ1125" s="478"/>
      <c r="AK1125" s="478"/>
      <c r="AL1125" s="478"/>
      <c r="AM1125" s="478"/>
      <c r="AN1125" s="478"/>
      <c r="AO1125" s="478"/>
      <c r="AP1125" s="478"/>
      <c r="AQ1125" s="478"/>
      <c r="AR1125" s="478"/>
      <c r="AS1125" s="478"/>
      <c r="AT1125" s="478"/>
      <c r="AU1125" s="478"/>
      <c r="AV1125" s="478"/>
      <c r="AW1125" s="478"/>
      <c r="AX1125" s="478"/>
      <c r="AY1125" s="478"/>
      <c r="AZ1125" s="478"/>
      <c r="BA1125" s="478"/>
      <c r="BB1125" s="478"/>
      <c r="BC1125" s="478"/>
      <c r="BD1125" s="475" t="s">
        <v>3029</v>
      </c>
      <c r="BE1125" s="475"/>
      <c r="BF1125" s="472"/>
      <c r="BG1125" s="472">
        <v>0</v>
      </c>
      <c r="BH1125" s="472">
        <v>1.3</v>
      </c>
      <c r="BI1125" s="472"/>
      <c r="BJ1125" s="472"/>
      <c r="BK1125" s="472"/>
      <c r="BL1125" s="472"/>
      <c r="BM1125" s="472"/>
      <c r="BN1125" s="472"/>
      <c r="BO1125" s="472"/>
      <c r="BP1125" s="472"/>
      <c r="BQ1125" s="472"/>
      <c r="BR1125" s="472"/>
      <c r="BS1125" s="472"/>
      <c r="BT1125" s="472"/>
      <c r="BU1125" s="472"/>
      <c r="BV1125" s="472"/>
      <c r="BW1125" s="472"/>
      <c r="BX1125" s="472"/>
      <c r="BY1125" s="472"/>
      <c r="BZ1125" s="472"/>
      <c r="CA1125" s="472"/>
      <c r="CB1125" s="472"/>
      <c r="CC1125" s="472"/>
      <c r="CD1125" s="472"/>
      <c r="CE1125" s="472"/>
      <c r="CF1125" s="472"/>
      <c r="CG1125" s="472"/>
      <c r="CH1125" s="472"/>
      <c r="CI1125" s="472"/>
      <c r="CJ1125" s="472"/>
      <c r="CK1125" s="472"/>
      <c r="CL1125" s="472"/>
      <c r="CM1125" s="472"/>
      <c r="CN1125" s="472"/>
      <c r="CO1125" s="472"/>
      <c r="CP1125" s="472"/>
      <c r="CQ1125" s="472"/>
      <c r="CR1125" s="472"/>
      <c r="CS1125" s="472"/>
      <c r="CT1125" s="472"/>
      <c r="CU1125" s="472"/>
      <c r="CV1125" s="472"/>
      <c r="CW1125" s="472"/>
      <c r="CX1125" s="472"/>
      <c r="CY1125" s="472"/>
      <c r="CZ1125" s="472"/>
      <c r="DA1125" s="472"/>
      <c r="DB1125" s="472"/>
      <c r="DC1125" s="472"/>
      <c r="DD1125" s="472"/>
      <c r="DE1125" s="472"/>
      <c r="DF1125" s="472"/>
      <c r="DG1125" s="472"/>
      <c r="DH1125" s="472"/>
      <c r="DI1125" s="472"/>
      <c r="DJ1125" s="472"/>
      <c r="DK1125" s="472"/>
      <c r="DL1125" s="472"/>
      <c r="DM1125" s="472"/>
      <c r="DN1125" s="472"/>
      <c r="DO1125" s="472"/>
      <c r="DP1125" s="472"/>
      <c r="DQ1125" s="472"/>
      <c r="DR1125" s="472"/>
      <c r="DS1125" s="472"/>
      <c r="DT1125" s="472"/>
      <c r="DU1125" s="472"/>
      <c r="DV1125" s="472"/>
      <c r="DW1125" s="472"/>
      <c r="DX1125" s="472"/>
      <c r="DY1125" s="472"/>
      <c r="DZ1125" s="472"/>
      <c r="EA1125" s="472"/>
      <c r="EB1125" s="472"/>
      <c r="EC1125" s="472"/>
      <c r="ED1125" s="472"/>
      <c r="EE1125" s="472"/>
      <c r="EF1125" s="472"/>
      <c r="EG1125" s="472"/>
      <c r="EH1125" s="472"/>
      <c r="EI1125" s="472"/>
      <c r="EJ1125" s="472"/>
      <c r="EK1125" s="472"/>
      <c r="EL1125" s="472"/>
      <c r="EM1125" s="472"/>
      <c r="EN1125" s="472"/>
      <c r="EO1125" s="472"/>
      <c r="EP1125" s="472"/>
      <c r="EQ1125" s="472"/>
      <c r="ER1125" s="472"/>
      <c r="ES1125" s="472"/>
      <c r="ET1125" s="472"/>
      <c r="EU1125" s="472"/>
      <c r="EV1125" s="472"/>
      <c r="EW1125" s="472"/>
      <c r="EX1125" s="472"/>
      <c r="EY1125" s="472"/>
      <c r="EZ1125" s="472"/>
      <c r="FA1125" s="472"/>
      <c r="FB1125" s="472"/>
      <c r="FC1125" s="472"/>
      <c r="FD1125" s="472"/>
      <c r="FE1125" s="472"/>
      <c r="FF1125" s="472"/>
      <c r="FG1125" s="472"/>
      <c r="FH1125" s="472"/>
      <c r="FI1125" s="472"/>
      <c r="FJ1125" s="472"/>
      <c r="FK1125" s="472"/>
      <c r="FL1125" s="472"/>
      <c r="FM1125" s="472"/>
      <c r="FN1125" s="472"/>
      <c r="FO1125" s="472"/>
      <c r="FP1125" s="472"/>
      <c r="FQ1125" s="472"/>
      <c r="FR1125" s="472"/>
      <c r="FS1125" s="472"/>
      <c r="FT1125" s="472"/>
      <c r="FU1125" s="472"/>
      <c r="FV1125" s="472"/>
      <c r="FW1125" s="472"/>
      <c r="FX1125" s="472"/>
      <c r="FY1125" s="472"/>
      <c r="FZ1125" s="472"/>
      <c r="GA1125" s="472"/>
      <c r="GB1125" s="472"/>
      <c r="GC1125" s="472"/>
      <c r="GD1125" s="472"/>
      <c r="GE1125" s="472"/>
      <c r="GF1125" s="472"/>
      <c r="GG1125" s="472"/>
      <c r="GH1125" s="472"/>
      <c r="GI1125" s="472"/>
      <c r="GJ1125" s="472"/>
      <c r="GK1125" s="472"/>
      <c r="GL1125" s="472"/>
      <c r="GM1125" s="472"/>
      <c r="GN1125" s="472"/>
      <c r="GO1125" s="472"/>
      <c r="GP1125" s="472"/>
      <c r="GQ1125" s="472"/>
      <c r="GR1125" s="472"/>
      <c r="GS1125" s="472"/>
      <c r="GT1125" s="472"/>
      <c r="GU1125" s="472"/>
      <c r="GV1125" s="472"/>
    </row>
    <row r="1126" spans="1:204" s="473" customFormat="1" ht="32" x14ac:dyDescent="0.2">
      <c r="A1126" s="491"/>
      <c r="B1126" s="508" t="s">
        <v>3760</v>
      </c>
      <c r="C1126" s="475" t="s">
        <v>1152</v>
      </c>
      <c r="D1126" s="478">
        <v>2.6100000000000003</v>
      </c>
      <c r="E1126" s="478"/>
      <c r="F1126" s="478"/>
      <c r="G1126" s="478"/>
      <c r="H1126" s="478"/>
      <c r="I1126" s="478"/>
      <c r="J1126" s="478"/>
      <c r="K1126" s="478"/>
      <c r="L1126" s="478"/>
      <c r="M1126" s="478"/>
      <c r="N1126" s="478"/>
      <c r="O1126" s="478"/>
      <c r="P1126" s="478"/>
      <c r="Q1126" s="478"/>
      <c r="R1126" s="478"/>
      <c r="S1126" s="478"/>
      <c r="T1126" s="478"/>
      <c r="U1126" s="478"/>
      <c r="V1126" s="478"/>
      <c r="W1126" s="478"/>
      <c r="X1126" s="478">
        <v>0</v>
      </c>
      <c r="Y1126" s="478"/>
      <c r="Z1126" s="478"/>
      <c r="AA1126" s="478"/>
      <c r="AB1126" s="478"/>
      <c r="AC1126" s="478"/>
      <c r="AD1126" s="478"/>
      <c r="AE1126" s="478"/>
      <c r="AF1126" s="478"/>
      <c r="AG1126" s="478"/>
      <c r="AH1126" s="478"/>
      <c r="AI1126" s="478"/>
      <c r="AJ1126" s="478"/>
      <c r="AK1126" s="478"/>
      <c r="AL1126" s="478"/>
      <c r="AM1126" s="478"/>
      <c r="AN1126" s="478"/>
      <c r="AO1126" s="478"/>
      <c r="AP1126" s="478"/>
      <c r="AQ1126" s="478"/>
      <c r="AR1126" s="478"/>
      <c r="AS1126" s="478"/>
      <c r="AT1126" s="478"/>
      <c r="AU1126" s="478"/>
      <c r="AV1126" s="478"/>
      <c r="AW1126" s="478"/>
      <c r="AX1126" s="478"/>
      <c r="AY1126" s="478"/>
      <c r="AZ1126" s="478"/>
      <c r="BA1126" s="478"/>
      <c r="BB1126" s="478"/>
      <c r="BC1126" s="478"/>
      <c r="BD1126" s="475" t="s">
        <v>3016</v>
      </c>
      <c r="BE1126" s="475"/>
      <c r="BF1126" s="472"/>
      <c r="BG1126" s="472">
        <v>0</v>
      </c>
      <c r="BH1126" s="472">
        <v>2.6100000000000003</v>
      </c>
      <c r="BI1126" s="472"/>
      <c r="BJ1126" s="472"/>
      <c r="BK1126" s="472"/>
      <c r="BL1126" s="472"/>
      <c r="BM1126" s="472"/>
      <c r="BN1126" s="472"/>
      <c r="BO1126" s="472"/>
      <c r="BP1126" s="472"/>
      <c r="BQ1126" s="472"/>
      <c r="BR1126" s="472"/>
      <c r="BS1126" s="472"/>
      <c r="BT1126" s="472"/>
      <c r="BU1126" s="472"/>
      <c r="BV1126" s="472"/>
      <c r="BW1126" s="472"/>
      <c r="BX1126" s="472"/>
      <c r="BY1126" s="472"/>
      <c r="BZ1126" s="472"/>
      <c r="CA1126" s="472"/>
      <c r="CB1126" s="472"/>
      <c r="CC1126" s="472"/>
      <c r="CD1126" s="472"/>
      <c r="CE1126" s="472"/>
      <c r="CF1126" s="472"/>
      <c r="CG1126" s="472"/>
      <c r="CH1126" s="472"/>
      <c r="CI1126" s="472"/>
      <c r="CJ1126" s="472"/>
      <c r="CK1126" s="472"/>
      <c r="CL1126" s="472"/>
      <c r="CM1126" s="472"/>
      <c r="CN1126" s="472"/>
      <c r="CO1126" s="472"/>
      <c r="CP1126" s="472"/>
      <c r="CQ1126" s="472"/>
      <c r="CR1126" s="472"/>
      <c r="CS1126" s="472"/>
      <c r="CT1126" s="472"/>
      <c r="CU1126" s="472"/>
      <c r="CV1126" s="472"/>
      <c r="CW1126" s="472"/>
      <c r="CX1126" s="472"/>
      <c r="CY1126" s="472"/>
      <c r="CZ1126" s="472"/>
      <c r="DA1126" s="472"/>
      <c r="DB1126" s="472"/>
      <c r="DC1126" s="472"/>
      <c r="DD1126" s="472"/>
      <c r="DE1126" s="472"/>
      <c r="DF1126" s="472"/>
      <c r="DG1126" s="472"/>
      <c r="DH1126" s="472"/>
      <c r="DI1126" s="472"/>
      <c r="DJ1126" s="472"/>
      <c r="DK1126" s="472"/>
      <c r="DL1126" s="472"/>
      <c r="DM1126" s="472"/>
      <c r="DN1126" s="472"/>
      <c r="DO1126" s="472"/>
      <c r="DP1126" s="472"/>
      <c r="DQ1126" s="472"/>
      <c r="DR1126" s="472"/>
      <c r="DS1126" s="472"/>
      <c r="DT1126" s="472"/>
      <c r="DU1126" s="472"/>
      <c r="DV1126" s="472"/>
      <c r="DW1126" s="472"/>
      <c r="DX1126" s="472"/>
      <c r="DY1126" s="472"/>
      <c r="DZ1126" s="472"/>
      <c r="EA1126" s="472"/>
      <c r="EB1126" s="472"/>
      <c r="EC1126" s="472"/>
      <c r="ED1126" s="472"/>
      <c r="EE1126" s="472"/>
      <c r="EF1126" s="472"/>
      <c r="EG1126" s="472"/>
      <c r="EH1126" s="472"/>
      <c r="EI1126" s="472"/>
      <c r="EJ1126" s="472"/>
      <c r="EK1126" s="472"/>
      <c r="EL1126" s="472"/>
      <c r="EM1126" s="472"/>
      <c r="EN1126" s="472"/>
      <c r="EO1126" s="472"/>
      <c r="EP1126" s="472"/>
      <c r="EQ1126" s="472"/>
      <c r="ER1126" s="472"/>
      <c r="ES1126" s="472"/>
      <c r="ET1126" s="472"/>
      <c r="EU1126" s="472"/>
      <c r="EV1126" s="472"/>
      <c r="EW1126" s="472"/>
      <c r="EX1126" s="472"/>
      <c r="EY1126" s="472"/>
      <c r="EZ1126" s="472"/>
      <c r="FA1126" s="472"/>
      <c r="FB1126" s="472"/>
      <c r="FC1126" s="472"/>
      <c r="FD1126" s="472"/>
      <c r="FE1126" s="472"/>
      <c r="FF1126" s="472"/>
      <c r="FG1126" s="472"/>
      <c r="FH1126" s="472"/>
      <c r="FI1126" s="472"/>
      <c r="FJ1126" s="472"/>
      <c r="FK1126" s="472"/>
      <c r="FL1126" s="472"/>
      <c r="FM1126" s="472"/>
      <c r="FN1126" s="472"/>
      <c r="FO1126" s="472"/>
      <c r="FP1126" s="472"/>
      <c r="FQ1126" s="472"/>
      <c r="FR1126" s="472"/>
      <c r="FS1126" s="472"/>
      <c r="FT1126" s="472"/>
      <c r="FU1126" s="472"/>
      <c r="FV1126" s="472"/>
      <c r="FW1126" s="472"/>
      <c r="FX1126" s="472"/>
      <c r="FY1126" s="472"/>
      <c r="FZ1126" s="472"/>
      <c r="GA1126" s="472"/>
      <c r="GB1126" s="472"/>
      <c r="GC1126" s="472"/>
      <c r="GD1126" s="472"/>
      <c r="GE1126" s="472"/>
      <c r="GF1126" s="472"/>
      <c r="GG1126" s="472"/>
      <c r="GH1126" s="472"/>
      <c r="GI1126" s="472"/>
      <c r="GJ1126" s="472"/>
      <c r="GK1126" s="472"/>
      <c r="GL1126" s="472"/>
      <c r="GM1126" s="472"/>
      <c r="GN1126" s="472"/>
      <c r="GO1126" s="472"/>
      <c r="GP1126" s="472"/>
      <c r="GQ1126" s="472"/>
      <c r="GR1126" s="472"/>
      <c r="GS1126" s="472"/>
      <c r="GT1126" s="472"/>
      <c r="GU1126" s="472"/>
      <c r="GV1126" s="472"/>
    </row>
    <row r="1127" spans="1:204" s="473" customFormat="1" ht="32" x14ac:dyDescent="0.2">
      <c r="A1127" s="491"/>
      <c r="B1127" s="481" t="s">
        <v>3761</v>
      </c>
      <c r="C1127" s="475" t="s">
        <v>1152</v>
      </c>
      <c r="D1127" s="478">
        <v>0.7</v>
      </c>
      <c r="E1127" s="478"/>
      <c r="F1127" s="478"/>
      <c r="G1127" s="478"/>
      <c r="H1127" s="478"/>
      <c r="I1127" s="478"/>
      <c r="J1127" s="478"/>
      <c r="K1127" s="478"/>
      <c r="L1127" s="478"/>
      <c r="M1127" s="478"/>
      <c r="N1127" s="478"/>
      <c r="O1127" s="478"/>
      <c r="P1127" s="478"/>
      <c r="Q1127" s="478"/>
      <c r="R1127" s="478"/>
      <c r="S1127" s="478"/>
      <c r="T1127" s="478"/>
      <c r="U1127" s="478"/>
      <c r="V1127" s="478"/>
      <c r="W1127" s="478"/>
      <c r="X1127" s="478">
        <v>0</v>
      </c>
      <c r="Y1127" s="478"/>
      <c r="Z1127" s="478"/>
      <c r="AA1127" s="478"/>
      <c r="AB1127" s="478"/>
      <c r="AC1127" s="478"/>
      <c r="AD1127" s="478"/>
      <c r="AE1127" s="478"/>
      <c r="AF1127" s="478"/>
      <c r="AG1127" s="478"/>
      <c r="AH1127" s="478"/>
      <c r="AI1127" s="478"/>
      <c r="AJ1127" s="478"/>
      <c r="AK1127" s="478"/>
      <c r="AL1127" s="478"/>
      <c r="AM1127" s="478"/>
      <c r="AN1127" s="478"/>
      <c r="AO1127" s="478"/>
      <c r="AP1127" s="478"/>
      <c r="AQ1127" s="478"/>
      <c r="AR1127" s="478"/>
      <c r="AS1127" s="478"/>
      <c r="AT1127" s="478"/>
      <c r="AU1127" s="478"/>
      <c r="AV1127" s="478"/>
      <c r="AW1127" s="478"/>
      <c r="AX1127" s="478"/>
      <c r="AY1127" s="478"/>
      <c r="AZ1127" s="478"/>
      <c r="BA1127" s="478"/>
      <c r="BB1127" s="478"/>
      <c r="BC1127" s="478"/>
      <c r="BD1127" s="475" t="s">
        <v>3016</v>
      </c>
      <c r="BE1127" s="475"/>
      <c r="BF1127" s="472"/>
      <c r="BG1127" s="472">
        <v>0</v>
      </c>
      <c r="BH1127" s="472">
        <v>0.7</v>
      </c>
      <c r="BI1127" s="472"/>
      <c r="BJ1127" s="472"/>
      <c r="BK1127" s="472"/>
      <c r="BL1127" s="472"/>
      <c r="BM1127" s="472"/>
      <c r="BN1127" s="472"/>
      <c r="BO1127" s="472"/>
      <c r="BP1127" s="472"/>
      <c r="BQ1127" s="472"/>
      <c r="BR1127" s="472"/>
      <c r="BS1127" s="472"/>
      <c r="BT1127" s="472"/>
      <c r="BU1127" s="472"/>
      <c r="BV1127" s="472"/>
      <c r="BW1127" s="472"/>
      <c r="BX1127" s="472"/>
      <c r="BY1127" s="472"/>
      <c r="BZ1127" s="472"/>
      <c r="CA1127" s="472"/>
      <c r="CB1127" s="472"/>
      <c r="CC1127" s="472"/>
      <c r="CD1127" s="472"/>
      <c r="CE1127" s="472"/>
      <c r="CF1127" s="472"/>
      <c r="CG1127" s="472"/>
      <c r="CH1127" s="472"/>
      <c r="CI1127" s="472"/>
      <c r="CJ1127" s="472"/>
      <c r="CK1127" s="472"/>
      <c r="CL1127" s="472"/>
      <c r="CM1127" s="472"/>
      <c r="CN1127" s="472"/>
      <c r="CO1127" s="472"/>
      <c r="CP1127" s="472"/>
      <c r="CQ1127" s="472"/>
      <c r="CR1127" s="472"/>
      <c r="CS1127" s="472"/>
      <c r="CT1127" s="472"/>
      <c r="CU1127" s="472"/>
      <c r="CV1127" s="472"/>
      <c r="CW1127" s="472"/>
      <c r="CX1127" s="472"/>
      <c r="CY1127" s="472"/>
      <c r="CZ1127" s="472"/>
      <c r="DA1127" s="472"/>
      <c r="DB1127" s="472"/>
      <c r="DC1127" s="472"/>
      <c r="DD1127" s="472"/>
      <c r="DE1127" s="472"/>
      <c r="DF1127" s="472"/>
      <c r="DG1127" s="472"/>
      <c r="DH1127" s="472"/>
      <c r="DI1127" s="472"/>
      <c r="DJ1127" s="472"/>
      <c r="DK1127" s="472"/>
      <c r="DL1127" s="472"/>
      <c r="DM1127" s="472"/>
      <c r="DN1127" s="472"/>
      <c r="DO1127" s="472"/>
      <c r="DP1127" s="472"/>
      <c r="DQ1127" s="472"/>
      <c r="DR1127" s="472"/>
      <c r="DS1127" s="472"/>
      <c r="DT1127" s="472"/>
      <c r="DU1127" s="472"/>
      <c r="DV1127" s="472"/>
      <c r="DW1127" s="472"/>
      <c r="DX1127" s="472"/>
      <c r="DY1127" s="472"/>
      <c r="DZ1127" s="472"/>
      <c r="EA1127" s="472"/>
      <c r="EB1127" s="472"/>
      <c r="EC1127" s="472"/>
      <c r="ED1127" s="472"/>
      <c r="EE1127" s="472"/>
      <c r="EF1127" s="472"/>
      <c r="EG1127" s="472"/>
      <c r="EH1127" s="472"/>
      <c r="EI1127" s="472"/>
      <c r="EJ1127" s="472"/>
      <c r="EK1127" s="472"/>
      <c r="EL1127" s="472"/>
      <c r="EM1127" s="472"/>
      <c r="EN1127" s="472"/>
      <c r="EO1127" s="472"/>
      <c r="EP1127" s="472"/>
      <c r="EQ1127" s="472"/>
      <c r="ER1127" s="472"/>
      <c r="ES1127" s="472"/>
      <c r="ET1127" s="472"/>
      <c r="EU1127" s="472"/>
      <c r="EV1127" s="472"/>
      <c r="EW1127" s="472"/>
      <c r="EX1127" s="472"/>
      <c r="EY1127" s="472"/>
      <c r="EZ1127" s="472"/>
      <c r="FA1127" s="472"/>
      <c r="FB1127" s="472"/>
      <c r="FC1127" s="472"/>
      <c r="FD1127" s="472"/>
      <c r="FE1127" s="472"/>
      <c r="FF1127" s="472"/>
      <c r="FG1127" s="472"/>
      <c r="FH1127" s="472"/>
      <c r="FI1127" s="472"/>
      <c r="FJ1127" s="472"/>
      <c r="FK1127" s="472"/>
      <c r="FL1127" s="472"/>
      <c r="FM1127" s="472"/>
      <c r="FN1127" s="472"/>
      <c r="FO1127" s="472"/>
      <c r="FP1127" s="472"/>
      <c r="FQ1127" s="472"/>
      <c r="FR1127" s="472"/>
      <c r="FS1127" s="472"/>
      <c r="FT1127" s="472"/>
      <c r="FU1127" s="472"/>
      <c r="FV1127" s="472"/>
      <c r="FW1127" s="472"/>
      <c r="FX1127" s="472"/>
      <c r="FY1127" s="472"/>
      <c r="FZ1127" s="472"/>
      <c r="GA1127" s="472"/>
      <c r="GB1127" s="472"/>
      <c r="GC1127" s="472"/>
      <c r="GD1127" s="472"/>
      <c r="GE1127" s="472"/>
      <c r="GF1127" s="472"/>
      <c r="GG1127" s="472"/>
      <c r="GH1127" s="472"/>
      <c r="GI1127" s="472"/>
      <c r="GJ1127" s="472"/>
      <c r="GK1127" s="472"/>
      <c r="GL1127" s="472"/>
      <c r="GM1127" s="472"/>
      <c r="GN1127" s="472"/>
      <c r="GO1127" s="472"/>
      <c r="GP1127" s="472"/>
      <c r="GQ1127" s="472"/>
      <c r="GR1127" s="472"/>
      <c r="GS1127" s="472"/>
      <c r="GT1127" s="472"/>
      <c r="GU1127" s="472"/>
      <c r="GV1127" s="472"/>
    </row>
    <row r="1128" spans="1:204" s="473" customFormat="1" ht="32" x14ac:dyDescent="0.2">
      <c r="A1128" s="491"/>
      <c r="B1128" s="508" t="s">
        <v>3762</v>
      </c>
      <c r="C1128" s="475" t="s">
        <v>1152</v>
      </c>
      <c r="D1128" s="478">
        <v>6</v>
      </c>
      <c r="E1128" s="478"/>
      <c r="F1128" s="478"/>
      <c r="G1128" s="478"/>
      <c r="H1128" s="478"/>
      <c r="I1128" s="478"/>
      <c r="J1128" s="478">
        <v>6</v>
      </c>
      <c r="K1128" s="478"/>
      <c r="L1128" s="478"/>
      <c r="M1128" s="478"/>
      <c r="N1128" s="478"/>
      <c r="O1128" s="478"/>
      <c r="P1128" s="478"/>
      <c r="Q1128" s="478"/>
      <c r="R1128" s="478"/>
      <c r="S1128" s="478"/>
      <c r="T1128" s="478"/>
      <c r="U1128" s="478"/>
      <c r="V1128" s="478"/>
      <c r="W1128" s="478"/>
      <c r="X1128" s="478">
        <v>0</v>
      </c>
      <c r="Y1128" s="478"/>
      <c r="Z1128" s="478"/>
      <c r="AA1128" s="478"/>
      <c r="AB1128" s="478"/>
      <c r="AC1128" s="478"/>
      <c r="AD1128" s="478"/>
      <c r="AE1128" s="478"/>
      <c r="AF1128" s="478"/>
      <c r="AG1128" s="478"/>
      <c r="AH1128" s="478"/>
      <c r="AI1128" s="478"/>
      <c r="AJ1128" s="478"/>
      <c r="AK1128" s="478"/>
      <c r="AL1128" s="478"/>
      <c r="AM1128" s="478"/>
      <c r="AN1128" s="478"/>
      <c r="AO1128" s="478"/>
      <c r="AP1128" s="478"/>
      <c r="AQ1128" s="478"/>
      <c r="AR1128" s="478"/>
      <c r="AS1128" s="478"/>
      <c r="AT1128" s="478"/>
      <c r="AU1128" s="478"/>
      <c r="AV1128" s="478"/>
      <c r="AW1128" s="478"/>
      <c r="AX1128" s="478"/>
      <c r="AY1128" s="478"/>
      <c r="AZ1128" s="478"/>
      <c r="BA1128" s="478"/>
      <c r="BB1128" s="478"/>
      <c r="BC1128" s="478"/>
      <c r="BD1128" s="475" t="s">
        <v>2989</v>
      </c>
      <c r="BE1128" s="475" t="s">
        <v>2989</v>
      </c>
      <c r="BF1128" s="472">
        <v>2017</v>
      </c>
      <c r="BG1128" s="472">
        <v>6</v>
      </c>
      <c r="BH1128" s="472">
        <v>0</v>
      </c>
      <c r="BI1128" s="472"/>
      <c r="BJ1128" s="472"/>
      <c r="BK1128" s="472"/>
      <c r="BL1128" s="472"/>
      <c r="BM1128" s="472"/>
      <c r="BN1128" s="472"/>
      <c r="BO1128" s="472"/>
      <c r="BP1128" s="472"/>
      <c r="BQ1128" s="472"/>
      <c r="BR1128" s="472"/>
      <c r="BS1128" s="472"/>
      <c r="BT1128" s="472"/>
      <c r="BU1128" s="472"/>
      <c r="BV1128" s="472"/>
      <c r="BW1128" s="472"/>
      <c r="BX1128" s="472"/>
      <c r="BY1128" s="472"/>
      <c r="BZ1128" s="472"/>
      <c r="CA1128" s="472"/>
      <c r="CB1128" s="472"/>
      <c r="CC1128" s="472"/>
      <c r="CD1128" s="472"/>
      <c r="CE1128" s="472"/>
      <c r="CF1128" s="472"/>
      <c r="CG1128" s="472"/>
      <c r="CH1128" s="472"/>
      <c r="CI1128" s="472"/>
      <c r="CJ1128" s="472"/>
      <c r="CK1128" s="472"/>
      <c r="CL1128" s="472"/>
      <c r="CM1128" s="472"/>
      <c r="CN1128" s="472"/>
      <c r="CO1128" s="472"/>
      <c r="CP1128" s="472"/>
      <c r="CQ1128" s="472"/>
      <c r="CR1128" s="472"/>
      <c r="CS1128" s="472"/>
      <c r="CT1128" s="472"/>
      <c r="CU1128" s="472"/>
      <c r="CV1128" s="472"/>
      <c r="CW1128" s="472"/>
      <c r="CX1128" s="472"/>
      <c r="CY1128" s="472"/>
      <c r="CZ1128" s="472"/>
      <c r="DA1128" s="472"/>
      <c r="DB1128" s="472"/>
      <c r="DC1128" s="472"/>
      <c r="DD1128" s="472"/>
      <c r="DE1128" s="472"/>
      <c r="DF1128" s="472"/>
      <c r="DG1128" s="472"/>
      <c r="DH1128" s="472"/>
      <c r="DI1128" s="472"/>
      <c r="DJ1128" s="472"/>
      <c r="DK1128" s="472"/>
      <c r="DL1128" s="472"/>
      <c r="DM1128" s="472"/>
      <c r="DN1128" s="472"/>
      <c r="DO1128" s="472"/>
      <c r="DP1128" s="472"/>
      <c r="DQ1128" s="472"/>
      <c r="DR1128" s="472"/>
      <c r="DS1128" s="472"/>
      <c r="DT1128" s="472"/>
      <c r="DU1128" s="472"/>
      <c r="DV1128" s="472"/>
      <c r="DW1128" s="472"/>
      <c r="DX1128" s="472"/>
      <c r="DY1128" s="472"/>
      <c r="DZ1128" s="472"/>
      <c r="EA1128" s="472"/>
      <c r="EB1128" s="472"/>
      <c r="EC1128" s="472"/>
      <c r="ED1128" s="472"/>
      <c r="EE1128" s="472"/>
      <c r="EF1128" s="472"/>
      <c r="EG1128" s="472"/>
      <c r="EH1128" s="472"/>
      <c r="EI1128" s="472"/>
      <c r="EJ1128" s="472"/>
      <c r="EK1128" s="472"/>
      <c r="EL1128" s="472"/>
      <c r="EM1128" s="472"/>
      <c r="EN1128" s="472"/>
      <c r="EO1128" s="472"/>
      <c r="EP1128" s="472"/>
      <c r="EQ1128" s="472"/>
      <c r="ER1128" s="472"/>
      <c r="ES1128" s="472"/>
      <c r="ET1128" s="472"/>
      <c r="EU1128" s="472"/>
      <c r="EV1128" s="472"/>
      <c r="EW1128" s="472"/>
      <c r="EX1128" s="472"/>
      <c r="EY1128" s="472"/>
      <c r="EZ1128" s="472"/>
      <c r="FA1128" s="472"/>
      <c r="FB1128" s="472"/>
      <c r="FC1128" s="472"/>
      <c r="FD1128" s="472"/>
      <c r="FE1128" s="472"/>
      <c r="FF1128" s="472"/>
      <c r="FG1128" s="472"/>
      <c r="FH1128" s="472"/>
      <c r="FI1128" s="472"/>
      <c r="FJ1128" s="472"/>
      <c r="FK1128" s="472"/>
      <c r="FL1128" s="472"/>
      <c r="FM1128" s="472"/>
      <c r="FN1128" s="472"/>
      <c r="FO1128" s="472"/>
      <c r="FP1128" s="472"/>
      <c r="FQ1128" s="472"/>
      <c r="FR1128" s="472"/>
      <c r="FS1128" s="472"/>
      <c r="FT1128" s="472"/>
      <c r="FU1128" s="472"/>
      <c r="FV1128" s="472"/>
      <c r="FW1128" s="472"/>
      <c r="FX1128" s="472"/>
      <c r="FY1128" s="472"/>
      <c r="FZ1128" s="472"/>
      <c r="GA1128" s="472"/>
      <c r="GB1128" s="472"/>
      <c r="GC1128" s="472"/>
      <c r="GD1128" s="472"/>
      <c r="GE1128" s="472"/>
      <c r="GF1128" s="472"/>
      <c r="GG1128" s="472"/>
      <c r="GH1128" s="472"/>
      <c r="GI1128" s="472"/>
      <c r="GJ1128" s="472"/>
      <c r="GK1128" s="472"/>
      <c r="GL1128" s="472"/>
      <c r="GM1128" s="472"/>
      <c r="GN1128" s="472"/>
      <c r="GO1128" s="472"/>
      <c r="GP1128" s="472"/>
      <c r="GQ1128" s="472"/>
      <c r="GR1128" s="472"/>
      <c r="GS1128" s="472"/>
      <c r="GT1128" s="472"/>
      <c r="GU1128" s="472"/>
      <c r="GV1128" s="472"/>
    </row>
    <row r="1129" spans="1:204" s="473" customFormat="1" x14ac:dyDescent="0.2">
      <c r="A1129" s="1061"/>
      <c r="B1129" s="1065" t="s">
        <v>3763</v>
      </c>
      <c r="C1129" s="475" t="s">
        <v>1152</v>
      </c>
      <c r="D1129" s="478">
        <v>30</v>
      </c>
      <c r="E1129" s="478"/>
      <c r="F1129" s="478"/>
      <c r="G1129" s="478"/>
      <c r="H1129" s="478"/>
      <c r="I1129" s="478"/>
      <c r="J1129" s="478">
        <v>30</v>
      </c>
      <c r="K1129" s="478"/>
      <c r="L1129" s="478"/>
      <c r="M1129" s="478"/>
      <c r="N1129" s="478"/>
      <c r="O1129" s="478"/>
      <c r="P1129" s="478"/>
      <c r="Q1129" s="478"/>
      <c r="R1129" s="478"/>
      <c r="S1129" s="478"/>
      <c r="T1129" s="478"/>
      <c r="U1129" s="478"/>
      <c r="V1129" s="478"/>
      <c r="W1129" s="478"/>
      <c r="X1129" s="478">
        <v>0</v>
      </c>
      <c r="Y1129" s="478"/>
      <c r="Z1129" s="478"/>
      <c r="AA1129" s="478"/>
      <c r="AB1129" s="478"/>
      <c r="AC1129" s="478"/>
      <c r="AD1129" s="478"/>
      <c r="AE1129" s="478"/>
      <c r="AF1129" s="478"/>
      <c r="AG1129" s="478"/>
      <c r="AH1129" s="478"/>
      <c r="AI1129" s="478"/>
      <c r="AJ1129" s="478"/>
      <c r="AK1129" s="478"/>
      <c r="AL1129" s="478"/>
      <c r="AM1129" s="478"/>
      <c r="AN1129" s="478"/>
      <c r="AO1129" s="478"/>
      <c r="AP1129" s="478"/>
      <c r="AQ1129" s="478"/>
      <c r="AR1129" s="478"/>
      <c r="AS1129" s="478"/>
      <c r="AT1129" s="478"/>
      <c r="AU1129" s="478"/>
      <c r="AV1129" s="478"/>
      <c r="AW1129" s="478"/>
      <c r="AX1129" s="478"/>
      <c r="AY1129" s="478"/>
      <c r="AZ1129" s="478"/>
      <c r="BA1129" s="478"/>
      <c r="BB1129" s="478"/>
      <c r="BC1129" s="478"/>
      <c r="BD1129" s="475" t="s">
        <v>1613</v>
      </c>
      <c r="BE1129" s="475" t="s">
        <v>1613</v>
      </c>
      <c r="BF1129" s="472">
        <v>2017</v>
      </c>
      <c r="BG1129" s="472">
        <v>30</v>
      </c>
      <c r="BH1129" s="472">
        <v>0</v>
      </c>
      <c r="BI1129" s="472"/>
      <c r="BJ1129" s="472"/>
      <c r="BK1129" s="472"/>
      <c r="BL1129" s="472"/>
      <c r="BM1129" s="472"/>
      <c r="BN1129" s="472"/>
      <c r="BO1129" s="472"/>
      <c r="BP1129" s="472"/>
      <c r="BQ1129" s="472"/>
      <c r="BR1129" s="472"/>
      <c r="BS1129" s="472"/>
      <c r="BT1129" s="472"/>
      <c r="BU1129" s="472"/>
      <c r="BV1129" s="472"/>
      <c r="BW1129" s="472"/>
      <c r="BX1129" s="472"/>
      <c r="BY1129" s="472"/>
      <c r="BZ1129" s="472"/>
      <c r="CA1129" s="472"/>
      <c r="CB1129" s="472"/>
      <c r="CC1129" s="472"/>
      <c r="CD1129" s="472"/>
      <c r="CE1129" s="472"/>
      <c r="CF1129" s="472"/>
      <c r="CG1129" s="472"/>
      <c r="CH1129" s="472"/>
      <c r="CI1129" s="472"/>
      <c r="CJ1129" s="472"/>
      <c r="CK1129" s="472"/>
      <c r="CL1129" s="472"/>
      <c r="CM1129" s="472"/>
      <c r="CN1129" s="472"/>
      <c r="CO1129" s="472"/>
      <c r="CP1129" s="472"/>
      <c r="CQ1129" s="472"/>
      <c r="CR1129" s="472"/>
      <c r="CS1129" s="472"/>
      <c r="CT1129" s="472"/>
      <c r="CU1129" s="472"/>
      <c r="CV1129" s="472"/>
      <c r="CW1129" s="472"/>
      <c r="CX1129" s="472"/>
      <c r="CY1129" s="472"/>
      <c r="CZ1129" s="472"/>
      <c r="DA1129" s="472"/>
      <c r="DB1129" s="472"/>
      <c r="DC1129" s="472"/>
      <c r="DD1129" s="472"/>
      <c r="DE1129" s="472"/>
      <c r="DF1129" s="472"/>
      <c r="DG1129" s="472"/>
      <c r="DH1129" s="472"/>
      <c r="DI1129" s="472"/>
      <c r="DJ1129" s="472"/>
      <c r="DK1129" s="472"/>
      <c r="DL1129" s="472"/>
      <c r="DM1129" s="472"/>
      <c r="DN1129" s="472"/>
      <c r="DO1129" s="472"/>
      <c r="DP1129" s="472"/>
      <c r="DQ1129" s="472"/>
      <c r="DR1129" s="472"/>
      <c r="DS1129" s="472"/>
      <c r="DT1129" s="472"/>
      <c r="DU1129" s="472"/>
      <c r="DV1129" s="472"/>
      <c r="DW1129" s="472"/>
      <c r="DX1129" s="472"/>
      <c r="DY1129" s="472"/>
      <c r="DZ1129" s="472"/>
      <c r="EA1129" s="472"/>
      <c r="EB1129" s="472"/>
      <c r="EC1129" s="472"/>
      <c r="ED1129" s="472"/>
      <c r="EE1129" s="472"/>
      <c r="EF1129" s="472"/>
      <c r="EG1129" s="472"/>
      <c r="EH1129" s="472"/>
      <c r="EI1129" s="472"/>
      <c r="EJ1129" s="472"/>
      <c r="EK1129" s="472"/>
      <c r="EL1129" s="472"/>
      <c r="EM1129" s="472"/>
      <c r="EN1129" s="472"/>
      <c r="EO1129" s="472"/>
      <c r="EP1129" s="472"/>
      <c r="EQ1129" s="472"/>
      <c r="ER1129" s="472"/>
      <c r="ES1129" s="472"/>
      <c r="ET1129" s="472"/>
      <c r="EU1129" s="472"/>
      <c r="EV1129" s="472"/>
      <c r="EW1129" s="472"/>
      <c r="EX1129" s="472"/>
      <c r="EY1129" s="472"/>
      <c r="EZ1129" s="472"/>
      <c r="FA1129" s="472"/>
      <c r="FB1129" s="472"/>
      <c r="FC1129" s="472"/>
      <c r="FD1129" s="472"/>
      <c r="FE1129" s="472"/>
      <c r="FF1129" s="472"/>
      <c r="FG1129" s="472"/>
      <c r="FH1129" s="472"/>
      <c r="FI1129" s="472"/>
      <c r="FJ1129" s="472"/>
      <c r="FK1129" s="472"/>
      <c r="FL1129" s="472"/>
      <c r="FM1129" s="472"/>
      <c r="FN1129" s="472"/>
      <c r="FO1129" s="472"/>
      <c r="FP1129" s="472"/>
      <c r="FQ1129" s="472"/>
      <c r="FR1129" s="472"/>
      <c r="FS1129" s="472"/>
      <c r="FT1129" s="472"/>
      <c r="FU1129" s="472"/>
      <c r="FV1129" s="472"/>
      <c r="FW1129" s="472"/>
      <c r="FX1129" s="472"/>
      <c r="FY1129" s="472"/>
      <c r="FZ1129" s="472"/>
      <c r="GA1129" s="472"/>
      <c r="GB1129" s="472"/>
      <c r="GC1129" s="472"/>
      <c r="GD1129" s="472"/>
      <c r="GE1129" s="472"/>
      <c r="GF1129" s="472"/>
      <c r="GG1129" s="472"/>
      <c r="GH1129" s="472"/>
      <c r="GI1129" s="472"/>
      <c r="GJ1129" s="472"/>
      <c r="GK1129" s="472"/>
      <c r="GL1129" s="472"/>
      <c r="GM1129" s="472"/>
      <c r="GN1129" s="472"/>
      <c r="GO1129" s="472"/>
      <c r="GP1129" s="472"/>
      <c r="GQ1129" s="472"/>
      <c r="GR1129" s="472"/>
      <c r="GS1129" s="472"/>
      <c r="GT1129" s="472"/>
      <c r="GU1129" s="472"/>
      <c r="GV1129" s="472"/>
    </row>
    <row r="1130" spans="1:204" s="473" customFormat="1" x14ac:dyDescent="0.2">
      <c r="A1130" s="1061"/>
      <c r="B1130" s="1065"/>
      <c r="C1130" s="475" t="s">
        <v>1152</v>
      </c>
      <c r="D1130" s="478">
        <v>50</v>
      </c>
      <c r="E1130" s="478"/>
      <c r="F1130" s="478"/>
      <c r="G1130" s="478"/>
      <c r="H1130" s="478"/>
      <c r="I1130" s="478"/>
      <c r="J1130" s="478">
        <v>50</v>
      </c>
      <c r="K1130" s="478"/>
      <c r="L1130" s="478"/>
      <c r="M1130" s="478"/>
      <c r="N1130" s="478"/>
      <c r="O1130" s="478"/>
      <c r="P1130" s="478"/>
      <c r="Q1130" s="478"/>
      <c r="R1130" s="478"/>
      <c r="S1130" s="478"/>
      <c r="T1130" s="478"/>
      <c r="U1130" s="478"/>
      <c r="V1130" s="478"/>
      <c r="W1130" s="478"/>
      <c r="X1130" s="478">
        <v>0</v>
      </c>
      <c r="Y1130" s="478"/>
      <c r="Z1130" s="478"/>
      <c r="AA1130" s="478"/>
      <c r="AB1130" s="478"/>
      <c r="AC1130" s="478"/>
      <c r="AD1130" s="478"/>
      <c r="AE1130" s="478"/>
      <c r="AF1130" s="478"/>
      <c r="AG1130" s="478"/>
      <c r="AH1130" s="478"/>
      <c r="AI1130" s="478"/>
      <c r="AJ1130" s="478"/>
      <c r="AK1130" s="478"/>
      <c r="AL1130" s="478"/>
      <c r="AM1130" s="478"/>
      <c r="AN1130" s="478"/>
      <c r="AO1130" s="478"/>
      <c r="AP1130" s="478"/>
      <c r="AQ1130" s="478"/>
      <c r="AR1130" s="478"/>
      <c r="AS1130" s="478"/>
      <c r="AT1130" s="478"/>
      <c r="AU1130" s="478"/>
      <c r="AV1130" s="478"/>
      <c r="AW1130" s="478"/>
      <c r="AX1130" s="478"/>
      <c r="AY1130" s="478"/>
      <c r="AZ1130" s="478"/>
      <c r="BA1130" s="478"/>
      <c r="BB1130" s="478"/>
      <c r="BC1130" s="478"/>
      <c r="BD1130" s="475" t="s">
        <v>2989</v>
      </c>
      <c r="BE1130" s="475" t="s">
        <v>2989</v>
      </c>
      <c r="BF1130" s="472">
        <v>2017</v>
      </c>
      <c r="BG1130" s="472">
        <v>50</v>
      </c>
      <c r="BH1130" s="472">
        <v>0</v>
      </c>
      <c r="BI1130" s="472"/>
      <c r="BJ1130" s="472"/>
      <c r="BK1130" s="472"/>
      <c r="BL1130" s="472"/>
      <c r="BM1130" s="472"/>
      <c r="BN1130" s="472"/>
      <c r="BO1130" s="472"/>
      <c r="BP1130" s="472"/>
      <c r="BQ1130" s="472"/>
      <c r="BR1130" s="472"/>
      <c r="BS1130" s="472"/>
      <c r="BT1130" s="472"/>
      <c r="BU1130" s="472"/>
      <c r="BV1130" s="472"/>
      <c r="BW1130" s="472"/>
      <c r="BX1130" s="472"/>
      <c r="BY1130" s="472"/>
      <c r="BZ1130" s="472"/>
      <c r="CA1130" s="472"/>
      <c r="CB1130" s="472"/>
      <c r="CC1130" s="472"/>
      <c r="CD1130" s="472"/>
      <c r="CE1130" s="472"/>
      <c r="CF1130" s="472"/>
      <c r="CG1130" s="472"/>
      <c r="CH1130" s="472"/>
      <c r="CI1130" s="472"/>
      <c r="CJ1130" s="472"/>
      <c r="CK1130" s="472"/>
      <c r="CL1130" s="472"/>
      <c r="CM1130" s="472"/>
      <c r="CN1130" s="472"/>
      <c r="CO1130" s="472"/>
      <c r="CP1130" s="472"/>
      <c r="CQ1130" s="472"/>
      <c r="CR1130" s="472"/>
      <c r="CS1130" s="472"/>
      <c r="CT1130" s="472"/>
      <c r="CU1130" s="472"/>
      <c r="CV1130" s="472"/>
      <c r="CW1130" s="472"/>
      <c r="CX1130" s="472"/>
      <c r="CY1130" s="472"/>
      <c r="CZ1130" s="472"/>
      <c r="DA1130" s="472"/>
      <c r="DB1130" s="472"/>
      <c r="DC1130" s="472"/>
      <c r="DD1130" s="472"/>
      <c r="DE1130" s="472"/>
      <c r="DF1130" s="472"/>
      <c r="DG1130" s="472"/>
      <c r="DH1130" s="472"/>
      <c r="DI1130" s="472"/>
      <c r="DJ1130" s="472"/>
      <c r="DK1130" s="472"/>
      <c r="DL1130" s="472"/>
      <c r="DM1130" s="472"/>
      <c r="DN1130" s="472"/>
      <c r="DO1130" s="472"/>
      <c r="DP1130" s="472"/>
      <c r="DQ1130" s="472"/>
      <c r="DR1130" s="472"/>
      <c r="DS1130" s="472"/>
      <c r="DT1130" s="472"/>
      <c r="DU1130" s="472"/>
      <c r="DV1130" s="472"/>
      <c r="DW1130" s="472"/>
      <c r="DX1130" s="472"/>
      <c r="DY1130" s="472"/>
      <c r="DZ1130" s="472"/>
      <c r="EA1130" s="472"/>
      <c r="EB1130" s="472"/>
      <c r="EC1130" s="472"/>
      <c r="ED1130" s="472"/>
      <c r="EE1130" s="472"/>
      <c r="EF1130" s="472"/>
      <c r="EG1130" s="472"/>
      <c r="EH1130" s="472"/>
      <c r="EI1130" s="472"/>
      <c r="EJ1130" s="472"/>
      <c r="EK1130" s="472"/>
      <c r="EL1130" s="472"/>
      <c r="EM1130" s="472"/>
      <c r="EN1130" s="472"/>
      <c r="EO1130" s="472"/>
      <c r="EP1130" s="472"/>
      <c r="EQ1130" s="472"/>
      <c r="ER1130" s="472"/>
      <c r="ES1130" s="472"/>
      <c r="ET1130" s="472"/>
      <c r="EU1130" s="472"/>
      <c r="EV1130" s="472"/>
      <c r="EW1130" s="472"/>
      <c r="EX1130" s="472"/>
      <c r="EY1130" s="472"/>
      <c r="EZ1130" s="472"/>
      <c r="FA1130" s="472"/>
      <c r="FB1130" s="472"/>
      <c r="FC1130" s="472"/>
      <c r="FD1130" s="472"/>
      <c r="FE1130" s="472"/>
      <c r="FF1130" s="472"/>
      <c r="FG1130" s="472"/>
      <c r="FH1130" s="472"/>
      <c r="FI1130" s="472"/>
      <c r="FJ1130" s="472"/>
      <c r="FK1130" s="472"/>
      <c r="FL1130" s="472"/>
      <c r="FM1130" s="472"/>
      <c r="FN1130" s="472"/>
      <c r="FO1130" s="472"/>
      <c r="FP1130" s="472"/>
      <c r="FQ1130" s="472"/>
      <c r="FR1130" s="472"/>
      <c r="FS1130" s="472"/>
      <c r="FT1130" s="472"/>
      <c r="FU1130" s="472"/>
      <c r="FV1130" s="472"/>
      <c r="FW1130" s="472"/>
      <c r="FX1130" s="472"/>
      <c r="FY1130" s="472"/>
      <c r="FZ1130" s="472"/>
      <c r="GA1130" s="472"/>
      <c r="GB1130" s="472"/>
      <c r="GC1130" s="472"/>
      <c r="GD1130" s="472"/>
      <c r="GE1130" s="472"/>
      <c r="GF1130" s="472"/>
      <c r="GG1130" s="472"/>
      <c r="GH1130" s="472"/>
      <c r="GI1130" s="472"/>
      <c r="GJ1130" s="472"/>
      <c r="GK1130" s="472"/>
      <c r="GL1130" s="472"/>
      <c r="GM1130" s="472"/>
      <c r="GN1130" s="472"/>
      <c r="GO1130" s="472"/>
      <c r="GP1130" s="472"/>
      <c r="GQ1130" s="472"/>
      <c r="GR1130" s="472"/>
      <c r="GS1130" s="472"/>
      <c r="GT1130" s="472"/>
      <c r="GU1130" s="472"/>
      <c r="GV1130" s="472"/>
    </row>
    <row r="1131" spans="1:204" s="473" customFormat="1" x14ac:dyDescent="0.2">
      <c r="A1131" s="491"/>
      <c r="B1131" s="508" t="s">
        <v>3764</v>
      </c>
      <c r="C1131" s="475" t="s">
        <v>1152</v>
      </c>
      <c r="D1131" s="478">
        <v>1.3</v>
      </c>
      <c r="E1131" s="478"/>
      <c r="F1131" s="478"/>
      <c r="G1131" s="478"/>
      <c r="H1131" s="478"/>
      <c r="I1131" s="478"/>
      <c r="J1131" s="478"/>
      <c r="K1131" s="478"/>
      <c r="L1131" s="478"/>
      <c r="M1131" s="478"/>
      <c r="N1131" s="478"/>
      <c r="O1131" s="478"/>
      <c r="P1131" s="478"/>
      <c r="Q1131" s="478"/>
      <c r="R1131" s="478"/>
      <c r="S1131" s="478"/>
      <c r="T1131" s="478"/>
      <c r="U1131" s="478"/>
      <c r="V1131" s="478"/>
      <c r="W1131" s="478"/>
      <c r="X1131" s="478">
        <v>0</v>
      </c>
      <c r="Y1131" s="478"/>
      <c r="Z1131" s="478"/>
      <c r="AA1131" s="478"/>
      <c r="AB1131" s="478"/>
      <c r="AC1131" s="478"/>
      <c r="AD1131" s="478"/>
      <c r="AE1131" s="478"/>
      <c r="AF1131" s="478"/>
      <c r="AG1131" s="478"/>
      <c r="AH1131" s="478"/>
      <c r="AI1131" s="478"/>
      <c r="AJ1131" s="478"/>
      <c r="AK1131" s="478"/>
      <c r="AL1131" s="478"/>
      <c r="AM1131" s="478"/>
      <c r="AN1131" s="478"/>
      <c r="AO1131" s="478"/>
      <c r="AP1131" s="478"/>
      <c r="AQ1131" s="478"/>
      <c r="AR1131" s="478"/>
      <c r="AS1131" s="478"/>
      <c r="AT1131" s="478"/>
      <c r="AU1131" s="478"/>
      <c r="AV1131" s="478"/>
      <c r="AW1131" s="478"/>
      <c r="AX1131" s="478"/>
      <c r="AY1131" s="478"/>
      <c r="AZ1131" s="478"/>
      <c r="BA1131" s="478"/>
      <c r="BB1131" s="478"/>
      <c r="BC1131" s="478"/>
      <c r="BD1131" s="475" t="s">
        <v>2989</v>
      </c>
      <c r="BE1131" s="475"/>
      <c r="BF1131" s="472"/>
      <c r="BG1131" s="472">
        <v>0</v>
      </c>
      <c r="BH1131" s="472">
        <v>1.3</v>
      </c>
      <c r="BI1131" s="472"/>
      <c r="BJ1131" s="472"/>
      <c r="BK1131" s="472"/>
      <c r="BL1131" s="472"/>
      <c r="BM1131" s="472"/>
      <c r="BN1131" s="472"/>
      <c r="BO1131" s="472"/>
      <c r="BP1131" s="472"/>
      <c r="BQ1131" s="472"/>
      <c r="BR1131" s="472"/>
      <c r="BS1131" s="472"/>
      <c r="BT1131" s="472"/>
      <c r="BU1131" s="472"/>
      <c r="BV1131" s="472"/>
      <c r="BW1131" s="472"/>
      <c r="BX1131" s="472"/>
      <c r="BY1131" s="472"/>
      <c r="BZ1131" s="472"/>
      <c r="CA1131" s="472"/>
      <c r="CB1131" s="472"/>
      <c r="CC1131" s="472"/>
      <c r="CD1131" s="472"/>
      <c r="CE1131" s="472"/>
      <c r="CF1131" s="472"/>
      <c r="CG1131" s="472"/>
      <c r="CH1131" s="472"/>
      <c r="CI1131" s="472"/>
      <c r="CJ1131" s="472"/>
      <c r="CK1131" s="472"/>
      <c r="CL1131" s="472"/>
      <c r="CM1131" s="472"/>
      <c r="CN1131" s="472"/>
      <c r="CO1131" s="472"/>
      <c r="CP1131" s="472"/>
      <c r="CQ1131" s="472"/>
      <c r="CR1131" s="472"/>
      <c r="CS1131" s="472"/>
      <c r="CT1131" s="472"/>
      <c r="CU1131" s="472"/>
      <c r="CV1131" s="472"/>
      <c r="CW1131" s="472"/>
      <c r="CX1131" s="472"/>
      <c r="CY1131" s="472"/>
      <c r="CZ1131" s="472"/>
      <c r="DA1131" s="472"/>
      <c r="DB1131" s="472"/>
      <c r="DC1131" s="472"/>
      <c r="DD1131" s="472"/>
      <c r="DE1131" s="472"/>
      <c r="DF1131" s="472"/>
      <c r="DG1131" s="472"/>
      <c r="DH1131" s="472"/>
      <c r="DI1131" s="472"/>
      <c r="DJ1131" s="472"/>
      <c r="DK1131" s="472"/>
      <c r="DL1131" s="472"/>
      <c r="DM1131" s="472"/>
      <c r="DN1131" s="472"/>
      <c r="DO1131" s="472"/>
      <c r="DP1131" s="472"/>
      <c r="DQ1131" s="472"/>
      <c r="DR1131" s="472"/>
      <c r="DS1131" s="472"/>
      <c r="DT1131" s="472"/>
      <c r="DU1131" s="472"/>
      <c r="DV1131" s="472"/>
      <c r="DW1131" s="472"/>
      <c r="DX1131" s="472"/>
      <c r="DY1131" s="472"/>
      <c r="DZ1131" s="472"/>
      <c r="EA1131" s="472"/>
      <c r="EB1131" s="472"/>
      <c r="EC1131" s="472"/>
      <c r="ED1131" s="472"/>
      <c r="EE1131" s="472"/>
      <c r="EF1131" s="472"/>
      <c r="EG1131" s="472"/>
      <c r="EH1131" s="472"/>
      <c r="EI1131" s="472"/>
      <c r="EJ1131" s="472"/>
      <c r="EK1131" s="472"/>
      <c r="EL1131" s="472"/>
      <c r="EM1131" s="472"/>
      <c r="EN1131" s="472"/>
      <c r="EO1131" s="472"/>
      <c r="EP1131" s="472"/>
      <c r="EQ1131" s="472"/>
      <c r="ER1131" s="472"/>
      <c r="ES1131" s="472"/>
      <c r="ET1131" s="472"/>
      <c r="EU1131" s="472"/>
      <c r="EV1131" s="472"/>
      <c r="EW1131" s="472"/>
      <c r="EX1131" s="472"/>
      <c r="EY1131" s="472"/>
      <c r="EZ1131" s="472"/>
      <c r="FA1131" s="472"/>
      <c r="FB1131" s="472"/>
      <c r="FC1131" s="472"/>
      <c r="FD1131" s="472"/>
      <c r="FE1131" s="472"/>
      <c r="FF1131" s="472"/>
      <c r="FG1131" s="472"/>
      <c r="FH1131" s="472"/>
      <c r="FI1131" s="472"/>
      <c r="FJ1131" s="472"/>
      <c r="FK1131" s="472"/>
      <c r="FL1131" s="472"/>
      <c r="FM1131" s="472"/>
      <c r="FN1131" s="472"/>
      <c r="FO1131" s="472"/>
      <c r="FP1131" s="472"/>
      <c r="FQ1131" s="472"/>
      <c r="FR1131" s="472"/>
      <c r="FS1131" s="472"/>
      <c r="FT1131" s="472"/>
      <c r="FU1131" s="472"/>
      <c r="FV1131" s="472"/>
      <c r="FW1131" s="472"/>
      <c r="FX1131" s="472"/>
      <c r="FY1131" s="472"/>
      <c r="FZ1131" s="472"/>
      <c r="GA1131" s="472"/>
      <c r="GB1131" s="472"/>
      <c r="GC1131" s="472"/>
      <c r="GD1131" s="472"/>
      <c r="GE1131" s="472"/>
      <c r="GF1131" s="472"/>
      <c r="GG1131" s="472"/>
      <c r="GH1131" s="472"/>
      <c r="GI1131" s="472"/>
      <c r="GJ1131" s="472"/>
      <c r="GK1131" s="472"/>
      <c r="GL1131" s="472"/>
      <c r="GM1131" s="472"/>
      <c r="GN1131" s="472"/>
      <c r="GO1131" s="472"/>
      <c r="GP1131" s="472"/>
      <c r="GQ1131" s="472"/>
      <c r="GR1131" s="472"/>
      <c r="GS1131" s="472"/>
      <c r="GT1131" s="472"/>
      <c r="GU1131" s="472"/>
      <c r="GV1131" s="472"/>
    </row>
    <row r="1132" spans="1:204" s="524" customFormat="1" x14ac:dyDescent="0.2">
      <c r="A1132" s="520" t="s">
        <v>3765</v>
      </c>
      <c r="B1132" s="521" t="s">
        <v>1305</v>
      </c>
      <c r="C1132" s="522"/>
      <c r="D1132" s="512">
        <v>0</v>
      </c>
      <c r="E1132" s="512"/>
      <c r="F1132" s="512"/>
      <c r="G1132" s="512"/>
      <c r="H1132" s="512"/>
      <c r="I1132" s="512"/>
      <c r="J1132" s="512"/>
      <c r="K1132" s="512"/>
      <c r="L1132" s="512"/>
      <c r="M1132" s="512"/>
      <c r="N1132" s="512"/>
      <c r="O1132" s="512"/>
      <c r="P1132" s="512"/>
      <c r="Q1132" s="512"/>
      <c r="R1132" s="512"/>
      <c r="S1132" s="512"/>
      <c r="T1132" s="512"/>
      <c r="U1132" s="512"/>
      <c r="V1132" s="512"/>
      <c r="W1132" s="512"/>
      <c r="X1132" s="478">
        <v>0</v>
      </c>
      <c r="Y1132" s="512"/>
      <c r="Z1132" s="512"/>
      <c r="AA1132" s="512"/>
      <c r="AB1132" s="512"/>
      <c r="AC1132" s="512"/>
      <c r="AD1132" s="512"/>
      <c r="AE1132" s="512"/>
      <c r="AF1132" s="512"/>
      <c r="AG1132" s="512"/>
      <c r="AH1132" s="512"/>
      <c r="AI1132" s="512"/>
      <c r="AJ1132" s="512"/>
      <c r="AK1132" s="512"/>
      <c r="AL1132" s="512"/>
      <c r="AM1132" s="512"/>
      <c r="AN1132" s="512"/>
      <c r="AO1132" s="512"/>
      <c r="AP1132" s="512"/>
      <c r="AQ1132" s="512"/>
      <c r="AR1132" s="512"/>
      <c r="AS1132" s="512"/>
      <c r="AT1132" s="512"/>
      <c r="AU1132" s="512"/>
      <c r="AV1132" s="512"/>
      <c r="AW1132" s="512"/>
      <c r="AX1132" s="512"/>
      <c r="AY1132" s="512"/>
      <c r="AZ1132" s="512"/>
      <c r="BA1132" s="512"/>
      <c r="BB1132" s="512"/>
      <c r="BC1132" s="512"/>
      <c r="BD1132" s="522"/>
      <c r="BE1132" s="522"/>
      <c r="BF1132" s="523"/>
      <c r="BG1132" s="523">
        <v>0</v>
      </c>
      <c r="BH1132" s="523">
        <v>0</v>
      </c>
      <c r="BI1132" s="523"/>
      <c r="BJ1132" s="523"/>
      <c r="BK1132" s="523"/>
      <c r="BL1132" s="523"/>
      <c r="BM1132" s="523"/>
      <c r="BN1132" s="523"/>
      <c r="BO1132" s="523"/>
      <c r="BP1132" s="523"/>
      <c r="BQ1132" s="523"/>
      <c r="BR1132" s="523"/>
      <c r="BS1132" s="523"/>
      <c r="BT1132" s="523"/>
      <c r="BU1132" s="523"/>
      <c r="BV1132" s="523"/>
      <c r="BW1132" s="523"/>
      <c r="BX1132" s="523"/>
      <c r="BY1132" s="523"/>
      <c r="BZ1132" s="523"/>
      <c r="CA1132" s="523"/>
      <c r="CB1132" s="523"/>
      <c r="CC1132" s="523"/>
      <c r="CD1132" s="523"/>
      <c r="CE1132" s="523"/>
      <c r="CF1132" s="523"/>
      <c r="CG1132" s="523"/>
      <c r="CH1132" s="523"/>
      <c r="CI1132" s="523"/>
      <c r="CJ1132" s="523"/>
      <c r="CK1132" s="523"/>
      <c r="CL1132" s="523"/>
      <c r="CM1132" s="523"/>
      <c r="CN1132" s="523"/>
      <c r="CO1132" s="523"/>
      <c r="CP1132" s="523"/>
      <c r="CQ1132" s="523"/>
      <c r="CR1132" s="523"/>
      <c r="CS1132" s="523"/>
      <c r="CT1132" s="523"/>
      <c r="CU1132" s="523"/>
      <c r="CV1132" s="523"/>
      <c r="CW1132" s="523"/>
      <c r="CX1132" s="523"/>
      <c r="CY1132" s="523"/>
      <c r="CZ1132" s="523"/>
      <c r="DA1132" s="523"/>
      <c r="DB1132" s="523"/>
      <c r="DC1132" s="523"/>
      <c r="DD1132" s="523"/>
      <c r="DE1132" s="523"/>
      <c r="DF1132" s="523"/>
      <c r="DG1132" s="523"/>
      <c r="DH1132" s="523"/>
      <c r="DI1132" s="523"/>
      <c r="DJ1132" s="523"/>
      <c r="DK1132" s="523"/>
      <c r="DL1132" s="523"/>
      <c r="DM1132" s="523"/>
      <c r="DN1132" s="523"/>
      <c r="DO1132" s="523"/>
      <c r="DP1132" s="523"/>
      <c r="DQ1132" s="523"/>
      <c r="DR1132" s="523"/>
      <c r="DS1132" s="523"/>
      <c r="DT1132" s="523"/>
      <c r="DU1132" s="523"/>
      <c r="DV1132" s="523"/>
      <c r="DW1132" s="523"/>
      <c r="DX1132" s="523"/>
      <c r="DY1132" s="523"/>
      <c r="DZ1132" s="523"/>
      <c r="EA1132" s="523"/>
      <c r="EB1132" s="523"/>
      <c r="EC1132" s="523"/>
      <c r="ED1132" s="523"/>
      <c r="EE1132" s="523"/>
      <c r="EF1132" s="523"/>
      <c r="EG1132" s="523"/>
      <c r="EH1132" s="523"/>
      <c r="EI1132" s="523"/>
      <c r="EJ1132" s="523"/>
      <c r="EK1132" s="523"/>
      <c r="EL1132" s="523"/>
      <c r="EM1132" s="523"/>
      <c r="EN1132" s="523"/>
      <c r="EO1132" s="523"/>
      <c r="EP1132" s="523"/>
      <c r="EQ1132" s="523"/>
      <c r="ER1132" s="523"/>
      <c r="ES1132" s="523"/>
      <c r="ET1132" s="523"/>
      <c r="EU1132" s="523"/>
      <c r="EV1132" s="523"/>
      <c r="EW1132" s="523"/>
      <c r="EX1132" s="523"/>
      <c r="EY1132" s="523"/>
      <c r="EZ1132" s="523"/>
      <c r="FA1132" s="523"/>
      <c r="FB1132" s="523"/>
      <c r="FC1132" s="523"/>
      <c r="FD1132" s="523"/>
      <c r="FE1132" s="523"/>
      <c r="FF1132" s="523"/>
      <c r="FG1132" s="523"/>
      <c r="FH1132" s="523"/>
      <c r="FI1132" s="523"/>
      <c r="FJ1132" s="523"/>
      <c r="FK1132" s="523"/>
      <c r="FL1132" s="523"/>
      <c r="FM1132" s="523"/>
      <c r="FN1132" s="523"/>
      <c r="FO1132" s="523"/>
      <c r="FP1132" s="523"/>
      <c r="FQ1132" s="523"/>
      <c r="FR1132" s="523"/>
      <c r="FS1132" s="523"/>
      <c r="FT1132" s="523"/>
      <c r="FU1132" s="523"/>
      <c r="FV1132" s="523"/>
      <c r="FW1132" s="523"/>
      <c r="FX1132" s="523"/>
      <c r="FY1132" s="523"/>
      <c r="FZ1132" s="523"/>
      <c r="GA1132" s="523"/>
      <c r="GB1132" s="523"/>
      <c r="GC1132" s="523"/>
      <c r="GD1132" s="523"/>
      <c r="GE1132" s="523"/>
      <c r="GF1132" s="523"/>
      <c r="GG1132" s="523"/>
      <c r="GH1132" s="523"/>
      <c r="GI1132" s="523"/>
      <c r="GJ1132" s="523"/>
      <c r="GK1132" s="523"/>
      <c r="GL1132" s="523"/>
      <c r="GM1132" s="523"/>
      <c r="GN1132" s="523"/>
      <c r="GO1132" s="523"/>
      <c r="GP1132" s="523"/>
      <c r="GQ1132" s="523"/>
      <c r="GR1132" s="523"/>
      <c r="GS1132" s="523"/>
      <c r="GT1132" s="523"/>
      <c r="GU1132" s="523"/>
      <c r="GV1132" s="523"/>
    </row>
    <row r="1133" spans="1:204" s="473" customFormat="1" x14ac:dyDescent="0.2">
      <c r="A1133" s="491"/>
      <c r="B1133" s="501" t="s">
        <v>3766</v>
      </c>
      <c r="C1133" s="475" t="s">
        <v>1153</v>
      </c>
      <c r="D1133" s="478">
        <v>0.25</v>
      </c>
      <c r="E1133" s="478">
        <v>0.05</v>
      </c>
      <c r="F1133" s="478"/>
      <c r="G1133" s="478">
        <v>0.1</v>
      </c>
      <c r="H1133" s="478"/>
      <c r="I1133" s="478">
        <v>0.1</v>
      </c>
      <c r="J1133" s="478"/>
      <c r="K1133" s="478"/>
      <c r="L1133" s="478"/>
      <c r="M1133" s="478"/>
      <c r="N1133" s="478"/>
      <c r="O1133" s="478"/>
      <c r="P1133" s="478"/>
      <c r="Q1133" s="478"/>
      <c r="R1133" s="478"/>
      <c r="S1133" s="478"/>
      <c r="T1133" s="478"/>
      <c r="U1133" s="478"/>
      <c r="V1133" s="478"/>
      <c r="W1133" s="478"/>
      <c r="X1133" s="478">
        <v>0</v>
      </c>
      <c r="Y1133" s="478"/>
      <c r="Z1133" s="478"/>
      <c r="AA1133" s="478"/>
      <c r="AB1133" s="478"/>
      <c r="AC1133" s="478"/>
      <c r="AD1133" s="478"/>
      <c r="AE1133" s="478"/>
      <c r="AF1133" s="478"/>
      <c r="AG1133" s="478"/>
      <c r="AH1133" s="478"/>
      <c r="AI1133" s="478"/>
      <c r="AJ1133" s="478"/>
      <c r="AK1133" s="478"/>
      <c r="AL1133" s="478"/>
      <c r="AM1133" s="478"/>
      <c r="AN1133" s="478"/>
      <c r="AO1133" s="478"/>
      <c r="AP1133" s="478"/>
      <c r="AQ1133" s="478"/>
      <c r="AR1133" s="478"/>
      <c r="AS1133" s="478"/>
      <c r="AT1133" s="478"/>
      <c r="AU1133" s="478"/>
      <c r="AV1133" s="478"/>
      <c r="AW1133" s="478"/>
      <c r="AX1133" s="478"/>
      <c r="AY1133" s="478"/>
      <c r="AZ1133" s="478"/>
      <c r="BA1133" s="478"/>
      <c r="BB1133" s="478"/>
      <c r="BC1133" s="478"/>
      <c r="BD1133" s="475" t="s">
        <v>3048</v>
      </c>
      <c r="BE1133" s="475" t="s">
        <v>3048</v>
      </c>
      <c r="BF1133" s="472">
        <v>2017</v>
      </c>
      <c r="BG1133" s="472">
        <v>0.25</v>
      </c>
      <c r="BH1133" s="472">
        <v>0</v>
      </c>
      <c r="BI1133" s="472"/>
      <c r="BJ1133" s="472"/>
      <c r="BK1133" s="472"/>
      <c r="BL1133" s="472"/>
      <c r="BM1133" s="472"/>
      <c r="BN1133" s="472"/>
      <c r="BO1133" s="472"/>
      <c r="BP1133" s="472"/>
      <c r="BQ1133" s="472"/>
      <c r="BR1133" s="472"/>
      <c r="BS1133" s="472"/>
      <c r="BT1133" s="472"/>
      <c r="BU1133" s="472"/>
      <c r="BV1133" s="472"/>
      <c r="BW1133" s="472"/>
      <c r="BX1133" s="472"/>
      <c r="BY1133" s="472"/>
      <c r="BZ1133" s="472"/>
      <c r="CA1133" s="472"/>
      <c r="CB1133" s="472"/>
      <c r="CC1133" s="472"/>
      <c r="CD1133" s="472"/>
      <c r="CE1133" s="472"/>
      <c r="CF1133" s="472"/>
      <c r="CG1133" s="472"/>
      <c r="CH1133" s="472"/>
      <c r="CI1133" s="472"/>
      <c r="CJ1133" s="472"/>
      <c r="CK1133" s="472"/>
      <c r="CL1133" s="472"/>
      <c r="CM1133" s="472"/>
      <c r="CN1133" s="472"/>
      <c r="CO1133" s="472"/>
      <c r="CP1133" s="472"/>
      <c r="CQ1133" s="472"/>
      <c r="CR1133" s="472"/>
      <c r="CS1133" s="472"/>
      <c r="CT1133" s="472"/>
      <c r="CU1133" s="472"/>
      <c r="CV1133" s="472"/>
      <c r="CW1133" s="472"/>
      <c r="CX1133" s="472"/>
      <c r="CY1133" s="472"/>
      <c r="CZ1133" s="472"/>
      <c r="DA1133" s="472"/>
      <c r="DB1133" s="472"/>
      <c r="DC1133" s="472"/>
      <c r="DD1133" s="472"/>
      <c r="DE1133" s="472"/>
      <c r="DF1133" s="472"/>
      <c r="DG1133" s="472"/>
      <c r="DH1133" s="472"/>
      <c r="DI1133" s="472"/>
      <c r="DJ1133" s="472"/>
      <c r="DK1133" s="472"/>
      <c r="DL1133" s="472"/>
      <c r="DM1133" s="472"/>
      <c r="DN1133" s="472"/>
      <c r="DO1133" s="472"/>
      <c r="DP1133" s="472"/>
      <c r="DQ1133" s="472"/>
      <c r="DR1133" s="472"/>
      <c r="DS1133" s="472"/>
      <c r="DT1133" s="472"/>
      <c r="DU1133" s="472"/>
      <c r="DV1133" s="472"/>
      <c r="DW1133" s="472"/>
      <c r="DX1133" s="472"/>
      <c r="DY1133" s="472"/>
      <c r="DZ1133" s="472"/>
      <c r="EA1133" s="472"/>
      <c r="EB1133" s="472"/>
      <c r="EC1133" s="472"/>
      <c r="ED1133" s="472"/>
      <c r="EE1133" s="472"/>
      <c r="EF1133" s="472"/>
      <c r="EG1133" s="472"/>
      <c r="EH1133" s="472"/>
      <c r="EI1133" s="472"/>
      <c r="EJ1133" s="472"/>
      <c r="EK1133" s="472"/>
      <c r="EL1133" s="472"/>
      <c r="EM1133" s="472"/>
      <c r="EN1133" s="472"/>
      <c r="EO1133" s="472"/>
      <c r="EP1133" s="472"/>
      <c r="EQ1133" s="472"/>
      <c r="ER1133" s="472"/>
      <c r="ES1133" s="472"/>
      <c r="ET1133" s="472"/>
      <c r="EU1133" s="472"/>
      <c r="EV1133" s="472"/>
      <c r="EW1133" s="472"/>
      <c r="EX1133" s="472"/>
      <c r="EY1133" s="472"/>
      <c r="EZ1133" s="472"/>
      <c r="FA1133" s="472"/>
      <c r="FB1133" s="472"/>
      <c r="FC1133" s="472"/>
      <c r="FD1133" s="472"/>
      <c r="FE1133" s="472"/>
      <c r="FF1133" s="472"/>
      <c r="FG1133" s="472"/>
      <c r="FH1133" s="472"/>
      <c r="FI1133" s="472"/>
      <c r="FJ1133" s="472"/>
      <c r="FK1133" s="472"/>
      <c r="FL1133" s="472"/>
      <c r="FM1133" s="472"/>
      <c r="FN1133" s="472"/>
      <c r="FO1133" s="472"/>
      <c r="FP1133" s="472"/>
      <c r="FQ1133" s="472"/>
      <c r="FR1133" s="472"/>
      <c r="FS1133" s="472"/>
      <c r="FT1133" s="472"/>
      <c r="FU1133" s="472"/>
      <c r="FV1133" s="472"/>
      <c r="FW1133" s="472"/>
      <c r="FX1133" s="472"/>
      <c r="FY1133" s="472"/>
      <c r="FZ1133" s="472"/>
      <c r="GA1133" s="472"/>
      <c r="GB1133" s="472"/>
      <c r="GC1133" s="472"/>
      <c r="GD1133" s="472"/>
      <c r="GE1133" s="472"/>
      <c r="GF1133" s="472"/>
      <c r="GG1133" s="472"/>
      <c r="GH1133" s="472"/>
      <c r="GI1133" s="472"/>
      <c r="GJ1133" s="472"/>
      <c r="GK1133" s="472"/>
      <c r="GL1133" s="472"/>
      <c r="GM1133" s="472"/>
      <c r="GN1133" s="472"/>
      <c r="GO1133" s="472"/>
      <c r="GP1133" s="472"/>
      <c r="GQ1133" s="472"/>
      <c r="GR1133" s="472"/>
      <c r="GS1133" s="472"/>
      <c r="GT1133" s="472"/>
      <c r="GU1133" s="472"/>
      <c r="GV1133" s="472"/>
    </row>
    <row r="1134" spans="1:204" s="473" customFormat="1" x14ac:dyDescent="0.2">
      <c r="A1134" s="491"/>
      <c r="B1134" s="501" t="s">
        <v>3766</v>
      </c>
      <c r="C1134" s="475" t="s">
        <v>1153</v>
      </c>
      <c r="D1134" s="478">
        <v>0.5</v>
      </c>
      <c r="E1134" s="478"/>
      <c r="F1134" s="478"/>
      <c r="G1134" s="478"/>
      <c r="H1134" s="478"/>
      <c r="I1134" s="478"/>
      <c r="J1134" s="478"/>
      <c r="K1134" s="478"/>
      <c r="L1134" s="478"/>
      <c r="M1134" s="478"/>
      <c r="N1134" s="478"/>
      <c r="O1134" s="478"/>
      <c r="P1134" s="478"/>
      <c r="Q1134" s="478"/>
      <c r="R1134" s="478"/>
      <c r="S1134" s="478"/>
      <c r="T1134" s="478"/>
      <c r="U1134" s="478"/>
      <c r="V1134" s="478"/>
      <c r="W1134" s="478"/>
      <c r="X1134" s="478">
        <v>0</v>
      </c>
      <c r="Y1134" s="478"/>
      <c r="Z1134" s="478"/>
      <c r="AA1134" s="478"/>
      <c r="AB1134" s="478"/>
      <c r="AC1134" s="478"/>
      <c r="AD1134" s="478"/>
      <c r="AE1134" s="478"/>
      <c r="AF1134" s="478"/>
      <c r="AG1134" s="478"/>
      <c r="AH1134" s="478"/>
      <c r="AI1134" s="478"/>
      <c r="AJ1134" s="478"/>
      <c r="AK1134" s="478"/>
      <c r="AL1134" s="478"/>
      <c r="AM1134" s="478"/>
      <c r="AN1134" s="478"/>
      <c r="AO1134" s="478"/>
      <c r="AP1134" s="478"/>
      <c r="AQ1134" s="478"/>
      <c r="AR1134" s="478"/>
      <c r="AS1134" s="478"/>
      <c r="AT1134" s="478"/>
      <c r="AU1134" s="478"/>
      <c r="AV1134" s="478"/>
      <c r="AW1134" s="478"/>
      <c r="AX1134" s="478"/>
      <c r="AY1134" s="478"/>
      <c r="AZ1134" s="478"/>
      <c r="BA1134" s="478"/>
      <c r="BB1134" s="478"/>
      <c r="BC1134" s="478"/>
      <c r="BD1134" s="475" t="s">
        <v>3048</v>
      </c>
      <c r="BE1134" s="475"/>
      <c r="BF1134" s="472"/>
      <c r="BG1134" s="472">
        <v>0</v>
      </c>
      <c r="BH1134" s="472">
        <v>0.5</v>
      </c>
      <c r="BI1134" s="472"/>
      <c r="BJ1134" s="472"/>
      <c r="BK1134" s="472"/>
      <c r="BL1134" s="472"/>
      <c r="BM1134" s="472"/>
      <c r="BN1134" s="472"/>
      <c r="BO1134" s="472"/>
      <c r="BP1134" s="472"/>
      <c r="BQ1134" s="472"/>
      <c r="BR1134" s="472"/>
      <c r="BS1134" s="472"/>
      <c r="BT1134" s="472"/>
      <c r="BU1134" s="472"/>
      <c r="BV1134" s="472"/>
      <c r="BW1134" s="472"/>
      <c r="BX1134" s="472"/>
      <c r="BY1134" s="472"/>
      <c r="BZ1134" s="472"/>
      <c r="CA1134" s="472"/>
      <c r="CB1134" s="472"/>
      <c r="CC1134" s="472"/>
      <c r="CD1134" s="472"/>
      <c r="CE1134" s="472"/>
      <c r="CF1134" s="472"/>
      <c r="CG1134" s="472"/>
      <c r="CH1134" s="472"/>
      <c r="CI1134" s="472"/>
      <c r="CJ1134" s="472"/>
      <c r="CK1134" s="472"/>
      <c r="CL1134" s="472"/>
      <c r="CM1134" s="472"/>
      <c r="CN1134" s="472"/>
      <c r="CO1134" s="472"/>
      <c r="CP1134" s="472"/>
      <c r="CQ1134" s="472"/>
      <c r="CR1134" s="472"/>
      <c r="CS1134" s="472"/>
      <c r="CT1134" s="472"/>
      <c r="CU1134" s="472"/>
      <c r="CV1134" s="472"/>
      <c r="CW1134" s="472"/>
      <c r="CX1134" s="472"/>
      <c r="CY1134" s="472"/>
      <c r="CZ1134" s="472"/>
      <c r="DA1134" s="472"/>
      <c r="DB1134" s="472"/>
      <c r="DC1134" s="472"/>
      <c r="DD1134" s="472"/>
      <c r="DE1134" s="472"/>
      <c r="DF1134" s="472"/>
      <c r="DG1134" s="472"/>
      <c r="DH1134" s="472"/>
      <c r="DI1134" s="472"/>
      <c r="DJ1134" s="472"/>
      <c r="DK1134" s="472"/>
      <c r="DL1134" s="472"/>
      <c r="DM1134" s="472"/>
      <c r="DN1134" s="472"/>
      <c r="DO1134" s="472"/>
      <c r="DP1134" s="472"/>
      <c r="DQ1134" s="472"/>
      <c r="DR1134" s="472"/>
      <c r="DS1134" s="472"/>
      <c r="DT1134" s="472"/>
      <c r="DU1134" s="472"/>
      <c r="DV1134" s="472"/>
      <c r="DW1134" s="472"/>
      <c r="DX1134" s="472"/>
      <c r="DY1134" s="472"/>
      <c r="DZ1134" s="472"/>
      <c r="EA1134" s="472"/>
      <c r="EB1134" s="472"/>
      <c r="EC1134" s="472"/>
      <c r="ED1134" s="472"/>
      <c r="EE1134" s="472"/>
      <c r="EF1134" s="472"/>
      <c r="EG1134" s="472"/>
      <c r="EH1134" s="472"/>
      <c r="EI1134" s="472"/>
      <c r="EJ1134" s="472"/>
      <c r="EK1134" s="472"/>
      <c r="EL1134" s="472"/>
      <c r="EM1134" s="472"/>
      <c r="EN1134" s="472"/>
      <c r="EO1134" s="472"/>
      <c r="EP1134" s="472"/>
      <c r="EQ1134" s="472"/>
      <c r="ER1134" s="472"/>
      <c r="ES1134" s="472"/>
      <c r="ET1134" s="472"/>
      <c r="EU1134" s="472"/>
      <c r="EV1134" s="472"/>
      <c r="EW1134" s="472"/>
      <c r="EX1134" s="472"/>
      <c r="EY1134" s="472"/>
      <c r="EZ1134" s="472"/>
      <c r="FA1134" s="472"/>
      <c r="FB1134" s="472"/>
      <c r="FC1134" s="472"/>
      <c r="FD1134" s="472"/>
      <c r="FE1134" s="472"/>
      <c r="FF1134" s="472"/>
      <c r="FG1134" s="472"/>
      <c r="FH1134" s="472"/>
      <c r="FI1134" s="472"/>
      <c r="FJ1134" s="472"/>
      <c r="FK1134" s="472"/>
      <c r="FL1134" s="472"/>
      <c r="FM1134" s="472"/>
      <c r="FN1134" s="472"/>
      <c r="FO1134" s="472"/>
      <c r="FP1134" s="472"/>
      <c r="FQ1134" s="472"/>
      <c r="FR1134" s="472"/>
      <c r="FS1134" s="472"/>
      <c r="FT1134" s="472"/>
      <c r="FU1134" s="472"/>
      <c r="FV1134" s="472"/>
      <c r="FW1134" s="472"/>
      <c r="FX1134" s="472"/>
      <c r="FY1134" s="472"/>
      <c r="FZ1134" s="472"/>
      <c r="GA1134" s="472"/>
      <c r="GB1134" s="472"/>
      <c r="GC1134" s="472"/>
      <c r="GD1134" s="472"/>
      <c r="GE1134" s="472"/>
      <c r="GF1134" s="472"/>
      <c r="GG1134" s="472"/>
      <c r="GH1134" s="472"/>
      <c r="GI1134" s="472"/>
      <c r="GJ1134" s="472"/>
      <c r="GK1134" s="472"/>
      <c r="GL1134" s="472"/>
      <c r="GM1134" s="472"/>
      <c r="GN1134" s="472"/>
      <c r="GO1134" s="472"/>
      <c r="GP1134" s="472"/>
      <c r="GQ1134" s="472"/>
      <c r="GR1134" s="472"/>
      <c r="GS1134" s="472"/>
      <c r="GT1134" s="472"/>
      <c r="GU1134" s="472"/>
      <c r="GV1134" s="472"/>
    </row>
    <row r="1135" spans="1:204" s="473" customFormat="1" x14ac:dyDescent="0.2">
      <c r="A1135" s="1061"/>
      <c r="B1135" s="1063" t="s">
        <v>3767</v>
      </c>
      <c r="C1135" s="475" t="s">
        <v>1153</v>
      </c>
      <c r="D1135" s="478">
        <v>2</v>
      </c>
      <c r="E1135" s="478"/>
      <c r="F1135" s="478"/>
      <c r="G1135" s="478"/>
      <c r="H1135" s="478"/>
      <c r="I1135" s="478"/>
      <c r="J1135" s="478"/>
      <c r="K1135" s="478"/>
      <c r="L1135" s="478"/>
      <c r="M1135" s="478"/>
      <c r="N1135" s="478"/>
      <c r="O1135" s="478"/>
      <c r="P1135" s="478"/>
      <c r="Q1135" s="478"/>
      <c r="R1135" s="478"/>
      <c r="S1135" s="478"/>
      <c r="T1135" s="478"/>
      <c r="U1135" s="478"/>
      <c r="V1135" s="478"/>
      <c r="W1135" s="478"/>
      <c r="X1135" s="478">
        <v>0</v>
      </c>
      <c r="Y1135" s="478"/>
      <c r="Z1135" s="478"/>
      <c r="AA1135" s="478"/>
      <c r="AB1135" s="478"/>
      <c r="AC1135" s="478"/>
      <c r="AD1135" s="478"/>
      <c r="AE1135" s="478"/>
      <c r="AF1135" s="478"/>
      <c r="AG1135" s="478"/>
      <c r="AH1135" s="478"/>
      <c r="AI1135" s="478"/>
      <c r="AJ1135" s="478"/>
      <c r="AK1135" s="478"/>
      <c r="AL1135" s="478"/>
      <c r="AM1135" s="478"/>
      <c r="AN1135" s="478"/>
      <c r="AO1135" s="478"/>
      <c r="AP1135" s="478"/>
      <c r="AQ1135" s="478"/>
      <c r="AR1135" s="478"/>
      <c r="AS1135" s="478"/>
      <c r="AT1135" s="478"/>
      <c r="AU1135" s="478"/>
      <c r="AV1135" s="478"/>
      <c r="AW1135" s="478"/>
      <c r="AX1135" s="478"/>
      <c r="AY1135" s="478"/>
      <c r="AZ1135" s="478"/>
      <c r="BA1135" s="478"/>
      <c r="BB1135" s="478"/>
      <c r="BC1135" s="478"/>
      <c r="BD1135" s="475" t="s">
        <v>1497</v>
      </c>
      <c r="BE1135" s="475"/>
      <c r="BF1135" s="472"/>
      <c r="BG1135" s="472">
        <v>0</v>
      </c>
      <c r="BH1135" s="472">
        <v>2</v>
      </c>
      <c r="BI1135" s="472"/>
      <c r="BJ1135" s="472"/>
      <c r="BK1135" s="472"/>
      <c r="BL1135" s="472"/>
      <c r="BM1135" s="472"/>
      <c r="BN1135" s="472"/>
      <c r="BO1135" s="472"/>
      <c r="BP1135" s="472"/>
      <c r="BQ1135" s="472"/>
      <c r="BR1135" s="472"/>
      <c r="BS1135" s="472"/>
      <c r="BT1135" s="472"/>
      <c r="BU1135" s="472"/>
      <c r="BV1135" s="472"/>
      <c r="BW1135" s="472"/>
      <c r="BX1135" s="472"/>
      <c r="BY1135" s="472"/>
      <c r="BZ1135" s="472"/>
      <c r="CA1135" s="472"/>
      <c r="CB1135" s="472"/>
      <c r="CC1135" s="472"/>
      <c r="CD1135" s="472"/>
      <c r="CE1135" s="472"/>
      <c r="CF1135" s="472"/>
      <c r="CG1135" s="472"/>
      <c r="CH1135" s="472"/>
      <c r="CI1135" s="472"/>
      <c r="CJ1135" s="472"/>
      <c r="CK1135" s="472"/>
      <c r="CL1135" s="472"/>
      <c r="CM1135" s="472"/>
      <c r="CN1135" s="472"/>
      <c r="CO1135" s="472"/>
      <c r="CP1135" s="472"/>
      <c r="CQ1135" s="472"/>
      <c r="CR1135" s="472"/>
      <c r="CS1135" s="472"/>
      <c r="CT1135" s="472"/>
      <c r="CU1135" s="472"/>
      <c r="CV1135" s="472"/>
      <c r="CW1135" s="472"/>
      <c r="CX1135" s="472"/>
      <c r="CY1135" s="472"/>
      <c r="CZ1135" s="472"/>
      <c r="DA1135" s="472"/>
      <c r="DB1135" s="472"/>
      <c r="DC1135" s="472"/>
      <c r="DD1135" s="472"/>
      <c r="DE1135" s="472"/>
      <c r="DF1135" s="472"/>
      <c r="DG1135" s="472"/>
      <c r="DH1135" s="472"/>
      <c r="DI1135" s="472"/>
      <c r="DJ1135" s="472"/>
      <c r="DK1135" s="472"/>
      <c r="DL1135" s="472"/>
      <c r="DM1135" s="472"/>
      <c r="DN1135" s="472"/>
      <c r="DO1135" s="472"/>
      <c r="DP1135" s="472"/>
      <c r="DQ1135" s="472"/>
      <c r="DR1135" s="472"/>
      <c r="DS1135" s="472"/>
      <c r="DT1135" s="472"/>
      <c r="DU1135" s="472"/>
      <c r="DV1135" s="472"/>
      <c r="DW1135" s="472"/>
      <c r="DX1135" s="472"/>
      <c r="DY1135" s="472"/>
      <c r="DZ1135" s="472"/>
      <c r="EA1135" s="472"/>
      <c r="EB1135" s="472"/>
      <c r="EC1135" s="472"/>
      <c r="ED1135" s="472"/>
      <c r="EE1135" s="472"/>
      <c r="EF1135" s="472"/>
      <c r="EG1135" s="472"/>
      <c r="EH1135" s="472"/>
      <c r="EI1135" s="472"/>
      <c r="EJ1135" s="472"/>
      <c r="EK1135" s="472"/>
      <c r="EL1135" s="472"/>
      <c r="EM1135" s="472"/>
      <c r="EN1135" s="472"/>
      <c r="EO1135" s="472"/>
      <c r="EP1135" s="472"/>
      <c r="EQ1135" s="472"/>
      <c r="ER1135" s="472"/>
      <c r="ES1135" s="472"/>
      <c r="ET1135" s="472"/>
      <c r="EU1135" s="472"/>
      <c r="EV1135" s="472"/>
      <c r="EW1135" s="472"/>
      <c r="EX1135" s="472"/>
      <c r="EY1135" s="472"/>
      <c r="EZ1135" s="472"/>
      <c r="FA1135" s="472"/>
      <c r="FB1135" s="472"/>
      <c r="FC1135" s="472"/>
      <c r="FD1135" s="472"/>
      <c r="FE1135" s="472"/>
      <c r="FF1135" s="472"/>
      <c r="FG1135" s="472"/>
      <c r="FH1135" s="472"/>
      <c r="FI1135" s="472"/>
      <c r="FJ1135" s="472"/>
      <c r="FK1135" s="472"/>
      <c r="FL1135" s="472"/>
      <c r="FM1135" s="472"/>
      <c r="FN1135" s="472"/>
      <c r="FO1135" s="472"/>
      <c r="FP1135" s="472"/>
      <c r="FQ1135" s="472"/>
      <c r="FR1135" s="472"/>
      <c r="FS1135" s="472"/>
      <c r="FT1135" s="472"/>
      <c r="FU1135" s="472"/>
      <c r="FV1135" s="472"/>
      <c r="FW1135" s="472"/>
      <c r="FX1135" s="472"/>
      <c r="FY1135" s="472"/>
      <c r="FZ1135" s="472"/>
      <c r="GA1135" s="472"/>
      <c r="GB1135" s="472"/>
      <c r="GC1135" s="472"/>
      <c r="GD1135" s="472"/>
      <c r="GE1135" s="472"/>
      <c r="GF1135" s="472"/>
      <c r="GG1135" s="472"/>
      <c r="GH1135" s="472"/>
      <c r="GI1135" s="472"/>
      <c r="GJ1135" s="472"/>
      <c r="GK1135" s="472"/>
      <c r="GL1135" s="472"/>
      <c r="GM1135" s="472"/>
      <c r="GN1135" s="472"/>
      <c r="GO1135" s="472"/>
      <c r="GP1135" s="472"/>
      <c r="GQ1135" s="472"/>
      <c r="GR1135" s="472"/>
      <c r="GS1135" s="472"/>
      <c r="GT1135" s="472"/>
      <c r="GU1135" s="472"/>
      <c r="GV1135" s="472"/>
    </row>
    <row r="1136" spans="1:204" s="473" customFormat="1" x14ac:dyDescent="0.2">
      <c r="A1136" s="1061"/>
      <c r="B1136" s="1063"/>
      <c r="C1136" s="475" t="s">
        <v>1153</v>
      </c>
      <c r="D1136" s="478">
        <v>1.27</v>
      </c>
      <c r="E1136" s="478"/>
      <c r="F1136" s="478"/>
      <c r="G1136" s="478"/>
      <c r="H1136" s="478"/>
      <c r="I1136" s="478"/>
      <c r="J1136" s="478"/>
      <c r="K1136" s="478"/>
      <c r="L1136" s="478"/>
      <c r="M1136" s="478"/>
      <c r="N1136" s="478"/>
      <c r="O1136" s="478"/>
      <c r="P1136" s="478"/>
      <c r="Q1136" s="478"/>
      <c r="R1136" s="478"/>
      <c r="S1136" s="478"/>
      <c r="T1136" s="478"/>
      <c r="U1136" s="478"/>
      <c r="V1136" s="478"/>
      <c r="W1136" s="478"/>
      <c r="X1136" s="478">
        <v>0</v>
      </c>
      <c r="Y1136" s="478"/>
      <c r="Z1136" s="478"/>
      <c r="AA1136" s="478"/>
      <c r="AB1136" s="478"/>
      <c r="AC1136" s="478"/>
      <c r="AD1136" s="478"/>
      <c r="AE1136" s="478"/>
      <c r="AF1136" s="478"/>
      <c r="AG1136" s="478"/>
      <c r="AH1136" s="478"/>
      <c r="AI1136" s="478"/>
      <c r="AJ1136" s="478"/>
      <c r="AK1136" s="478"/>
      <c r="AL1136" s="478"/>
      <c r="AM1136" s="478"/>
      <c r="AN1136" s="478"/>
      <c r="AO1136" s="478"/>
      <c r="AP1136" s="478"/>
      <c r="AQ1136" s="478"/>
      <c r="AR1136" s="478"/>
      <c r="AS1136" s="478"/>
      <c r="AT1136" s="478"/>
      <c r="AU1136" s="478"/>
      <c r="AV1136" s="478"/>
      <c r="AW1136" s="478"/>
      <c r="AX1136" s="478"/>
      <c r="AY1136" s="478"/>
      <c r="AZ1136" s="478"/>
      <c r="BA1136" s="478"/>
      <c r="BB1136" s="478"/>
      <c r="BC1136" s="478"/>
      <c r="BD1136" s="475" t="s">
        <v>1477</v>
      </c>
      <c r="BE1136" s="475"/>
      <c r="BF1136" s="472"/>
      <c r="BG1136" s="472">
        <v>0</v>
      </c>
      <c r="BH1136" s="472">
        <v>1.27</v>
      </c>
      <c r="BI1136" s="472"/>
      <c r="BJ1136" s="472"/>
      <c r="BK1136" s="472"/>
      <c r="BL1136" s="472"/>
      <c r="BM1136" s="472"/>
      <c r="BN1136" s="472"/>
      <c r="BO1136" s="472"/>
      <c r="BP1136" s="472"/>
      <c r="BQ1136" s="472"/>
      <c r="BR1136" s="472"/>
      <c r="BS1136" s="472"/>
      <c r="BT1136" s="472"/>
      <c r="BU1136" s="472"/>
      <c r="BV1136" s="472"/>
      <c r="BW1136" s="472"/>
      <c r="BX1136" s="472"/>
      <c r="BY1136" s="472"/>
      <c r="BZ1136" s="472"/>
      <c r="CA1136" s="472"/>
      <c r="CB1136" s="472"/>
      <c r="CC1136" s="472"/>
      <c r="CD1136" s="472"/>
      <c r="CE1136" s="472"/>
      <c r="CF1136" s="472"/>
      <c r="CG1136" s="472"/>
      <c r="CH1136" s="472"/>
      <c r="CI1136" s="472"/>
      <c r="CJ1136" s="472"/>
      <c r="CK1136" s="472"/>
      <c r="CL1136" s="472"/>
      <c r="CM1136" s="472"/>
      <c r="CN1136" s="472"/>
      <c r="CO1136" s="472"/>
      <c r="CP1136" s="472"/>
      <c r="CQ1136" s="472"/>
      <c r="CR1136" s="472"/>
      <c r="CS1136" s="472"/>
      <c r="CT1136" s="472"/>
      <c r="CU1136" s="472"/>
      <c r="CV1136" s="472"/>
      <c r="CW1136" s="472"/>
      <c r="CX1136" s="472"/>
      <c r="CY1136" s="472"/>
      <c r="CZ1136" s="472"/>
      <c r="DA1136" s="472"/>
      <c r="DB1136" s="472"/>
      <c r="DC1136" s="472"/>
      <c r="DD1136" s="472"/>
      <c r="DE1136" s="472"/>
      <c r="DF1136" s="472"/>
      <c r="DG1136" s="472"/>
      <c r="DH1136" s="472"/>
      <c r="DI1136" s="472"/>
      <c r="DJ1136" s="472"/>
      <c r="DK1136" s="472"/>
      <c r="DL1136" s="472"/>
      <c r="DM1136" s="472"/>
      <c r="DN1136" s="472"/>
      <c r="DO1136" s="472"/>
      <c r="DP1136" s="472"/>
      <c r="DQ1136" s="472"/>
      <c r="DR1136" s="472"/>
      <c r="DS1136" s="472"/>
      <c r="DT1136" s="472"/>
      <c r="DU1136" s="472"/>
      <c r="DV1136" s="472"/>
      <c r="DW1136" s="472"/>
      <c r="DX1136" s="472"/>
      <c r="DY1136" s="472"/>
      <c r="DZ1136" s="472"/>
      <c r="EA1136" s="472"/>
      <c r="EB1136" s="472"/>
      <c r="EC1136" s="472"/>
      <c r="ED1136" s="472"/>
      <c r="EE1136" s="472"/>
      <c r="EF1136" s="472"/>
      <c r="EG1136" s="472"/>
      <c r="EH1136" s="472"/>
      <c r="EI1136" s="472"/>
      <c r="EJ1136" s="472"/>
      <c r="EK1136" s="472"/>
      <c r="EL1136" s="472"/>
      <c r="EM1136" s="472"/>
      <c r="EN1136" s="472"/>
      <c r="EO1136" s="472"/>
      <c r="EP1136" s="472"/>
      <c r="EQ1136" s="472"/>
      <c r="ER1136" s="472"/>
      <c r="ES1136" s="472"/>
      <c r="ET1136" s="472"/>
      <c r="EU1136" s="472"/>
      <c r="EV1136" s="472"/>
      <c r="EW1136" s="472"/>
      <c r="EX1136" s="472"/>
      <c r="EY1136" s="472"/>
      <c r="EZ1136" s="472"/>
      <c r="FA1136" s="472"/>
      <c r="FB1136" s="472"/>
      <c r="FC1136" s="472"/>
      <c r="FD1136" s="472"/>
      <c r="FE1136" s="472"/>
      <c r="FF1136" s="472"/>
      <c r="FG1136" s="472"/>
      <c r="FH1136" s="472"/>
      <c r="FI1136" s="472"/>
      <c r="FJ1136" s="472"/>
      <c r="FK1136" s="472"/>
      <c r="FL1136" s="472"/>
      <c r="FM1136" s="472"/>
      <c r="FN1136" s="472"/>
      <c r="FO1136" s="472"/>
      <c r="FP1136" s="472"/>
      <c r="FQ1136" s="472"/>
      <c r="FR1136" s="472"/>
      <c r="FS1136" s="472"/>
      <c r="FT1136" s="472"/>
      <c r="FU1136" s="472"/>
      <c r="FV1136" s="472"/>
      <c r="FW1136" s="472"/>
      <c r="FX1136" s="472"/>
      <c r="FY1136" s="472"/>
      <c r="FZ1136" s="472"/>
      <c r="GA1136" s="472"/>
      <c r="GB1136" s="472"/>
      <c r="GC1136" s="472"/>
      <c r="GD1136" s="472"/>
      <c r="GE1136" s="472"/>
      <c r="GF1136" s="472"/>
      <c r="GG1136" s="472"/>
      <c r="GH1136" s="472"/>
      <c r="GI1136" s="472"/>
      <c r="GJ1136" s="472"/>
      <c r="GK1136" s="472"/>
      <c r="GL1136" s="472"/>
      <c r="GM1136" s="472"/>
      <c r="GN1136" s="472"/>
      <c r="GO1136" s="472"/>
      <c r="GP1136" s="472"/>
      <c r="GQ1136" s="472"/>
      <c r="GR1136" s="472"/>
      <c r="GS1136" s="472"/>
      <c r="GT1136" s="472"/>
      <c r="GU1136" s="472"/>
      <c r="GV1136" s="472"/>
    </row>
    <row r="1137" spans="1:204" s="473" customFormat="1" x14ac:dyDescent="0.2">
      <c r="A1137" s="491"/>
      <c r="B1137" s="481" t="s">
        <v>3768</v>
      </c>
      <c r="C1137" s="475" t="s">
        <v>1153</v>
      </c>
      <c r="D1137" s="478">
        <v>0.5</v>
      </c>
      <c r="E1137" s="478"/>
      <c r="F1137" s="478"/>
      <c r="G1137" s="478"/>
      <c r="H1137" s="478"/>
      <c r="I1137" s="478"/>
      <c r="J1137" s="478"/>
      <c r="K1137" s="478"/>
      <c r="L1137" s="478"/>
      <c r="M1137" s="478"/>
      <c r="N1137" s="478"/>
      <c r="O1137" s="478"/>
      <c r="P1137" s="478"/>
      <c r="Q1137" s="478"/>
      <c r="R1137" s="478"/>
      <c r="S1137" s="478"/>
      <c r="T1137" s="478"/>
      <c r="U1137" s="478"/>
      <c r="V1137" s="478"/>
      <c r="W1137" s="478"/>
      <c r="X1137" s="478">
        <v>0</v>
      </c>
      <c r="Y1137" s="478"/>
      <c r="Z1137" s="478"/>
      <c r="AA1137" s="478"/>
      <c r="AB1137" s="478"/>
      <c r="AC1137" s="478"/>
      <c r="AD1137" s="478"/>
      <c r="AE1137" s="478"/>
      <c r="AF1137" s="478"/>
      <c r="AG1137" s="478"/>
      <c r="AH1137" s="478"/>
      <c r="AI1137" s="478"/>
      <c r="AJ1137" s="478"/>
      <c r="AK1137" s="478"/>
      <c r="AL1137" s="478"/>
      <c r="AM1137" s="478"/>
      <c r="AN1137" s="478"/>
      <c r="AO1137" s="478"/>
      <c r="AP1137" s="478"/>
      <c r="AQ1137" s="478"/>
      <c r="AR1137" s="478"/>
      <c r="AS1137" s="478"/>
      <c r="AT1137" s="478"/>
      <c r="AU1137" s="478"/>
      <c r="AV1137" s="478"/>
      <c r="AW1137" s="478"/>
      <c r="AX1137" s="478"/>
      <c r="AY1137" s="478"/>
      <c r="AZ1137" s="478"/>
      <c r="BA1137" s="478"/>
      <c r="BB1137" s="478"/>
      <c r="BC1137" s="478"/>
      <c r="BD1137" s="475" t="s">
        <v>1481</v>
      </c>
      <c r="BE1137" s="475"/>
      <c r="BF1137" s="472"/>
      <c r="BG1137" s="472">
        <v>0</v>
      </c>
      <c r="BH1137" s="472">
        <v>0.5</v>
      </c>
      <c r="BI1137" s="472"/>
      <c r="BJ1137" s="472"/>
      <c r="BK1137" s="472"/>
      <c r="BL1137" s="472"/>
      <c r="BM1137" s="472"/>
      <c r="BN1137" s="472"/>
      <c r="BO1137" s="472"/>
      <c r="BP1137" s="472"/>
      <c r="BQ1137" s="472"/>
      <c r="BR1137" s="472"/>
      <c r="BS1137" s="472"/>
      <c r="BT1137" s="472"/>
      <c r="BU1137" s="472"/>
      <c r="BV1137" s="472"/>
      <c r="BW1137" s="472"/>
      <c r="BX1137" s="472"/>
      <c r="BY1137" s="472"/>
      <c r="BZ1137" s="472"/>
      <c r="CA1137" s="472"/>
      <c r="CB1137" s="472"/>
      <c r="CC1137" s="472"/>
      <c r="CD1137" s="472"/>
      <c r="CE1137" s="472"/>
      <c r="CF1137" s="472"/>
      <c r="CG1137" s="472"/>
      <c r="CH1137" s="472"/>
      <c r="CI1137" s="472"/>
      <c r="CJ1137" s="472"/>
      <c r="CK1137" s="472"/>
      <c r="CL1137" s="472"/>
      <c r="CM1137" s="472"/>
      <c r="CN1137" s="472"/>
      <c r="CO1137" s="472"/>
      <c r="CP1137" s="472"/>
      <c r="CQ1137" s="472"/>
      <c r="CR1137" s="472"/>
      <c r="CS1137" s="472"/>
      <c r="CT1137" s="472"/>
      <c r="CU1137" s="472"/>
      <c r="CV1137" s="472"/>
      <c r="CW1137" s="472"/>
      <c r="CX1137" s="472"/>
      <c r="CY1137" s="472"/>
      <c r="CZ1137" s="472"/>
      <c r="DA1137" s="472"/>
      <c r="DB1137" s="472"/>
      <c r="DC1137" s="472"/>
      <c r="DD1137" s="472"/>
      <c r="DE1137" s="472"/>
      <c r="DF1137" s="472"/>
      <c r="DG1137" s="472"/>
      <c r="DH1137" s="472"/>
      <c r="DI1137" s="472"/>
      <c r="DJ1137" s="472"/>
      <c r="DK1137" s="472"/>
      <c r="DL1137" s="472"/>
      <c r="DM1137" s="472"/>
      <c r="DN1137" s="472"/>
      <c r="DO1137" s="472"/>
      <c r="DP1137" s="472"/>
      <c r="DQ1137" s="472"/>
      <c r="DR1137" s="472"/>
      <c r="DS1137" s="472"/>
      <c r="DT1137" s="472"/>
      <c r="DU1137" s="472"/>
      <c r="DV1137" s="472"/>
      <c r="DW1137" s="472"/>
      <c r="DX1137" s="472"/>
      <c r="DY1137" s="472"/>
      <c r="DZ1137" s="472"/>
      <c r="EA1137" s="472"/>
      <c r="EB1137" s="472"/>
      <c r="EC1137" s="472"/>
      <c r="ED1137" s="472"/>
      <c r="EE1137" s="472"/>
      <c r="EF1137" s="472"/>
      <c r="EG1137" s="472"/>
      <c r="EH1137" s="472"/>
      <c r="EI1137" s="472"/>
      <c r="EJ1137" s="472"/>
      <c r="EK1137" s="472"/>
      <c r="EL1137" s="472"/>
      <c r="EM1137" s="472"/>
      <c r="EN1137" s="472"/>
      <c r="EO1137" s="472"/>
      <c r="EP1137" s="472"/>
      <c r="EQ1137" s="472"/>
      <c r="ER1137" s="472"/>
      <c r="ES1137" s="472"/>
      <c r="ET1137" s="472"/>
      <c r="EU1137" s="472"/>
      <c r="EV1137" s="472"/>
      <c r="EW1137" s="472"/>
      <c r="EX1137" s="472"/>
      <c r="EY1137" s="472"/>
      <c r="EZ1137" s="472"/>
      <c r="FA1137" s="472"/>
      <c r="FB1137" s="472"/>
      <c r="FC1137" s="472"/>
      <c r="FD1137" s="472"/>
      <c r="FE1137" s="472"/>
      <c r="FF1137" s="472"/>
      <c r="FG1137" s="472"/>
      <c r="FH1137" s="472"/>
      <c r="FI1137" s="472"/>
      <c r="FJ1137" s="472"/>
      <c r="FK1137" s="472"/>
      <c r="FL1137" s="472"/>
      <c r="FM1137" s="472"/>
      <c r="FN1137" s="472"/>
      <c r="FO1137" s="472"/>
      <c r="FP1137" s="472"/>
      <c r="FQ1137" s="472"/>
      <c r="FR1137" s="472"/>
      <c r="FS1137" s="472"/>
      <c r="FT1137" s="472"/>
      <c r="FU1137" s="472"/>
      <c r="FV1137" s="472"/>
      <c r="FW1137" s="472"/>
      <c r="FX1137" s="472"/>
      <c r="FY1137" s="472"/>
      <c r="FZ1137" s="472"/>
      <c r="GA1137" s="472"/>
      <c r="GB1137" s="472"/>
      <c r="GC1137" s="472"/>
      <c r="GD1137" s="472"/>
      <c r="GE1137" s="472"/>
      <c r="GF1137" s="472"/>
      <c r="GG1137" s="472"/>
      <c r="GH1137" s="472"/>
      <c r="GI1137" s="472"/>
      <c r="GJ1137" s="472"/>
      <c r="GK1137" s="472"/>
      <c r="GL1137" s="472"/>
      <c r="GM1137" s="472"/>
      <c r="GN1137" s="472"/>
      <c r="GO1137" s="472"/>
      <c r="GP1137" s="472"/>
      <c r="GQ1137" s="472"/>
      <c r="GR1137" s="472"/>
      <c r="GS1137" s="472"/>
      <c r="GT1137" s="472"/>
      <c r="GU1137" s="472"/>
      <c r="GV1137" s="472"/>
    </row>
    <row r="1138" spans="1:204" s="473" customFormat="1" x14ac:dyDescent="0.2">
      <c r="A1138" s="491"/>
      <c r="B1138" s="484" t="s">
        <v>1305</v>
      </c>
      <c r="C1138" s="475" t="s">
        <v>1153</v>
      </c>
      <c r="D1138" s="478">
        <v>0.5</v>
      </c>
      <c r="E1138" s="478"/>
      <c r="F1138" s="478"/>
      <c r="G1138" s="478"/>
      <c r="H1138" s="478"/>
      <c r="I1138" s="478"/>
      <c r="J1138" s="478"/>
      <c r="K1138" s="478"/>
      <c r="L1138" s="478"/>
      <c r="M1138" s="478"/>
      <c r="N1138" s="478"/>
      <c r="O1138" s="478"/>
      <c r="P1138" s="478"/>
      <c r="Q1138" s="478"/>
      <c r="R1138" s="478"/>
      <c r="S1138" s="478"/>
      <c r="T1138" s="478"/>
      <c r="U1138" s="478"/>
      <c r="V1138" s="478"/>
      <c r="W1138" s="478"/>
      <c r="X1138" s="478">
        <v>0</v>
      </c>
      <c r="Y1138" s="478"/>
      <c r="Z1138" s="478"/>
      <c r="AA1138" s="478"/>
      <c r="AB1138" s="478"/>
      <c r="AC1138" s="478"/>
      <c r="AD1138" s="478"/>
      <c r="AE1138" s="478"/>
      <c r="AF1138" s="478"/>
      <c r="AG1138" s="478"/>
      <c r="AH1138" s="478"/>
      <c r="AI1138" s="478"/>
      <c r="AJ1138" s="478"/>
      <c r="AK1138" s="478"/>
      <c r="AL1138" s="478"/>
      <c r="AM1138" s="478"/>
      <c r="AN1138" s="478"/>
      <c r="AO1138" s="478"/>
      <c r="AP1138" s="478"/>
      <c r="AQ1138" s="478"/>
      <c r="AR1138" s="478"/>
      <c r="AS1138" s="478"/>
      <c r="AT1138" s="478"/>
      <c r="AU1138" s="478"/>
      <c r="AV1138" s="478"/>
      <c r="AW1138" s="478"/>
      <c r="AX1138" s="478"/>
      <c r="AY1138" s="478"/>
      <c r="AZ1138" s="478"/>
      <c r="BA1138" s="478"/>
      <c r="BB1138" s="478"/>
      <c r="BC1138" s="478"/>
      <c r="BD1138" s="475" t="s">
        <v>2985</v>
      </c>
      <c r="BE1138" s="475"/>
      <c r="BF1138" s="472"/>
      <c r="BG1138" s="472">
        <v>0</v>
      </c>
      <c r="BH1138" s="472">
        <v>0.5</v>
      </c>
      <c r="BI1138" s="472"/>
      <c r="BJ1138" s="472"/>
      <c r="BK1138" s="472"/>
      <c r="BL1138" s="472"/>
      <c r="BM1138" s="472"/>
      <c r="BN1138" s="472"/>
      <c r="BO1138" s="472"/>
      <c r="BP1138" s="472"/>
      <c r="BQ1138" s="472"/>
      <c r="BR1138" s="472"/>
      <c r="BS1138" s="472"/>
      <c r="BT1138" s="472"/>
      <c r="BU1138" s="472"/>
      <c r="BV1138" s="472"/>
      <c r="BW1138" s="472"/>
      <c r="BX1138" s="472"/>
      <c r="BY1138" s="472"/>
      <c r="BZ1138" s="472"/>
      <c r="CA1138" s="472"/>
      <c r="CB1138" s="472"/>
      <c r="CC1138" s="472"/>
      <c r="CD1138" s="472"/>
      <c r="CE1138" s="472"/>
      <c r="CF1138" s="472"/>
      <c r="CG1138" s="472"/>
      <c r="CH1138" s="472"/>
      <c r="CI1138" s="472"/>
      <c r="CJ1138" s="472"/>
      <c r="CK1138" s="472"/>
      <c r="CL1138" s="472"/>
      <c r="CM1138" s="472"/>
      <c r="CN1138" s="472"/>
      <c r="CO1138" s="472"/>
      <c r="CP1138" s="472"/>
      <c r="CQ1138" s="472"/>
      <c r="CR1138" s="472"/>
      <c r="CS1138" s="472"/>
      <c r="CT1138" s="472"/>
      <c r="CU1138" s="472"/>
      <c r="CV1138" s="472"/>
      <c r="CW1138" s="472"/>
      <c r="CX1138" s="472"/>
      <c r="CY1138" s="472"/>
      <c r="CZ1138" s="472"/>
      <c r="DA1138" s="472"/>
      <c r="DB1138" s="472"/>
      <c r="DC1138" s="472"/>
      <c r="DD1138" s="472"/>
      <c r="DE1138" s="472"/>
      <c r="DF1138" s="472"/>
      <c r="DG1138" s="472"/>
      <c r="DH1138" s="472"/>
      <c r="DI1138" s="472"/>
      <c r="DJ1138" s="472"/>
      <c r="DK1138" s="472"/>
      <c r="DL1138" s="472"/>
      <c r="DM1138" s="472"/>
      <c r="DN1138" s="472"/>
      <c r="DO1138" s="472"/>
      <c r="DP1138" s="472"/>
      <c r="DQ1138" s="472"/>
      <c r="DR1138" s="472"/>
      <c r="DS1138" s="472"/>
      <c r="DT1138" s="472"/>
      <c r="DU1138" s="472"/>
      <c r="DV1138" s="472"/>
      <c r="DW1138" s="472"/>
      <c r="DX1138" s="472"/>
      <c r="DY1138" s="472"/>
      <c r="DZ1138" s="472"/>
      <c r="EA1138" s="472"/>
      <c r="EB1138" s="472"/>
      <c r="EC1138" s="472"/>
      <c r="ED1138" s="472"/>
      <c r="EE1138" s="472"/>
      <c r="EF1138" s="472"/>
      <c r="EG1138" s="472"/>
      <c r="EH1138" s="472"/>
      <c r="EI1138" s="472"/>
      <c r="EJ1138" s="472"/>
      <c r="EK1138" s="472"/>
      <c r="EL1138" s="472"/>
      <c r="EM1138" s="472"/>
      <c r="EN1138" s="472"/>
      <c r="EO1138" s="472"/>
      <c r="EP1138" s="472"/>
      <c r="EQ1138" s="472"/>
      <c r="ER1138" s="472"/>
      <c r="ES1138" s="472"/>
      <c r="ET1138" s="472"/>
      <c r="EU1138" s="472"/>
      <c r="EV1138" s="472"/>
      <c r="EW1138" s="472"/>
      <c r="EX1138" s="472"/>
      <c r="EY1138" s="472"/>
      <c r="EZ1138" s="472"/>
      <c r="FA1138" s="472"/>
      <c r="FB1138" s="472"/>
      <c r="FC1138" s="472"/>
      <c r="FD1138" s="472"/>
      <c r="FE1138" s="472"/>
      <c r="FF1138" s="472"/>
      <c r="FG1138" s="472"/>
      <c r="FH1138" s="472"/>
      <c r="FI1138" s="472"/>
      <c r="FJ1138" s="472"/>
      <c r="FK1138" s="472"/>
      <c r="FL1138" s="472"/>
      <c r="FM1138" s="472"/>
      <c r="FN1138" s="472"/>
      <c r="FO1138" s="472"/>
      <c r="FP1138" s="472"/>
      <c r="FQ1138" s="472"/>
      <c r="FR1138" s="472"/>
      <c r="FS1138" s="472"/>
      <c r="FT1138" s="472"/>
      <c r="FU1138" s="472"/>
      <c r="FV1138" s="472"/>
      <c r="FW1138" s="472"/>
      <c r="FX1138" s="472"/>
      <c r="FY1138" s="472"/>
      <c r="FZ1138" s="472"/>
      <c r="GA1138" s="472"/>
      <c r="GB1138" s="472"/>
      <c r="GC1138" s="472"/>
      <c r="GD1138" s="472"/>
      <c r="GE1138" s="472"/>
      <c r="GF1138" s="472"/>
      <c r="GG1138" s="472"/>
      <c r="GH1138" s="472"/>
      <c r="GI1138" s="472"/>
      <c r="GJ1138" s="472"/>
      <c r="GK1138" s="472"/>
      <c r="GL1138" s="472"/>
      <c r="GM1138" s="472"/>
      <c r="GN1138" s="472"/>
      <c r="GO1138" s="472"/>
      <c r="GP1138" s="472"/>
      <c r="GQ1138" s="472"/>
      <c r="GR1138" s="472"/>
      <c r="GS1138" s="472"/>
      <c r="GT1138" s="472"/>
      <c r="GU1138" s="472"/>
      <c r="GV1138" s="472"/>
    </row>
    <row r="1139" spans="1:204" s="473" customFormat="1" x14ac:dyDescent="0.2">
      <c r="A1139" s="491"/>
      <c r="B1139" s="484" t="s">
        <v>3769</v>
      </c>
      <c r="C1139" s="475" t="s">
        <v>1153</v>
      </c>
      <c r="D1139" s="478">
        <v>1</v>
      </c>
      <c r="E1139" s="478"/>
      <c r="F1139" s="478"/>
      <c r="G1139" s="478"/>
      <c r="H1139" s="478"/>
      <c r="I1139" s="478"/>
      <c r="J1139" s="478"/>
      <c r="K1139" s="478"/>
      <c r="L1139" s="478"/>
      <c r="M1139" s="478"/>
      <c r="N1139" s="478"/>
      <c r="O1139" s="478"/>
      <c r="P1139" s="478"/>
      <c r="Q1139" s="478"/>
      <c r="R1139" s="478"/>
      <c r="S1139" s="478"/>
      <c r="T1139" s="478"/>
      <c r="U1139" s="478"/>
      <c r="V1139" s="478"/>
      <c r="W1139" s="478"/>
      <c r="X1139" s="478">
        <v>0</v>
      </c>
      <c r="Y1139" s="478"/>
      <c r="Z1139" s="478"/>
      <c r="AA1139" s="478"/>
      <c r="AB1139" s="478"/>
      <c r="AC1139" s="478"/>
      <c r="AD1139" s="478"/>
      <c r="AE1139" s="478"/>
      <c r="AF1139" s="478"/>
      <c r="AG1139" s="478"/>
      <c r="AH1139" s="478"/>
      <c r="AI1139" s="478"/>
      <c r="AJ1139" s="478"/>
      <c r="AK1139" s="478"/>
      <c r="AL1139" s="478"/>
      <c r="AM1139" s="478"/>
      <c r="AN1139" s="478"/>
      <c r="AO1139" s="478"/>
      <c r="AP1139" s="478"/>
      <c r="AQ1139" s="478"/>
      <c r="AR1139" s="478"/>
      <c r="AS1139" s="478"/>
      <c r="AT1139" s="478"/>
      <c r="AU1139" s="478"/>
      <c r="AV1139" s="478"/>
      <c r="AW1139" s="478"/>
      <c r="AX1139" s="478"/>
      <c r="AY1139" s="478"/>
      <c r="AZ1139" s="478"/>
      <c r="BA1139" s="478"/>
      <c r="BB1139" s="478"/>
      <c r="BC1139" s="478"/>
      <c r="BD1139" s="475" t="s">
        <v>2985</v>
      </c>
      <c r="BE1139" s="475"/>
      <c r="BF1139" s="472"/>
      <c r="BG1139" s="472">
        <v>0</v>
      </c>
      <c r="BH1139" s="472">
        <v>1</v>
      </c>
      <c r="BI1139" s="472"/>
      <c r="BJ1139" s="472"/>
      <c r="BK1139" s="472"/>
      <c r="BL1139" s="472"/>
      <c r="BM1139" s="472"/>
      <c r="BN1139" s="472"/>
      <c r="BO1139" s="472"/>
      <c r="BP1139" s="472"/>
      <c r="BQ1139" s="472"/>
      <c r="BR1139" s="472"/>
      <c r="BS1139" s="472"/>
      <c r="BT1139" s="472"/>
      <c r="BU1139" s="472"/>
      <c r="BV1139" s="472"/>
      <c r="BW1139" s="472"/>
      <c r="BX1139" s="472"/>
      <c r="BY1139" s="472"/>
      <c r="BZ1139" s="472"/>
      <c r="CA1139" s="472"/>
      <c r="CB1139" s="472"/>
      <c r="CC1139" s="472"/>
      <c r="CD1139" s="472"/>
      <c r="CE1139" s="472"/>
      <c r="CF1139" s="472"/>
      <c r="CG1139" s="472"/>
      <c r="CH1139" s="472"/>
      <c r="CI1139" s="472"/>
      <c r="CJ1139" s="472"/>
      <c r="CK1139" s="472"/>
      <c r="CL1139" s="472"/>
      <c r="CM1139" s="472"/>
      <c r="CN1139" s="472"/>
      <c r="CO1139" s="472"/>
      <c r="CP1139" s="472"/>
      <c r="CQ1139" s="472"/>
      <c r="CR1139" s="472"/>
      <c r="CS1139" s="472"/>
      <c r="CT1139" s="472"/>
      <c r="CU1139" s="472"/>
      <c r="CV1139" s="472"/>
      <c r="CW1139" s="472"/>
      <c r="CX1139" s="472"/>
      <c r="CY1139" s="472"/>
      <c r="CZ1139" s="472"/>
      <c r="DA1139" s="472"/>
      <c r="DB1139" s="472"/>
      <c r="DC1139" s="472"/>
      <c r="DD1139" s="472"/>
      <c r="DE1139" s="472"/>
      <c r="DF1139" s="472"/>
      <c r="DG1139" s="472"/>
      <c r="DH1139" s="472"/>
      <c r="DI1139" s="472"/>
      <c r="DJ1139" s="472"/>
      <c r="DK1139" s="472"/>
      <c r="DL1139" s="472"/>
      <c r="DM1139" s="472"/>
      <c r="DN1139" s="472"/>
      <c r="DO1139" s="472"/>
      <c r="DP1139" s="472"/>
      <c r="DQ1139" s="472"/>
      <c r="DR1139" s="472"/>
      <c r="DS1139" s="472"/>
      <c r="DT1139" s="472"/>
      <c r="DU1139" s="472"/>
      <c r="DV1139" s="472"/>
      <c r="DW1139" s="472"/>
      <c r="DX1139" s="472"/>
      <c r="DY1139" s="472"/>
      <c r="DZ1139" s="472"/>
      <c r="EA1139" s="472"/>
      <c r="EB1139" s="472"/>
      <c r="EC1139" s="472"/>
      <c r="ED1139" s="472"/>
      <c r="EE1139" s="472"/>
      <c r="EF1139" s="472"/>
      <c r="EG1139" s="472"/>
      <c r="EH1139" s="472"/>
      <c r="EI1139" s="472"/>
      <c r="EJ1139" s="472"/>
      <c r="EK1139" s="472"/>
      <c r="EL1139" s="472"/>
      <c r="EM1139" s="472"/>
      <c r="EN1139" s="472"/>
      <c r="EO1139" s="472"/>
      <c r="EP1139" s="472"/>
      <c r="EQ1139" s="472"/>
      <c r="ER1139" s="472"/>
      <c r="ES1139" s="472"/>
      <c r="ET1139" s="472"/>
      <c r="EU1139" s="472"/>
      <c r="EV1139" s="472"/>
      <c r="EW1139" s="472"/>
      <c r="EX1139" s="472"/>
      <c r="EY1139" s="472"/>
      <c r="EZ1139" s="472"/>
      <c r="FA1139" s="472"/>
      <c r="FB1139" s="472"/>
      <c r="FC1139" s="472"/>
      <c r="FD1139" s="472"/>
      <c r="FE1139" s="472"/>
      <c r="FF1139" s="472"/>
      <c r="FG1139" s="472"/>
      <c r="FH1139" s="472"/>
      <c r="FI1139" s="472"/>
      <c r="FJ1139" s="472"/>
      <c r="FK1139" s="472"/>
      <c r="FL1139" s="472"/>
      <c r="FM1139" s="472"/>
      <c r="FN1139" s="472"/>
      <c r="FO1139" s="472"/>
      <c r="FP1139" s="472"/>
      <c r="FQ1139" s="472"/>
      <c r="FR1139" s="472"/>
      <c r="FS1139" s="472"/>
      <c r="FT1139" s="472"/>
      <c r="FU1139" s="472"/>
      <c r="FV1139" s="472"/>
      <c r="FW1139" s="472"/>
      <c r="FX1139" s="472"/>
      <c r="FY1139" s="472"/>
      <c r="FZ1139" s="472"/>
      <c r="GA1139" s="472"/>
      <c r="GB1139" s="472"/>
      <c r="GC1139" s="472"/>
      <c r="GD1139" s="472"/>
      <c r="GE1139" s="472"/>
      <c r="GF1139" s="472"/>
      <c r="GG1139" s="472"/>
      <c r="GH1139" s="472"/>
      <c r="GI1139" s="472"/>
      <c r="GJ1139" s="472"/>
      <c r="GK1139" s="472"/>
      <c r="GL1139" s="472"/>
      <c r="GM1139" s="472"/>
      <c r="GN1139" s="472"/>
      <c r="GO1139" s="472"/>
      <c r="GP1139" s="472"/>
      <c r="GQ1139" s="472"/>
      <c r="GR1139" s="472"/>
      <c r="GS1139" s="472"/>
      <c r="GT1139" s="472"/>
      <c r="GU1139" s="472"/>
      <c r="GV1139" s="472"/>
    </row>
    <row r="1140" spans="1:204" s="473" customFormat="1" ht="48" x14ac:dyDescent="0.2">
      <c r="A1140" s="491"/>
      <c r="B1140" s="486" t="s">
        <v>3770</v>
      </c>
      <c r="C1140" s="475" t="s">
        <v>1153</v>
      </c>
      <c r="D1140" s="478">
        <v>0.7</v>
      </c>
      <c r="E1140" s="478"/>
      <c r="F1140" s="478"/>
      <c r="G1140" s="478"/>
      <c r="H1140" s="478"/>
      <c r="I1140" s="478"/>
      <c r="J1140" s="478"/>
      <c r="K1140" s="478"/>
      <c r="L1140" s="478"/>
      <c r="M1140" s="478"/>
      <c r="N1140" s="478"/>
      <c r="O1140" s="478"/>
      <c r="P1140" s="478"/>
      <c r="Q1140" s="478"/>
      <c r="R1140" s="478"/>
      <c r="S1140" s="478"/>
      <c r="T1140" s="478"/>
      <c r="U1140" s="478"/>
      <c r="V1140" s="478"/>
      <c r="W1140" s="478"/>
      <c r="X1140" s="478">
        <v>0</v>
      </c>
      <c r="Y1140" s="478"/>
      <c r="Z1140" s="478"/>
      <c r="AA1140" s="478"/>
      <c r="AB1140" s="478"/>
      <c r="AC1140" s="478"/>
      <c r="AD1140" s="478"/>
      <c r="AE1140" s="478"/>
      <c r="AF1140" s="478"/>
      <c r="AG1140" s="478"/>
      <c r="AH1140" s="478"/>
      <c r="AI1140" s="478"/>
      <c r="AJ1140" s="478"/>
      <c r="AK1140" s="478"/>
      <c r="AL1140" s="478"/>
      <c r="AM1140" s="478"/>
      <c r="AN1140" s="478"/>
      <c r="AO1140" s="478"/>
      <c r="AP1140" s="478"/>
      <c r="AQ1140" s="478"/>
      <c r="AR1140" s="478"/>
      <c r="AS1140" s="478"/>
      <c r="AT1140" s="478"/>
      <c r="AU1140" s="478"/>
      <c r="AV1140" s="478"/>
      <c r="AW1140" s="478"/>
      <c r="AX1140" s="478"/>
      <c r="AY1140" s="478"/>
      <c r="AZ1140" s="478"/>
      <c r="BA1140" s="478"/>
      <c r="BB1140" s="478"/>
      <c r="BC1140" s="478"/>
      <c r="BD1140" s="475" t="s">
        <v>2979</v>
      </c>
      <c r="BE1140" s="475"/>
      <c r="BF1140" s="472"/>
      <c r="BG1140" s="472">
        <v>0</v>
      </c>
      <c r="BH1140" s="472">
        <v>0.70000000000000007</v>
      </c>
      <c r="BI1140" s="472"/>
      <c r="BJ1140" s="472"/>
      <c r="BK1140" s="472"/>
      <c r="BL1140" s="472"/>
      <c r="BM1140" s="472"/>
      <c r="BN1140" s="472"/>
      <c r="BO1140" s="472"/>
      <c r="BP1140" s="472"/>
      <c r="BQ1140" s="472"/>
      <c r="BR1140" s="472"/>
      <c r="BS1140" s="472"/>
      <c r="BT1140" s="472"/>
      <c r="BU1140" s="472"/>
      <c r="BV1140" s="472"/>
      <c r="BW1140" s="472"/>
      <c r="BX1140" s="472"/>
      <c r="BY1140" s="472"/>
      <c r="BZ1140" s="472"/>
      <c r="CA1140" s="472"/>
      <c r="CB1140" s="472"/>
      <c r="CC1140" s="472"/>
      <c r="CD1140" s="472"/>
      <c r="CE1140" s="472"/>
      <c r="CF1140" s="472"/>
      <c r="CG1140" s="472"/>
      <c r="CH1140" s="472"/>
      <c r="CI1140" s="472"/>
      <c r="CJ1140" s="472"/>
      <c r="CK1140" s="472"/>
      <c r="CL1140" s="472"/>
      <c r="CM1140" s="472"/>
      <c r="CN1140" s="472"/>
      <c r="CO1140" s="472"/>
      <c r="CP1140" s="472"/>
      <c r="CQ1140" s="472"/>
      <c r="CR1140" s="472"/>
      <c r="CS1140" s="472"/>
      <c r="CT1140" s="472"/>
      <c r="CU1140" s="472"/>
      <c r="CV1140" s="472"/>
      <c r="CW1140" s="472"/>
      <c r="CX1140" s="472"/>
      <c r="CY1140" s="472"/>
      <c r="CZ1140" s="472"/>
      <c r="DA1140" s="472"/>
      <c r="DB1140" s="472"/>
      <c r="DC1140" s="472"/>
      <c r="DD1140" s="472"/>
      <c r="DE1140" s="472"/>
      <c r="DF1140" s="472"/>
      <c r="DG1140" s="472"/>
      <c r="DH1140" s="472"/>
      <c r="DI1140" s="472"/>
      <c r="DJ1140" s="472"/>
      <c r="DK1140" s="472"/>
      <c r="DL1140" s="472"/>
      <c r="DM1140" s="472"/>
      <c r="DN1140" s="472"/>
      <c r="DO1140" s="472"/>
      <c r="DP1140" s="472"/>
      <c r="DQ1140" s="472"/>
      <c r="DR1140" s="472"/>
      <c r="DS1140" s="472"/>
      <c r="DT1140" s="472"/>
      <c r="DU1140" s="472"/>
      <c r="DV1140" s="472"/>
      <c r="DW1140" s="472"/>
      <c r="DX1140" s="472"/>
      <c r="DY1140" s="472"/>
      <c r="DZ1140" s="472"/>
      <c r="EA1140" s="472"/>
      <c r="EB1140" s="472"/>
      <c r="EC1140" s="472"/>
      <c r="ED1140" s="472"/>
      <c r="EE1140" s="472"/>
      <c r="EF1140" s="472"/>
      <c r="EG1140" s="472"/>
      <c r="EH1140" s="472"/>
      <c r="EI1140" s="472"/>
      <c r="EJ1140" s="472"/>
      <c r="EK1140" s="472"/>
      <c r="EL1140" s="472"/>
      <c r="EM1140" s="472"/>
      <c r="EN1140" s="472"/>
      <c r="EO1140" s="472"/>
      <c r="EP1140" s="472"/>
      <c r="EQ1140" s="472"/>
      <c r="ER1140" s="472"/>
      <c r="ES1140" s="472"/>
      <c r="ET1140" s="472"/>
      <c r="EU1140" s="472"/>
      <c r="EV1140" s="472"/>
      <c r="EW1140" s="472"/>
      <c r="EX1140" s="472"/>
      <c r="EY1140" s="472"/>
      <c r="EZ1140" s="472"/>
      <c r="FA1140" s="472"/>
      <c r="FB1140" s="472"/>
      <c r="FC1140" s="472"/>
      <c r="FD1140" s="472"/>
      <c r="FE1140" s="472"/>
      <c r="FF1140" s="472"/>
      <c r="FG1140" s="472"/>
      <c r="FH1140" s="472"/>
      <c r="FI1140" s="472"/>
      <c r="FJ1140" s="472"/>
      <c r="FK1140" s="472"/>
      <c r="FL1140" s="472"/>
      <c r="FM1140" s="472"/>
      <c r="FN1140" s="472"/>
      <c r="FO1140" s="472"/>
      <c r="FP1140" s="472"/>
      <c r="FQ1140" s="472"/>
      <c r="FR1140" s="472"/>
      <c r="FS1140" s="472"/>
      <c r="FT1140" s="472"/>
      <c r="FU1140" s="472"/>
      <c r="FV1140" s="472"/>
      <c r="FW1140" s="472"/>
      <c r="FX1140" s="472"/>
      <c r="FY1140" s="472"/>
      <c r="FZ1140" s="472"/>
      <c r="GA1140" s="472"/>
      <c r="GB1140" s="472"/>
      <c r="GC1140" s="472"/>
      <c r="GD1140" s="472"/>
      <c r="GE1140" s="472"/>
      <c r="GF1140" s="472"/>
      <c r="GG1140" s="472"/>
      <c r="GH1140" s="472"/>
      <c r="GI1140" s="472"/>
      <c r="GJ1140" s="472"/>
      <c r="GK1140" s="472"/>
      <c r="GL1140" s="472"/>
      <c r="GM1140" s="472"/>
      <c r="GN1140" s="472"/>
      <c r="GO1140" s="472"/>
      <c r="GP1140" s="472"/>
      <c r="GQ1140" s="472"/>
      <c r="GR1140" s="472"/>
      <c r="GS1140" s="472"/>
      <c r="GT1140" s="472"/>
      <c r="GU1140" s="472"/>
      <c r="GV1140" s="472"/>
    </row>
    <row r="1141" spans="1:204" s="524" customFormat="1" x14ac:dyDescent="0.2">
      <c r="A1141" s="520" t="s">
        <v>3771</v>
      </c>
      <c r="B1141" s="521" t="s">
        <v>1309</v>
      </c>
      <c r="C1141" s="522"/>
      <c r="D1141" s="512"/>
      <c r="E1141" s="512"/>
      <c r="F1141" s="512"/>
      <c r="G1141" s="512"/>
      <c r="H1141" s="512"/>
      <c r="I1141" s="512"/>
      <c r="J1141" s="512"/>
      <c r="K1141" s="512"/>
      <c r="L1141" s="512"/>
      <c r="M1141" s="512"/>
      <c r="N1141" s="512"/>
      <c r="O1141" s="512"/>
      <c r="P1141" s="512"/>
      <c r="Q1141" s="512"/>
      <c r="R1141" s="512"/>
      <c r="S1141" s="512"/>
      <c r="T1141" s="512"/>
      <c r="U1141" s="512"/>
      <c r="V1141" s="512"/>
      <c r="W1141" s="512"/>
      <c r="X1141" s="478">
        <v>0</v>
      </c>
      <c r="Y1141" s="512"/>
      <c r="Z1141" s="512"/>
      <c r="AA1141" s="512"/>
      <c r="AB1141" s="512"/>
      <c r="AC1141" s="512"/>
      <c r="AD1141" s="512"/>
      <c r="AE1141" s="512"/>
      <c r="AF1141" s="512"/>
      <c r="AG1141" s="512"/>
      <c r="AH1141" s="512"/>
      <c r="AI1141" s="512"/>
      <c r="AJ1141" s="512"/>
      <c r="AK1141" s="512"/>
      <c r="AL1141" s="512"/>
      <c r="AM1141" s="512"/>
      <c r="AN1141" s="512"/>
      <c r="AO1141" s="512"/>
      <c r="AP1141" s="512"/>
      <c r="AQ1141" s="512"/>
      <c r="AR1141" s="512"/>
      <c r="AS1141" s="512"/>
      <c r="AT1141" s="512"/>
      <c r="AU1141" s="512"/>
      <c r="AV1141" s="512"/>
      <c r="AW1141" s="512"/>
      <c r="AX1141" s="512"/>
      <c r="AY1141" s="512"/>
      <c r="AZ1141" s="512"/>
      <c r="BA1141" s="512"/>
      <c r="BB1141" s="512"/>
      <c r="BC1141" s="512"/>
      <c r="BD1141" s="522"/>
      <c r="BE1141" s="522"/>
      <c r="BF1141" s="523"/>
      <c r="BG1141" s="523">
        <v>0</v>
      </c>
      <c r="BH1141" s="523">
        <v>0</v>
      </c>
      <c r="BI1141" s="523"/>
      <c r="BJ1141" s="523"/>
      <c r="BK1141" s="523"/>
      <c r="BL1141" s="523"/>
      <c r="BM1141" s="523"/>
      <c r="BN1141" s="523"/>
      <c r="BO1141" s="523"/>
      <c r="BP1141" s="523"/>
      <c r="BQ1141" s="523"/>
      <c r="BR1141" s="523"/>
      <c r="BS1141" s="523"/>
      <c r="BT1141" s="523"/>
      <c r="BU1141" s="523"/>
      <c r="BV1141" s="523"/>
      <c r="BW1141" s="523"/>
      <c r="BX1141" s="523"/>
      <c r="BY1141" s="523"/>
      <c r="BZ1141" s="523"/>
      <c r="CA1141" s="523"/>
      <c r="CB1141" s="523"/>
      <c r="CC1141" s="523"/>
      <c r="CD1141" s="523"/>
      <c r="CE1141" s="523"/>
      <c r="CF1141" s="523"/>
      <c r="CG1141" s="523"/>
      <c r="CH1141" s="523"/>
      <c r="CI1141" s="523"/>
      <c r="CJ1141" s="523"/>
      <c r="CK1141" s="523"/>
      <c r="CL1141" s="523"/>
      <c r="CM1141" s="523"/>
      <c r="CN1141" s="523"/>
      <c r="CO1141" s="523"/>
      <c r="CP1141" s="523"/>
      <c r="CQ1141" s="523"/>
      <c r="CR1141" s="523"/>
      <c r="CS1141" s="523"/>
      <c r="CT1141" s="523"/>
      <c r="CU1141" s="523"/>
      <c r="CV1141" s="523"/>
      <c r="CW1141" s="523"/>
      <c r="CX1141" s="523"/>
      <c r="CY1141" s="523"/>
      <c r="CZ1141" s="523"/>
      <c r="DA1141" s="523"/>
      <c r="DB1141" s="523"/>
      <c r="DC1141" s="523"/>
      <c r="DD1141" s="523"/>
      <c r="DE1141" s="523"/>
      <c r="DF1141" s="523"/>
      <c r="DG1141" s="523"/>
      <c r="DH1141" s="523"/>
      <c r="DI1141" s="523"/>
      <c r="DJ1141" s="523"/>
      <c r="DK1141" s="523"/>
      <c r="DL1141" s="523"/>
      <c r="DM1141" s="523"/>
      <c r="DN1141" s="523"/>
      <c r="DO1141" s="523"/>
      <c r="DP1141" s="523"/>
      <c r="DQ1141" s="523"/>
      <c r="DR1141" s="523"/>
      <c r="DS1141" s="523"/>
      <c r="DT1141" s="523"/>
      <c r="DU1141" s="523"/>
      <c r="DV1141" s="523"/>
      <c r="DW1141" s="523"/>
      <c r="DX1141" s="523"/>
      <c r="DY1141" s="523"/>
      <c r="DZ1141" s="523"/>
      <c r="EA1141" s="523"/>
      <c r="EB1141" s="523"/>
      <c r="EC1141" s="523"/>
      <c r="ED1141" s="523"/>
      <c r="EE1141" s="523"/>
      <c r="EF1141" s="523"/>
      <c r="EG1141" s="523"/>
      <c r="EH1141" s="523"/>
      <c r="EI1141" s="523"/>
      <c r="EJ1141" s="523"/>
      <c r="EK1141" s="523"/>
      <c r="EL1141" s="523"/>
      <c r="EM1141" s="523"/>
      <c r="EN1141" s="523"/>
      <c r="EO1141" s="523"/>
      <c r="EP1141" s="523"/>
      <c r="EQ1141" s="523"/>
      <c r="ER1141" s="523"/>
      <c r="ES1141" s="523"/>
      <c r="ET1141" s="523"/>
      <c r="EU1141" s="523"/>
      <c r="EV1141" s="523"/>
      <c r="EW1141" s="523"/>
      <c r="EX1141" s="523"/>
      <c r="EY1141" s="523"/>
      <c r="EZ1141" s="523"/>
      <c r="FA1141" s="523"/>
      <c r="FB1141" s="523"/>
      <c r="FC1141" s="523"/>
      <c r="FD1141" s="523"/>
      <c r="FE1141" s="523"/>
      <c r="FF1141" s="523"/>
      <c r="FG1141" s="523"/>
      <c r="FH1141" s="523"/>
      <c r="FI1141" s="523"/>
      <c r="FJ1141" s="523"/>
      <c r="FK1141" s="523"/>
      <c r="FL1141" s="523"/>
      <c r="FM1141" s="523"/>
      <c r="FN1141" s="523"/>
      <c r="FO1141" s="523"/>
      <c r="FP1141" s="523"/>
      <c r="FQ1141" s="523"/>
      <c r="FR1141" s="523"/>
      <c r="FS1141" s="523"/>
      <c r="FT1141" s="523"/>
      <c r="FU1141" s="523"/>
      <c r="FV1141" s="523"/>
      <c r="FW1141" s="523"/>
      <c r="FX1141" s="523"/>
      <c r="FY1141" s="523"/>
      <c r="FZ1141" s="523"/>
      <c r="GA1141" s="523"/>
      <c r="GB1141" s="523"/>
      <c r="GC1141" s="523"/>
      <c r="GD1141" s="523"/>
      <c r="GE1141" s="523"/>
      <c r="GF1141" s="523"/>
      <c r="GG1141" s="523"/>
      <c r="GH1141" s="523"/>
      <c r="GI1141" s="523"/>
      <c r="GJ1141" s="523"/>
      <c r="GK1141" s="523"/>
      <c r="GL1141" s="523"/>
      <c r="GM1141" s="523"/>
      <c r="GN1141" s="523"/>
      <c r="GO1141" s="523"/>
      <c r="GP1141" s="523"/>
      <c r="GQ1141" s="523"/>
      <c r="GR1141" s="523"/>
      <c r="GS1141" s="523"/>
      <c r="GT1141" s="523"/>
      <c r="GU1141" s="523"/>
      <c r="GV1141" s="523"/>
    </row>
    <row r="1142" spans="1:204" s="473" customFormat="1" ht="64" x14ac:dyDescent="0.2">
      <c r="A1142" s="476"/>
      <c r="B1142" s="492" t="s">
        <v>3772</v>
      </c>
      <c r="C1142" s="475"/>
      <c r="D1142" s="478">
        <v>0.3</v>
      </c>
      <c r="E1142" s="478"/>
      <c r="F1142" s="478"/>
      <c r="G1142" s="478"/>
      <c r="H1142" s="478">
        <v>0.3</v>
      </c>
      <c r="I1142" s="478"/>
      <c r="J1142" s="478"/>
      <c r="K1142" s="478"/>
      <c r="L1142" s="478"/>
      <c r="M1142" s="478"/>
      <c r="N1142" s="478"/>
      <c r="O1142" s="478"/>
      <c r="P1142" s="478"/>
      <c r="Q1142" s="478"/>
      <c r="R1142" s="478"/>
      <c r="S1142" s="478"/>
      <c r="T1142" s="478"/>
      <c r="U1142" s="478"/>
      <c r="V1142" s="478"/>
      <c r="W1142" s="478"/>
      <c r="X1142" s="478">
        <v>0</v>
      </c>
      <c r="Y1142" s="478"/>
      <c r="Z1142" s="478"/>
      <c r="AA1142" s="478"/>
      <c r="AB1142" s="478"/>
      <c r="AC1142" s="478"/>
      <c r="AD1142" s="478"/>
      <c r="AE1142" s="478"/>
      <c r="AF1142" s="478"/>
      <c r="AG1142" s="478"/>
      <c r="AH1142" s="478"/>
      <c r="AI1142" s="478"/>
      <c r="AJ1142" s="478"/>
      <c r="AK1142" s="478"/>
      <c r="AL1142" s="478"/>
      <c r="AM1142" s="478"/>
      <c r="AN1142" s="478"/>
      <c r="AO1142" s="478"/>
      <c r="AP1142" s="478"/>
      <c r="AQ1142" s="478"/>
      <c r="AR1142" s="478"/>
      <c r="AS1142" s="478"/>
      <c r="AT1142" s="478"/>
      <c r="AU1142" s="478"/>
      <c r="AV1142" s="478"/>
      <c r="AW1142" s="478"/>
      <c r="AX1142" s="478"/>
      <c r="AY1142" s="478"/>
      <c r="AZ1142" s="478"/>
      <c r="BA1142" s="478"/>
      <c r="BB1142" s="478"/>
      <c r="BC1142" s="478"/>
      <c r="BD1142" s="510" t="s">
        <v>3773</v>
      </c>
      <c r="BE1142" s="475"/>
      <c r="BF1142" s="472"/>
      <c r="BG1142" s="472"/>
      <c r="BH1142" s="472"/>
      <c r="BI1142" s="472"/>
      <c r="BJ1142" s="472"/>
      <c r="BK1142" s="472"/>
      <c r="BL1142" s="472"/>
      <c r="BM1142" s="472"/>
      <c r="BN1142" s="472"/>
      <c r="BO1142" s="472"/>
      <c r="BP1142" s="472"/>
      <c r="BQ1142" s="472"/>
      <c r="BR1142" s="472"/>
      <c r="BS1142" s="472"/>
      <c r="BT1142" s="472"/>
      <c r="BU1142" s="472"/>
      <c r="BV1142" s="472"/>
      <c r="BW1142" s="472"/>
      <c r="BX1142" s="472"/>
      <c r="BY1142" s="472"/>
      <c r="BZ1142" s="472"/>
      <c r="CA1142" s="472"/>
      <c r="CB1142" s="472"/>
      <c r="CC1142" s="472"/>
      <c r="CD1142" s="472"/>
      <c r="CE1142" s="472"/>
      <c r="CF1142" s="472"/>
      <c r="CG1142" s="472"/>
      <c r="CH1142" s="472"/>
      <c r="CI1142" s="472"/>
      <c r="CJ1142" s="472"/>
      <c r="CK1142" s="472"/>
      <c r="CL1142" s="472"/>
      <c r="CM1142" s="472"/>
      <c r="CN1142" s="472"/>
      <c r="CO1142" s="472"/>
      <c r="CP1142" s="472"/>
      <c r="CQ1142" s="472"/>
      <c r="CR1142" s="472"/>
      <c r="CS1142" s="472"/>
      <c r="CT1142" s="472"/>
      <c r="CU1142" s="472"/>
      <c r="CV1142" s="472"/>
      <c r="CW1142" s="472"/>
      <c r="CX1142" s="472"/>
      <c r="CY1142" s="472"/>
      <c r="CZ1142" s="472"/>
      <c r="DA1142" s="472"/>
      <c r="DB1142" s="472"/>
      <c r="DC1142" s="472"/>
      <c r="DD1142" s="472"/>
      <c r="DE1142" s="472"/>
      <c r="DF1142" s="472"/>
      <c r="DG1142" s="472"/>
      <c r="DH1142" s="472"/>
      <c r="DI1142" s="472"/>
      <c r="DJ1142" s="472"/>
      <c r="DK1142" s="472"/>
      <c r="DL1142" s="472"/>
      <c r="DM1142" s="472"/>
      <c r="DN1142" s="472"/>
      <c r="DO1142" s="472"/>
      <c r="DP1142" s="472"/>
      <c r="DQ1142" s="472"/>
      <c r="DR1142" s="472"/>
      <c r="DS1142" s="472"/>
      <c r="DT1142" s="472"/>
      <c r="DU1142" s="472"/>
      <c r="DV1142" s="472"/>
      <c r="DW1142" s="472"/>
      <c r="DX1142" s="472"/>
      <c r="DY1142" s="472"/>
      <c r="DZ1142" s="472"/>
      <c r="EA1142" s="472"/>
      <c r="EB1142" s="472"/>
      <c r="EC1142" s="472"/>
      <c r="ED1142" s="472"/>
      <c r="EE1142" s="472"/>
      <c r="EF1142" s="472"/>
      <c r="EG1142" s="472"/>
      <c r="EH1142" s="472"/>
      <c r="EI1142" s="472"/>
      <c r="EJ1142" s="472"/>
      <c r="EK1142" s="472"/>
      <c r="EL1142" s="472"/>
      <c r="EM1142" s="472"/>
      <c r="EN1142" s="472"/>
      <c r="EO1142" s="472"/>
      <c r="EP1142" s="472"/>
      <c r="EQ1142" s="472"/>
      <c r="ER1142" s="472"/>
      <c r="ES1142" s="472"/>
      <c r="ET1142" s="472"/>
      <c r="EU1142" s="472"/>
      <c r="EV1142" s="472"/>
      <c r="EW1142" s="472"/>
      <c r="EX1142" s="472"/>
      <c r="EY1142" s="472"/>
      <c r="EZ1142" s="472"/>
      <c r="FA1142" s="472"/>
      <c r="FB1142" s="472"/>
      <c r="FC1142" s="472"/>
      <c r="FD1142" s="472"/>
      <c r="FE1142" s="472"/>
      <c r="FF1142" s="472"/>
      <c r="FG1142" s="472"/>
      <c r="FH1142" s="472"/>
      <c r="FI1142" s="472"/>
      <c r="FJ1142" s="472"/>
      <c r="FK1142" s="472"/>
      <c r="FL1142" s="472"/>
      <c r="FM1142" s="472"/>
      <c r="FN1142" s="472"/>
      <c r="FO1142" s="472"/>
      <c r="FP1142" s="472"/>
      <c r="FQ1142" s="472"/>
      <c r="FR1142" s="472"/>
      <c r="FS1142" s="472"/>
      <c r="FT1142" s="472"/>
      <c r="FU1142" s="472"/>
      <c r="FV1142" s="472"/>
      <c r="FW1142" s="472"/>
      <c r="FX1142" s="472"/>
      <c r="FY1142" s="472"/>
      <c r="FZ1142" s="472"/>
      <c r="GA1142" s="472"/>
      <c r="GB1142" s="472"/>
      <c r="GC1142" s="472"/>
      <c r="GD1142" s="472"/>
      <c r="GE1142" s="472"/>
      <c r="GF1142" s="472"/>
      <c r="GG1142" s="472"/>
      <c r="GH1142" s="472"/>
      <c r="GI1142" s="472"/>
      <c r="GJ1142" s="472"/>
      <c r="GK1142" s="472"/>
      <c r="GL1142" s="472"/>
      <c r="GM1142" s="472"/>
      <c r="GN1142" s="472"/>
      <c r="GO1142" s="472"/>
      <c r="GP1142" s="472"/>
      <c r="GQ1142" s="472"/>
      <c r="GR1142" s="472"/>
      <c r="GS1142" s="472"/>
      <c r="GT1142" s="472"/>
      <c r="GU1142" s="472"/>
      <c r="GV1142" s="472"/>
    </row>
    <row r="1143" spans="1:204" s="473" customFormat="1" ht="80" x14ac:dyDescent="0.2">
      <c r="A1143" s="476"/>
      <c r="B1143" s="508" t="s">
        <v>3774</v>
      </c>
      <c r="C1143" s="475"/>
      <c r="D1143" s="478">
        <v>0.94</v>
      </c>
      <c r="E1143" s="478"/>
      <c r="F1143" s="478"/>
      <c r="G1143" s="478"/>
      <c r="H1143" s="478">
        <v>0.94</v>
      </c>
      <c r="I1143" s="478"/>
      <c r="J1143" s="478"/>
      <c r="K1143" s="478"/>
      <c r="L1143" s="478"/>
      <c r="M1143" s="478"/>
      <c r="N1143" s="478"/>
      <c r="O1143" s="478"/>
      <c r="P1143" s="478"/>
      <c r="Q1143" s="478"/>
      <c r="R1143" s="478"/>
      <c r="S1143" s="478"/>
      <c r="T1143" s="478"/>
      <c r="U1143" s="478"/>
      <c r="V1143" s="478"/>
      <c r="W1143" s="478"/>
      <c r="X1143" s="478">
        <v>0</v>
      </c>
      <c r="Y1143" s="478"/>
      <c r="Z1143" s="478"/>
      <c r="AA1143" s="478"/>
      <c r="AB1143" s="478"/>
      <c r="AC1143" s="478"/>
      <c r="AD1143" s="478"/>
      <c r="AE1143" s="478"/>
      <c r="AF1143" s="478"/>
      <c r="AG1143" s="478"/>
      <c r="AH1143" s="478"/>
      <c r="AI1143" s="478"/>
      <c r="AJ1143" s="478"/>
      <c r="AK1143" s="478"/>
      <c r="AL1143" s="478"/>
      <c r="AM1143" s="478"/>
      <c r="AN1143" s="478"/>
      <c r="AO1143" s="478"/>
      <c r="AP1143" s="478"/>
      <c r="AQ1143" s="478"/>
      <c r="AR1143" s="478"/>
      <c r="AS1143" s="478"/>
      <c r="AT1143" s="478"/>
      <c r="AU1143" s="478"/>
      <c r="AV1143" s="478"/>
      <c r="AW1143" s="478"/>
      <c r="AX1143" s="478"/>
      <c r="AY1143" s="478"/>
      <c r="AZ1143" s="478"/>
      <c r="BA1143" s="478"/>
      <c r="BB1143" s="478"/>
      <c r="BC1143" s="478"/>
      <c r="BD1143" s="510" t="s">
        <v>3775</v>
      </c>
      <c r="BE1143" s="475"/>
      <c r="BF1143" s="472">
        <v>2017</v>
      </c>
      <c r="BG1143" s="472"/>
      <c r="BH1143" s="472"/>
      <c r="BI1143" s="472"/>
      <c r="BJ1143" s="472"/>
      <c r="BK1143" s="472"/>
      <c r="BL1143" s="472"/>
      <c r="BM1143" s="472"/>
      <c r="BN1143" s="472"/>
      <c r="BO1143" s="472"/>
      <c r="BP1143" s="472"/>
      <c r="BQ1143" s="472"/>
      <c r="BR1143" s="472"/>
      <c r="BS1143" s="472"/>
      <c r="BT1143" s="472"/>
      <c r="BU1143" s="472"/>
      <c r="BV1143" s="472"/>
      <c r="BW1143" s="472"/>
      <c r="BX1143" s="472"/>
      <c r="BY1143" s="472"/>
      <c r="BZ1143" s="472"/>
      <c r="CA1143" s="472"/>
      <c r="CB1143" s="472"/>
      <c r="CC1143" s="472"/>
      <c r="CD1143" s="472"/>
      <c r="CE1143" s="472"/>
      <c r="CF1143" s="472"/>
      <c r="CG1143" s="472"/>
      <c r="CH1143" s="472"/>
      <c r="CI1143" s="472"/>
      <c r="CJ1143" s="472"/>
      <c r="CK1143" s="472"/>
      <c r="CL1143" s="472"/>
      <c r="CM1143" s="472"/>
      <c r="CN1143" s="472"/>
      <c r="CO1143" s="472"/>
      <c r="CP1143" s="472"/>
      <c r="CQ1143" s="472"/>
      <c r="CR1143" s="472"/>
      <c r="CS1143" s="472"/>
      <c r="CT1143" s="472"/>
      <c r="CU1143" s="472"/>
      <c r="CV1143" s="472"/>
      <c r="CW1143" s="472"/>
      <c r="CX1143" s="472"/>
      <c r="CY1143" s="472"/>
      <c r="CZ1143" s="472"/>
      <c r="DA1143" s="472"/>
      <c r="DB1143" s="472"/>
      <c r="DC1143" s="472"/>
      <c r="DD1143" s="472"/>
      <c r="DE1143" s="472"/>
      <c r="DF1143" s="472"/>
      <c r="DG1143" s="472"/>
      <c r="DH1143" s="472"/>
      <c r="DI1143" s="472"/>
      <c r="DJ1143" s="472"/>
      <c r="DK1143" s="472"/>
      <c r="DL1143" s="472"/>
      <c r="DM1143" s="472"/>
      <c r="DN1143" s="472"/>
      <c r="DO1143" s="472"/>
      <c r="DP1143" s="472"/>
      <c r="DQ1143" s="472"/>
      <c r="DR1143" s="472"/>
      <c r="DS1143" s="472"/>
      <c r="DT1143" s="472"/>
      <c r="DU1143" s="472"/>
      <c r="DV1143" s="472"/>
      <c r="DW1143" s="472"/>
      <c r="DX1143" s="472"/>
      <c r="DY1143" s="472"/>
      <c r="DZ1143" s="472"/>
      <c r="EA1143" s="472"/>
      <c r="EB1143" s="472"/>
      <c r="EC1143" s="472"/>
      <c r="ED1143" s="472"/>
      <c r="EE1143" s="472"/>
      <c r="EF1143" s="472"/>
      <c r="EG1143" s="472"/>
      <c r="EH1143" s="472"/>
      <c r="EI1143" s="472"/>
      <c r="EJ1143" s="472"/>
      <c r="EK1143" s="472"/>
      <c r="EL1143" s="472"/>
      <c r="EM1143" s="472"/>
      <c r="EN1143" s="472"/>
      <c r="EO1143" s="472"/>
      <c r="EP1143" s="472"/>
      <c r="EQ1143" s="472"/>
      <c r="ER1143" s="472"/>
      <c r="ES1143" s="472"/>
      <c r="ET1143" s="472"/>
      <c r="EU1143" s="472"/>
      <c r="EV1143" s="472"/>
      <c r="EW1143" s="472"/>
      <c r="EX1143" s="472"/>
      <c r="EY1143" s="472"/>
      <c r="EZ1143" s="472"/>
      <c r="FA1143" s="472"/>
      <c r="FB1143" s="472"/>
      <c r="FC1143" s="472"/>
      <c r="FD1143" s="472"/>
      <c r="FE1143" s="472"/>
      <c r="FF1143" s="472"/>
      <c r="FG1143" s="472"/>
      <c r="FH1143" s="472"/>
      <c r="FI1143" s="472"/>
      <c r="FJ1143" s="472"/>
      <c r="FK1143" s="472"/>
      <c r="FL1143" s="472"/>
      <c r="FM1143" s="472"/>
      <c r="FN1143" s="472"/>
      <c r="FO1143" s="472"/>
      <c r="FP1143" s="472"/>
      <c r="FQ1143" s="472"/>
      <c r="FR1143" s="472"/>
      <c r="FS1143" s="472"/>
      <c r="FT1143" s="472"/>
      <c r="FU1143" s="472"/>
      <c r="FV1143" s="472"/>
      <c r="FW1143" s="472"/>
      <c r="FX1143" s="472"/>
      <c r="FY1143" s="472"/>
      <c r="FZ1143" s="472"/>
      <c r="GA1143" s="472"/>
      <c r="GB1143" s="472"/>
      <c r="GC1143" s="472"/>
      <c r="GD1143" s="472"/>
      <c r="GE1143" s="472"/>
      <c r="GF1143" s="472"/>
      <c r="GG1143" s="472"/>
      <c r="GH1143" s="472"/>
      <c r="GI1143" s="472"/>
      <c r="GJ1143" s="472"/>
      <c r="GK1143" s="472"/>
      <c r="GL1143" s="472"/>
      <c r="GM1143" s="472"/>
      <c r="GN1143" s="472"/>
      <c r="GO1143" s="472"/>
      <c r="GP1143" s="472"/>
      <c r="GQ1143" s="472"/>
      <c r="GR1143" s="472"/>
      <c r="GS1143" s="472"/>
      <c r="GT1143" s="472"/>
      <c r="GU1143" s="472"/>
      <c r="GV1143" s="472"/>
    </row>
    <row r="1144" spans="1:204" s="473" customFormat="1" x14ac:dyDescent="0.2">
      <c r="A1144" s="525"/>
      <c r="B1144" s="483" t="s">
        <v>3776</v>
      </c>
      <c r="C1144" s="522" t="s">
        <v>1154</v>
      </c>
      <c r="D1144" s="478">
        <v>0.62</v>
      </c>
      <c r="E1144" s="512">
        <v>0.3</v>
      </c>
      <c r="F1144" s="512"/>
      <c r="G1144" s="512"/>
      <c r="H1144" s="512">
        <v>0.32</v>
      </c>
      <c r="I1144" s="512"/>
      <c r="J1144" s="512"/>
      <c r="K1144" s="512"/>
      <c r="L1144" s="512"/>
      <c r="M1144" s="512"/>
      <c r="N1144" s="512"/>
      <c r="O1144" s="512"/>
      <c r="P1144" s="512"/>
      <c r="Q1144" s="512"/>
      <c r="R1144" s="512"/>
      <c r="S1144" s="512"/>
      <c r="T1144" s="512"/>
      <c r="U1144" s="512"/>
      <c r="V1144" s="512"/>
      <c r="W1144" s="512"/>
      <c r="X1144" s="478">
        <v>0</v>
      </c>
      <c r="Y1144" s="512"/>
      <c r="Z1144" s="512"/>
      <c r="AA1144" s="512"/>
      <c r="AB1144" s="512"/>
      <c r="AC1144" s="512"/>
      <c r="AD1144" s="512"/>
      <c r="AE1144" s="512"/>
      <c r="AF1144" s="512"/>
      <c r="AG1144" s="512"/>
      <c r="AH1144" s="512"/>
      <c r="AI1144" s="512"/>
      <c r="AJ1144" s="512"/>
      <c r="AK1144" s="512"/>
      <c r="AL1144" s="512"/>
      <c r="AM1144" s="512"/>
      <c r="AN1144" s="512"/>
      <c r="AO1144" s="512"/>
      <c r="AP1144" s="512"/>
      <c r="AQ1144" s="512"/>
      <c r="AR1144" s="512"/>
      <c r="AS1144" s="512"/>
      <c r="AT1144" s="512"/>
      <c r="AU1144" s="512"/>
      <c r="AV1144" s="512"/>
      <c r="AW1144" s="512"/>
      <c r="AX1144" s="512"/>
      <c r="AY1144" s="512"/>
      <c r="AZ1144" s="512"/>
      <c r="BA1144" s="512"/>
      <c r="BB1144" s="512"/>
      <c r="BC1144" s="512"/>
      <c r="BD1144" s="522" t="s">
        <v>2985</v>
      </c>
      <c r="BE1144" s="522" t="s">
        <v>2985</v>
      </c>
      <c r="BF1144" s="523">
        <v>2017</v>
      </c>
      <c r="BG1144" s="523">
        <v>0.62</v>
      </c>
      <c r="BH1144" s="523"/>
      <c r="BI1144" s="523"/>
      <c r="BJ1144" s="523"/>
      <c r="BK1144" s="523"/>
      <c r="BL1144" s="523"/>
      <c r="BM1144" s="523"/>
      <c r="BN1144" s="523"/>
      <c r="BO1144" s="523"/>
      <c r="BP1144" s="523"/>
      <c r="BQ1144" s="523"/>
      <c r="BR1144" s="523"/>
      <c r="BS1144" s="523"/>
      <c r="BT1144" s="523"/>
      <c r="BU1144" s="523"/>
      <c r="BV1144" s="523"/>
      <c r="BW1144" s="523"/>
      <c r="BX1144" s="523"/>
      <c r="BY1144" s="523"/>
      <c r="BZ1144" s="523"/>
      <c r="CA1144" s="523"/>
      <c r="CB1144" s="523"/>
      <c r="CC1144" s="523"/>
      <c r="CD1144" s="523"/>
      <c r="CE1144" s="523"/>
      <c r="CF1144" s="523"/>
      <c r="CG1144" s="523"/>
      <c r="CH1144" s="523"/>
      <c r="CI1144" s="523"/>
      <c r="CJ1144" s="523"/>
      <c r="CK1144" s="523"/>
      <c r="CL1144" s="523"/>
      <c r="CM1144" s="523"/>
      <c r="CN1144" s="523"/>
      <c r="CO1144" s="523"/>
      <c r="CP1144" s="523"/>
      <c r="CQ1144" s="523"/>
      <c r="CR1144" s="523"/>
      <c r="CS1144" s="523"/>
      <c r="CT1144" s="523"/>
      <c r="CU1144" s="523"/>
      <c r="CV1144" s="523"/>
      <c r="CW1144" s="523"/>
      <c r="CX1144" s="523"/>
      <c r="CY1144" s="523"/>
      <c r="CZ1144" s="523"/>
      <c r="DA1144" s="523"/>
      <c r="DB1144" s="523"/>
      <c r="DC1144" s="523"/>
      <c r="DD1144" s="523"/>
      <c r="DE1144" s="523"/>
      <c r="DF1144" s="523"/>
      <c r="DG1144" s="523"/>
      <c r="DH1144" s="523"/>
      <c r="DI1144" s="523"/>
      <c r="DJ1144" s="523"/>
      <c r="DK1144" s="523"/>
      <c r="DL1144" s="523"/>
      <c r="DM1144" s="523"/>
      <c r="DN1144" s="523"/>
      <c r="DO1144" s="523"/>
      <c r="DP1144" s="523"/>
      <c r="DQ1144" s="523"/>
      <c r="DR1144" s="523"/>
      <c r="DS1144" s="523"/>
      <c r="DT1144" s="523"/>
      <c r="DU1144" s="523"/>
      <c r="DV1144" s="523"/>
      <c r="DW1144" s="523"/>
      <c r="DX1144" s="523"/>
      <c r="DY1144" s="523"/>
      <c r="DZ1144" s="523"/>
      <c r="EA1144" s="523"/>
      <c r="EB1144" s="523"/>
      <c r="EC1144" s="523"/>
      <c r="ED1144" s="523"/>
      <c r="EE1144" s="523"/>
      <c r="EF1144" s="523"/>
      <c r="EG1144" s="523"/>
      <c r="EH1144" s="523"/>
      <c r="EI1144" s="523"/>
      <c r="EJ1144" s="523"/>
      <c r="EK1144" s="523"/>
      <c r="EL1144" s="523"/>
      <c r="EM1144" s="523"/>
      <c r="EN1144" s="523"/>
      <c r="EO1144" s="523"/>
      <c r="EP1144" s="523"/>
      <c r="EQ1144" s="523"/>
      <c r="ER1144" s="523"/>
      <c r="ES1144" s="523"/>
      <c r="ET1144" s="523"/>
      <c r="EU1144" s="523"/>
      <c r="EV1144" s="523"/>
      <c r="EW1144" s="523"/>
      <c r="EX1144" s="523"/>
      <c r="EY1144" s="523"/>
      <c r="EZ1144" s="523"/>
      <c r="FA1144" s="523"/>
      <c r="FB1144" s="523"/>
      <c r="FC1144" s="523"/>
      <c r="FD1144" s="523"/>
      <c r="FE1144" s="523"/>
      <c r="FF1144" s="523"/>
      <c r="FG1144" s="523"/>
      <c r="FH1144" s="523"/>
      <c r="FI1144" s="523"/>
      <c r="FJ1144" s="523"/>
      <c r="FK1144" s="523"/>
      <c r="FL1144" s="523"/>
      <c r="FM1144" s="523"/>
      <c r="FN1144" s="523"/>
      <c r="FO1144" s="523"/>
      <c r="FP1144" s="523"/>
      <c r="FQ1144" s="523"/>
      <c r="FR1144" s="523"/>
      <c r="FS1144" s="523"/>
      <c r="FT1144" s="523"/>
      <c r="FU1144" s="523"/>
      <c r="FV1144" s="523"/>
      <c r="FW1144" s="523"/>
      <c r="FX1144" s="523"/>
      <c r="FY1144" s="523"/>
      <c r="FZ1144" s="523"/>
      <c r="GA1144" s="523"/>
      <c r="GB1144" s="523"/>
      <c r="GC1144" s="523"/>
      <c r="GD1144" s="523"/>
      <c r="GE1144" s="523"/>
      <c r="GF1144" s="523"/>
      <c r="GG1144" s="523"/>
      <c r="GH1144" s="523"/>
      <c r="GI1144" s="523"/>
      <c r="GJ1144" s="523"/>
      <c r="GK1144" s="523"/>
      <c r="GL1144" s="523"/>
      <c r="GM1144" s="523"/>
      <c r="GN1144" s="523"/>
      <c r="GO1144" s="523"/>
      <c r="GP1144" s="523"/>
      <c r="GQ1144" s="523"/>
      <c r="GR1144" s="523"/>
      <c r="GS1144" s="523"/>
      <c r="GT1144" s="523"/>
      <c r="GU1144" s="523"/>
      <c r="GV1144" s="523"/>
    </row>
    <row r="1145" spans="1:204" s="473" customFormat="1" ht="32" x14ac:dyDescent="0.2">
      <c r="A1145" s="525"/>
      <c r="B1145" s="483" t="s">
        <v>3777</v>
      </c>
      <c r="C1145" s="522" t="s">
        <v>1154</v>
      </c>
      <c r="D1145" s="478">
        <v>0.15000000000000002</v>
      </c>
      <c r="E1145" s="512">
        <v>0.05</v>
      </c>
      <c r="F1145" s="512"/>
      <c r="G1145" s="512"/>
      <c r="H1145" s="512">
        <v>0.05</v>
      </c>
      <c r="I1145" s="512">
        <v>0.05</v>
      </c>
      <c r="J1145" s="512"/>
      <c r="K1145" s="512"/>
      <c r="L1145" s="512"/>
      <c r="M1145" s="512"/>
      <c r="N1145" s="512"/>
      <c r="O1145" s="512"/>
      <c r="P1145" s="512"/>
      <c r="Q1145" s="512"/>
      <c r="R1145" s="512"/>
      <c r="S1145" s="512"/>
      <c r="T1145" s="512"/>
      <c r="U1145" s="512"/>
      <c r="V1145" s="512"/>
      <c r="W1145" s="512"/>
      <c r="X1145" s="478">
        <v>0</v>
      </c>
      <c r="Y1145" s="512"/>
      <c r="Z1145" s="512"/>
      <c r="AA1145" s="512"/>
      <c r="AB1145" s="512"/>
      <c r="AC1145" s="512"/>
      <c r="AD1145" s="512"/>
      <c r="AE1145" s="512"/>
      <c r="AF1145" s="512"/>
      <c r="AG1145" s="512"/>
      <c r="AH1145" s="512"/>
      <c r="AI1145" s="512"/>
      <c r="AJ1145" s="512"/>
      <c r="AK1145" s="512"/>
      <c r="AL1145" s="512"/>
      <c r="AM1145" s="512"/>
      <c r="AN1145" s="512"/>
      <c r="AO1145" s="512"/>
      <c r="AP1145" s="512"/>
      <c r="AQ1145" s="512"/>
      <c r="AR1145" s="512"/>
      <c r="AS1145" s="512"/>
      <c r="AT1145" s="512"/>
      <c r="AU1145" s="512"/>
      <c r="AV1145" s="512"/>
      <c r="AW1145" s="512"/>
      <c r="AX1145" s="512"/>
      <c r="AY1145" s="512"/>
      <c r="AZ1145" s="512"/>
      <c r="BA1145" s="512"/>
      <c r="BB1145" s="512"/>
      <c r="BC1145" s="512"/>
      <c r="BD1145" s="522" t="s">
        <v>357</v>
      </c>
      <c r="BE1145" s="522" t="s">
        <v>412</v>
      </c>
      <c r="BF1145" s="523">
        <v>2017</v>
      </c>
      <c r="BG1145" s="523">
        <v>0.15000000000000002</v>
      </c>
      <c r="BH1145" s="523"/>
      <c r="BI1145" s="523"/>
      <c r="BJ1145" s="523"/>
      <c r="BK1145" s="523"/>
      <c r="BL1145" s="523"/>
      <c r="BM1145" s="523"/>
      <c r="BN1145" s="523"/>
      <c r="BO1145" s="523"/>
      <c r="BP1145" s="523"/>
      <c r="BQ1145" s="523"/>
      <c r="BR1145" s="523"/>
      <c r="BS1145" s="523"/>
      <c r="BT1145" s="523"/>
      <c r="BU1145" s="523"/>
      <c r="BV1145" s="523"/>
      <c r="BW1145" s="523"/>
      <c r="BX1145" s="523"/>
      <c r="BY1145" s="523"/>
      <c r="BZ1145" s="523"/>
      <c r="CA1145" s="523"/>
      <c r="CB1145" s="523"/>
      <c r="CC1145" s="523"/>
      <c r="CD1145" s="523"/>
      <c r="CE1145" s="523"/>
      <c r="CF1145" s="523"/>
      <c r="CG1145" s="523"/>
      <c r="CH1145" s="523"/>
      <c r="CI1145" s="523"/>
      <c r="CJ1145" s="523"/>
      <c r="CK1145" s="523"/>
      <c r="CL1145" s="523"/>
      <c r="CM1145" s="523"/>
      <c r="CN1145" s="523"/>
      <c r="CO1145" s="523"/>
      <c r="CP1145" s="523"/>
      <c r="CQ1145" s="523"/>
      <c r="CR1145" s="523"/>
      <c r="CS1145" s="523"/>
      <c r="CT1145" s="523"/>
      <c r="CU1145" s="523"/>
      <c r="CV1145" s="523"/>
      <c r="CW1145" s="523"/>
      <c r="CX1145" s="523"/>
      <c r="CY1145" s="523"/>
      <c r="CZ1145" s="523"/>
      <c r="DA1145" s="523"/>
      <c r="DB1145" s="523"/>
      <c r="DC1145" s="523"/>
      <c r="DD1145" s="523"/>
      <c r="DE1145" s="523"/>
      <c r="DF1145" s="523"/>
      <c r="DG1145" s="523"/>
      <c r="DH1145" s="523"/>
      <c r="DI1145" s="523"/>
      <c r="DJ1145" s="523"/>
      <c r="DK1145" s="523"/>
      <c r="DL1145" s="523"/>
      <c r="DM1145" s="523"/>
      <c r="DN1145" s="523"/>
      <c r="DO1145" s="523"/>
      <c r="DP1145" s="523"/>
      <c r="DQ1145" s="523"/>
      <c r="DR1145" s="523"/>
      <c r="DS1145" s="523"/>
      <c r="DT1145" s="523"/>
      <c r="DU1145" s="523"/>
      <c r="DV1145" s="523"/>
      <c r="DW1145" s="523"/>
      <c r="DX1145" s="523"/>
      <c r="DY1145" s="523"/>
      <c r="DZ1145" s="523"/>
      <c r="EA1145" s="523"/>
      <c r="EB1145" s="523"/>
      <c r="EC1145" s="523"/>
      <c r="ED1145" s="523"/>
      <c r="EE1145" s="523"/>
      <c r="EF1145" s="523"/>
      <c r="EG1145" s="523"/>
      <c r="EH1145" s="523"/>
      <c r="EI1145" s="523"/>
      <c r="EJ1145" s="523"/>
      <c r="EK1145" s="523"/>
      <c r="EL1145" s="523"/>
      <c r="EM1145" s="523"/>
      <c r="EN1145" s="523"/>
      <c r="EO1145" s="523"/>
      <c r="EP1145" s="523"/>
      <c r="EQ1145" s="523"/>
      <c r="ER1145" s="523"/>
      <c r="ES1145" s="523"/>
      <c r="ET1145" s="523"/>
      <c r="EU1145" s="523"/>
      <c r="EV1145" s="523"/>
      <c r="EW1145" s="523"/>
      <c r="EX1145" s="523"/>
      <c r="EY1145" s="523"/>
      <c r="EZ1145" s="523"/>
      <c r="FA1145" s="523"/>
      <c r="FB1145" s="523"/>
      <c r="FC1145" s="523"/>
      <c r="FD1145" s="523"/>
      <c r="FE1145" s="523"/>
      <c r="FF1145" s="523"/>
      <c r="FG1145" s="523"/>
      <c r="FH1145" s="523"/>
      <c r="FI1145" s="523"/>
      <c r="FJ1145" s="523"/>
      <c r="FK1145" s="523"/>
      <c r="FL1145" s="523"/>
      <c r="FM1145" s="523"/>
      <c r="FN1145" s="523"/>
      <c r="FO1145" s="523"/>
      <c r="FP1145" s="523"/>
      <c r="FQ1145" s="523"/>
      <c r="FR1145" s="523"/>
      <c r="FS1145" s="523"/>
      <c r="FT1145" s="523"/>
      <c r="FU1145" s="523"/>
      <c r="FV1145" s="523"/>
      <c r="FW1145" s="523"/>
      <c r="FX1145" s="523"/>
      <c r="FY1145" s="523"/>
      <c r="FZ1145" s="523"/>
      <c r="GA1145" s="523"/>
      <c r="GB1145" s="523"/>
      <c r="GC1145" s="523"/>
      <c r="GD1145" s="523"/>
      <c r="GE1145" s="523"/>
      <c r="GF1145" s="523"/>
      <c r="GG1145" s="523"/>
      <c r="GH1145" s="523"/>
      <c r="GI1145" s="523"/>
      <c r="GJ1145" s="523"/>
      <c r="GK1145" s="523"/>
      <c r="GL1145" s="523"/>
      <c r="GM1145" s="523"/>
      <c r="GN1145" s="523"/>
      <c r="GO1145" s="523"/>
      <c r="GP1145" s="523"/>
      <c r="GQ1145" s="523"/>
      <c r="GR1145" s="523"/>
      <c r="GS1145" s="523"/>
      <c r="GT1145" s="523"/>
      <c r="GU1145" s="523"/>
      <c r="GV1145" s="523"/>
    </row>
    <row r="1146" spans="1:204" s="473" customFormat="1" x14ac:dyDescent="0.2">
      <c r="A1146" s="525"/>
      <c r="B1146" s="483" t="s">
        <v>3778</v>
      </c>
      <c r="C1146" s="522" t="s">
        <v>1154</v>
      </c>
      <c r="D1146" s="478">
        <v>0.62</v>
      </c>
      <c r="E1146" s="512"/>
      <c r="F1146" s="512"/>
      <c r="G1146" s="512"/>
      <c r="H1146" s="512"/>
      <c r="I1146" s="512"/>
      <c r="J1146" s="512"/>
      <c r="K1146" s="512"/>
      <c r="L1146" s="512"/>
      <c r="M1146" s="512"/>
      <c r="N1146" s="512"/>
      <c r="O1146" s="512"/>
      <c r="P1146" s="512"/>
      <c r="Q1146" s="512"/>
      <c r="R1146" s="512"/>
      <c r="S1146" s="512"/>
      <c r="T1146" s="512"/>
      <c r="U1146" s="512"/>
      <c r="V1146" s="512"/>
      <c r="W1146" s="512"/>
      <c r="X1146" s="478">
        <v>0</v>
      </c>
      <c r="Y1146" s="512"/>
      <c r="Z1146" s="512"/>
      <c r="AA1146" s="512"/>
      <c r="AB1146" s="512"/>
      <c r="AC1146" s="512"/>
      <c r="AD1146" s="512"/>
      <c r="AE1146" s="512"/>
      <c r="AF1146" s="512"/>
      <c r="AG1146" s="512"/>
      <c r="AH1146" s="512"/>
      <c r="AI1146" s="512"/>
      <c r="AJ1146" s="512"/>
      <c r="AK1146" s="512"/>
      <c r="AL1146" s="512"/>
      <c r="AM1146" s="512"/>
      <c r="AN1146" s="512"/>
      <c r="AO1146" s="512"/>
      <c r="AP1146" s="512"/>
      <c r="AQ1146" s="512"/>
      <c r="AR1146" s="512"/>
      <c r="AS1146" s="512"/>
      <c r="AT1146" s="512"/>
      <c r="AU1146" s="512"/>
      <c r="AV1146" s="512"/>
      <c r="AW1146" s="512"/>
      <c r="AX1146" s="512"/>
      <c r="AY1146" s="512"/>
      <c r="AZ1146" s="512"/>
      <c r="BA1146" s="512"/>
      <c r="BB1146" s="512"/>
      <c r="BC1146" s="512"/>
      <c r="BD1146" s="522" t="s">
        <v>3004</v>
      </c>
      <c r="BE1146" s="522"/>
      <c r="BF1146" s="523"/>
      <c r="BG1146" s="523">
        <v>0</v>
      </c>
      <c r="BH1146" s="523"/>
      <c r="BI1146" s="523"/>
      <c r="BJ1146" s="523"/>
      <c r="BK1146" s="523"/>
      <c r="BL1146" s="523"/>
      <c r="BM1146" s="523"/>
      <c r="BN1146" s="523"/>
      <c r="BO1146" s="523"/>
      <c r="BP1146" s="523"/>
      <c r="BQ1146" s="523"/>
      <c r="BR1146" s="523"/>
      <c r="BS1146" s="523"/>
      <c r="BT1146" s="523"/>
      <c r="BU1146" s="523"/>
      <c r="BV1146" s="523"/>
      <c r="BW1146" s="523"/>
      <c r="BX1146" s="523"/>
      <c r="BY1146" s="523"/>
      <c r="BZ1146" s="523"/>
      <c r="CA1146" s="523"/>
      <c r="CB1146" s="523"/>
      <c r="CC1146" s="523"/>
      <c r="CD1146" s="523"/>
      <c r="CE1146" s="523"/>
      <c r="CF1146" s="523"/>
      <c r="CG1146" s="523"/>
      <c r="CH1146" s="523"/>
      <c r="CI1146" s="523"/>
      <c r="CJ1146" s="523"/>
      <c r="CK1146" s="523"/>
      <c r="CL1146" s="523"/>
      <c r="CM1146" s="523"/>
      <c r="CN1146" s="523"/>
      <c r="CO1146" s="523"/>
      <c r="CP1146" s="523"/>
      <c r="CQ1146" s="523"/>
      <c r="CR1146" s="523"/>
      <c r="CS1146" s="523"/>
      <c r="CT1146" s="523"/>
      <c r="CU1146" s="523"/>
      <c r="CV1146" s="523"/>
      <c r="CW1146" s="523"/>
      <c r="CX1146" s="523"/>
      <c r="CY1146" s="523"/>
      <c r="CZ1146" s="523"/>
      <c r="DA1146" s="523"/>
      <c r="DB1146" s="523"/>
      <c r="DC1146" s="523"/>
      <c r="DD1146" s="523"/>
      <c r="DE1146" s="523"/>
      <c r="DF1146" s="523"/>
      <c r="DG1146" s="523"/>
      <c r="DH1146" s="523"/>
      <c r="DI1146" s="523"/>
      <c r="DJ1146" s="523"/>
      <c r="DK1146" s="523"/>
      <c r="DL1146" s="523"/>
      <c r="DM1146" s="523"/>
      <c r="DN1146" s="523"/>
      <c r="DO1146" s="523"/>
      <c r="DP1146" s="523"/>
      <c r="DQ1146" s="523"/>
      <c r="DR1146" s="523"/>
      <c r="DS1146" s="523"/>
      <c r="DT1146" s="523"/>
      <c r="DU1146" s="523"/>
      <c r="DV1146" s="523"/>
      <c r="DW1146" s="523"/>
      <c r="DX1146" s="523"/>
      <c r="DY1146" s="523"/>
      <c r="DZ1146" s="523"/>
      <c r="EA1146" s="523"/>
      <c r="EB1146" s="523"/>
      <c r="EC1146" s="523"/>
      <c r="ED1146" s="523"/>
      <c r="EE1146" s="523"/>
      <c r="EF1146" s="523"/>
      <c r="EG1146" s="523"/>
      <c r="EH1146" s="523"/>
      <c r="EI1146" s="523"/>
      <c r="EJ1146" s="523"/>
      <c r="EK1146" s="523"/>
      <c r="EL1146" s="523"/>
      <c r="EM1146" s="523"/>
      <c r="EN1146" s="523"/>
      <c r="EO1146" s="523"/>
      <c r="EP1146" s="523"/>
      <c r="EQ1146" s="523"/>
      <c r="ER1146" s="523"/>
      <c r="ES1146" s="523"/>
      <c r="ET1146" s="523"/>
      <c r="EU1146" s="523"/>
      <c r="EV1146" s="523"/>
      <c r="EW1146" s="523"/>
      <c r="EX1146" s="523"/>
      <c r="EY1146" s="523"/>
      <c r="EZ1146" s="523"/>
      <c r="FA1146" s="523"/>
      <c r="FB1146" s="523"/>
      <c r="FC1146" s="523"/>
      <c r="FD1146" s="523"/>
      <c r="FE1146" s="523"/>
      <c r="FF1146" s="523"/>
      <c r="FG1146" s="523"/>
      <c r="FH1146" s="523"/>
      <c r="FI1146" s="523"/>
      <c r="FJ1146" s="523"/>
      <c r="FK1146" s="523"/>
      <c r="FL1146" s="523"/>
      <c r="FM1146" s="523"/>
      <c r="FN1146" s="523"/>
      <c r="FO1146" s="523"/>
      <c r="FP1146" s="523"/>
      <c r="FQ1146" s="523"/>
      <c r="FR1146" s="523"/>
      <c r="FS1146" s="523"/>
      <c r="FT1146" s="523"/>
      <c r="FU1146" s="523"/>
      <c r="FV1146" s="523"/>
      <c r="FW1146" s="523"/>
      <c r="FX1146" s="523"/>
      <c r="FY1146" s="523"/>
      <c r="FZ1146" s="523"/>
      <c r="GA1146" s="523"/>
      <c r="GB1146" s="523"/>
      <c r="GC1146" s="523"/>
      <c r="GD1146" s="523"/>
      <c r="GE1146" s="523"/>
      <c r="GF1146" s="523"/>
      <c r="GG1146" s="523"/>
      <c r="GH1146" s="523"/>
      <c r="GI1146" s="523"/>
      <c r="GJ1146" s="523"/>
      <c r="GK1146" s="523"/>
      <c r="GL1146" s="523"/>
      <c r="GM1146" s="523"/>
      <c r="GN1146" s="523"/>
      <c r="GO1146" s="523"/>
      <c r="GP1146" s="523"/>
      <c r="GQ1146" s="523"/>
      <c r="GR1146" s="523"/>
      <c r="GS1146" s="523"/>
      <c r="GT1146" s="523"/>
      <c r="GU1146" s="523"/>
      <c r="GV1146" s="523"/>
    </row>
    <row r="1147" spans="1:204" s="473" customFormat="1" ht="32" x14ac:dyDescent="0.2">
      <c r="A1147" s="525"/>
      <c r="B1147" s="483" t="s">
        <v>3779</v>
      </c>
      <c r="C1147" s="522" t="s">
        <v>1154</v>
      </c>
      <c r="D1147" s="478">
        <v>19.54</v>
      </c>
      <c r="E1147" s="512"/>
      <c r="F1147" s="512"/>
      <c r="G1147" s="512"/>
      <c r="H1147" s="512"/>
      <c r="I1147" s="512"/>
      <c r="J1147" s="512"/>
      <c r="K1147" s="512">
        <v>3</v>
      </c>
      <c r="L1147" s="512">
        <v>5</v>
      </c>
      <c r="M1147" s="512"/>
      <c r="N1147" s="512"/>
      <c r="O1147" s="512"/>
      <c r="P1147" s="512"/>
      <c r="Q1147" s="512"/>
      <c r="R1147" s="512"/>
      <c r="S1147" s="512"/>
      <c r="T1147" s="512"/>
      <c r="U1147" s="512"/>
      <c r="V1147" s="512"/>
      <c r="W1147" s="512"/>
      <c r="X1147" s="478">
        <v>0</v>
      </c>
      <c r="Y1147" s="512"/>
      <c r="Z1147" s="512"/>
      <c r="AA1147" s="512"/>
      <c r="AB1147" s="512"/>
      <c r="AC1147" s="512"/>
      <c r="AD1147" s="512"/>
      <c r="AE1147" s="512"/>
      <c r="AF1147" s="512"/>
      <c r="AG1147" s="512"/>
      <c r="AH1147" s="512"/>
      <c r="AI1147" s="512"/>
      <c r="AJ1147" s="512"/>
      <c r="AK1147" s="512"/>
      <c r="AL1147" s="512"/>
      <c r="AM1147" s="512"/>
      <c r="AN1147" s="512"/>
      <c r="AO1147" s="512"/>
      <c r="AP1147" s="512"/>
      <c r="AQ1147" s="512"/>
      <c r="AR1147" s="512"/>
      <c r="AS1147" s="512"/>
      <c r="AT1147" s="512"/>
      <c r="AU1147" s="512"/>
      <c r="AV1147" s="512"/>
      <c r="AW1147" s="512"/>
      <c r="AX1147" s="512"/>
      <c r="AY1147" s="512"/>
      <c r="AZ1147" s="512"/>
      <c r="BA1147" s="512"/>
      <c r="BB1147" s="512"/>
      <c r="BC1147" s="512"/>
      <c r="BD1147" s="522" t="s">
        <v>357</v>
      </c>
      <c r="BE1147" s="522"/>
      <c r="BF1147" s="523"/>
      <c r="BG1147" s="523">
        <v>8</v>
      </c>
      <c r="BH1147" s="523"/>
      <c r="BI1147" s="523"/>
      <c r="BJ1147" s="523"/>
      <c r="BK1147" s="523"/>
      <c r="BL1147" s="523"/>
      <c r="BM1147" s="523"/>
      <c r="BN1147" s="523"/>
      <c r="BO1147" s="523"/>
      <c r="BP1147" s="523"/>
      <c r="BQ1147" s="523"/>
      <c r="BR1147" s="523"/>
      <c r="BS1147" s="523"/>
      <c r="BT1147" s="523"/>
      <c r="BU1147" s="523"/>
      <c r="BV1147" s="523"/>
      <c r="BW1147" s="523"/>
      <c r="BX1147" s="523"/>
      <c r="BY1147" s="523"/>
      <c r="BZ1147" s="523"/>
      <c r="CA1147" s="523"/>
      <c r="CB1147" s="523"/>
      <c r="CC1147" s="523"/>
      <c r="CD1147" s="523"/>
      <c r="CE1147" s="523"/>
      <c r="CF1147" s="523"/>
      <c r="CG1147" s="523"/>
      <c r="CH1147" s="523"/>
      <c r="CI1147" s="523"/>
      <c r="CJ1147" s="523"/>
      <c r="CK1147" s="523"/>
      <c r="CL1147" s="523"/>
      <c r="CM1147" s="523"/>
      <c r="CN1147" s="523"/>
      <c r="CO1147" s="523"/>
      <c r="CP1147" s="523"/>
      <c r="CQ1147" s="523"/>
      <c r="CR1147" s="523"/>
      <c r="CS1147" s="523"/>
      <c r="CT1147" s="523"/>
      <c r="CU1147" s="523"/>
      <c r="CV1147" s="523"/>
      <c r="CW1147" s="523"/>
      <c r="CX1147" s="523"/>
      <c r="CY1147" s="523"/>
      <c r="CZ1147" s="523"/>
      <c r="DA1147" s="523"/>
      <c r="DB1147" s="523"/>
      <c r="DC1147" s="523"/>
      <c r="DD1147" s="523"/>
      <c r="DE1147" s="523"/>
      <c r="DF1147" s="523"/>
      <c r="DG1147" s="523"/>
      <c r="DH1147" s="523"/>
      <c r="DI1147" s="523"/>
      <c r="DJ1147" s="523"/>
      <c r="DK1147" s="523"/>
      <c r="DL1147" s="523"/>
      <c r="DM1147" s="523"/>
      <c r="DN1147" s="523"/>
      <c r="DO1147" s="523"/>
      <c r="DP1147" s="523"/>
      <c r="DQ1147" s="523"/>
      <c r="DR1147" s="523"/>
      <c r="DS1147" s="523"/>
      <c r="DT1147" s="523"/>
      <c r="DU1147" s="523"/>
      <c r="DV1147" s="523"/>
      <c r="DW1147" s="523"/>
      <c r="DX1147" s="523"/>
      <c r="DY1147" s="523"/>
      <c r="DZ1147" s="523"/>
      <c r="EA1147" s="523"/>
      <c r="EB1147" s="523"/>
      <c r="EC1147" s="523"/>
      <c r="ED1147" s="523"/>
      <c r="EE1147" s="523"/>
      <c r="EF1147" s="523"/>
      <c r="EG1147" s="523"/>
      <c r="EH1147" s="523"/>
      <c r="EI1147" s="523"/>
      <c r="EJ1147" s="523"/>
      <c r="EK1147" s="523"/>
      <c r="EL1147" s="523"/>
      <c r="EM1147" s="523"/>
      <c r="EN1147" s="523"/>
      <c r="EO1147" s="523"/>
      <c r="EP1147" s="523"/>
      <c r="EQ1147" s="523"/>
      <c r="ER1147" s="523"/>
      <c r="ES1147" s="523"/>
      <c r="ET1147" s="523"/>
      <c r="EU1147" s="523"/>
      <c r="EV1147" s="523"/>
      <c r="EW1147" s="523"/>
      <c r="EX1147" s="523"/>
      <c r="EY1147" s="523"/>
      <c r="EZ1147" s="523"/>
      <c r="FA1147" s="523"/>
      <c r="FB1147" s="523"/>
      <c r="FC1147" s="523"/>
      <c r="FD1147" s="523"/>
      <c r="FE1147" s="523"/>
      <c r="FF1147" s="523"/>
      <c r="FG1147" s="523"/>
      <c r="FH1147" s="523"/>
      <c r="FI1147" s="523"/>
      <c r="FJ1147" s="523"/>
      <c r="FK1147" s="523"/>
      <c r="FL1147" s="523"/>
      <c r="FM1147" s="523"/>
      <c r="FN1147" s="523"/>
      <c r="FO1147" s="523"/>
      <c r="FP1147" s="523"/>
      <c r="FQ1147" s="523"/>
      <c r="FR1147" s="523"/>
      <c r="FS1147" s="523"/>
      <c r="FT1147" s="523"/>
      <c r="FU1147" s="523"/>
      <c r="FV1147" s="523"/>
      <c r="FW1147" s="523"/>
      <c r="FX1147" s="523"/>
      <c r="FY1147" s="523"/>
      <c r="FZ1147" s="523"/>
      <c r="GA1147" s="523"/>
      <c r="GB1147" s="523"/>
      <c r="GC1147" s="523"/>
      <c r="GD1147" s="523"/>
      <c r="GE1147" s="523"/>
      <c r="GF1147" s="523"/>
      <c r="GG1147" s="523"/>
      <c r="GH1147" s="523"/>
      <c r="GI1147" s="523"/>
      <c r="GJ1147" s="523"/>
      <c r="GK1147" s="523"/>
      <c r="GL1147" s="523"/>
      <c r="GM1147" s="523"/>
      <c r="GN1147" s="523"/>
      <c r="GO1147" s="523"/>
      <c r="GP1147" s="523"/>
      <c r="GQ1147" s="523"/>
      <c r="GR1147" s="523"/>
      <c r="GS1147" s="523"/>
      <c r="GT1147" s="523"/>
      <c r="GU1147" s="523"/>
      <c r="GV1147" s="523"/>
    </row>
    <row r="1148" spans="1:204" s="524" customFormat="1" x14ac:dyDescent="0.2">
      <c r="A1148" s="520" t="s">
        <v>3780</v>
      </c>
      <c r="B1148" s="521" t="s">
        <v>3781</v>
      </c>
      <c r="C1148" s="522"/>
      <c r="D1148" s="512"/>
      <c r="E1148" s="512"/>
      <c r="F1148" s="512"/>
      <c r="G1148" s="512"/>
      <c r="H1148" s="512"/>
      <c r="I1148" s="512"/>
      <c r="J1148" s="512"/>
      <c r="K1148" s="512"/>
      <c r="L1148" s="512"/>
      <c r="M1148" s="512"/>
      <c r="N1148" s="512"/>
      <c r="O1148" s="512"/>
      <c r="P1148" s="512"/>
      <c r="Q1148" s="512"/>
      <c r="R1148" s="512"/>
      <c r="S1148" s="512"/>
      <c r="T1148" s="512"/>
      <c r="U1148" s="512"/>
      <c r="V1148" s="512"/>
      <c r="W1148" s="512"/>
      <c r="X1148" s="478">
        <v>0</v>
      </c>
      <c r="Y1148" s="512"/>
      <c r="Z1148" s="512"/>
      <c r="AA1148" s="512"/>
      <c r="AB1148" s="512"/>
      <c r="AC1148" s="512"/>
      <c r="AD1148" s="512"/>
      <c r="AE1148" s="512"/>
      <c r="AF1148" s="512"/>
      <c r="AG1148" s="512"/>
      <c r="AH1148" s="512"/>
      <c r="AI1148" s="512"/>
      <c r="AJ1148" s="512"/>
      <c r="AK1148" s="512"/>
      <c r="AL1148" s="512"/>
      <c r="AM1148" s="512"/>
      <c r="AN1148" s="512"/>
      <c r="AO1148" s="512"/>
      <c r="AP1148" s="512"/>
      <c r="AQ1148" s="512"/>
      <c r="AR1148" s="512"/>
      <c r="AS1148" s="512"/>
      <c r="AT1148" s="512"/>
      <c r="AU1148" s="512"/>
      <c r="AV1148" s="512"/>
      <c r="AW1148" s="512"/>
      <c r="AX1148" s="512"/>
      <c r="AY1148" s="512"/>
      <c r="AZ1148" s="512"/>
      <c r="BA1148" s="512"/>
      <c r="BB1148" s="512"/>
      <c r="BC1148" s="512"/>
      <c r="BD1148" s="522"/>
      <c r="BE1148" s="522"/>
      <c r="BF1148" s="523"/>
      <c r="BG1148" s="523">
        <v>0</v>
      </c>
      <c r="BH1148" s="523">
        <v>0</v>
      </c>
      <c r="BI1148" s="523"/>
      <c r="BJ1148" s="523"/>
      <c r="BK1148" s="523"/>
      <c r="BL1148" s="523"/>
      <c r="BM1148" s="523"/>
      <c r="BN1148" s="523"/>
      <c r="BO1148" s="523"/>
      <c r="BP1148" s="523"/>
      <c r="BQ1148" s="523"/>
      <c r="BR1148" s="523"/>
      <c r="BS1148" s="523"/>
      <c r="BT1148" s="523"/>
      <c r="BU1148" s="523"/>
      <c r="BV1148" s="523"/>
      <c r="BW1148" s="523"/>
      <c r="BX1148" s="523"/>
      <c r="BY1148" s="523"/>
      <c r="BZ1148" s="523"/>
      <c r="CA1148" s="523"/>
      <c r="CB1148" s="523"/>
      <c r="CC1148" s="523"/>
      <c r="CD1148" s="523"/>
      <c r="CE1148" s="523"/>
      <c r="CF1148" s="523"/>
      <c r="CG1148" s="523"/>
      <c r="CH1148" s="523"/>
      <c r="CI1148" s="523"/>
      <c r="CJ1148" s="523"/>
      <c r="CK1148" s="523"/>
      <c r="CL1148" s="523"/>
      <c r="CM1148" s="523"/>
      <c r="CN1148" s="523"/>
      <c r="CO1148" s="523"/>
      <c r="CP1148" s="523"/>
      <c r="CQ1148" s="523"/>
      <c r="CR1148" s="523"/>
      <c r="CS1148" s="523"/>
      <c r="CT1148" s="523"/>
      <c r="CU1148" s="523"/>
      <c r="CV1148" s="523"/>
      <c r="CW1148" s="523"/>
      <c r="CX1148" s="523"/>
      <c r="CY1148" s="523"/>
      <c r="CZ1148" s="523"/>
      <c r="DA1148" s="523"/>
      <c r="DB1148" s="523"/>
      <c r="DC1148" s="523"/>
      <c r="DD1148" s="523"/>
      <c r="DE1148" s="523"/>
      <c r="DF1148" s="523"/>
      <c r="DG1148" s="523"/>
      <c r="DH1148" s="523"/>
      <c r="DI1148" s="523"/>
      <c r="DJ1148" s="523"/>
      <c r="DK1148" s="523"/>
      <c r="DL1148" s="523"/>
      <c r="DM1148" s="523"/>
      <c r="DN1148" s="523"/>
      <c r="DO1148" s="523"/>
      <c r="DP1148" s="523"/>
      <c r="DQ1148" s="523"/>
      <c r="DR1148" s="523"/>
      <c r="DS1148" s="523"/>
      <c r="DT1148" s="523"/>
      <c r="DU1148" s="523"/>
      <c r="DV1148" s="523"/>
      <c r="DW1148" s="523"/>
      <c r="DX1148" s="523"/>
      <c r="DY1148" s="523"/>
      <c r="DZ1148" s="523"/>
      <c r="EA1148" s="523"/>
      <c r="EB1148" s="523"/>
      <c r="EC1148" s="523"/>
      <c r="ED1148" s="523"/>
      <c r="EE1148" s="523"/>
      <c r="EF1148" s="523"/>
      <c r="EG1148" s="523"/>
      <c r="EH1148" s="523"/>
      <c r="EI1148" s="523"/>
      <c r="EJ1148" s="523"/>
      <c r="EK1148" s="523"/>
      <c r="EL1148" s="523"/>
      <c r="EM1148" s="523"/>
      <c r="EN1148" s="523"/>
      <c r="EO1148" s="523"/>
      <c r="EP1148" s="523"/>
      <c r="EQ1148" s="523"/>
      <c r="ER1148" s="523"/>
      <c r="ES1148" s="523"/>
      <c r="ET1148" s="523"/>
      <c r="EU1148" s="523"/>
      <c r="EV1148" s="523"/>
      <c r="EW1148" s="523"/>
      <c r="EX1148" s="523"/>
      <c r="EY1148" s="523"/>
      <c r="EZ1148" s="523"/>
      <c r="FA1148" s="523"/>
      <c r="FB1148" s="523"/>
      <c r="FC1148" s="523"/>
      <c r="FD1148" s="523"/>
      <c r="FE1148" s="523"/>
      <c r="FF1148" s="523"/>
      <c r="FG1148" s="523"/>
      <c r="FH1148" s="523"/>
      <c r="FI1148" s="523"/>
      <c r="FJ1148" s="523"/>
      <c r="FK1148" s="523"/>
      <c r="FL1148" s="523"/>
      <c r="FM1148" s="523"/>
      <c r="FN1148" s="523"/>
      <c r="FO1148" s="523"/>
      <c r="FP1148" s="523"/>
      <c r="FQ1148" s="523"/>
      <c r="FR1148" s="523"/>
      <c r="FS1148" s="523"/>
      <c r="FT1148" s="523"/>
      <c r="FU1148" s="523"/>
      <c r="FV1148" s="523"/>
      <c r="FW1148" s="523"/>
      <c r="FX1148" s="523"/>
      <c r="FY1148" s="523"/>
      <c r="FZ1148" s="523"/>
      <c r="GA1148" s="523"/>
      <c r="GB1148" s="523"/>
      <c r="GC1148" s="523"/>
      <c r="GD1148" s="523"/>
      <c r="GE1148" s="523"/>
      <c r="GF1148" s="523"/>
      <c r="GG1148" s="523"/>
      <c r="GH1148" s="523"/>
      <c r="GI1148" s="523"/>
      <c r="GJ1148" s="523"/>
      <c r="GK1148" s="523"/>
      <c r="GL1148" s="523"/>
      <c r="GM1148" s="523"/>
      <c r="GN1148" s="523"/>
      <c r="GO1148" s="523"/>
      <c r="GP1148" s="523"/>
      <c r="GQ1148" s="523"/>
      <c r="GR1148" s="523"/>
      <c r="GS1148" s="523"/>
      <c r="GT1148" s="523"/>
      <c r="GU1148" s="523"/>
      <c r="GV1148" s="523"/>
    </row>
    <row r="1149" spans="1:204" s="473" customFormat="1" x14ac:dyDescent="0.2">
      <c r="A1149" s="476"/>
      <c r="B1149" s="508" t="s">
        <v>3781</v>
      </c>
      <c r="C1149" s="475"/>
      <c r="D1149" s="478">
        <v>3</v>
      </c>
      <c r="E1149" s="478"/>
      <c r="F1149" s="478"/>
      <c r="G1149" s="478"/>
      <c r="H1149" s="478">
        <v>1</v>
      </c>
      <c r="I1149" s="478"/>
      <c r="J1149" s="478"/>
      <c r="K1149" s="478"/>
      <c r="L1149" s="478"/>
      <c r="M1149" s="478"/>
      <c r="N1149" s="478"/>
      <c r="O1149" s="478"/>
      <c r="P1149" s="478"/>
      <c r="Q1149" s="478"/>
      <c r="R1149" s="478"/>
      <c r="S1149" s="478"/>
      <c r="T1149" s="478"/>
      <c r="U1149" s="478"/>
      <c r="V1149" s="478"/>
      <c r="W1149" s="478"/>
      <c r="X1149" s="478">
        <v>0</v>
      </c>
      <c r="Y1149" s="478"/>
      <c r="Z1149" s="478"/>
      <c r="AA1149" s="478"/>
      <c r="AB1149" s="478"/>
      <c r="AC1149" s="478"/>
      <c r="AD1149" s="478"/>
      <c r="AE1149" s="478"/>
      <c r="AF1149" s="478"/>
      <c r="AG1149" s="478"/>
      <c r="AH1149" s="478"/>
      <c r="AI1149" s="478"/>
      <c r="AJ1149" s="478"/>
      <c r="AK1149" s="478"/>
      <c r="AL1149" s="478"/>
      <c r="AM1149" s="478"/>
      <c r="AN1149" s="478"/>
      <c r="AO1149" s="478"/>
      <c r="AP1149" s="478"/>
      <c r="AQ1149" s="478"/>
      <c r="AR1149" s="478"/>
      <c r="AS1149" s="478"/>
      <c r="AT1149" s="478"/>
      <c r="AU1149" s="478"/>
      <c r="AV1149" s="478"/>
      <c r="AW1149" s="478"/>
      <c r="AX1149" s="478"/>
      <c r="AY1149" s="478"/>
      <c r="AZ1149" s="478"/>
      <c r="BA1149" s="478"/>
      <c r="BB1149" s="478"/>
      <c r="BC1149" s="478"/>
      <c r="BD1149" s="475" t="s">
        <v>357</v>
      </c>
      <c r="BE1149" s="475"/>
      <c r="BF1149" s="472"/>
      <c r="BG1149" s="523">
        <v>1</v>
      </c>
      <c r="BH1149" s="472"/>
      <c r="BI1149" s="472"/>
      <c r="BJ1149" s="472"/>
      <c r="BK1149" s="472"/>
      <c r="BL1149" s="472"/>
      <c r="BM1149" s="472"/>
      <c r="BN1149" s="472"/>
      <c r="BO1149" s="472"/>
      <c r="BP1149" s="472"/>
      <c r="BQ1149" s="472"/>
      <c r="BR1149" s="472"/>
      <c r="BS1149" s="472"/>
      <c r="BT1149" s="472"/>
      <c r="BU1149" s="472"/>
      <c r="BV1149" s="472"/>
      <c r="BW1149" s="472"/>
      <c r="BX1149" s="472"/>
      <c r="BY1149" s="472"/>
      <c r="BZ1149" s="472"/>
      <c r="CA1149" s="472"/>
      <c r="CB1149" s="472"/>
      <c r="CC1149" s="472"/>
      <c r="CD1149" s="472"/>
      <c r="CE1149" s="472"/>
      <c r="CF1149" s="472"/>
      <c r="CG1149" s="472"/>
      <c r="CH1149" s="472"/>
      <c r="CI1149" s="472"/>
      <c r="CJ1149" s="472"/>
      <c r="CK1149" s="472"/>
      <c r="CL1149" s="472"/>
      <c r="CM1149" s="472"/>
      <c r="CN1149" s="472"/>
      <c r="CO1149" s="472"/>
      <c r="CP1149" s="472"/>
      <c r="CQ1149" s="472"/>
      <c r="CR1149" s="472"/>
      <c r="CS1149" s="472"/>
      <c r="CT1149" s="472"/>
      <c r="CU1149" s="472"/>
      <c r="CV1149" s="472"/>
      <c r="CW1149" s="472"/>
      <c r="CX1149" s="472"/>
      <c r="CY1149" s="472"/>
      <c r="CZ1149" s="472"/>
      <c r="DA1149" s="472"/>
      <c r="DB1149" s="472"/>
      <c r="DC1149" s="472"/>
      <c r="DD1149" s="472"/>
      <c r="DE1149" s="472"/>
      <c r="DF1149" s="472"/>
      <c r="DG1149" s="472"/>
      <c r="DH1149" s="472"/>
      <c r="DI1149" s="472"/>
      <c r="DJ1149" s="472"/>
      <c r="DK1149" s="472"/>
      <c r="DL1149" s="472"/>
      <c r="DM1149" s="472"/>
      <c r="DN1149" s="472"/>
      <c r="DO1149" s="472"/>
      <c r="DP1149" s="472"/>
      <c r="DQ1149" s="472"/>
      <c r="DR1149" s="472"/>
      <c r="DS1149" s="472"/>
      <c r="DT1149" s="472"/>
      <c r="DU1149" s="472"/>
      <c r="DV1149" s="472"/>
      <c r="DW1149" s="472"/>
      <c r="DX1149" s="472"/>
      <c r="DY1149" s="472"/>
      <c r="DZ1149" s="472"/>
      <c r="EA1149" s="472"/>
      <c r="EB1149" s="472"/>
      <c r="EC1149" s="472"/>
      <c r="ED1149" s="472"/>
      <c r="EE1149" s="472"/>
      <c r="EF1149" s="472"/>
      <c r="EG1149" s="472"/>
      <c r="EH1149" s="472"/>
      <c r="EI1149" s="472"/>
      <c r="EJ1149" s="472"/>
      <c r="EK1149" s="472"/>
      <c r="EL1149" s="472"/>
      <c r="EM1149" s="472"/>
      <c r="EN1149" s="472"/>
      <c r="EO1149" s="472"/>
      <c r="EP1149" s="472"/>
      <c r="EQ1149" s="472"/>
      <c r="ER1149" s="472"/>
      <c r="ES1149" s="472"/>
      <c r="ET1149" s="472"/>
      <c r="EU1149" s="472"/>
      <c r="EV1149" s="472"/>
      <c r="EW1149" s="472"/>
      <c r="EX1149" s="472"/>
      <c r="EY1149" s="472"/>
      <c r="EZ1149" s="472"/>
      <c r="FA1149" s="472"/>
      <c r="FB1149" s="472"/>
      <c r="FC1149" s="472"/>
      <c r="FD1149" s="472"/>
      <c r="FE1149" s="472"/>
      <c r="FF1149" s="472"/>
      <c r="FG1149" s="472"/>
      <c r="FH1149" s="472"/>
      <c r="FI1149" s="472"/>
      <c r="FJ1149" s="472"/>
      <c r="FK1149" s="472"/>
      <c r="FL1149" s="472"/>
      <c r="FM1149" s="472"/>
      <c r="FN1149" s="472"/>
      <c r="FO1149" s="472"/>
      <c r="FP1149" s="472"/>
      <c r="FQ1149" s="472"/>
      <c r="FR1149" s="472"/>
      <c r="FS1149" s="472"/>
      <c r="FT1149" s="472"/>
      <c r="FU1149" s="472"/>
      <c r="FV1149" s="472"/>
      <c r="FW1149" s="472"/>
      <c r="FX1149" s="472"/>
      <c r="FY1149" s="472"/>
      <c r="FZ1149" s="472"/>
      <c r="GA1149" s="472"/>
      <c r="GB1149" s="472"/>
      <c r="GC1149" s="472"/>
      <c r="GD1149" s="472"/>
      <c r="GE1149" s="472"/>
      <c r="GF1149" s="472"/>
      <c r="GG1149" s="472"/>
      <c r="GH1149" s="472"/>
      <c r="GI1149" s="472"/>
      <c r="GJ1149" s="472"/>
      <c r="GK1149" s="472"/>
      <c r="GL1149" s="472"/>
      <c r="GM1149" s="472"/>
      <c r="GN1149" s="472"/>
      <c r="GO1149" s="472"/>
      <c r="GP1149" s="472"/>
      <c r="GQ1149" s="472"/>
      <c r="GR1149" s="472"/>
      <c r="GS1149" s="472"/>
      <c r="GT1149" s="472"/>
      <c r="GU1149" s="472"/>
      <c r="GV1149" s="472"/>
    </row>
    <row r="1150" spans="1:204" s="524" customFormat="1" x14ac:dyDescent="0.2">
      <c r="A1150" s="520" t="s">
        <v>3782</v>
      </c>
      <c r="B1150" s="521" t="s">
        <v>300</v>
      </c>
      <c r="C1150" s="522"/>
      <c r="D1150" s="512">
        <v>10.249999999999998</v>
      </c>
      <c r="E1150" s="512"/>
      <c r="F1150" s="512"/>
      <c r="G1150" s="512"/>
      <c r="H1150" s="512"/>
      <c r="I1150" s="512"/>
      <c r="J1150" s="512"/>
      <c r="K1150" s="512"/>
      <c r="L1150" s="512"/>
      <c r="M1150" s="512"/>
      <c r="N1150" s="512"/>
      <c r="O1150" s="512"/>
      <c r="P1150" s="512"/>
      <c r="Q1150" s="512"/>
      <c r="R1150" s="512"/>
      <c r="S1150" s="512"/>
      <c r="T1150" s="512"/>
      <c r="U1150" s="512"/>
      <c r="V1150" s="512"/>
      <c r="W1150" s="512"/>
      <c r="X1150" s="478">
        <v>0</v>
      </c>
      <c r="Y1150" s="512"/>
      <c r="Z1150" s="512"/>
      <c r="AA1150" s="512"/>
      <c r="AB1150" s="512"/>
      <c r="AC1150" s="512"/>
      <c r="AD1150" s="512"/>
      <c r="AE1150" s="512"/>
      <c r="AF1150" s="512"/>
      <c r="AG1150" s="512"/>
      <c r="AH1150" s="512"/>
      <c r="AI1150" s="512"/>
      <c r="AJ1150" s="512"/>
      <c r="AK1150" s="512"/>
      <c r="AL1150" s="512"/>
      <c r="AM1150" s="512"/>
      <c r="AN1150" s="512"/>
      <c r="AO1150" s="512"/>
      <c r="AP1150" s="512"/>
      <c r="AQ1150" s="512"/>
      <c r="AR1150" s="512"/>
      <c r="AS1150" s="512"/>
      <c r="AT1150" s="512"/>
      <c r="AU1150" s="512"/>
      <c r="AV1150" s="512"/>
      <c r="AW1150" s="512"/>
      <c r="AX1150" s="512"/>
      <c r="AY1150" s="512"/>
      <c r="AZ1150" s="512"/>
      <c r="BA1150" s="512"/>
      <c r="BB1150" s="512"/>
      <c r="BC1150" s="512"/>
      <c r="BD1150" s="522"/>
      <c r="BE1150" s="522"/>
      <c r="BF1150" s="523"/>
      <c r="BG1150" s="523">
        <v>0</v>
      </c>
      <c r="BH1150" s="523">
        <v>0</v>
      </c>
      <c r="BI1150" s="523"/>
      <c r="BJ1150" s="523"/>
      <c r="BK1150" s="523"/>
      <c r="BL1150" s="523"/>
      <c r="BM1150" s="523"/>
      <c r="BN1150" s="523"/>
      <c r="BO1150" s="523"/>
      <c r="BP1150" s="523"/>
      <c r="BQ1150" s="523"/>
      <c r="BR1150" s="523"/>
      <c r="BS1150" s="523"/>
      <c r="BT1150" s="523"/>
      <c r="BU1150" s="523"/>
      <c r="BV1150" s="523"/>
      <c r="BW1150" s="523"/>
      <c r="BX1150" s="523"/>
      <c r="BY1150" s="523"/>
      <c r="BZ1150" s="523"/>
      <c r="CA1150" s="523"/>
      <c r="CB1150" s="523"/>
      <c r="CC1150" s="523"/>
      <c r="CD1150" s="523"/>
      <c r="CE1150" s="523"/>
      <c r="CF1150" s="523"/>
      <c r="CG1150" s="523"/>
      <c r="CH1150" s="523"/>
      <c r="CI1150" s="523"/>
      <c r="CJ1150" s="523"/>
      <c r="CK1150" s="523"/>
      <c r="CL1150" s="523"/>
      <c r="CM1150" s="523"/>
      <c r="CN1150" s="523"/>
      <c r="CO1150" s="523"/>
      <c r="CP1150" s="523"/>
      <c r="CQ1150" s="523"/>
      <c r="CR1150" s="523"/>
      <c r="CS1150" s="523"/>
      <c r="CT1150" s="523"/>
      <c r="CU1150" s="523"/>
      <c r="CV1150" s="523"/>
      <c r="CW1150" s="523"/>
      <c r="CX1150" s="523"/>
      <c r="CY1150" s="523"/>
      <c r="CZ1150" s="523"/>
      <c r="DA1150" s="523"/>
      <c r="DB1150" s="523"/>
      <c r="DC1150" s="523"/>
      <c r="DD1150" s="523"/>
      <c r="DE1150" s="523"/>
      <c r="DF1150" s="523"/>
      <c r="DG1150" s="523"/>
      <c r="DH1150" s="523"/>
      <c r="DI1150" s="523"/>
      <c r="DJ1150" s="523"/>
      <c r="DK1150" s="523"/>
      <c r="DL1150" s="523"/>
      <c r="DM1150" s="523"/>
      <c r="DN1150" s="523"/>
      <c r="DO1150" s="523"/>
      <c r="DP1150" s="523"/>
      <c r="DQ1150" s="523"/>
      <c r="DR1150" s="523"/>
      <c r="DS1150" s="523"/>
      <c r="DT1150" s="523"/>
      <c r="DU1150" s="523"/>
      <c r="DV1150" s="523"/>
      <c r="DW1150" s="523"/>
      <c r="DX1150" s="523"/>
      <c r="DY1150" s="523"/>
      <c r="DZ1150" s="523"/>
      <c r="EA1150" s="523"/>
      <c r="EB1150" s="523"/>
      <c r="EC1150" s="523"/>
      <c r="ED1150" s="523"/>
      <c r="EE1150" s="523"/>
      <c r="EF1150" s="523"/>
      <c r="EG1150" s="523"/>
      <c r="EH1150" s="523"/>
      <c r="EI1150" s="523"/>
      <c r="EJ1150" s="523"/>
      <c r="EK1150" s="523"/>
      <c r="EL1150" s="523"/>
      <c r="EM1150" s="523"/>
      <c r="EN1150" s="523"/>
      <c r="EO1150" s="523"/>
      <c r="EP1150" s="523"/>
      <c r="EQ1150" s="523"/>
      <c r="ER1150" s="523"/>
      <c r="ES1150" s="523"/>
      <c r="ET1150" s="523"/>
      <c r="EU1150" s="523"/>
      <c r="EV1150" s="523"/>
      <c r="EW1150" s="523"/>
      <c r="EX1150" s="523"/>
      <c r="EY1150" s="523"/>
      <c r="EZ1150" s="523"/>
      <c r="FA1150" s="523"/>
      <c r="FB1150" s="523"/>
      <c r="FC1150" s="523"/>
      <c r="FD1150" s="523"/>
      <c r="FE1150" s="523"/>
      <c r="FF1150" s="523"/>
      <c r="FG1150" s="523"/>
      <c r="FH1150" s="523"/>
      <c r="FI1150" s="523"/>
      <c r="FJ1150" s="523"/>
      <c r="FK1150" s="523"/>
      <c r="FL1150" s="523"/>
      <c r="FM1150" s="523"/>
      <c r="FN1150" s="523"/>
      <c r="FO1150" s="523"/>
      <c r="FP1150" s="523"/>
      <c r="FQ1150" s="523"/>
      <c r="FR1150" s="523"/>
      <c r="FS1150" s="523"/>
      <c r="FT1150" s="523"/>
      <c r="FU1150" s="523"/>
      <c r="FV1150" s="523"/>
      <c r="FW1150" s="523"/>
      <c r="FX1150" s="523"/>
      <c r="FY1150" s="523"/>
      <c r="FZ1150" s="523"/>
      <c r="GA1150" s="523"/>
      <c r="GB1150" s="523"/>
      <c r="GC1150" s="523"/>
      <c r="GD1150" s="523"/>
      <c r="GE1150" s="523"/>
      <c r="GF1150" s="523"/>
      <c r="GG1150" s="523"/>
      <c r="GH1150" s="523"/>
      <c r="GI1150" s="523"/>
      <c r="GJ1150" s="523"/>
      <c r="GK1150" s="523"/>
      <c r="GL1150" s="523"/>
      <c r="GM1150" s="523"/>
      <c r="GN1150" s="523"/>
      <c r="GO1150" s="523"/>
      <c r="GP1150" s="523"/>
      <c r="GQ1150" s="523"/>
      <c r="GR1150" s="523"/>
      <c r="GS1150" s="523"/>
      <c r="GT1150" s="523"/>
      <c r="GU1150" s="523"/>
      <c r="GV1150" s="523"/>
    </row>
    <row r="1151" spans="1:204" s="473" customFormat="1" ht="32" x14ac:dyDescent="0.2">
      <c r="A1151" s="476"/>
      <c r="B1151" s="492" t="s">
        <v>3783</v>
      </c>
      <c r="C1151" s="475" t="s">
        <v>1156</v>
      </c>
      <c r="D1151" s="478">
        <v>0.53</v>
      </c>
      <c r="E1151" s="478"/>
      <c r="F1151" s="478"/>
      <c r="G1151" s="478"/>
      <c r="H1151" s="478"/>
      <c r="I1151" s="478"/>
      <c r="J1151" s="478"/>
      <c r="K1151" s="478"/>
      <c r="L1151" s="478"/>
      <c r="M1151" s="478"/>
      <c r="N1151" s="478"/>
      <c r="O1151" s="478"/>
      <c r="P1151" s="478"/>
      <c r="Q1151" s="478"/>
      <c r="R1151" s="478"/>
      <c r="S1151" s="478"/>
      <c r="T1151" s="478"/>
      <c r="U1151" s="478"/>
      <c r="V1151" s="478"/>
      <c r="W1151" s="478"/>
      <c r="X1151" s="478">
        <v>0</v>
      </c>
      <c r="Y1151" s="478"/>
      <c r="Z1151" s="478"/>
      <c r="AA1151" s="478"/>
      <c r="AB1151" s="478"/>
      <c r="AC1151" s="478"/>
      <c r="AD1151" s="478"/>
      <c r="AE1151" s="478"/>
      <c r="AF1151" s="478"/>
      <c r="AG1151" s="478"/>
      <c r="AH1151" s="478"/>
      <c r="AI1151" s="478"/>
      <c r="AJ1151" s="478"/>
      <c r="AK1151" s="478"/>
      <c r="AL1151" s="478"/>
      <c r="AM1151" s="478"/>
      <c r="AN1151" s="478"/>
      <c r="AO1151" s="478"/>
      <c r="AP1151" s="478"/>
      <c r="AQ1151" s="478"/>
      <c r="AR1151" s="478"/>
      <c r="AS1151" s="478"/>
      <c r="AT1151" s="478"/>
      <c r="AU1151" s="478"/>
      <c r="AV1151" s="478"/>
      <c r="AW1151" s="478"/>
      <c r="AX1151" s="478"/>
      <c r="AY1151" s="478"/>
      <c r="AZ1151" s="478"/>
      <c r="BA1151" s="478"/>
      <c r="BB1151" s="478"/>
      <c r="BC1151" s="478"/>
      <c r="BD1151" s="475" t="s">
        <v>2981</v>
      </c>
      <c r="BE1151" s="475"/>
      <c r="BF1151" s="472"/>
      <c r="BG1151" s="472"/>
      <c r="BH1151" s="472"/>
      <c r="BI1151" s="472"/>
      <c r="BJ1151" s="472"/>
      <c r="BK1151" s="472"/>
      <c r="BL1151" s="472"/>
      <c r="BM1151" s="472"/>
      <c r="BN1151" s="472"/>
      <c r="BO1151" s="472"/>
      <c r="BP1151" s="472"/>
      <c r="BQ1151" s="472"/>
      <c r="BR1151" s="472"/>
      <c r="BS1151" s="472"/>
      <c r="BT1151" s="472"/>
      <c r="BU1151" s="472"/>
      <c r="BV1151" s="472"/>
      <c r="BW1151" s="472"/>
      <c r="BX1151" s="472"/>
      <c r="BY1151" s="472"/>
      <c r="BZ1151" s="472"/>
      <c r="CA1151" s="472"/>
      <c r="CB1151" s="472"/>
      <c r="CC1151" s="472"/>
      <c r="CD1151" s="472"/>
      <c r="CE1151" s="472"/>
      <c r="CF1151" s="472"/>
      <c r="CG1151" s="472"/>
      <c r="CH1151" s="472"/>
      <c r="CI1151" s="472"/>
      <c r="CJ1151" s="472"/>
      <c r="CK1151" s="472"/>
      <c r="CL1151" s="472"/>
      <c r="CM1151" s="472"/>
      <c r="CN1151" s="472"/>
      <c r="CO1151" s="472"/>
      <c r="CP1151" s="472"/>
      <c r="CQ1151" s="472"/>
      <c r="CR1151" s="472"/>
      <c r="CS1151" s="472"/>
      <c r="CT1151" s="472"/>
      <c r="CU1151" s="472"/>
      <c r="CV1151" s="472"/>
      <c r="CW1151" s="472"/>
      <c r="CX1151" s="472"/>
      <c r="CY1151" s="472"/>
      <c r="CZ1151" s="472"/>
      <c r="DA1151" s="472"/>
      <c r="DB1151" s="472"/>
      <c r="DC1151" s="472"/>
      <c r="DD1151" s="472"/>
      <c r="DE1151" s="472"/>
      <c r="DF1151" s="472"/>
      <c r="DG1151" s="472"/>
      <c r="DH1151" s="472"/>
      <c r="DI1151" s="472"/>
      <c r="DJ1151" s="472"/>
      <c r="DK1151" s="472"/>
      <c r="DL1151" s="472"/>
      <c r="DM1151" s="472"/>
      <c r="DN1151" s="472"/>
      <c r="DO1151" s="472"/>
      <c r="DP1151" s="472"/>
      <c r="DQ1151" s="472"/>
      <c r="DR1151" s="472"/>
      <c r="DS1151" s="472"/>
      <c r="DT1151" s="472"/>
      <c r="DU1151" s="472"/>
      <c r="DV1151" s="472"/>
      <c r="DW1151" s="472"/>
      <c r="DX1151" s="472"/>
      <c r="DY1151" s="472"/>
      <c r="DZ1151" s="472"/>
      <c r="EA1151" s="472"/>
      <c r="EB1151" s="472"/>
      <c r="EC1151" s="472"/>
      <c r="ED1151" s="472"/>
      <c r="EE1151" s="472"/>
      <c r="EF1151" s="472"/>
      <c r="EG1151" s="472"/>
      <c r="EH1151" s="472"/>
      <c r="EI1151" s="472"/>
      <c r="EJ1151" s="472"/>
      <c r="EK1151" s="472"/>
      <c r="EL1151" s="472"/>
      <c r="EM1151" s="472"/>
      <c r="EN1151" s="472"/>
      <c r="EO1151" s="472"/>
      <c r="EP1151" s="472"/>
      <c r="EQ1151" s="472"/>
      <c r="ER1151" s="472"/>
      <c r="ES1151" s="472"/>
      <c r="ET1151" s="472"/>
      <c r="EU1151" s="472"/>
      <c r="EV1151" s="472"/>
      <c r="EW1151" s="472"/>
      <c r="EX1151" s="472"/>
      <c r="EY1151" s="472"/>
      <c r="EZ1151" s="472"/>
      <c r="FA1151" s="472"/>
      <c r="FB1151" s="472"/>
      <c r="FC1151" s="472"/>
      <c r="FD1151" s="472"/>
      <c r="FE1151" s="472"/>
      <c r="FF1151" s="472"/>
      <c r="FG1151" s="472"/>
      <c r="FH1151" s="472"/>
      <c r="FI1151" s="472"/>
      <c r="FJ1151" s="472"/>
      <c r="FK1151" s="472"/>
      <c r="FL1151" s="472"/>
      <c r="FM1151" s="472"/>
      <c r="FN1151" s="472"/>
      <c r="FO1151" s="472"/>
      <c r="FP1151" s="472"/>
      <c r="FQ1151" s="472"/>
      <c r="FR1151" s="472"/>
      <c r="FS1151" s="472"/>
      <c r="FT1151" s="472"/>
      <c r="FU1151" s="472"/>
      <c r="FV1151" s="472"/>
      <c r="FW1151" s="472"/>
      <c r="FX1151" s="472"/>
      <c r="FY1151" s="472"/>
      <c r="FZ1151" s="472"/>
      <c r="GA1151" s="472"/>
      <c r="GB1151" s="472"/>
      <c r="GC1151" s="472"/>
      <c r="GD1151" s="472"/>
      <c r="GE1151" s="472"/>
      <c r="GF1151" s="472"/>
      <c r="GG1151" s="472"/>
      <c r="GH1151" s="472"/>
      <c r="GI1151" s="472"/>
      <c r="GJ1151" s="472"/>
      <c r="GK1151" s="472"/>
      <c r="GL1151" s="472"/>
      <c r="GM1151" s="472"/>
      <c r="GN1151" s="472"/>
      <c r="GO1151" s="472"/>
      <c r="GP1151" s="472"/>
      <c r="GQ1151" s="472"/>
      <c r="GR1151" s="472"/>
      <c r="GS1151" s="472"/>
      <c r="GT1151" s="472"/>
      <c r="GU1151" s="472"/>
      <c r="GV1151" s="472"/>
    </row>
    <row r="1152" spans="1:204" s="473" customFormat="1" x14ac:dyDescent="0.2">
      <c r="A1152" s="491"/>
      <c r="B1152" s="492" t="s">
        <v>3784</v>
      </c>
      <c r="C1152" s="475" t="s">
        <v>1156</v>
      </c>
      <c r="D1152" s="478">
        <v>2</v>
      </c>
      <c r="E1152" s="478"/>
      <c r="F1152" s="478"/>
      <c r="G1152" s="478"/>
      <c r="H1152" s="478"/>
      <c r="I1152" s="478"/>
      <c r="J1152" s="478"/>
      <c r="K1152" s="478"/>
      <c r="L1152" s="478"/>
      <c r="M1152" s="478"/>
      <c r="N1152" s="478"/>
      <c r="O1152" s="478"/>
      <c r="P1152" s="478"/>
      <c r="Q1152" s="478"/>
      <c r="R1152" s="478"/>
      <c r="S1152" s="478"/>
      <c r="T1152" s="478"/>
      <c r="U1152" s="478"/>
      <c r="V1152" s="478"/>
      <c r="W1152" s="478"/>
      <c r="X1152" s="478">
        <v>0</v>
      </c>
      <c r="Y1152" s="478"/>
      <c r="Z1152" s="478"/>
      <c r="AA1152" s="478"/>
      <c r="AB1152" s="478"/>
      <c r="AC1152" s="478"/>
      <c r="AD1152" s="478"/>
      <c r="AE1152" s="478"/>
      <c r="AF1152" s="478"/>
      <c r="AG1152" s="478"/>
      <c r="AH1152" s="478"/>
      <c r="AI1152" s="478"/>
      <c r="AJ1152" s="478"/>
      <c r="AK1152" s="478"/>
      <c r="AL1152" s="478"/>
      <c r="AM1152" s="478"/>
      <c r="AN1152" s="478"/>
      <c r="AO1152" s="478"/>
      <c r="AP1152" s="478"/>
      <c r="AQ1152" s="478"/>
      <c r="AR1152" s="478"/>
      <c r="AS1152" s="478"/>
      <c r="AT1152" s="478"/>
      <c r="AU1152" s="478"/>
      <c r="AV1152" s="478"/>
      <c r="AW1152" s="478"/>
      <c r="AX1152" s="478"/>
      <c r="AY1152" s="478"/>
      <c r="AZ1152" s="478"/>
      <c r="BA1152" s="478"/>
      <c r="BB1152" s="478"/>
      <c r="BC1152" s="478"/>
      <c r="BD1152" s="475" t="s">
        <v>3002</v>
      </c>
      <c r="BE1152" s="475"/>
      <c r="BF1152" s="472"/>
      <c r="BG1152" s="472">
        <v>0</v>
      </c>
      <c r="BH1152" s="472">
        <v>2</v>
      </c>
      <c r="BI1152" s="472"/>
      <c r="BJ1152" s="472"/>
      <c r="BK1152" s="472"/>
      <c r="BL1152" s="472"/>
      <c r="BM1152" s="472"/>
      <c r="BN1152" s="472"/>
      <c r="BO1152" s="472"/>
      <c r="BP1152" s="472"/>
      <c r="BQ1152" s="472"/>
      <c r="BR1152" s="472"/>
      <c r="BS1152" s="472"/>
      <c r="BT1152" s="472"/>
      <c r="BU1152" s="472"/>
      <c r="BV1152" s="472"/>
      <c r="BW1152" s="472"/>
      <c r="BX1152" s="472"/>
      <c r="BY1152" s="472"/>
      <c r="BZ1152" s="472"/>
      <c r="CA1152" s="472"/>
      <c r="CB1152" s="472"/>
      <c r="CC1152" s="472"/>
      <c r="CD1152" s="472"/>
      <c r="CE1152" s="472"/>
      <c r="CF1152" s="472"/>
      <c r="CG1152" s="472"/>
      <c r="CH1152" s="472"/>
      <c r="CI1152" s="472"/>
      <c r="CJ1152" s="472"/>
      <c r="CK1152" s="472"/>
      <c r="CL1152" s="472"/>
      <c r="CM1152" s="472"/>
      <c r="CN1152" s="472"/>
      <c r="CO1152" s="472"/>
      <c r="CP1152" s="472"/>
      <c r="CQ1152" s="472"/>
      <c r="CR1152" s="472"/>
      <c r="CS1152" s="472"/>
      <c r="CT1152" s="472"/>
      <c r="CU1152" s="472"/>
      <c r="CV1152" s="472"/>
      <c r="CW1152" s="472"/>
      <c r="CX1152" s="472"/>
      <c r="CY1152" s="472"/>
      <c r="CZ1152" s="472"/>
      <c r="DA1152" s="472"/>
      <c r="DB1152" s="472"/>
      <c r="DC1152" s="472"/>
      <c r="DD1152" s="472"/>
      <c r="DE1152" s="472"/>
      <c r="DF1152" s="472"/>
      <c r="DG1152" s="472"/>
      <c r="DH1152" s="472"/>
      <c r="DI1152" s="472"/>
      <c r="DJ1152" s="472"/>
      <c r="DK1152" s="472"/>
      <c r="DL1152" s="472"/>
      <c r="DM1152" s="472"/>
      <c r="DN1152" s="472"/>
      <c r="DO1152" s="472"/>
      <c r="DP1152" s="472"/>
      <c r="DQ1152" s="472"/>
      <c r="DR1152" s="472"/>
      <c r="DS1152" s="472"/>
      <c r="DT1152" s="472"/>
      <c r="DU1152" s="472"/>
      <c r="DV1152" s="472"/>
      <c r="DW1152" s="472"/>
      <c r="DX1152" s="472"/>
      <c r="DY1152" s="472"/>
      <c r="DZ1152" s="472"/>
      <c r="EA1152" s="472"/>
      <c r="EB1152" s="472"/>
      <c r="EC1152" s="472"/>
      <c r="ED1152" s="472"/>
      <c r="EE1152" s="472"/>
      <c r="EF1152" s="472"/>
      <c r="EG1152" s="472"/>
      <c r="EH1152" s="472"/>
      <c r="EI1152" s="472"/>
      <c r="EJ1152" s="472"/>
      <c r="EK1152" s="472"/>
      <c r="EL1152" s="472"/>
      <c r="EM1152" s="472"/>
      <c r="EN1152" s="472"/>
      <c r="EO1152" s="472"/>
      <c r="EP1152" s="472"/>
      <c r="EQ1152" s="472"/>
      <c r="ER1152" s="472"/>
      <c r="ES1152" s="472"/>
      <c r="ET1152" s="472"/>
      <c r="EU1152" s="472"/>
      <c r="EV1152" s="472"/>
      <c r="EW1152" s="472"/>
      <c r="EX1152" s="472"/>
      <c r="EY1152" s="472"/>
      <c r="EZ1152" s="472"/>
      <c r="FA1152" s="472"/>
      <c r="FB1152" s="472"/>
      <c r="FC1152" s="472"/>
      <c r="FD1152" s="472"/>
      <c r="FE1152" s="472"/>
      <c r="FF1152" s="472"/>
      <c r="FG1152" s="472"/>
      <c r="FH1152" s="472"/>
      <c r="FI1152" s="472"/>
      <c r="FJ1152" s="472"/>
      <c r="FK1152" s="472"/>
      <c r="FL1152" s="472"/>
      <c r="FM1152" s="472"/>
      <c r="FN1152" s="472"/>
      <c r="FO1152" s="472"/>
      <c r="FP1152" s="472"/>
      <c r="FQ1152" s="472"/>
      <c r="FR1152" s="472"/>
      <c r="FS1152" s="472"/>
      <c r="FT1152" s="472"/>
      <c r="FU1152" s="472"/>
      <c r="FV1152" s="472"/>
      <c r="FW1152" s="472"/>
      <c r="FX1152" s="472"/>
      <c r="FY1152" s="472"/>
      <c r="FZ1152" s="472"/>
      <c r="GA1152" s="472"/>
      <c r="GB1152" s="472"/>
      <c r="GC1152" s="472"/>
      <c r="GD1152" s="472"/>
      <c r="GE1152" s="472"/>
      <c r="GF1152" s="472"/>
      <c r="GG1152" s="472"/>
      <c r="GH1152" s="472"/>
      <c r="GI1152" s="472"/>
      <c r="GJ1152" s="472"/>
      <c r="GK1152" s="472"/>
      <c r="GL1152" s="472"/>
      <c r="GM1152" s="472"/>
      <c r="GN1152" s="472"/>
      <c r="GO1152" s="472"/>
      <c r="GP1152" s="472"/>
      <c r="GQ1152" s="472"/>
      <c r="GR1152" s="472"/>
      <c r="GS1152" s="472"/>
      <c r="GT1152" s="472"/>
      <c r="GU1152" s="472"/>
      <c r="GV1152" s="472"/>
    </row>
    <row r="1153" spans="1:204" s="473" customFormat="1" ht="32" x14ac:dyDescent="0.2">
      <c r="A1153" s="491"/>
      <c r="B1153" s="501" t="s">
        <v>3785</v>
      </c>
      <c r="C1153" s="475" t="s">
        <v>1156</v>
      </c>
      <c r="D1153" s="478">
        <v>0.36</v>
      </c>
      <c r="E1153" s="478"/>
      <c r="F1153" s="478"/>
      <c r="G1153" s="478"/>
      <c r="H1153" s="478"/>
      <c r="I1153" s="478"/>
      <c r="J1153" s="478"/>
      <c r="K1153" s="478"/>
      <c r="L1153" s="478"/>
      <c r="M1153" s="478"/>
      <c r="N1153" s="478"/>
      <c r="O1153" s="478"/>
      <c r="P1153" s="478"/>
      <c r="Q1153" s="478"/>
      <c r="R1153" s="478"/>
      <c r="S1153" s="478"/>
      <c r="T1153" s="478"/>
      <c r="U1153" s="478"/>
      <c r="V1153" s="478"/>
      <c r="W1153" s="478"/>
      <c r="X1153" s="478">
        <v>0</v>
      </c>
      <c r="Y1153" s="478"/>
      <c r="Z1153" s="478"/>
      <c r="AA1153" s="478"/>
      <c r="AB1153" s="478"/>
      <c r="AC1153" s="478"/>
      <c r="AD1153" s="478"/>
      <c r="AE1153" s="478"/>
      <c r="AF1153" s="478"/>
      <c r="AG1153" s="478"/>
      <c r="AH1153" s="478"/>
      <c r="AI1153" s="478"/>
      <c r="AJ1153" s="478"/>
      <c r="AK1153" s="478"/>
      <c r="AL1153" s="478"/>
      <c r="AM1153" s="478"/>
      <c r="AN1153" s="478"/>
      <c r="AO1153" s="478"/>
      <c r="AP1153" s="478"/>
      <c r="AQ1153" s="478"/>
      <c r="AR1153" s="478"/>
      <c r="AS1153" s="478"/>
      <c r="AT1153" s="478"/>
      <c r="AU1153" s="478"/>
      <c r="AV1153" s="478"/>
      <c r="AW1153" s="478"/>
      <c r="AX1153" s="478"/>
      <c r="AY1153" s="478"/>
      <c r="AZ1153" s="478"/>
      <c r="BA1153" s="478">
        <v>0.36</v>
      </c>
      <c r="BB1153" s="478"/>
      <c r="BC1153" s="478"/>
      <c r="BD1153" s="475" t="s">
        <v>3043</v>
      </c>
      <c r="BE1153" s="475" t="s">
        <v>3786</v>
      </c>
      <c r="BF1153" s="472">
        <v>2017</v>
      </c>
      <c r="BG1153" s="472">
        <v>0.36</v>
      </c>
      <c r="BH1153" s="472">
        <v>0</v>
      </c>
      <c r="BI1153" s="472"/>
      <c r="BJ1153" s="472"/>
      <c r="BK1153" s="472"/>
      <c r="BL1153" s="472"/>
      <c r="BM1153" s="472"/>
      <c r="BN1153" s="472"/>
      <c r="BO1153" s="472"/>
      <c r="BP1153" s="472"/>
      <c r="BQ1153" s="472"/>
      <c r="BR1153" s="472"/>
      <c r="BS1153" s="472"/>
      <c r="BT1153" s="472"/>
      <c r="BU1153" s="472"/>
      <c r="BV1153" s="472"/>
      <c r="BW1153" s="472"/>
      <c r="BX1153" s="472"/>
      <c r="BY1153" s="472"/>
      <c r="BZ1153" s="472"/>
      <c r="CA1153" s="472"/>
      <c r="CB1153" s="472"/>
      <c r="CC1153" s="472"/>
      <c r="CD1153" s="472"/>
      <c r="CE1153" s="472"/>
      <c r="CF1153" s="472"/>
      <c r="CG1153" s="472"/>
      <c r="CH1153" s="472"/>
      <c r="CI1153" s="472"/>
      <c r="CJ1153" s="472"/>
      <c r="CK1153" s="472"/>
      <c r="CL1153" s="472"/>
      <c r="CM1153" s="472"/>
      <c r="CN1153" s="472"/>
      <c r="CO1153" s="472"/>
      <c r="CP1153" s="472"/>
      <c r="CQ1153" s="472"/>
      <c r="CR1153" s="472"/>
      <c r="CS1153" s="472"/>
      <c r="CT1153" s="472"/>
      <c r="CU1153" s="472"/>
      <c r="CV1153" s="472"/>
      <c r="CW1153" s="472"/>
      <c r="CX1153" s="472"/>
      <c r="CY1153" s="472"/>
      <c r="CZ1153" s="472"/>
      <c r="DA1153" s="472"/>
      <c r="DB1153" s="472"/>
      <c r="DC1153" s="472"/>
      <c r="DD1153" s="472"/>
      <c r="DE1153" s="472"/>
      <c r="DF1153" s="472"/>
      <c r="DG1153" s="472"/>
      <c r="DH1153" s="472"/>
      <c r="DI1153" s="472"/>
      <c r="DJ1153" s="472"/>
      <c r="DK1153" s="472"/>
      <c r="DL1153" s="472"/>
      <c r="DM1153" s="472"/>
      <c r="DN1153" s="472"/>
      <c r="DO1153" s="472"/>
      <c r="DP1153" s="472"/>
      <c r="DQ1153" s="472"/>
      <c r="DR1153" s="472"/>
      <c r="DS1153" s="472"/>
      <c r="DT1153" s="472"/>
      <c r="DU1153" s="472"/>
      <c r="DV1153" s="472"/>
      <c r="DW1153" s="472"/>
      <c r="DX1153" s="472"/>
      <c r="DY1153" s="472"/>
      <c r="DZ1153" s="472"/>
      <c r="EA1153" s="472"/>
      <c r="EB1153" s="472"/>
      <c r="EC1153" s="472"/>
      <c r="ED1153" s="472"/>
      <c r="EE1153" s="472"/>
      <c r="EF1153" s="472"/>
      <c r="EG1153" s="472"/>
      <c r="EH1153" s="472"/>
      <c r="EI1153" s="472"/>
      <c r="EJ1153" s="472"/>
      <c r="EK1153" s="472"/>
      <c r="EL1153" s="472"/>
      <c r="EM1153" s="472"/>
      <c r="EN1153" s="472"/>
      <c r="EO1153" s="472"/>
      <c r="EP1153" s="472"/>
      <c r="EQ1153" s="472"/>
      <c r="ER1153" s="472"/>
      <c r="ES1153" s="472"/>
      <c r="ET1153" s="472"/>
      <c r="EU1153" s="472"/>
      <c r="EV1153" s="472"/>
      <c r="EW1153" s="472"/>
      <c r="EX1153" s="472"/>
      <c r="EY1153" s="472"/>
      <c r="EZ1153" s="472"/>
      <c r="FA1153" s="472"/>
      <c r="FB1153" s="472"/>
      <c r="FC1153" s="472"/>
      <c r="FD1153" s="472"/>
      <c r="FE1153" s="472"/>
      <c r="FF1153" s="472"/>
      <c r="FG1153" s="472"/>
      <c r="FH1153" s="472"/>
      <c r="FI1153" s="472"/>
      <c r="FJ1153" s="472"/>
      <c r="FK1153" s="472"/>
      <c r="FL1153" s="472"/>
      <c r="FM1153" s="472"/>
      <c r="FN1153" s="472"/>
      <c r="FO1153" s="472"/>
      <c r="FP1153" s="472"/>
      <c r="FQ1153" s="472"/>
      <c r="FR1153" s="472"/>
      <c r="FS1153" s="472"/>
      <c r="FT1153" s="472"/>
      <c r="FU1153" s="472"/>
      <c r="FV1153" s="472"/>
      <c r="FW1153" s="472"/>
      <c r="FX1153" s="472"/>
      <c r="FY1153" s="472"/>
      <c r="FZ1153" s="472"/>
      <c r="GA1153" s="472"/>
      <c r="GB1153" s="472"/>
      <c r="GC1153" s="472"/>
      <c r="GD1153" s="472"/>
      <c r="GE1153" s="472"/>
      <c r="GF1153" s="472"/>
      <c r="GG1153" s="472"/>
      <c r="GH1153" s="472"/>
      <c r="GI1153" s="472"/>
      <c r="GJ1153" s="472"/>
      <c r="GK1153" s="472"/>
      <c r="GL1153" s="472"/>
      <c r="GM1153" s="472"/>
      <c r="GN1153" s="472"/>
      <c r="GO1153" s="472"/>
      <c r="GP1153" s="472"/>
      <c r="GQ1153" s="472"/>
      <c r="GR1153" s="472"/>
      <c r="GS1153" s="472"/>
      <c r="GT1153" s="472"/>
      <c r="GU1153" s="472"/>
      <c r="GV1153" s="472"/>
    </row>
    <row r="1154" spans="1:204" s="473" customFormat="1" x14ac:dyDescent="0.2">
      <c r="A1154" s="491"/>
      <c r="B1154" s="501" t="s">
        <v>3787</v>
      </c>
      <c r="C1154" s="475" t="s">
        <v>1156</v>
      </c>
      <c r="D1154" s="478">
        <v>0.85</v>
      </c>
      <c r="E1154" s="478"/>
      <c r="F1154" s="478"/>
      <c r="G1154" s="478"/>
      <c r="H1154" s="478"/>
      <c r="I1154" s="478"/>
      <c r="J1154" s="478"/>
      <c r="K1154" s="478"/>
      <c r="L1154" s="478"/>
      <c r="M1154" s="478"/>
      <c r="N1154" s="478"/>
      <c r="O1154" s="478"/>
      <c r="P1154" s="478"/>
      <c r="Q1154" s="478"/>
      <c r="R1154" s="478"/>
      <c r="S1154" s="478"/>
      <c r="T1154" s="478"/>
      <c r="U1154" s="478"/>
      <c r="V1154" s="478"/>
      <c r="W1154" s="478"/>
      <c r="X1154" s="478">
        <v>0</v>
      </c>
      <c r="Y1154" s="478"/>
      <c r="Z1154" s="478"/>
      <c r="AA1154" s="478"/>
      <c r="AB1154" s="478"/>
      <c r="AC1154" s="478"/>
      <c r="AD1154" s="478"/>
      <c r="AE1154" s="478"/>
      <c r="AF1154" s="478"/>
      <c r="AG1154" s="478"/>
      <c r="AH1154" s="478"/>
      <c r="AI1154" s="478"/>
      <c r="AJ1154" s="478"/>
      <c r="AK1154" s="478"/>
      <c r="AL1154" s="478"/>
      <c r="AM1154" s="478"/>
      <c r="AN1154" s="478"/>
      <c r="AO1154" s="478"/>
      <c r="AP1154" s="478"/>
      <c r="AQ1154" s="478"/>
      <c r="AR1154" s="478"/>
      <c r="AS1154" s="478"/>
      <c r="AT1154" s="478"/>
      <c r="AU1154" s="478"/>
      <c r="AV1154" s="478"/>
      <c r="AW1154" s="478"/>
      <c r="AX1154" s="478"/>
      <c r="AY1154" s="478"/>
      <c r="AZ1154" s="478"/>
      <c r="BA1154" s="478"/>
      <c r="BB1154" s="478"/>
      <c r="BC1154" s="478"/>
      <c r="BD1154" s="475" t="s">
        <v>3048</v>
      </c>
      <c r="BE1154" s="475"/>
      <c r="BF1154" s="472"/>
      <c r="BG1154" s="472">
        <v>0</v>
      </c>
      <c r="BH1154" s="472">
        <v>0.85</v>
      </c>
      <c r="BI1154" s="472"/>
      <c r="BJ1154" s="472"/>
      <c r="BK1154" s="472"/>
      <c r="BL1154" s="472"/>
      <c r="BM1154" s="472"/>
      <c r="BN1154" s="472"/>
      <c r="BO1154" s="472"/>
      <c r="BP1154" s="472"/>
      <c r="BQ1154" s="472"/>
      <c r="BR1154" s="472"/>
      <c r="BS1154" s="472"/>
      <c r="BT1154" s="472"/>
      <c r="BU1154" s="472"/>
      <c r="BV1154" s="472"/>
      <c r="BW1154" s="472"/>
      <c r="BX1154" s="472"/>
      <c r="BY1154" s="472"/>
      <c r="BZ1154" s="472"/>
      <c r="CA1154" s="472"/>
      <c r="CB1154" s="472"/>
      <c r="CC1154" s="472"/>
      <c r="CD1154" s="472"/>
      <c r="CE1154" s="472"/>
      <c r="CF1154" s="472"/>
      <c r="CG1154" s="472"/>
      <c r="CH1154" s="472"/>
      <c r="CI1154" s="472"/>
      <c r="CJ1154" s="472"/>
      <c r="CK1154" s="472"/>
      <c r="CL1154" s="472"/>
      <c r="CM1154" s="472"/>
      <c r="CN1154" s="472"/>
      <c r="CO1154" s="472"/>
      <c r="CP1154" s="472"/>
      <c r="CQ1154" s="472"/>
      <c r="CR1154" s="472"/>
      <c r="CS1154" s="472"/>
      <c r="CT1154" s="472"/>
      <c r="CU1154" s="472"/>
      <c r="CV1154" s="472"/>
      <c r="CW1154" s="472"/>
      <c r="CX1154" s="472"/>
      <c r="CY1154" s="472"/>
      <c r="CZ1154" s="472"/>
      <c r="DA1154" s="472"/>
      <c r="DB1154" s="472"/>
      <c r="DC1154" s="472"/>
      <c r="DD1154" s="472"/>
      <c r="DE1154" s="472"/>
      <c r="DF1154" s="472"/>
      <c r="DG1154" s="472"/>
      <c r="DH1154" s="472"/>
      <c r="DI1154" s="472"/>
      <c r="DJ1154" s="472"/>
      <c r="DK1154" s="472"/>
      <c r="DL1154" s="472"/>
      <c r="DM1154" s="472"/>
      <c r="DN1154" s="472"/>
      <c r="DO1154" s="472"/>
      <c r="DP1154" s="472"/>
      <c r="DQ1154" s="472"/>
      <c r="DR1154" s="472"/>
      <c r="DS1154" s="472"/>
      <c r="DT1154" s="472"/>
      <c r="DU1154" s="472"/>
      <c r="DV1154" s="472"/>
      <c r="DW1154" s="472"/>
      <c r="DX1154" s="472"/>
      <c r="DY1154" s="472"/>
      <c r="DZ1154" s="472"/>
      <c r="EA1154" s="472"/>
      <c r="EB1154" s="472"/>
      <c r="EC1154" s="472"/>
      <c r="ED1154" s="472"/>
      <c r="EE1154" s="472"/>
      <c r="EF1154" s="472"/>
      <c r="EG1154" s="472"/>
      <c r="EH1154" s="472"/>
      <c r="EI1154" s="472"/>
      <c r="EJ1154" s="472"/>
      <c r="EK1154" s="472"/>
      <c r="EL1154" s="472"/>
      <c r="EM1154" s="472"/>
      <c r="EN1154" s="472"/>
      <c r="EO1154" s="472"/>
      <c r="EP1154" s="472"/>
      <c r="EQ1154" s="472"/>
      <c r="ER1154" s="472"/>
      <c r="ES1154" s="472"/>
      <c r="ET1154" s="472"/>
      <c r="EU1154" s="472"/>
      <c r="EV1154" s="472"/>
      <c r="EW1154" s="472"/>
      <c r="EX1154" s="472"/>
      <c r="EY1154" s="472"/>
      <c r="EZ1154" s="472"/>
      <c r="FA1154" s="472"/>
      <c r="FB1154" s="472"/>
      <c r="FC1154" s="472"/>
      <c r="FD1154" s="472"/>
      <c r="FE1154" s="472"/>
      <c r="FF1154" s="472"/>
      <c r="FG1154" s="472"/>
      <c r="FH1154" s="472"/>
      <c r="FI1154" s="472"/>
      <c r="FJ1154" s="472"/>
      <c r="FK1154" s="472"/>
      <c r="FL1154" s="472"/>
      <c r="FM1154" s="472"/>
      <c r="FN1154" s="472"/>
      <c r="FO1154" s="472"/>
      <c r="FP1154" s="472"/>
      <c r="FQ1154" s="472"/>
      <c r="FR1154" s="472"/>
      <c r="FS1154" s="472"/>
      <c r="FT1154" s="472"/>
      <c r="FU1154" s="472"/>
      <c r="FV1154" s="472"/>
      <c r="FW1154" s="472"/>
      <c r="FX1154" s="472"/>
      <c r="FY1154" s="472"/>
      <c r="FZ1154" s="472"/>
      <c r="GA1154" s="472"/>
      <c r="GB1154" s="472"/>
      <c r="GC1154" s="472"/>
      <c r="GD1154" s="472"/>
      <c r="GE1154" s="472"/>
      <c r="GF1154" s="472"/>
      <c r="GG1154" s="472"/>
      <c r="GH1154" s="472"/>
      <c r="GI1154" s="472"/>
      <c r="GJ1154" s="472"/>
      <c r="GK1154" s="472"/>
      <c r="GL1154" s="472"/>
      <c r="GM1154" s="472"/>
      <c r="GN1154" s="472"/>
      <c r="GO1154" s="472"/>
      <c r="GP1154" s="472"/>
      <c r="GQ1154" s="472"/>
      <c r="GR1154" s="472"/>
      <c r="GS1154" s="472"/>
      <c r="GT1154" s="472"/>
      <c r="GU1154" s="472"/>
      <c r="GV1154" s="472"/>
    </row>
    <row r="1155" spans="1:204" s="473" customFormat="1" x14ac:dyDescent="0.2">
      <c r="A1155" s="491"/>
      <c r="B1155" s="485" t="s">
        <v>3787</v>
      </c>
      <c r="C1155" s="475" t="s">
        <v>1156</v>
      </c>
      <c r="D1155" s="478">
        <v>0.6</v>
      </c>
      <c r="E1155" s="478"/>
      <c r="F1155" s="478"/>
      <c r="G1155" s="478"/>
      <c r="H1155" s="478"/>
      <c r="I1155" s="478"/>
      <c r="J1155" s="478"/>
      <c r="K1155" s="478"/>
      <c r="L1155" s="478"/>
      <c r="M1155" s="478"/>
      <c r="N1155" s="478"/>
      <c r="O1155" s="478"/>
      <c r="P1155" s="478"/>
      <c r="Q1155" s="478"/>
      <c r="R1155" s="478"/>
      <c r="S1155" s="478"/>
      <c r="T1155" s="478"/>
      <c r="U1155" s="478"/>
      <c r="V1155" s="478"/>
      <c r="W1155" s="478"/>
      <c r="X1155" s="478">
        <v>0</v>
      </c>
      <c r="Y1155" s="478"/>
      <c r="Z1155" s="478"/>
      <c r="AA1155" s="478"/>
      <c r="AB1155" s="478"/>
      <c r="AC1155" s="478"/>
      <c r="AD1155" s="478"/>
      <c r="AE1155" s="478"/>
      <c r="AF1155" s="478"/>
      <c r="AG1155" s="478"/>
      <c r="AH1155" s="478"/>
      <c r="AI1155" s="478"/>
      <c r="AJ1155" s="478"/>
      <c r="AK1155" s="478"/>
      <c r="AL1155" s="478"/>
      <c r="AM1155" s="478"/>
      <c r="AN1155" s="478"/>
      <c r="AO1155" s="478"/>
      <c r="AP1155" s="478"/>
      <c r="AQ1155" s="478"/>
      <c r="AR1155" s="478"/>
      <c r="AS1155" s="478"/>
      <c r="AT1155" s="478"/>
      <c r="AU1155" s="478"/>
      <c r="AV1155" s="478"/>
      <c r="AW1155" s="478"/>
      <c r="AX1155" s="478"/>
      <c r="AY1155" s="478"/>
      <c r="AZ1155" s="478"/>
      <c r="BA1155" s="478"/>
      <c r="BB1155" s="478"/>
      <c r="BC1155" s="478"/>
      <c r="BD1155" s="475" t="s">
        <v>2971</v>
      </c>
      <c r="BE1155" s="475"/>
      <c r="BF1155" s="472"/>
      <c r="BG1155" s="472">
        <v>0</v>
      </c>
      <c r="BH1155" s="472">
        <v>0.6</v>
      </c>
      <c r="BI1155" s="472"/>
      <c r="BJ1155" s="472"/>
      <c r="BK1155" s="472"/>
      <c r="BL1155" s="472"/>
      <c r="BM1155" s="472"/>
      <c r="BN1155" s="472"/>
      <c r="BO1155" s="472"/>
      <c r="BP1155" s="472"/>
      <c r="BQ1155" s="472"/>
      <c r="BR1155" s="472"/>
      <c r="BS1155" s="472"/>
      <c r="BT1155" s="472"/>
      <c r="BU1155" s="472"/>
      <c r="BV1155" s="472"/>
      <c r="BW1155" s="472"/>
      <c r="BX1155" s="472"/>
      <c r="BY1155" s="472"/>
      <c r="BZ1155" s="472"/>
      <c r="CA1155" s="472"/>
      <c r="CB1155" s="472"/>
      <c r="CC1155" s="472"/>
      <c r="CD1155" s="472"/>
      <c r="CE1155" s="472"/>
      <c r="CF1155" s="472"/>
      <c r="CG1155" s="472"/>
      <c r="CH1155" s="472"/>
      <c r="CI1155" s="472"/>
      <c r="CJ1155" s="472"/>
      <c r="CK1155" s="472"/>
      <c r="CL1155" s="472"/>
      <c r="CM1155" s="472"/>
      <c r="CN1155" s="472"/>
      <c r="CO1155" s="472"/>
      <c r="CP1155" s="472"/>
      <c r="CQ1155" s="472"/>
      <c r="CR1155" s="472"/>
      <c r="CS1155" s="472"/>
      <c r="CT1155" s="472"/>
      <c r="CU1155" s="472"/>
      <c r="CV1155" s="472"/>
      <c r="CW1155" s="472"/>
      <c r="CX1155" s="472"/>
      <c r="CY1155" s="472"/>
      <c r="CZ1155" s="472"/>
      <c r="DA1155" s="472"/>
      <c r="DB1155" s="472"/>
      <c r="DC1155" s="472"/>
      <c r="DD1155" s="472"/>
      <c r="DE1155" s="472"/>
      <c r="DF1155" s="472"/>
      <c r="DG1155" s="472"/>
      <c r="DH1155" s="472"/>
      <c r="DI1155" s="472"/>
      <c r="DJ1155" s="472"/>
      <c r="DK1155" s="472"/>
      <c r="DL1155" s="472"/>
      <c r="DM1155" s="472"/>
      <c r="DN1155" s="472"/>
      <c r="DO1155" s="472"/>
      <c r="DP1155" s="472"/>
      <c r="DQ1155" s="472"/>
      <c r="DR1155" s="472"/>
      <c r="DS1155" s="472"/>
      <c r="DT1155" s="472"/>
      <c r="DU1155" s="472"/>
      <c r="DV1155" s="472"/>
      <c r="DW1155" s="472"/>
      <c r="DX1155" s="472"/>
      <c r="DY1155" s="472"/>
      <c r="DZ1155" s="472"/>
      <c r="EA1155" s="472"/>
      <c r="EB1155" s="472"/>
      <c r="EC1155" s="472"/>
      <c r="ED1155" s="472"/>
      <c r="EE1155" s="472"/>
      <c r="EF1155" s="472"/>
      <c r="EG1155" s="472"/>
      <c r="EH1155" s="472"/>
      <c r="EI1155" s="472"/>
      <c r="EJ1155" s="472"/>
      <c r="EK1155" s="472"/>
      <c r="EL1155" s="472"/>
      <c r="EM1155" s="472"/>
      <c r="EN1155" s="472"/>
      <c r="EO1155" s="472"/>
      <c r="EP1155" s="472"/>
      <c r="EQ1155" s="472"/>
      <c r="ER1155" s="472"/>
      <c r="ES1155" s="472"/>
      <c r="ET1155" s="472"/>
      <c r="EU1155" s="472"/>
      <c r="EV1155" s="472"/>
      <c r="EW1155" s="472"/>
      <c r="EX1155" s="472"/>
      <c r="EY1155" s="472"/>
      <c r="EZ1155" s="472"/>
      <c r="FA1155" s="472"/>
      <c r="FB1155" s="472"/>
      <c r="FC1155" s="472"/>
      <c r="FD1155" s="472"/>
      <c r="FE1155" s="472"/>
      <c r="FF1155" s="472"/>
      <c r="FG1155" s="472"/>
      <c r="FH1155" s="472"/>
      <c r="FI1155" s="472"/>
      <c r="FJ1155" s="472"/>
      <c r="FK1155" s="472"/>
      <c r="FL1155" s="472"/>
      <c r="FM1155" s="472"/>
      <c r="FN1155" s="472"/>
      <c r="FO1155" s="472"/>
      <c r="FP1155" s="472"/>
      <c r="FQ1155" s="472"/>
      <c r="FR1155" s="472"/>
      <c r="FS1155" s="472"/>
      <c r="FT1155" s="472"/>
      <c r="FU1155" s="472"/>
      <c r="FV1155" s="472"/>
      <c r="FW1155" s="472"/>
      <c r="FX1155" s="472"/>
      <c r="FY1155" s="472"/>
      <c r="FZ1155" s="472"/>
      <c r="GA1155" s="472"/>
      <c r="GB1155" s="472"/>
      <c r="GC1155" s="472"/>
      <c r="GD1155" s="472"/>
      <c r="GE1155" s="472"/>
      <c r="GF1155" s="472"/>
      <c r="GG1155" s="472"/>
      <c r="GH1155" s="472"/>
      <c r="GI1155" s="472"/>
      <c r="GJ1155" s="472"/>
      <c r="GK1155" s="472"/>
      <c r="GL1155" s="472"/>
      <c r="GM1155" s="472"/>
      <c r="GN1155" s="472"/>
      <c r="GO1155" s="472"/>
      <c r="GP1155" s="472"/>
      <c r="GQ1155" s="472"/>
      <c r="GR1155" s="472"/>
      <c r="GS1155" s="472"/>
      <c r="GT1155" s="472"/>
      <c r="GU1155" s="472"/>
      <c r="GV1155" s="472"/>
    </row>
    <row r="1156" spans="1:204" s="473" customFormat="1" x14ac:dyDescent="0.2">
      <c r="A1156" s="491"/>
      <c r="B1156" s="485" t="s">
        <v>3788</v>
      </c>
      <c r="C1156" s="475" t="s">
        <v>1156</v>
      </c>
      <c r="D1156" s="478">
        <v>0.9</v>
      </c>
      <c r="E1156" s="478"/>
      <c r="F1156" s="478"/>
      <c r="G1156" s="478"/>
      <c r="H1156" s="478"/>
      <c r="I1156" s="478"/>
      <c r="J1156" s="478"/>
      <c r="K1156" s="478"/>
      <c r="L1156" s="478"/>
      <c r="M1156" s="478"/>
      <c r="N1156" s="478"/>
      <c r="O1156" s="478"/>
      <c r="P1156" s="478"/>
      <c r="Q1156" s="478"/>
      <c r="R1156" s="478"/>
      <c r="S1156" s="478"/>
      <c r="T1156" s="478"/>
      <c r="U1156" s="478"/>
      <c r="V1156" s="478"/>
      <c r="W1156" s="478"/>
      <c r="X1156" s="478">
        <v>0</v>
      </c>
      <c r="Y1156" s="478"/>
      <c r="Z1156" s="478"/>
      <c r="AA1156" s="478"/>
      <c r="AB1156" s="478"/>
      <c r="AC1156" s="478"/>
      <c r="AD1156" s="478"/>
      <c r="AE1156" s="478"/>
      <c r="AF1156" s="478"/>
      <c r="AG1156" s="478"/>
      <c r="AH1156" s="478"/>
      <c r="AI1156" s="478"/>
      <c r="AJ1156" s="478"/>
      <c r="AK1156" s="478"/>
      <c r="AL1156" s="478"/>
      <c r="AM1156" s="478"/>
      <c r="AN1156" s="478"/>
      <c r="AO1156" s="478"/>
      <c r="AP1156" s="478"/>
      <c r="AQ1156" s="478"/>
      <c r="AR1156" s="478"/>
      <c r="AS1156" s="478"/>
      <c r="AT1156" s="478"/>
      <c r="AU1156" s="478"/>
      <c r="AV1156" s="478"/>
      <c r="AW1156" s="478"/>
      <c r="AX1156" s="478"/>
      <c r="AY1156" s="478"/>
      <c r="AZ1156" s="478"/>
      <c r="BA1156" s="478"/>
      <c r="BB1156" s="478"/>
      <c r="BC1156" s="478"/>
      <c r="BD1156" s="475" t="s">
        <v>2974</v>
      </c>
      <c r="BE1156" s="475"/>
      <c r="BF1156" s="472"/>
      <c r="BG1156" s="472">
        <v>0</v>
      </c>
      <c r="BH1156" s="472">
        <v>0.9</v>
      </c>
      <c r="BI1156" s="472"/>
      <c r="BJ1156" s="472"/>
      <c r="BK1156" s="472"/>
      <c r="BL1156" s="472"/>
      <c r="BM1156" s="472"/>
      <c r="BN1156" s="472"/>
      <c r="BO1156" s="472"/>
      <c r="BP1156" s="472"/>
      <c r="BQ1156" s="472"/>
      <c r="BR1156" s="472"/>
      <c r="BS1156" s="472"/>
      <c r="BT1156" s="472"/>
      <c r="BU1156" s="472"/>
      <c r="BV1156" s="472"/>
      <c r="BW1156" s="472"/>
      <c r="BX1156" s="472"/>
      <c r="BY1156" s="472"/>
      <c r="BZ1156" s="472"/>
      <c r="CA1156" s="472"/>
      <c r="CB1156" s="472"/>
      <c r="CC1156" s="472"/>
      <c r="CD1156" s="472"/>
      <c r="CE1156" s="472"/>
      <c r="CF1156" s="472"/>
      <c r="CG1156" s="472"/>
      <c r="CH1156" s="472"/>
      <c r="CI1156" s="472"/>
      <c r="CJ1156" s="472"/>
      <c r="CK1156" s="472"/>
      <c r="CL1156" s="472"/>
      <c r="CM1156" s="472"/>
      <c r="CN1156" s="472"/>
      <c r="CO1156" s="472"/>
      <c r="CP1156" s="472"/>
      <c r="CQ1156" s="472"/>
      <c r="CR1156" s="472"/>
      <c r="CS1156" s="472"/>
      <c r="CT1156" s="472"/>
      <c r="CU1156" s="472"/>
      <c r="CV1156" s="472"/>
      <c r="CW1156" s="472"/>
      <c r="CX1156" s="472"/>
      <c r="CY1156" s="472"/>
      <c r="CZ1156" s="472"/>
      <c r="DA1156" s="472"/>
      <c r="DB1156" s="472"/>
      <c r="DC1156" s="472"/>
      <c r="DD1156" s="472"/>
      <c r="DE1156" s="472"/>
      <c r="DF1156" s="472"/>
      <c r="DG1156" s="472"/>
      <c r="DH1156" s="472"/>
      <c r="DI1156" s="472"/>
      <c r="DJ1156" s="472"/>
      <c r="DK1156" s="472"/>
      <c r="DL1156" s="472"/>
      <c r="DM1156" s="472"/>
      <c r="DN1156" s="472"/>
      <c r="DO1156" s="472"/>
      <c r="DP1156" s="472"/>
      <c r="DQ1156" s="472"/>
      <c r="DR1156" s="472"/>
      <c r="DS1156" s="472"/>
      <c r="DT1156" s="472"/>
      <c r="DU1156" s="472"/>
      <c r="DV1156" s="472"/>
      <c r="DW1156" s="472"/>
      <c r="DX1156" s="472"/>
      <c r="DY1156" s="472"/>
      <c r="DZ1156" s="472"/>
      <c r="EA1156" s="472"/>
      <c r="EB1156" s="472"/>
      <c r="EC1156" s="472"/>
      <c r="ED1156" s="472"/>
      <c r="EE1156" s="472"/>
      <c r="EF1156" s="472"/>
      <c r="EG1156" s="472"/>
      <c r="EH1156" s="472"/>
      <c r="EI1156" s="472"/>
      <c r="EJ1156" s="472"/>
      <c r="EK1156" s="472"/>
      <c r="EL1156" s="472"/>
      <c r="EM1156" s="472"/>
      <c r="EN1156" s="472"/>
      <c r="EO1156" s="472"/>
      <c r="EP1156" s="472"/>
      <c r="EQ1156" s="472"/>
      <c r="ER1156" s="472"/>
      <c r="ES1156" s="472"/>
      <c r="ET1156" s="472"/>
      <c r="EU1156" s="472"/>
      <c r="EV1156" s="472"/>
      <c r="EW1156" s="472"/>
      <c r="EX1156" s="472"/>
      <c r="EY1156" s="472"/>
      <c r="EZ1156" s="472"/>
      <c r="FA1156" s="472"/>
      <c r="FB1156" s="472"/>
      <c r="FC1156" s="472"/>
      <c r="FD1156" s="472"/>
      <c r="FE1156" s="472"/>
      <c r="FF1156" s="472"/>
      <c r="FG1156" s="472"/>
      <c r="FH1156" s="472"/>
      <c r="FI1156" s="472"/>
      <c r="FJ1156" s="472"/>
      <c r="FK1156" s="472"/>
      <c r="FL1156" s="472"/>
      <c r="FM1156" s="472"/>
      <c r="FN1156" s="472"/>
      <c r="FO1156" s="472"/>
      <c r="FP1156" s="472"/>
      <c r="FQ1156" s="472"/>
      <c r="FR1156" s="472"/>
      <c r="FS1156" s="472"/>
      <c r="FT1156" s="472"/>
      <c r="FU1156" s="472"/>
      <c r="FV1156" s="472"/>
      <c r="FW1156" s="472"/>
      <c r="FX1156" s="472"/>
      <c r="FY1156" s="472"/>
      <c r="FZ1156" s="472"/>
      <c r="GA1156" s="472"/>
      <c r="GB1156" s="472"/>
      <c r="GC1156" s="472"/>
      <c r="GD1156" s="472"/>
      <c r="GE1156" s="472"/>
      <c r="GF1156" s="472"/>
      <c r="GG1156" s="472"/>
      <c r="GH1156" s="472"/>
      <c r="GI1156" s="472"/>
      <c r="GJ1156" s="472"/>
      <c r="GK1156" s="472"/>
      <c r="GL1156" s="472"/>
      <c r="GM1156" s="472"/>
      <c r="GN1156" s="472"/>
      <c r="GO1156" s="472"/>
      <c r="GP1156" s="472"/>
      <c r="GQ1156" s="472"/>
      <c r="GR1156" s="472"/>
      <c r="GS1156" s="472"/>
      <c r="GT1156" s="472"/>
      <c r="GU1156" s="472"/>
      <c r="GV1156" s="472"/>
    </row>
    <row r="1157" spans="1:204" s="473" customFormat="1" x14ac:dyDescent="0.2">
      <c r="A1157" s="491"/>
      <c r="B1157" s="481" t="s">
        <v>3789</v>
      </c>
      <c r="C1157" s="475" t="s">
        <v>1156</v>
      </c>
      <c r="D1157" s="478">
        <v>0.65999999999999992</v>
      </c>
      <c r="E1157" s="478"/>
      <c r="F1157" s="478"/>
      <c r="G1157" s="478"/>
      <c r="H1157" s="478"/>
      <c r="I1157" s="478"/>
      <c r="J1157" s="478"/>
      <c r="K1157" s="478"/>
      <c r="L1157" s="478"/>
      <c r="M1157" s="478"/>
      <c r="N1157" s="478"/>
      <c r="O1157" s="478"/>
      <c r="P1157" s="478"/>
      <c r="Q1157" s="478"/>
      <c r="R1157" s="478"/>
      <c r="S1157" s="478"/>
      <c r="T1157" s="478"/>
      <c r="U1157" s="478"/>
      <c r="V1157" s="478"/>
      <c r="W1157" s="478"/>
      <c r="X1157" s="478">
        <v>0</v>
      </c>
      <c r="Y1157" s="478"/>
      <c r="Z1157" s="478"/>
      <c r="AA1157" s="478"/>
      <c r="AB1157" s="478"/>
      <c r="AC1157" s="478"/>
      <c r="AD1157" s="478"/>
      <c r="AE1157" s="478"/>
      <c r="AF1157" s="478"/>
      <c r="AG1157" s="478"/>
      <c r="AH1157" s="478"/>
      <c r="AI1157" s="478"/>
      <c r="AJ1157" s="478"/>
      <c r="AK1157" s="478"/>
      <c r="AL1157" s="478"/>
      <c r="AM1157" s="478"/>
      <c r="AN1157" s="478"/>
      <c r="AO1157" s="478"/>
      <c r="AP1157" s="478"/>
      <c r="AQ1157" s="478"/>
      <c r="AR1157" s="478"/>
      <c r="AS1157" s="478"/>
      <c r="AT1157" s="478"/>
      <c r="AU1157" s="478"/>
      <c r="AV1157" s="478"/>
      <c r="AW1157" s="478"/>
      <c r="AX1157" s="478"/>
      <c r="AY1157" s="478"/>
      <c r="AZ1157" s="478"/>
      <c r="BA1157" s="478"/>
      <c r="BB1157" s="478"/>
      <c r="BC1157" s="478"/>
      <c r="BD1157" s="475" t="s">
        <v>1477</v>
      </c>
      <c r="BE1157" s="475"/>
      <c r="BF1157" s="472"/>
      <c r="BG1157" s="472">
        <v>0</v>
      </c>
      <c r="BH1157" s="472">
        <v>0.65999999999999992</v>
      </c>
      <c r="BI1157" s="472"/>
      <c r="BJ1157" s="472"/>
      <c r="BK1157" s="472"/>
      <c r="BL1157" s="472"/>
      <c r="BM1157" s="472"/>
      <c r="BN1157" s="472"/>
      <c r="BO1157" s="472"/>
      <c r="BP1157" s="472"/>
      <c r="BQ1157" s="472"/>
      <c r="BR1157" s="472"/>
      <c r="BS1157" s="472"/>
      <c r="BT1157" s="472"/>
      <c r="BU1157" s="472"/>
      <c r="BV1157" s="472"/>
      <c r="BW1157" s="472"/>
      <c r="BX1157" s="472"/>
      <c r="BY1157" s="472"/>
      <c r="BZ1157" s="472"/>
      <c r="CA1157" s="472"/>
      <c r="CB1157" s="472"/>
      <c r="CC1157" s="472"/>
      <c r="CD1157" s="472"/>
      <c r="CE1157" s="472"/>
      <c r="CF1157" s="472"/>
      <c r="CG1157" s="472"/>
      <c r="CH1157" s="472"/>
      <c r="CI1157" s="472"/>
      <c r="CJ1157" s="472"/>
      <c r="CK1157" s="472"/>
      <c r="CL1157" s="472"/>
      <c r="CM1157" s="472"/>
      <c r="CN1157" s="472"/>
      <c r="CO1157" s="472"/>
      <c r="CP1157" s="472"/>
      <c r="CQ1157" s="472"/>
      <c r="CR1157" s="472"/>
      <c r="CS1157" s="472"/>
      <c r="CT1157" s="472"/>
      <c r="CU1157" s="472"/>
      <c r="CV1157" s="472"/>
      <c r="CW1157" s="472"/>
      <c r="CX1157" s="472"/>
      <c r="CY1157" s="472"/>
      <c r="CZ1157" s="472"/>
      <c r="DA1157" s="472"/>
      <c r="DB1157" s="472"/>
      <c r="DC1157" s="472"/>
      <c r="DD1157" s="472"/>
      <c r="DE1157" s="472"/>
      <c r="DF1157" s="472"/>
      <c r="DG1157" s="472"/>
      <c r="DH1157" s="472"/>
      <c r="DI1157" s="472"/>
      <c r="DJ1157" s="472"/>
      <c r="DK1157" s="472"/>
      <c r="DL1157" s="472"/>
      <c r="DM1157" s="472"/>
      <c r="DN1157" s="472"/>
      <c r="DO1157" s="472"/>
      <c r="DP1157" s="472"/>
      <c r="DQ1157" s="472"/>
      <c r="DR1157" s="472"/>
      <c r="DS1157" s="472"/>
      <c r="DT1157" s="472"/>
      <c r="DU1157" s="472"/>
      <c r="DV1157" s="472"/>
      <c r="DW1157" s="472"/>
      <c r="DX1157" s="472"/>
      <c r="DY1157" s="472"/>
      <c r="DZ1157" s="472"/>
      <c r="EA1157" s="472"/>
      <c r="EB1157" s="472"/>
      <c r="EC1157" s="472"/>
      <c r="ED1157" s="472"/>
      <c r="EE1157" s="472"/>
      <c r="EF1157" s="472"/>
      <c r="EG1157" s="472"/>
      <c r="EH1157" s="472"/>
      <c r="EI1157" s="472"/>
      <c r="EJ1157" s="472"/>
      <c r="EK1157" s="472"/>
      <c r="EL1157" s="472"/>
      <c r="EM1157" s="472"/>
      <c r="EN1157" s="472"/>
      <c r="EO1157" s="472"/>
      <c r="EP1157" s="472"/>
      <c r="EQ1157" s="472"/>
      <c r="ER1157" s="472"/>
      <c r="ES1157" s="472"/>
      <c r="ET1157" s="472"/>
      <c r="EU1157" s="472"/>
      <c r="EV1157" s="472"/>
      <c r="EW1157" s="472"/>
      <c r="EX1157" s="472"/>
      <c r="EY1157" s="472"/>
      <c r="EZ1157" s="472"/>
      <c r="FA1157" s="472"/>
      <c r="FB1157" s="472"/>
      <c r="FC1157" s="472"/>
      <c r="FD1157" s="472"/>
      <c r="FE1157" s="472"/>
      <c r="FF1157" s="472"/>
      <c r="FG1157" s="472"/>
      <c r="FH1157" s="472"/>
      <c r="FI1157" s="472"/>
      <c r="FJ1157" s="472"/>
      <c r="FK1157" s="472"/>
      <c r="FL1157" s="472"/>
      <c r="FM1157" s="472"/>
      <c r="FN1157" s="472"/>
      <c r="FO1157" s="472"/>
      <c r="FP1157" s="472"/>
      <c r="FQ1157" s="472"/>
      <c r="FR1157" s="472"/>
      <c r="FS1157" s="472"/>
      <c r="FT1157" s="472"/>
      <c r="FU1157" s="472"/>
      <c r="FV1157" s="472"/>
      <c r="FW1157" s="472"/>
      <c r="FX1157" s="472"/>
      <c r="FY1157" s="472"/>
      <c r="FZ1157" s="472"/>
      <c r="GA1157" s="472"/>
      <c r="GB1157" s="472"/>
      <c r="GC1157" s="472"/>
      <c r="GD1157" s="472"/>
      <c r="GE1157" s="472"/>
      <c r="GF1157" s="472"/>
      <c r="GG1157" s="472"/>
      <c r="GH1157" s="472"/>
      <c r="GI1157" s="472"/>
      <c r="GJ1157" s="472"/>
      <c r="GK1157" s="472"/>
      <c r="GL1157" s="472"/>
      <c r="GM1157" s="472"/>
      <c r="GN1157" s="472"/>
      <c r="GO1157" s="472"/>
      <c r="GP1157" s="472"/>
      <c r="GQ1157" s="472"/>
      <c r="GR1157" s="472"/>
      <c r="GS1157" s="472"/>
      <c r="GT1157" s="472"/>
      <c r="GU1157" s="472"/>
      <c r="GV1157" s="472"/>
    </row>
    <row r="1158" spans="1:204" s="473" customFormat="1" x14ac:dyDescent="0.2">
      <c r="A1158" s="491"/>
      <c r="B1158" s="481" t="s">
        <v>3790</v>
      </c>
      <c r="C1158" s="475" t="s">
        <v>1156</v>
      </c>
      <c r="D1158" s="478">
        <v>0.06</v>
      </c>
      <c r="E1158" s="478"/>
      <c r="F1158" s="478"/>
      <c r="G1158" s="478"/>
      <c r="H1158" s="478"/>
      <c r="I1158" s="478"/>
      <c r="J1158" s="478"/>
      <c r="K1158" s="478"/>
      <c r="L1158" s="478"/>
      <c r="M1158" s="478"/>
      <c r="N1158" s="478"/>
      <c r="O1158" s="478"/>
      <c r="P1158" s="478"/>
      <c r="Q1158" s="478"/>
      <c r="R1158" s="478"/>
      <c r="S1158" s="478"/>
      <c r="T1158" s="478"/>
      <c r="U1158" s="478"/>
      <c r="V1158" s="478"/>
      <c r="W1158" s="478"/>
      <c r="X1158" s="478">
        <v>0</v>
      </c>
      <c r="Y1158" s="478"/>
      <c r="Z1158" s="478"/>
      <c r="AA1158" s="478"/>
      <c r="AB1158" s="478"/>
      <c r="AC1158" s="478"/>
      <c r="AD1158" s="478"/>
      <c r="AE1158" s="478"/>
      <c r="AF1158" s="478"/>
      <c r="AG1158" s="478"/>
      <c r="AH1158" s="478"/>
      <c r="AI1158" s="478"/>
      <c r="AJ1158" s="478"/>
      <c r="AK1158" s="478"/>
      <c r="AL1158" s="478"/>
      <c r="AM1158" s="478"/>
      <c r="AN1158" s="478"/>
      <c r="AO1158" s="478"/>
      <c r="AP1158" s="478"/>
      <c r="AQ1158" s="478"/>
      <c r="AR1158" s="478"/>
      <c r="AS1158" s="478"/>
      <c r="AT1158" s="478"/>
      <c r="AU1158" s="478"/>
      <c r="AV1158" s="478"/>
      <c r="AW1158" s="478"/>
      <c r="AX1158" s="478"/>
      <c r="AY1158" s="478"/>
      <c r="AZ1158" s="478"/>
      <c r="BA1158" s="478"/>
      <c r="BB1158" s="478"/>
      <c r="BC1158" s="478"/>
      <c r="BD1158" s="475" t="s">
        <v>2976</v>
      </c>
      <c r="BE1158" s="475"/>
      <c r="BF1158" s="472"/>
      <c r="BG1158" s="472">
        <v>0</v>
      </c>
      <c r="BH1158" s="472">
        <v>0.06</v>
      </c>
      <c r="BI1158" s="472"/>
      <c r="BJ1158" s="472"/>
      <c r="BK1158" s="472"/>
      <c r="BL1158" s="472"/>
      <c r="BM1158" s="472"/>
      <c r="BN1158" s="472"/>
      <c r="BO1158" s="472"/>
      <c r="BP1158" s="472"/>
      <c r="BQ1158" s="472"/>
      <c r="BR1158" s="472"/>
      <c r="BS1158" s="472"/>
      <c r="BT1158" s="472"/>
      <c r="BU1158" s="472"/>
      <c r="BV1158" s="472"/>
      <c r="BW1158" s="472"/>
      <c r="BX1158" s="472"/>
      <c r="BY1158" s="472"/>
      <c r="BZ1158" s="472"/>
      <c r="CA1158" s="472"/>
      <c r="CB1158" s="472"/>
      <c r="CC1158" s="472"/>
      <c r="CD1158" s="472"/>
      <c r="CE1158" s="472"/>
      <c r="CF1158" s="472"/>
      <c r="CG1158" s="472"/>
      <c r="CH1158" s="472"/>
      <c r="CI1158" s="472"/>
      <c r="CJ1158" s="472"/>
      <c r="CK1158" s="472"/>
      <c r="CL1158" s="472"/>
      <c r="CM1158" s="472"/>
      <c r="CN1158" s="472"/>
      <c r="CO1158" s="472"/>
      <c r="CP1158" s="472"/>
      <c r="CQ1158" s="472"/>
      <c r="CR1158" s="472"/>
      <c r="CS1158" s="472"/>
      <c r="CT1158" s="472"/>
      <c r="CU1158" s="472"/>
      <c r="CV1158" s="472"/>
      <c r="CW1158" s="472"/>
      <c r="CX1158" s="472"/>
      <c r="CY1158" s="472"/>
      <c r="CZ1158" s="472"/>
      <c r="DA1158" s="472"/>
      <c r="DB1158" s="472"/>
      <c r="DC1158" s="472"/>
      <c r="DD1158" s="472"/>
      <c r="DE1158" s="472"/>
      <c r="DF1158" s="472"/>
      <c r="DG1158" s="472"/>
      <c r="DH1158" s="472"/>
      <c r="DI1158" s="472"/>
      <c r="DJ1158" s="472"/>
      <c r="DK1158" s="472"/>
      <c r="DL1158" s="472"/>
      <c r="DM1158" s="472"/>
      <c r="DN1158" s="472"/>
      <c r="DO1158" s="472"/>
      <c r="DP1158" s="472"/>
      <c r="DQ1158" s="472"/>
      <c r="DR1158" s="472"/>
      <c r="DS1158" s="472"/>
      <c r="DT1158" s="472"/>
      <c r="DU1158" s="472"/>
      <c r="DV1158" s="472"/>
      <c r="DW1158" s="472"/>
      <c r="DX1158" s="472"/>
      <c r="DY1158" s="472"/>
      <c r="DZ1158" s="472"/>
      <c r="EA1158" s="472"/>
      <c r="EB1158" s="472"/>
      <c r="EC1158" s="472"/>
      <c r="ED1158" s="472"/>
      <c r="EE1158" s="472"/>
      <c r="EF1158" s="472"/>
      <c r="EG1158" s="472"/>
      <c r="EH1158" s="472"/>
      <c r="EI1158" s="472"/>
      <c r="EJ1158" s="472"/>
      <c r="EK1158" s="472"/>
      <c r="EL1158" s="472"/>
      <c r="EM1158" s="472"/>
      <c r="EN1158" s="472"/>
      <c r="EO1158" s="472"/>
      <c r="EP1158" s="472"/>
      <c r="EQ1158" s="472"/>
      <c r="ER1158" s="472"/>
      <c r="ES1158" s="472"/>
      <c r="ET1158" s="472"/>
      <c r="EU1158" s="472"/>
      <c r="EV1158" s="472"/>
      <c r="EW1158" s="472"/>
      <c r="EX1158" s="472"/>
      <c r="EY1158" s="472"/>
      <c r="EZ1158" s="472"/>
      <c r="FA1158" s="472"/>
      <c r="FB1158" s="472"/>
      <c r="FC1158" s="472"/>
      <c r="FD1158" s="472"/>
      <c r="FE1158" s="472"/>
      <c r="FF1158" s="472"/>
      <c r="FG1158" s="472"/>
      <c r="FH1158" s="472"/>
      <c r="FI1158" s="472"/>
      <c r="FJ1158" s="472"/>
      <c r="FK1158" s="472"/>
      <c r="FL1158" s="472"/>
      <c r="FM1158" s="472"/>
      <c r="FN1158" s="472"/>
      <c r="FO1158" s="472"/>
      <c r="FP1158" s="472"/>
      <c r="FQ1158" s="472"/>
      <c r="FR1158" s="472"/>
      <c r="FS1158" s="472"/>
      <c r="FT1158" s="472"/>
      <c r="FU1158" s="472"/>
      <c r="FV1158" s="472"/>
      <c r="FW1158" s="472"/>
      <c r="FX1158" s="472"/>
      <c r="FY1158" s="472"/>
      <c r="FZ1158" s="472"/>
      <c r="GA1158" s="472"/>
      <c r="GB1158" s="472"/>
      <c r="GC1158" s="472"/>
      <c r="GD1158" s="472"/>
      <c r="GE1158" s="472"/>
      <c r="GF1158" s="472"/>
      <c r="GG1158" s="472"/>
      <c r="GH1158" s="472"/>
      <c r="GI1158" s="472"/>
      <c r="GJ1158" s="472"/>
      <c r="GK1158" s="472"/>
      <c r="GL1158" s="472"/>
      <c r="GM1158" s="472"/>
      <c r="GN1158" s="472"/>
      <c r="GO1158" s="472"/>
      <c r="GP1158" s="472"/>
      <c r="GQ1158" s="472"/>
      <c r="GR1158" s="472"/>
      <c r="GS1158" s="472"/>
      <c r="GT1158" s="472"/>
      <c r="GU1158" s="472"/>
      <c r="GV1158" s="472"/>
    </row>
    <row r="1159" spans="1:204" s="473" customFormat="1" x14ac:dyDescent="0.2">
      <c r="A1159" s="491"/>
      <c r="B1159" s="508" t="s">
        <v>3791</v>
      </c>
      <c r="C1159" s="475" t="s">
        <v>1156</v>
      </c>
      <c r="D1159" s="478">
        <v>0.52</v>
      </c>
      <c r="E1159" s="478"/>
      <c r="F1159" s="478"/>
      <c r="G1159" s="478">
        <v>0.52</v>
      </c>
      <c r="H1159" s="478"/>
      <c r="I1159" s="478"/>
      <c r="J1159" s="478"/>
      <c r="K1159" s="478"/>
      <c r="L1159" s="478"/>
      <c r="M1159" s="478"/>
      <c r="N1159" s="478"/>
      <c r="O1159" s="478"/>
      <c r="P1159" s="478"/>
      <c r="Q1159" s="478"/>
      <c r="R1159" s="478"/>
      <c r="S1159" s="478"/>
      <c r="T1159" s="478"/>
      <c r="U1159" s="478"/>
      <c r="V1159" s="478"/>
      <c r="W1159" s="478"/>
      <c r="X1159" s="478">
        <v>0</v>
      </c>
      <c r="Y1159" s="478"/>
      <c r="Z1159" s="478"/>
      <c r="AA1159" s="478"/>
      <c r="AB1159" s="478"/>
      <c r="AC1159" s="478"/>
      <c r="AD1159" s="478"/>
      <c r="AE1159" s="478"/>
      <c r="AF1159" s="478"/>
      <c r="AG1159" s="478"/>
      <c r="AH1159" s="478"/>
      <c r="AI1159" s="478"/>
      <c r="AJ1159" s="478"/>
      <c r="AK1159" s="478"/>
      <c r="AL1159" s="478"/>
      <c r="AM1159" s="478"/>
      <c r="AN1159" s="478"/>
      <c r="AO1159" s="478"/>
      <c r="AP1159" s="478"/>
      <c r="AQ1159" s="478"/>
      <c r="AR1159" s="478"/>
      <c r="AS1159" s="478"/>
      <c r="AT1159" s="478"/>
      <c r="AU1159" s="478"/>
      <c r="AV1159" s="478"/>
      <c r="AW1159" s="478"/>
      <c r="AX1159" s="478"/>
      <c r="AY1159" s="478"/>
      <c r="AZ1159" s="478"/>
      <c r="BA1159" s="478"/>
      <c r="BB1159" s="478"/>
      <c r="BC1159" s="478"/>
      <c r="BD1159" s="475" t="s">
        <v>1538</v>
      </c>
      <c r="BE1159" s="495" t="s">
        <v>3792</v>
      </c>
      <c r="BF1159" s="472">
        <v>2017</v>
      </c>
      <c r="BG1159" s="472">
        <v>0.52</v>
      </c>
      <c r="BH1159" s="472">
        <v>0</v>
      </c>
      <c r="BI1159" s="472"/>
      <c r="BJ1159" s="472"/>
      <c r="BK1159" s="472"/>
      <c r="BL1159" s="472"/>
      <c r="BM1159" s="472"/>
      <c r="BN1159" s="472"/>
      <c r="BO1159" s="472"/>
      <c r="BP1159" s="472"/>
      <c r="BQ1159" s="472"/>
      <c r="BR1159" s="472"/>
      <c r="BS1159" s="472"/>
      <c r="BT1159" s="472"/>
      <c r="BU1159" s="472"/>
      <c r="BV1159" s="472"/>
      <c r="BW1159" s="472"/>
      <c r="BX1159" s="472"/>
      <c r="BY1159" s="472"/>
      <c r="BZ1159" s="472"/>
      <c r="CA1159" s="472"/>
      <c r="CB1159" s="472"/>
      <c r="CC1159" s="472"/>
      <c r="CD1159" s="472"/>
      <c r="CE1159" s="472"/>
      <c r="CF1159" s="472"/>
      <c r="CG1159" s="472"/>
      <c r="CH1159" s="472"/>
      <c r="CI1159" s="472"/>
      <c r="CJ1159" s="472"/>
      <c r="CK1159" s="472"/>
      <c r="CL1159" s="472"/>
      <c r="CM1159" s="472"/>
      <c r="CN1159" s="472"/>
      <c r="CO1159" s="472"/>
      <c r="CP1159" s="472"/>
      <c r="CQ1159" s="472"/>
      <c r="CR1159" s="472"/>
      <c r="CS1159" s="472"/>
      <c r="CT1159" s="472"/>
      <c r="CU1159" s="472"/>
      <c r="CV1159" s="472"/>
      <c r="CW1159" s="472"/>
      <c r="CX1159" s="472"/>
      <c r="CY1159" s="472"/>
      <c r="CZ1159" s="472"/>
      <c r="DA1159" s="472"/>
      <c r="DB1159" s="472"/>
      <c r="DC1159" s="472"/>
      <c r="DD1159" s="472"/>
      <c r="DE1159" s="472"/>
      <c r="DF1159" s="472"/>
      <c r="DG1159" s="472"/>
      <c r="DH1159" s="472"/>
      <c r="DI1159" s="472"/>
      <c r="DJ1159" s="472"/>
      <c r="DK1159" s="472"/>
      <c r="DL1159" s="472"/>
      <c r="DM1159" s="472"/>
      <c r="DN1159" s="472"/>
      <c r="DO1159" s="472"/>
      <c r="DP1159" s="472"/>
      <c r="DQ1159" s="472"/>
      <c r="DR1159" s="472"/>
      <c r="DS1159" s="472"/>
      <c r="DT1159" s="472"/>
      <c r="DU1159" s="472"/>
      <c r="DV1159" s="472"/>
      <c r="DW1159" s="472"/>
      <c r="DX1159" s="472"/>
      <c r="DY1159" s="472"/>
      <c r="DZ1159" s="472"/>
      <c r="EA1159" s="472"/>
      <c r="EB1159" s="472"/>
      <c r="EC1159" s="472"/>
      <c r="ED1159" s="472"/>
      <c r="EE1159" s="472"/>
      <c r="EF1159" s="472"/>
      <c r="EG1159" s="472"/>
      <c r="EH1159" s="472"/>
      <c r="EI1159" s="472"/>
      <c r="EJ1159" s="472"/>
      <c r="EK1159" s="472"/>
      <c r="EL1159" s="472"/>
      <c r="EM1159" s="472"/>
      <c r="EN1159" s="472"/>
      <c r="EO1159" s="472"/>
      <c r="EP1159" s="472"/>
      <c r="EQ1159" s="472"/>
      <c r="ER1159" s="472"/>
      <c r="ES1159" s="472"/>
      <c r="ET1159" s="472"/>
      <c r="EU1159" s="472"/>
      <c r="EV1159" s="472"/>
      <c r="EW1159" s="472"/>
      <c r="EX1159" s="472"/>
      <c r="EY1159" s="472"/>
      <c r="EZ1159" s="472"/>
      <c r="FA1159" s="472"/>
      <c r="FB1159" s="472"/>
      <c r="FC1159" s="472"/>
      <c r="FD1159" s="472"/>
      <c r="FE1159" s="472"/>
      <c r="FF1159" s="472"/>
      <c r="FG1159" s="472"/>
      <c r="FH1159" s="472"/>
      <c r="FI1159" s="472"/>
      <c r="FJ1159" s="472"/>
      <c r="FK1159" s="472"/>
      <c r="FL1159" s="472"/>
      <c r="FM1159" s="472"/>
      <c r="FN1159" s="472"/>
      <c r="FO1159" s="472"/>
      <c r="FP1159" s="472"/>
      <c r="FQ1159" s="472"/>
      <c r="FR1159" s="472"/>
      <c r="FS1159" s="472"/>
      <c r="FT1159" s="472"/>
      <c r="FU1159" s="472"/>
      <c r="FV1159" s="472"/>
      <c r="FW1159" s="472"/>
      <c r="FX1159" s="472"/>
      <c r="FY1159" s="472"/>
      <c r="FZ1159" s="472"/>
      <c r="GA1159" s="472"/>
      <c r="GB1159" s="472"/>
      <c r="GC1159" s="472"/>
      <c r="GD1159" s="472"/>
      <c r="GE1159" s="472"/>
      <c r="GF1159" s="472"/>
      <c r="GG1159" s="472"/>
      <c r="GH1159" s="472"/>
      <c r="GI1159" s="472"/>
      <c r="GJ1159" s="472"/>
      <c r="GK1159" s="472"/>
      <c r="GL1159" s="472"/>
      <c r="GM1159" s="472"/>
      <c r="GN1159" s="472"/>
      <c r="GO1159" s="472"/>
      <c r="GP1159" s="472"/>
      <c r="GQ1159" s="472"/>
      <c r="GR1159" s="472"/>
      <c r="GS1159" s="472"/>
      <c r="GT1159" s="472"/>
      <c r="GU1159" s="472"/>
      <c r="GV1159" s="472"/>
    </row>
    <row r="1160" spans="1:204" s="473" customFormat="1" ht="32" x14ac:dyDescent="0.2">
      <c r="A1160" s="491"/>
      <c r="B1160" s="484" t="s">
        <v>3793</v>
      </c>
      <c r="C1160" s="475" t="s">
        <v>1156</v>
      </c>
      <c r="D1160" s="478">
        <v>0.08</v>
      </c>
      <c r="E1160" s="478">
        <v>0.08</v>
      </c>
      <c r="F1160" s="478"/>
      <c r="G1160" s="478"/>
      <c r="H1160" s="478"/>
      <c r="I1160" s="478"/>
      <c r="J1160" s="478"/>
      <c r="K1160" s="478"/>
      <c r="L1160" s="478"/>
      <c r="M1160" s="478"/>
      <c r="N1160" s="478"/>
      <c r="O1160" s="478"/>
      <c r="P1160" s="478"/>
      <c r="Q1160" s="478"/>
      <c r="R1160" s="478"/>
      <c r="S1160" s="478"/>
      <c r="T1160" s="478"/>
      <c r="U1160" s="478"/>
      <c r="V1160" s="478"/>
      <c r="W1160" s="478"/>
      <c r="X1160" s="478">
        <v>0</v>
      </c>
      <c r="Y1160" s="478"/>
      <c r="Z1160" s="478"/>
      <c r="AA1160" s="478"/>
      <c r="AB1160" s="478"/>
      <c r="AC1160" s="478"/>
      <c r="AD1160" s="478"/>
      <c r="AE1160" s="478"/>
      <c r="AF1160" s="478"/>
      <c r="AG1160" s="478"/>
      <c r="AH1160" s="478"/>
      <c r="AI1160" s="478"/>
      <c r="AJ1160" s="478"/>
      <c r="AK1160" s="478"/>
      <c r="AL1160" s="478"/>
      <c r="AM1160" s="478"/>
      <c r="AN1160" s="478"/>
      <c r="AO1160" s="478"/>
      <c r="AP1160" s="478"/>
      <c r="AQ1160" s="478"/>
      <c r="AR1160" s="478"/>
      <c r="AS1160" s="478"/>
      <c r="AT1160" s="478"/>
      <c r="AU1160" s="478"/>
      <c r="AV1160" s="478"/>
      <c r="AW1160" s="478"/>
      <c r="AX1160" s="478"/>
      <c r="AY1160" s="478"/>
      <c r="AZ1160" s="478"/>
      <c r="BA1160" s="478"/>
      <c r="BB1160" s="478"/>
      <c r="BC1160" s="478"/>
      <c r="BD1160" s="475" t="s">
        <v>1571</v>
      </c>
      <c r="BE1160" s="495" t="s">
        <v>3794</v>
      </c>
      <c r="BF1160" s="472">
        <v>2017</v>
      </c>
      <c r="BG1160" s="472">
        <v>0.08</v>
      </c>
      <c r="BH1160" s="472">
        <v>0</v>
      </c>
      <c r="BI1160" s="472"/>
      <c r="BJ1160" s="472"/>
      <c r="BK1160" s="472"/>
      <c r="BL1160" s="472"/>
      <c r="BM1160" s="472"/>
      <c r="BN1160" s="472"/>
      <c r="BO1160" s="472"/>
      <c r="BP1160" s="472"/>
      <c r="BQ1160" s="472"/>
      <c r="BR1160" s="472"/>
      <c r="BS1160" s="472"/>
      <c r="BT1160" s="472"/>
      <c r="BU1160" s="472"/>
      <c r="BV1160" s="472"/>
      <c r="BW1160" s="472"/>
      <c r="BX1160" s="472"/>
      <c r="BY1160" s="472"/>
      <c r="BZ1160" s="472"/>
      <c r="CA1160" s="472"/>
      <c r="CB1160" s="472"/>
      <c r="CC1160" s="472"/>
      <c r="CD1160" s="472"/>
      <c r="CE1160" s="472"/>
      <c r="CF1160" s="472"/>
      <c r="CG1160" s="472"/>
      <c r="CH1160" s="472"/>
      <c r="CI1160" s="472"/>
      <c r="CJ1160" s="472"/>
      <c r="CK1160" s="472"/>
      <c r="CL1160" s="472"/>
      <c r="CM1160" s="472"/>
      <c r="CN1160" s="472"/>
      <c r="CO1160" s="472"/>
      <c r="CP1160" s="472"/>
      <c r="CQ1160" s="472"/>
      <c r="CR1160" s="472"/>
      <c r="CS1160" s="472"/>
      <c r="CT1160" s="472"/>
      <c r="CU1160" s="472"/>
      <c r="CV1160" s="472"/>
      <c r="CW1160" s="472"/>
      <c r="CX1160" s="472"/>
      <c r="CY1160" s="472"/>
      <c r="CZ1160" s="472"/>
      <c r="DA1160" s="472"/>
      <c r="DB1160" s="472"/>
      <c r="DC1160" s="472"/>
      <c r="DD1160" s="472"/>
      <c r="DE1160" s="472"/>
      <c r="DF1160" s="472"/>
      <c r="DG1160" s="472"/>
      <c r="DH1160" s="472"/>
      <c r="DI1160" s="472"/>
      <c r="DJ1160" s="472"/>
      <c r="DK1160" s="472"/>
      <c r="DL1160" s="472"/>
      <c r="DM1160" s="472"/>
      <c r="DN1160" s="472"/>
      <c r="DO1160" s="472"/>
      <c r="DP1160" s="472"/>
      <c r="DQ1160" s="472"/>
      <c r="DR1160" s="472"/>
      <c r="DS1160" s="472"/>
      <c r="DT1160" s="472"/>
      <c r="DU1160" s="472"/>
      <c r="DV1160" s="472"/>
      <c r="DW1160" s="472"/>
      <c r="DX1160" s="472"/>
      <c r="DY1160" s="472"/>
      <c r="DZ1160" s="472"/>
      <c r="EA1160" s="472"/>
      <c r="EB1160" s="472"/>
      <c r="EC1160" s="472"/>
      <c r="ED1160" s="472"/>
      <c r="EE1160" s="472"/>
      <c r="EF1160" s="472"/>
      <c r="EG1160" s="472"/>
      <c r="EH1160" s="472"/>
      <c r="EI1160" s="472"/>
      <c r="EJ1160" s="472"/>
      <c r="EK1160" s="472"/>
      <c r="EL1160" s="472"/>
      <c r="EM1160" s="472"/>
      <c r="EN1160" s="472"/>
      <c r="EO1160" s="472"/>
      <c r="EP1160" s="472"/>
      <c r="EQ1160" s="472"/>
      <c r="ER1160" s="472"/>
      <c r="ES1160" s="472"/>
      <c r="ET1160" s="472"/>
      <c r="EU1160" s="472"/>
      <c r="EV1160" s="472"/>
      <c r="EW1160" s="472"/>
      <c r="EX1160" s="472"/>
      <c r="EY1160" s="472"/>
      <c r="EZ1160" s="472"/>
      <c r="FA1160" s="472"/>
      <c r="FB1160" s="472"/>
      <c r="FC1160" s="472"/>
      <c r="FD1160" s="472"/>
      <c r="FE1160" s="472"/>
      <c r="FF1160" s="472"/>
      <c r="FG1160" s="472"/>
      <c r="FH1160" s="472"/>
      <c r="FI1160" s="472"/>
      <c r="FJ1160" s="472"/>
      <c r="FK1160" s="472"/>
      <c r="FL1160" s="472"/>
      <c r="FM1160" s="472"/>
      <c r="FN1160" s="472"/>
      <c r="FO1160" s="472"/>
      <c r="FP1160" s="472"/>
      <c r="FQ1160" s="472"/>
      <c r="FR1160" s="472"/>
      <c r="FS1160" s="472"/>
      <c r="FT1160" s="472"/>
      <c r="FU1160" s="472"/>
      <c r="FV1160" s="472"/>
      <c r="FW1160" s="472"/>
      <c r="FX1160" s="472"/>
      <c r="FY1160" s="472"/>
      <c r="FZ1160" s="472"/>
      <c r="GA1160" s="472"/>
      <c r="GB1160" s="472"/>
      <c r="GC1160" s="472"/>
      <c r="GD1160" s="472"/>
      <c r="GE1160" s="472"/>
      <c r="GF1160" s="472"/>
      <c r="GG1160" s="472"/>
      <c r="GH1160" s="472"/>
      <c r="GI1160" s="472"/>
      <c r="GJ1160" s="472"/>
      <c r="GK1160" s="472"/>
      <c r="GL1160" s="472"/>
      <c r="GM1160" s="472"/>
      <c r="GN1160" s="472"/>
      <c r="GO1160" s="472"/>
      <c r="GP1160" s="472"/>
      <c r="GQ1160" s="472"/>
      <c r="GR1160" s="472"/>
      <c r="GS1160" s="472"/>
      <c r="GT1160" s="472"/>
      <c r="GU1160" s="472"/>
      <c r="GV1160" s="472"/>
    </row>
    <row r="1161" spans="1:204" s="473" customFormat="1" ht="32" x14ac:dyDescent="0.2">
      <c r="A1161" s="491"/>
      <c r="B1161" s="484" t="s">
        <v>3795</v>
      </c>
      <c r="C1161" s="475" t="s">
        <v>1156</v>
      </c>
      <c r="D1161" s="478">
        <v>0.1</v>
      </c>
      <c r="E1161" s="478"/>
      <c r="F1161" s="478"/>
      <c r="G1161" s="478"/>
      <c r="H1161" s="478"/>
      <c r="I1161" s="478"/>
      <c r="J1161" s="478"/>
      <c r="K1161" s="478"/>
      <c r="L1161" s="478"/>
      <c r="M1161" s="478"/>
      <c r="N1161" s="478"/>
      <c r="O1161" s="478"/>
      <c r="P1161" s="478"/>
      <c r="Q1161" s="478"/>
      <c r="R1161" s="478"/>
      <c r="S1161" s="478"/>
      <c r="T1161" s="478"/>
      <c r="U1161" s="478"/>
      <c r="V1161" s="478"/>
      <c r="W1161" s="478"/>
      <c r="X1161" s="478">
        <v>0</v>
      </c>
      <c r="Y1161" s="478"/>
      <c r="Z1161" s="478"/>
      <c r="AA1161" s="478"/>
      <c r="AB1161" s="478"/>
      <c r="AC1161" s="478"/>
      <c r="AD1161" s="478"/>
      <c r="AE1161" s="478"/>
      <c r="AF1161" s="478"/>
      <c r="AG1161" s="478"/>
      <c r="AH1161" s="478"/>
      <c r="AI1161" s="478"/>
      <c r="AJ1161" s="478"/>
      <c r="AK1161" s="478"/>
      <c r="AL1161" s="478"/>
      <c r="AM1161" s="478"/>
      <c r="AN1161" s="478"/>
      <c r="AO1161" s="478"/>
      <c r="AP1161" s="478"/>
      <c r="AQ1161" s="478"/>
      <c r="AR1161" s="478"/>
      <c r="AS1161" s="478"/>
      <c r="AT1161" s="478"/>
      <c r="AU1161" s="478">
        <v>0.1</v>
      </c>
      <c r="AV1161" s="478"/>
      <c r="AW1161" s="478"/>
      <c r="AX1161" s="478"/>
      <c r="AY1161" s="478"/>
      <c r="AZ1161" s="478"/>
      <c r="BA1161" s="478"/>
      <c r="BB1161" s="478"/>
      <c r="BC1161" s="478"/>
      <c r="BD1161" s="475" t="s">
        <v>2987</v>
      </c>
      <c r="BE1161" s="495" t="s">
        <v>3796</v>
      </c>
      <c r="BF1161" s="472">
        <v>2017</v>
      </c>
      <c r="BG1161" s="472">
        <v>0.1</v>
      </c>
      <c r="BH1161" s="472">
        <v>0</v>
      </c>
      <c r="BI1161" s="472"/>
      <c r="BJ1161" s="472"/>
      <c r="BK1161" s="472"/>
      <c r="BL1161" s="472"/>
      <c r="BM1161" s="472"/>
      <c r="BN1161" s="472"/>
      <c r="BO1161" s="472"/>
      <c r="BP1161" s="472"/>
      <c r="BQ1161" s="472"/>
      <c r="BR1161" s="472"/>
      <c r="BS1161" s="472"/>
      <c r="BT1161" s="472"/>
      <c r="BU1161" s="472"/>
      <c r="BV1161" s="472"/>
      <c r="BW1161" s="472"/>
      <c r="BX1161" s="472"/>
      <c r="BY1161" s="472"/>
      <c r="BZ1161" s="472"/>
      <c r="CA1161" s="472"/>
      <c r="CB1161" s="472"/>
      <c r="CC1161" s="472"/>
      <c r="CD1161" s="472"/>
      <c r="CE1161" s="472"/>
      <c r="CF1161" s="472"/>
      <c r="CG1161" s="472"/>
      <c r="CH1161" s="472"/>
      <c r="CI1161" s="472"/>
      <c r="CJ1161" s="472"/>
      <c r="CK1161" s="472"/>
      <c r="CL1161" s="472"/>
      <c r="CM1161" s="472"/>
      <c r="CN1161" s="472"/>
      <c r="CO1161" s="472"/>
      <c r="CP1161" s="472"/>
      <c r="CQ1161" s="472"/>
      <c r="CR1161" s="472"/>
      <c r="CS1161" s="472"/>
      <c r="CT1161" s="472"/>
      <c r="CU1161" s="472"/>
      <c r="CV1161" s="472"/>
      <c r="CW1161" s="472"/>
      <c r="CX1161" s="472"/>
      <c r="CY1161" s="472"/>
      <c r="CZ1161" s="472"/>
      <c r="DA1161" s="472"/>
      <c r="DB1161" s="472"/>
      <c r="DC1161" s="472"/>
      <c r="DD1161" s="472"/>
      <c r="DE1161" s="472"/>
      <c r="DF1161" s="472"/>
      <c r="DG1161" s="472"/>
      <c r="DH1161" s="472"/>
      <c r="DI1161" s="472"/>
      <c r="DJ1161" s="472"/>
      <c r="DK1161" s="472"/>
      <c r="DL1161" s="472"/>
      <c r="DM1161" s="472"/>
      <c r="DN1161" s="472"/>
      <c r="DO1161" s="472"/>
      <c r="DP1161" s="472"/>
      <c r="DQ1161" s="472"/>
      <c r="DR1161" s="472"/>
      <c r="DS1161" s="472"/>
      <c r="DT1161" s="472"/>
      <c r="DU1161" s="472"/>
      <c r="DV1161" s="472"/>
      <c r="DW1161" s="472"/>
      <c r="DX1161" s="472"/>
      <c r="DY1161" s="472"/>
      <c r="DZ1161" s="472"/>
      <c r="EA1161" s="472"/>
      <c r="EB1161" s="472"/>
      <c r="EC1161" s="472"/>
      <c r="ED1161" s="472"/>
      <c r="EE1161" s="472"/>
      <c r="EF1161" s="472"/>
      <c r="EG1161" s="472"/>
      <c r="EH1161" s="472"/>
      <c r="EI1161" s="472"/>
      <c r="EJ1161" s="472"/>
      <c r="EK1161" s="472"/>
      <c r="EL1161" s="472"/>
      <c r="EM1161" s="472"/>
      <c r="EN1161" s="472"/>
      <c r="EO1161" s="472"/>
      <c r="EP1161" s="472"/>
      <c r="EQ1161" s="472"/>
      <c r="ER1161" s="472"/>
      <c r="ES1161" s="472"/>
      <c r="ET1161" s="472"/>
      <c r="EU1161" s="472"/>
      <c r="EV1161" s="472"/>
      <c r="EW1161" s="472"/>
      <c r="EX1161" s="472"/>
      <c r="EY1161" s="472"/>
      <c r="EZ1161" s="472"/>
      <c r="FA1161" s="472"/>
      <c r="FB1161" s="472"/>
      <c r="FC1161" s="472"/>
      <c r="FD1161" s="472"/>
      <c r="FE1161" s="472"/>
      <c r="FF1161" s="472"/>
      <c r="FG1161" s="472"/>
      <c r="FH1161" s="472"/>
      <c r="FI1161" s="472"/>
      <c r="FJ1161" s="472"/>
      <c r="FK1161" s="472"/>
      <c r="FL1161" s="472"/>
      <c r="FM1161" s="472"/>
      <c r="FN1161" s="472"/>
      <c r="FO1161" s="472"/>
      <c r="FP1161" s="472"/>
      <c r="FQ1161" s="472"/>
      <c r="FR1161" s="472"/>
      <c r="FS1161" s="472"/>
      <c r="FT1161" s="472"/>
      <c r="FU1161" s="472"/>
      <c r="FV1161" s="472"/>
      <c r="FW1161" s="472"/>
      <c r="FX1161" s="472"/>
      <c r="FY1161" s="472"/>
      <c r="FZ1161" s="472"/>
      <c r="GA1161" s="472"/>
      <c r="GB1161" s="472"/>
      <c r="GC1161" s="472"/>
      <c r="GD1161" s="472"/>
      <c r="GE1161" s="472"/>
      <c r="GF1161" s="472"/>
      <c r="GG1161" s="472"/>
      <c r="GH1161" s="472"/>
      <c r="GI1161" s="472"/>
      <c r="GJ1161" s="472"/>
      <c r="GK1161" s="472"/>
      <c r="GL1161" s="472"/>
      <c r="GM1161" s="472"/>
      <c r="GN1161" s="472"/>
      <c r="GO1161" s="472"/>
      <c r="GP1161" s="472"/>
      <c r="GQ1161" s="472"/>
      <c r="GR1161" s="472"/>
      <c r="GS1161" s="472"/>
      <c r="GT1161" s="472"/>
      <c r="GU1161" s="472"/>
      <c r="GV1161" s="472"/>
    </row>
    <row r="1162" spans="1:204" s="473" customFormat="1" x14ac:dyDescent="0.2">
      <c r="A1162" s="491"/>
      <c r="B1162" s="484" t="s">
        <v>3797</v>
      </c>
      <c r="C1162" s="475" t="s">
        <v>1156</v>
      </c>
      <c r="D1162" s="478">
        <v>0.25</v>
      </c>
      <c r="E1162" s="478">
        <v>0.25</v>
      </c>
      <c r="F1162" s="478"/>
      <c r="G1162" s="478"/>
      <c r="H1162" s="478"/>
      <c r="I1162" s="478"/>
      <c r="J1162" s="478"/>
      <c r="K1162" s="478"/>
      <c r="L1162" s="478"/>
      <c r="M1162" s="478"/>
      <c r="N1162" s="478"/>
      <c r="O1162" s="478"/>
      <c r="P1162" s="478"/>
      <c r="Q1162" s="478"/>
      <c r="R1162" s="478"/>
      <c r="S1162" s="478"/>
      <c r="T1162" s="478"/>
      <c r="U1162" s="478"/>
      <c r="V1162" s="478"/>
      <c r="W1162" s="478"/>
      <c r="X1162" s="478">
        <v>0</v>
      </c>
      <c r="Y1162" s="478"/>
      <c r="Z1162" s="478"/>
      <c r="AA1162" s="478"/>
      <c r="AB1162" s="478"/>
      <c r="AC1162" s="478"/>
      <c r="AD1162" s="478"/>
      <c r="AE1162" s="478"/>
      <c r="AF1162" s="478"/>
      <c r="AG1162" s="478"/>
      <c r="AH1162" s="478"/>
      <c r="AI1162" s="478"/>
      <c r="AJ1162" s="478"/>
      <c r="AK1162" s="478"/>
      <c r="AL1162" s="478"/>
      <c r="AM1162" s="478"/>
      <c r="AN1162" s="478"/>
      <c r="AO1162" s="478"/>
      <c r="AP1162" s="478"/>
      <c r="AQ1162" s="478"/>
      <c r="AR1162" s="478"/>
      <c r="AS1162" s="478"/>
      <c r="AT1162" s="478"/>
      <c r="AU1162" s="478"/>
      <c r="AV1162" s="478"/>
      <c r="AW1162" s="478"/>
      <c r="AX1162" s="478"/>
      <c r="AY1162" s="478"/>
      <c r="AZ1162" s="478"/>
      <c r="BA1162" s="478"/>
      <c r="BB1162" s="478"/>
      <c r="BC1162" s="478"/>
      <c r="BD1162" s="475" t="s">
        <v>3004</v>
      </c>
      <c r="BE1162" s="495" t="s">
        <v>3798</v>
      </c>
      <c r="BF1162" s="472">
        <v>2017</v>
      </c>
      <c r="BG1162" s="472">
        <v>0.25</v>
      </c>
      <c r="BH1162" s="472">
        <v>0</v>
      </c>
      <c r="BI1162" s="472"/>
      <c r="BJ1162" s="472"/>
      <c r="BK1162" s="472"/>
      <c r="BL1162" s="472"/>
      <c r="BM1162" s="472"/>
      <c r="BN1162" s="472"/>
      <c r="BO1162" s="472"/>
      <c r="BP1162" s="472"/>
      <c r="BQ1162" s="472"/>
      <c r="BR1162" s="472"/>
      <c r="BS1162" s="472"/>
      <c r="BT1162" s="472"/>
      <c r="BU1162" s="472"/>
      <c r="BV1162" s="472"/>
      <c r="BW1162" s="472"/>
      <c r="BX1162" s="472"/>
      <c r="BY1162" s="472"/>
      <c r="BZ1162" s="472"/>
      <c r="CA1162" s="472"/>
      <c r="CB1162" s="472"/>
      <c r="CC1162" s="472"/>
      <c r="CD1162" s="472"/>
      <c r="CE1162" s="472"/>
      <c r="CF1162" s="472"/>
      <c r="CG1162" s="472"/>
      <c r="CH1162" s="472"/>
      <c r="CI1162" s="472"/>
      <c r="CJ1162" s="472"/>
      <c r="CK1162" s="472"/>
      <c r="CL1162" s="472"/>
      <c r="CM1162" s="472"/>
      <c r="CN1162" s="472"/>
      <c r="CO1162" s="472"/>
      <c r="CP1162" s="472"/>
      <c r="CQ1162" s="472"/>
      <c r="CR1162" s="472"/>
      <c r="CS1162" s="472"/>
      <c r="CT1162" s="472"/>
      <c r="CU1162" s="472"/>
      <c r="CV1162" s="472"/>
      <c r="CW1162" s="472"/>
      <c r="CX1162" s="472"/>
      <c r="CY1162" s="472"/>
      <c r="CZ1162" s="472"/>
      <c r="DA1162" s="472"/>
      <c r="DB1162" s="472"/>
      <c r="DC1162" s="472"/>
      <c r="DD1162" s="472"/>
      <c r="DE1162" s="472"/>
      <c r="DF1162" s="472"/>
      <c r="DG1162" s="472"/>
      <c r="DH1162" s="472"/>
      <c r="DI1162" s="472"/>
      <c r="DJ1162" s="472"/>
      <c r="DK1162" s="472"/>
      <c r="DL1162" s="472"/>
      <c r="DM1162" s="472"/>
      <c r="DN1162" s="472"/>
      <c r="DO1162" s="472"/>
      <c r="DP1162" s="472"/>
      <c r="DQ1162" s="472"/>
      <c r="DR1162" s="472"/>
      <c r="DS1162" s="472"/>
      <c r="DT1162" s="472"/>
      <c r="DU1162" s="472"/>
      <c r="DV1162" s="472"/>
      <c r="DW1162" s="472"/>
      <c r="DX1162" s="472"/>
      <c r="DY1162" s="472"/>
      <c r="DZ1162" s="472"/>
      <c r="EA1162" s="472"/>
      <c r="EB1162" s="472"/>
      <c r="EC1162" s="472"/>
      <c r="ED1162" s="472"/>
      <c r="EE1162" s="472"/>
      <c r="EF1162" s="472"/>
      <c r="EG1162" s="472"/>
      <c r="EH1162" s="472"/>
      <c r="EI1162" s="472"/>
      <c r="EJ1162" s="472"/>
      <c r="EK1162" s="472"/>
      <c r="EL1162" s="472"/>
      <c r="EM1162" s="472"/>
      <c r="EN1162" s="472"/>
      <c r="EO1162" s="472"/>
      <c r="EP1162" s="472"/>
      <c r="EQ1162" s="472"/>
      <c r="ER1162" s="472"/>
      <c r="ES1162" s="472"/>
      <c r="ET1162" s="472"/>
      <c r="EU1162" s="472"/>
      <c r="EV1162" s="472"/>
      <c r="EW1162" s="472"/>
      <c r="EX1162" s="472"/>
      <c r="EY1162" s="472"/>
      <c r="EZ1162" s="472"/>
      <c r="FA1162" s="472"/>
      <c r="FB1162" s="472"/>
      <c r="FC1162" s="472"/>
      <c r="FD1162" s="472"/>
      <c r="FE1162" s="472"/>
      <c r="FF1162" s="472"/>
      <c r="FG1162" s="472"/>
      <c r="FH1162" s="472"/>
      <c r="FI1162" s="472"/>
      <c r="FJ1162" s="472"/>
      <c r="FK1162" s="472"/>
      <c r="FL1162" s="472"/>
      <c r="FM1162" s="472"/>
      <c r="FN1162" s="472"/>
      <c r="FO1162" s="472"/>
      <c r="FP1162" s="472"/>
      <c r="FQ1162" s="472"/>
      <c r="FR1162" s="472"/>
      <c r="FS1162" s="472"/>
      <c r="FT1162" s="472"/>
      <c r="FU1162" s="472"/>
      <c r="FV1162" s="472"/>
      <c r="FW1162" s="472"/>
      <c r="FX1162" s="472"/>
      <c r="FY1162" s="472"/>
      <c r="FZ1162" s="472"/>
      <c r="GA1162" s="472"/>
      <c r="GB1162" s="472"/>
      <c r="GC1162" s="472"/>
      <c r="GD1162" s="472"/>
      <c r="GE1162" s="472"/>
      <c r="GF1162" s="472"/>
      <c r="GG1162" s="472"/>
      <c r="GH1162" s="472"/>
      <c r="GI1162" s="472"/>
      <c r="GJ1162" s="472"/>
      <c r="GK1162" s="472"/>
      <c r="GL1162" s="472"/>
      <c r="GM1162" s="472"/>
      <c r="GN1162" s="472"/>
      <c r="GO1162" s="472"/>
      <c r="GP1162" s="472"/>
      <c r="GQ1162" s="472"/>
      <c r="GR1162" s="472"/>
      <c r="GS1162" s="472"/>
      <c r="GT1162" s="472"/>
      <c r="GU1162" s="472"/>
      <c r="GV1162" s="472"/>
    </row>
    <row r="1163" spans="1:204" s="473" customFormat="1" x14ac:dyDescent="0.2">
      <c r="A1163" s="491"/>
      <c r="B1163" s="484" t="s">
        <v>3799</v>
      </c>
      <c r="C1163" s="475" t="s">
        <v>1156</v>
      </c>
      <c r="D1163" s="478">
        <v>0.22</v>
      </c>
      <c r="E1163" s="478">
        <v>0.22</v>
      </c>
      <c r="F1163" s="478"/>
      <c r="G1163" s="478"/>
      <c r="H1163" s="478"/>
      <c r="I1163" s="478"/>
      <c r="J1163" s="478"/>
      <c r="K1163" s="478"/>
      <c r="L1163" s="478"/>
      <c r="M1163" s="478"/>
      <c r="N1163" s="478"/>
      <c r="O1163" s="478"/>
      <c r="P1163" s="478"/>
      <c r="Q1163" s="478"/>
      <c r="R1163" s="478"/>
      <c r="S1163" s="478"/>
      <c r="T1163" s="478"/>
      <c r="U1163" s="478"/>
      <c r="V1163" s="478"/>
      <c r="W1163" s="478"/>
      <c r="X1163" s="478">
        <v>0</v>
      </c>
      <c r="Y1163" s="478"/>
      <c r="Z1163" s="478"/>
      <c r="AA1163" s="478"/>
      <c r="AB1163" s="478"/>
      <c r="AC1163" s="478"/>
      <c r="AD1163" s="478"/>
      <c r="AE1163" s="478"/>
      <c r="AF1163" s="478"/>
      <c r="AG1163" s="478"/>
      <c r="AH1163" s="478"/>
      <c r="AI1163" s="478"/>
      <c r="AJ1163" s="478"/>
      <c r="AK1163" s="478"/>
      <c r="AL1163" s="478"/>
      <c r="AM1163" s="478"/>
      <c r="AN1163" s="478"/>
      <c r="AO1163" s="478"/>
      <c r="AP1163" s="478"/>
      <c r="AQ1163" s="478"/>
      <c r="AR1163" s="478"/>
      <c r="AS1163" s="478"/>
      <c r="AT1163" s="478"/>
      <c r="AU1163" s="478"/>
      <c r="AV1163" s="478"/>
      <c r="AW1163" s="478"/>
      <c r="AX1163" s="478"/>
      <c r="AY1163" s="478"/>
      <c r="AZ1163" s="478"/>
      <c r="BA1163" s="478"/>
      <c r="BB1163" s="478"/>
      <c r="BC1163" s="478"/>
      <c r="BD1163" s="475" t="s">
        <v>3004</v>
      </c>
      <c r="BE1163" s="495" t="s">
        <v>3800</v>
      </c>
      <c r="BF1163" s="472">
        <v>2017</v>
      </c>
      <c r="BG1163" s="472">
        <v>0.22</v>
      </c>
      <c r="BH1163" s="472">
        <v>0</v>
      </c>
      <c r="BI1163" s="472"/>
      <c r="BJ1163" s="472"/>
      <c r="BK1163" s="472"/>
      <c r="BL1163" s="472"/>
      <c r="BM1163" s="472"/>
      <c r="BN1163" s="472"/>
      <c r="BO1163" s="472"/>
      <c r="BP1163" s="472"/>
      <c r="BQ1163" s="472"/>
      <c r="BR1163" s="472"/>
      <c r="BS1163" s="472"/>
      <c r="BT1163" s="472"/>
      <c r="BU1163" s="472"/>
      <c r="BV1163" s="472"/>
      <c r="BW1163" s="472"/>
      <c r="BX1163" s="472"/>
      <c r="BY1163" s="472"/>
      <c r="BZ1163" s="472"/>
      <c r="CA1163" s="472"/>
      <c r="CB1163" s="472"/>
      <c r="CC1163" s="472"/>
      <c r="CD1163" s="472"/>
      <c r="CE1163" s="472"/>
      <c r="CF1163" s="472"/>
      <c r="CG1163" s="472"/>
      <c r="CH1163" s="472"/>
      <c r="CI1163" s="472"/>
      <c r="CJ1163" s="472"/>
      <c r="CK1163" s="472"/>
      <c r="CL1163" s="472"/>
      <c r="CM1163" s="472"/>
      <c r="CN1163" s="472"/>
      <c r="CO1163" s="472"/>
      <c r="CP1163" s="472"/>
      <c r="CQ1163" s="472"/>
      <c r="CR1163" s="472"/>
      <c r="CS1163" s="472"/>
      <c r="CT1163" s="472"/>
      <c r="CU1163" s="472"/>
      <c r="CV1163" s="472"/>
      <c r="CW1163" s="472"/>
      <c r="CX1163" s="472"/>
      <c r="CY1163" s="472"/>
      <c r="CZ1163" s="472"/>
      <c r="DA1163" s="472"/>
      <c r="DB1163" s="472"/>
      <c r="DC1163" s="472"/>
      <c r="DD1163" s="472"/>
      <c r="DE1163" s="472"/>
      <c r="DF1163" s="472"/>
      <c r="DG1163" s="472"/>
      <c r="DH1163" s="472"/>
      <c r="DI1163" s="472"/>
      <c r="DJ1163" s="472"/>
      <c r="DK1163" s="472"/>
      <c r="DL1163" s="472"/>
      <c r="DM1163" s="472"/>
      <c r="DN1163" s="472"/>
      <c r="DO1163" s="472"/>
      <c r="DP1163" s="472"/>
      <c r="DQ1163" s="472"/>
      <c r="DR1163" s="472"/>
      <c r="DS1163" s="472"/>
      <c r="DT1163" s="472"/>
      <c r="DU1163" s="472"/>
      <c r="DV1163" s="472"/>
      <c r="DW1163" s="472"/>
      <c r="DX1163" s="472"/>
      <c r="DY1163" s="472"/>
      <c r="DZ1163" s="472"/>
      <c r="EA1163" s="472"/>
      <c r="EB1163" s="472"/>
      <c r="EC1163" s="472"/>
      <c r="ED1163" s="472"/>
      <c r="EE1163" s="472"/>
      <c r="EF1163" s="472"/>
      <c r="EG1163" s="472"/>
      <c r="EH1163" s="472"/>
      <c r="EI1163" s="472"/>
      <c r="EJ1163" s="472"/>
      <c r="EK1163" s="472"/>
      <c r="EL1163" s="472"/>
      <c r="EM1163" s="472"/>
      <c r="EN1163" s="472"/>
      <c r="EO1163" s="472"/>
      <c r="EP1163" s="472"/>
      <c r="EQ1163" s="472"/>
      <c r="ER1163" s="472"/>
      <c r="ES1163" s="472"/>
      <c r="ET1163" s="472"/>
      <c r="EU1163" s="472"/>
      <c r="EV1163" s="472"/>
      <c r="EW1163" s="472"/>
      <c r="EX1163" s="472"/>
      <c r="EY1163" s="472"/>
      <c r="EZ1163" s="472"/>
      <c r="FA1163" s="472"/>
      <c r="FB1163" s="472"/>
      <c r="FC1163" s="472"/>
      <c r="FD1163" s="472"/>
      <c r="FE1163" s="472"/>
      <c r="FF1163" s="472"/>
      <c r="FG1163" s="472"/>
      <c r="FH1163" s="472"/>
      <c r="FI1163" s="472"/>
      <c r="FJ1163" s="472"/>
      <c r="FK1163" s="472"/>
      <c r="FL1163" s="472"/>
      <c r="FM1163" s="472"/>
      <c r="FN1163" s="472"/>
      <c r="FO1163" s="472"/>
      <c r="FP1163" s="472"/>
      <c r="FQ1163" s="472"/>
      <c r="FR1163" s="472"/>
      <c r="FS1163" s="472"/>
      <c r="FT1163" s="472"/>
      <c r="FU1163" s="472"/>
      <c r="FV1163" s="472"/>
      <c r="FW1163" s="472"/>
      <c r="FX1163" s="472"/>
      <c r="FY1163" s="472"/>
      <c r="FZ1163" s="472"/>
      <c r="GA1163" s="472"/>
      <c r="GB1163" s="472"/>
      <c r="GC1163" s="472"/>
      <c r="GD1163" s="472"/>
      <c r="GE1163" s="472"/>
      <c r="GF1163" s="472"/>
      <c r="GG1163" s="472"/>
      <c r="GH1163" s="472"/>
      <c r="GI1163" s="472"/>
      <c r="GJ1163" s="472"/>
      <c r="GK1163" s="472"/>
      <c r="GL1163" s="472"/>
      <c r="GM1163" s="472"/>
      <c r="GN1163" s="472"/>
      <c r="GO1163" s="472"/>
      <c r="GP1163" s="472"/>
      <c r="GQ1163" s="472"/>
      <c r="GR1163" s="472"/>
      <c r="GS1163" s="472"/>
      <c r="GT1163" s="472"/>
      <c r="GU1163" s="472"/>
      <c r="GV1163" s="472"/>
    </row>
    <row r="1164" spans="1:204" s="473" customFormat="1" x14ac:dyDescent="0.2">
      <c r="A1164" s="491"/>
      <c r="B1164" s="484" t="s">
        <v>3801</v>
      </c>
      <c r="C1164" s="475" t="s">
        <v>1156</v>
      </c>
      <c r="D1164" s="478">
        <v>0.7</v>
      </c>
      <c r="E1164" s="478"/>
      <c r="F1164" s="478"/>
      <c r="G1164" s="478"/>
      <c r="H1164" s="478"/>
      <c r="I1164" s="478"/>
      <c r="J1164" s="478"/>
      <c r="K1164" s="478"/>
      <c r="L1164" s="478"/>
      <c r="M1164" s="478"/>
      <c r="N1164" s="478"/>
      <c r="O1164" s="478"/>
      <c r="P1164" s="478"/>
      <c r="Q1164" s="478"/>
      <c r="R1164" s="478"/>
      <c r="S1164" s="478"/>
      <c r="T1164" s="478"/>
      <c r="U1164" s="478"/>
      <c r="V1164" s="478"/>
      <c r="W1164" s="478"/>
      <c r="X1164" s="478">
        <v>0</v>
      </c>
      <c r="Y1164" s="478"/>
      <c r="Z1164" s="478"/>
      <c r="AA1164" s="478"/>
      <c r="AB1164" s="478"/>
      <c r="AC1164" s="478"/>
      <c r="AD1164" s="478"/>
      <c r="AE1164" s="478"/>
      <c r="AF1164" s="478"/>
      <c r="AG1164" s="478"/>
      <c r="AH1164" s="478"/>
      <c r="AI1164" s="478"/>
      <c r="AJ1164" s="478"/>
      <c r="AK1164" s="478"/>
      <c r="AL1164" s="478"/>
      <c r="AM1164" s="478"/>
      <c r="AN1164" s="478"/>
      <c r="AO1164" s="478"/>
      <c r="AP1164" s="478"/>
      <c r="AQ1164" s="478"/>
      <c r="AR1164" s="478"/>
      <c r="AS1164" s="478"/>
      <c r="AT1164" s="478"/>
      <c r="AU1164" s="478"/>
      <c r="AV1164" s="478"/>
      <c r="AW1164" s="478"/>
      <c r="AX1164" s="478"/>
      <c r="AY1164" s="478"/>
      <c r="AZ1164" s="478"/>
      <c r="BA1164" s="478"/>
      <c r="BB1164" s="478"/>
      <c r="BC1164" s="478"/>
      <c r="BD1164" s="475" t="s">
        <v>3004</v>
      </c>
      <c r="BE1164" s="495"/>
      <c r="BF1164" s="472"/>
      <c r="BG1164" s="472">
        <v>0</v>
      </c>
      <c r="BH1164" s="472">
        <v>0.7</v>
      </c>
      <c r="BI1164" s="472"/>
      <c r="BJ1164" s="472"/>
      <c r="BK1164" s="472"/>
      <c r="BL1164" s="472"/>
      <c r="BM1164" s="472"/>
      <c r="BN1164" s="472"/>
      <c r="BO1164" s="472"/>
      <c r="BP1164" s="472"/>
      <c r="BQ1164" s="472"/>
      <c r="BR1164" s="472"/>
      <c r="BS1164" s="472"/>
      <c r="BT1164" s="472"/>
      <c r="BU1164" s="472"/>
      <c r="BV1164" s="472"/>
      <c r="BW1164" s="472"/>
      <c r="BX1164" s="472"/>
      <c r="BY1164" s="472"/>
      <c r="BZ1164" s="472"/>
      <c r="CA1164" s="472"/>
      <c r="CB1164" s="472"/>
      <c r="CC1164" s="472"/>
      <c r="CD1164" s="472"/>
      <c r="CE1164" s="472"/>
      <c r="CF1164" s="472"/>
      <c r="CG1164" s="472"/>
      <c r="CH1164" s="472"/>
      <c r="CI1164" s="472"/>
      <c r="CJ1164" s="472"/>
      <c r="CK1164" s="472"/>
      <c r="CL1164" s="472"/>
      <c r="CM1164" s="472"/>
      <c r="CN1164" s="472"/>
      <c r="CO1164" s="472"/>
      <c r="CP1164" s="472"/>
      <c r="CQ1164" s="472"/>
      <c r="CR1164" s="472"/>
      <c r="CS1164" s="472"/>
      <c r="CT1164" s="472"/>
      <c r="CU1164" s="472"/>
      <c r="CV1164" s="472"/>
      <c r="CW1164" s="472"/>
      <c r="CX1164" s="472"/>
      <c r="CY1164" s="472"/>
      <c r="CZ1164" s="472"/>
      <c r="DA1164" s="472"/>
      <c r="DB1164" s="472"/>
      <c r="DC1164" s="472"/>
      <c r="DD1164" s="472"/>
      <c r="DE1164" s="472"/>
      <c r="DF1164" s="472"/>
      <c r="DG1164" s="472"/>
      <c r="DH1164" s="472"/>
      <c r="DI1164" s="472"/>
      <c r="DJ1164" s="472"/>
      <c r="DK1164" s="472"/>
      <c r="DL1164" s="472"/>
      <c r="DM1164" s="472"/>
      <c r="DN1164" s="472"/>
      <c r="DO1164" s="472"/>
      <c r="DP1164" s="472"/>
      <c r="DQ1164" s="472"/>
      <c r="DR1164" s="472"/>
      <c r="DS1164" s="472"/>
      <c r="DT1164" s="472"/>
      <c r="DU1164" s="472"/>
      <c r="DV1164" s="472"/>
      <c r="DW1164" s="472"/>
      <c r="DX1164" s="472"/>
      <c r="DY1164" s="472"/>
      <c r="DZ1164" s="472"/>
      <c r="EA1164" s="472"/>
      <c r="EB1164" s="472"/>
      <c r="EC1164" s="472"/>
      <c r="ED1164" s="472"/>
      <c r="EE1164" s="472"/>
      <c r="EF1164" s="472"/>
      <c r="EG1164" s="472"/>
      <c r="EH1164" s="472"/>
      <c r="EI1164" s="472"/>
      <c r="EJ1164" s="472"/>
      <c r="EK1164" s="472"/>
      <c r="EL1164" s="472"/>
      <c r="EM1164" s="472"/>
      <c r="EN1164" s="472"/>
      <c r="EO1164" s="472"/>
      <c r="EP1164" s="472"/>
      <c r="EQ1164" s="472"/>
      <c r="ER1164" s="472"/>
      <c r="ES1164" s="472"/>
      <c r="ET1164" s="472"/>
      <c r="EU1164" s="472"/>
      <c r="EV1164" s="472"/>
      <c r="EW1164" s="472"/>
      <c r="EX1164" s="472"/>
      <c r="EY1164" s="472"/>
      <c r="EZ1164" s="472"/>
      <c r="FA1164" s="472"/>
      <c r="FB1164" s="472"/>
      <c r="FC1164" s="472"/>
      <c r="FD1164" s="472"/>
      <c r="FE1164" s="472"/>
      <c r="FF1164" s="472"/>
      <c r="FG1164" s="472"/>
      <c r="FH1164" s="472"/>
      <c r="FI1164" s="472"/>
      <c r="FJ1164" s="472"/>
      <c r="FK1164" s="472"/>
      <c r="FL1164" s="472"/>
      <c r="FM1164" s="472"/>
      <c r="FN1164" s="472"/>
      <c r="FO1164" s="472"/>
      <c r="FP1164" s="472"/>
      <c r="FQ1164" s="472"/>
      <c r="FR1164" s="472"/>
      <c r="FS1164" s="472"/>
      <c r="FT1164" s="472"/>
      <c r="FU1164" s="472"/>
      <c r="FV1164" s="472"/>
      <c r="FW1164" s="472"/>
      <c r="FX1164" s="472"/>
      <c r="FY1164" s="472"/>
      <c r="FZ1164" s="472"/>
      <c r="GA1164" s="472"/>
      <c r="GB1164" s="472"/>
      <c r="GC1164" s="472"/>
      <c r="GD1164" s="472"/>
      <c r="GE1164" s="472"/>
      <c r="GF1164" s="472"/>
      <c r="GG1164" s="472"/>
      <c r="GH1164" s="472"/>
      <c r="GI1164" s="472"/>
      <c r="GJ1164" s="472"/>
      <c r="GK1164" s="472"/>
      <c r="GL1164" s="472"/>
      <c r="GM1164" s="472"/>
      <c r="GN1164" s="472"/>
      <c r="GO1164" s="472"/>
      <c r="GP1164" s="472"/>
      <c r="GQ1164" s="472"/>
      <c r="GR1164" s="472"/>
      <c r="GS1164" s="472"/>
      <c r="GT1164" s="472"/>
      <c r="GU1164" s="472"/>
      <c r="GV1164" s="472"/>
    </row>
    <row r="1165" spans="1:204" s="473" customFormat="1" x14ac:dyDescent="0.2">
      <c r="A1165" s="491"/>
      <c r="B1165" s="481" t="s">
        <v>3802</v>
      </c>
      <c r="C1165" s="475" t="s">
        <v>1156</v>
      </c>
      <c r="D1165" s="478">
        <v>0.4</v>
      </c>
      <c r="E1165" s="478"/>
      <c r="F1165" s="478"/>
      <c r="G1165" s="478"/>
      <c r="H1165" s="478"/>
      <c r="I1165" s="478"/>
      <c r="J1165" s="478"/>
      <c r="K1165" s="478"/>
      <c r="L1165" s="478"/>
      <c r="M1165" s="478"/>
      <c r="N1165" s="478"/>
      <c r="O1165" s="478"/>
      <c r="P1165" s="478"/>
      <c r="Q1165" s="478"/>
      <c r="R1165" s="478"/>
      <c r="S1165" s="478"/>
      <c r="T1165" s="478"/>
      <c r="U1165" s="478"/>
      <c r="V1165" s="478"/>
      <c r="W1165" s="478"/>
      <c r="X1165" s="478">
        <v>0</v>
      </c>
      <c r="Y1165" s="478"/>
      <c r="Z1165" s="478"/>
      <c r="AA1165" s="478"/>
      <c r="AB1165" s="478"/>
      <c r="AC1165" s="478"/>
      <c r="AD1165" s="478"/>
      <c r="AE1165" s="478"/>
      <c r="AF1165" s="478"/>
      <c r="AG1165" s="478"/>
      <c r="AH1165" s="478"/>
      <c r="AI1165" s="478"/>
      <c r="AJ1165" s="478"/>
      <c r="AK1165" s="478"/>
      <c r="AL1165" s="478"/>
      <c r="AM1165" s="478"/>
      <c r="AN1165" s="478"/>
      <c r="AO1165" s="478"/>
      <c r="AP1165" s="478"/>
      <c r="AQ1165" s="478"/>
      <c r="AR1165" s="478"/>
      <c r="AS1165" s="478"/>
      <c r="AT1165" s="478"/>
      <c r="AU1165" s="478"/>
      <c r="AV1165" s="478"/>
      <c r="AW1165" s="478"/>
      <c r="AX1165" s="478"/>
      <c r="AY1165" s="478"/>
      <c r="AZ1165" s="478"/>
      <c r="BA1165" s="478"/>
      <c r="BB1165" s="478"/>
      <c r="BC1165" s="478"/>
      <c r="BD1165" s="475" t="s">
        <v>3029</v>
      </c>
      <c r="BE1165" s="495"/>
      <c r="BF1165" s="472"/>
      <c r="BG1165" s="472">
        <v>0</v>
      </c>
      <c r="BH1165" s="472">
        <v>0.4</v>
      </c>
      <c r="BI1165" s="472"/>
      <c r="BJ1165" s="472"/>
      <c r="BK1165" s="472"/>
      <c r="BL1165" s="472"/>
      <c r="BM1165" s="472"/>
      <c r="BN1165" s="472"/>
      <c r="BO1165" s="472"/>
      <c r="BP1165" s="472"/>
      <c r="BQ1165" s="472"/>
      <c r="BR1165" s="472"/>
      <c r="BS1165" s="472"/>
      <c r="BT1165" s="472"/>
      <c r="BU1165" s="472"/>
      <c r="BV1165" s="472"/>
      <c r="BW1165" s="472"/>
      <c r="BX1165" s="472"/>
      <c r="BY1165" s="472"/>
      <c r="BZ1165" s="472"/>
      <c r="CA1165" s="472"/>
      <c r="CB1165" s="472"/>
      <c r="CC1165" s="472"/>
      <c r="CD1165" s="472"/>
      <c r="CE1165" s="472"/>
      <c r="CF1165" s="472"/>
      <c r="CG1165" s="472"/>
      <c r="CH1165" s="472"/>
      <c r="CI1165" s="472"/>
      <c r="CJ1165" s="472"/>
      <c r="CK1165" s="472"/>
      <c r="CL1165" s="472"/>
      <c r="CM1165" s="472"/>
      <c r="CN1165" s="472"/>
      <c r="CO1165" s="472"/>
      <c r="CP1165" s="472"/>
      <c r="CQ1165" s="472"/>
      <c r="CR1165" s="472"/>
      <c r="CS1165" s="472"/>
      <c r="CT1165" s="472"/>
      <c r="CU1165" s="472"/>
      <c r="CV1165" s="472"/>
      <c r="CW1165" s="472"/>
      <c r="CX1165" s="472"/>
      <c r="CY1165" s="472"/>
      <c r="CZ1165" s="472"/>
      <c r="DA1165" s="472"/>
      <c r="DB1165" s="472"/>
      <c r="DC1165" s="472"/>
      <c r="DD1165" s="472"/>
      <c r="DE1165" s="472"/>
      <c r="DF1165" s="472"/>
      <c r="DG1165" s="472"/>
      <c r="DH1165" s="472"/>
      <c r="DI1165" s="472"/>
      <c r="DJ1165" s="472"/>
      <c r="DK1165" s="472"/>
      <c r="DL1165" s="472"/>
      <c r="DM1165" s="472"/>
      <c r="DN1165" s="472"/>
      <c r="DO1165" s="472"/>
      <c r="DP1165" s="472"/>
      <c r="DQ1165" s="472"/>
      <c r="DR1165" s="472"/>
      <c r="DS1165" s="472"/>
      <c r="DT1165" s="472"/>
      <c r="DU1165" s="472"/>
      <c r="DV1165" s="472"/>
      <c r="DW1165" s="472"/>
      <c r="DX1165" s="472"/>
      <c r="DY1165" s="472"/>
      <c r="DZ1165" s="472"/>
      <c r="EA1165" s="472"/>
      <c r="EB1165" s="472"/>
      <c r="EC1165" s="472"/>
      <c r="ED1165" s="472"/>
      <c r="EE1165" s="472"/>
      <c r="EF1165" s="472"/>
      <c r="EG1165" s="472"/>
      <c r="EH1165" s="472"/>
      <c r="EI1165" s="472"/>
      <c r="EJ1165" s="472"/>
      <c r="EK1165" s="472"/>
      <c r="EL1165" s="472"/>
      <c r="EM1165" s="472"/>
      <c r="EN1165" s="472"/>
      <c r="EO1165" s="472"/>
      <c r="EP1165" s="472"/>
      <c r="EQ1165" s="472"/>
      <c r="ER1165" s="472"/>
      <c r="ES1165" s="472"/>
      <c r="ET1165" s="472"/>
      <c r="EU1165" s="472"/>
      <c r="EV1165" s="472"/>
      <c r="EW1165" s="472"/>
      <c r="EX1165" s="472"/>
      <c r="EY1165" s="472"/>
      <c r="EZ1165" s="472"/>
      <c r="FA1165" s="472"/>
      <c r="FB1165" s="472"/>
      <c r="FC1165" s="472"/>
      <c r="FD1165" s="472"/>
      <c r="FE1165" s="472"/>
      <c r="FF1165" s="472"/>
      <c r="FG1165" s="472"/>
      <c r="FH1165" s="472"/>
      <c r="FI1165" s="472"/>
      <c r="FJ1165" s="472"/>
      <c r="FK1165" s="472"/>
      <c r="FL1165" s="472"/>
      <c r="FM1165" s="472"/>
      <c r="FN1165" s="472"/>
      <c r="FO1165" s="472"/>
      <c r="FP1165" s="472"/>
      <c r="FQ1165" s="472"/>
      <c r="FR1165" s="472"/>
      <c r="FS1165" s="472"/>
      <c r="FT1165" s="472"/>
      <c r="FU1165" s="472"/>
      <c r="FV1165" s="472"/>
      <c r="FW1165" s="472"/>
      <c r="FX1165" s="472"/>
      <c r="FY1165" s="472"/>
      <c r="FZ1165" s="472"/>
      <c r="GA1165" s="472"/>
      <c r="GB1165" s="472"/>
      <c r="GC1165" s="472"/>
      <c r="GD1165" s="472"/>
      <c r="GE1165" s="472"/>
      <c r="GF1165" s="472"/>
      <c r="GG1165" s="472"/>
      <c r="GH1165" s="472"/>
      <c r="GI1165" s="472"/>
      <c r="GJ1165" s="472"/>
      <c r="GK1165" s="472"/>
      <c r="GL1165" s="472"/>
      <c r="GM1165" s="472"/>
      <c r="GN1165" s="472"/>
      <c r="GO1165" s="472"/>
      <c r="GP1165" s="472"/>
      <c r="GQ1165" s="472"/>
      <c r="GR1165" s="472"/>
      <c r="GS1165" s="472"/>
      <c r="GT1165" s="472"/>
      <c r="GU1165" s="472"/>
      <c r="GV1165" s="472"/>
    </row>
    <row r="1166" spans="1:204" s="473" customFormat="1" ht="32" x14ac:dyDescent="0.2">
      <c r="A1166" s="491"/>
      <c r="B1166" s="481" t="s">
        <v>3803</v>
      </c>
      <c r="C1166" s="475" t="s">
        <v>1156</v>
      </c>
      <c r="D1166" s="478">
        <v>0.4</v>
      </c>
      <c r="E1166" s="478"/>
      <c r="F1166" s="478"/>
      <c r="G1166" s="478"/>
      <c r="H1166" s="478"/>
      <c r="I1166" s="478">
        <v>0.4</v>
      </c>
      <c r="J1166" s="478"/>
      <c r="K1166" s="478"/>
      <c r="L1166" s="478"/>
      <c r="M1166" s="478"/>
      <c r="N1166" s="478"/>
      <c r="O1166" s="478"/>
      <c r="P1166" s="478"/>
      <c r="Q1166" s="478"/>
      <c r="R1166" s="478"/>
      <c r="S1166" s="478"/>
      <c r="T1166" s="478"/>
      <c r="U1166" s="478"/>
      <c r="V1166" s="478"/>
      <c r="W1166" s="478"/>
      <c r="X1166" s="478">
        <v>0</v>
      </c>
      <c r="Y1166" s="478"/>
      <c r="Z1166" s="478"/>
      <c r="AA1166" s="478"/>
      <c r="AB1166" s="478"/>
      <c r="AC1166" s="478"/>
      <c r="AD1166" s="478"/>
      <c r="AE1166" s="478"/>
      <c r="AF1166" s="478"/>
      <c r="AG1166" s="478"/>
      <c r="AH1166" s="478"/>
      <c r="AI1166" s="478"/>
      <c r="AJ1166" s="478"/>
      <c r="AK1166" s="478"/>
      <c r="AL1166" s="478"/>
      <c r="AM1166" s="478"/>
      <c r="AN1166" s="478"/>
      <c r="AO1166" s="478"/>
      <c r="AP1166" s="478"/>
      <c r="AQ1166" s="478"/>
      <c r="AR1166" s="478"/>
      <c r="AS1166" s="478"/>
      <c r="AT1166" s="478"/>
      <c r="AU1166" s="478"/>
      <c r="AV1166" s="478"/>
      <c r="AW1166" s="478"/>
      <c r="AX1166" s="478"/>
      <c r="AY1166" s="478"/>
      <c r="AZ1166" s="478"/>
      <c r="BA1166" s="478"/>
      <c r="BB1166" s="478"/>
      <c r="BC1166" s="478"/>
      <c r="BD1166" s="475" t="s">
        <v>3016</v>
      </c>
      <c r="BE1166" s="495" t="s">
        <v>3804</v>
      </c>
      <c r="BF1166" s="472">
        <v>2017</v>
      </c>
      <c r="BG1166" s="472">
        <v>0.4</v>
      </c>
      <c r="BH1166" s="472">
        <v>0</v>
      </c>
      <c r="BI1166" s="472"/>
      <c r="BJ1166" s="472"/>
      <c r="BK1166" s="472"/>
      <c r="BL1166" s="472"/>
      <c r="BM1166" s="472"/>
      <c r="BN1166" s="472"/>
      <c r="BO1166" s="472"/>
      <c r="BP1166" s="472"/>
      <c r="BQ1166" s="472"/>
      <c r="BR1166" s="472"/>
      <c r="BS1166" s="472"/>
      <c r="BT1166" s="472"/>
      <c r="BU1166" s="472"/>
      <c r="BV1166" s="472"/>
      <c r="BW1166" s="472"/>
      <c r="BX1166" s="472"/>
      <c r="BY1166" s="472"/>
      <c r="BZ1166" s="472"/>
      <c r="CA1166" s="472"/>
      <c r="CB1166" s="472"/>
      <c r="CC1166" s="472"/>
      <c r="CD1166" s="472"/>
      <c r="CE1166" s="472"/>
      <c r="CF1166" s="472"/>
      <c r="CG1166" s="472"/>
      <c r="CH1166" s="472"/>
      <c r="CI1166" s="472"/>
      <c r="CJ1166" s="472"/>
      <c r="CK1166" s="472"/>
      <c r="CL1166" s="472"/>
      <c r="CM1166" s="472"/>
      <c r="CN1166" s="472"/>
      <c r="CO1166" s="472"/>
      <c r="CP1166" s="472"/>
      <c r="CQ1166" s="472"/>
      <c r="CR1166" s="472"/>
      <c r="CS1166" s="472"/>
      <c r="CT1166" s="472"/>
      <c r="CU1166" s="472"/>
      <c r="CV1166" s="472"/>
      <c r="CW1166" s="472"/>
      <c r="CX1166" s="472"/>
      <c r="CY1166" s="472"/>
      <c r="CZ1166" s="472"/>
      <c r="DA1166" s="472"/>
      <c r="DB1166" s="472"/>
      <c r="DC1166" s="472"/>
      <c r="DD1166" s="472"/>
      <c r="DE1166" s="472"/>
      <c r="DF1166" s="472"/>
      <c r="DG1166" s="472"/>
      <c r="DH1166" s="472"/>
      <c r="DI1166" s="472"/>
      <c r="DJ1166" s="472"/>
      <c r="DK1166" s="472"/>
      <c r="DL1166" s="472"/>
      <c r="DM1166" s="472"/>
      <c r="DN1166" s="472"/>
      <c r="DO1166" s="472"/>
      <c r="DP1166" s="472"/>
      <c r="DQ1166" s="472"/>
      <c r="DR1166" s="472"/>
      <c r="DS1166" s="472"/>
      <c r="DT1166" s="472"/>
      <c r="DU1166" s="472"/>
      <c r="DV1166" s="472"/>
      <c r="DW1166" s="472"/>
      <c r="DX1166" s="472"/>
      <c r="DY1166" s="472"/>
      <c r="DZ1166" s="472"/>
      <c r="EA1166" s="472"/>
      <c r="EB1166" s="472"/>
      <c r="EC1166" s="472"/>
      <c r="ED1166" s="472"/>
      <c r="EE1166" s="472"/>
      <c r="EF1166" s="472"/>
      <c r="EG1166" s="472"/>
      <c r="EH1166" s="472"/>
      <c r="EI1166" s="472"/>
      <c r="EJ1166" s="472"/>
      <c r="EK1166" s="472"/>
      <c r="EL1166" s="472"/>
      <c r="EM1166" s="472"/>
      <c r="EN1166" s="472"/>
      <c r="EO1166" s="472"/>
      <c r="EP1166" s="472"/>
      <c r="EQ1166" s="472"/>
      <c r="ER1166" s="472"/>
      <c r="ES1166" s="472"/>
      <c r="ET1166" s="472"/>
      <c r="EU1166" s="472"/>
      <c r="EV1166" s="472"/>
      <c r="EW1166" s="472"/>
      <c r="EX1166" s="472"/>
      <c r="EY1166" s="472"/>
      <c r="EZ1166" s="472"/>
      <c r="FA1166" s="472"/>
      <c r="FB1166" s="472"/>
      <c r="FC1166" s="472"/>
      <c r="FD1166" s="472"/>
      <c r="FE1166" s="472"/>
      <c r="FF1166" s="472"/>
      <c r="FG1166" s="472"/>
      <c r="FH1166" s="472"/>
      <c r="FI1166" s="472"/>
      <c r="FJ1166" s="472"/>
      <c r="FK1166" s="472"/>
      <c r="FL1166" s="472"/>
      <c r="FM1166" s="472"/>
      <c r="FN1166" s="472"/>
      <c r="FO1166" s="472"/>
      <c r="FP1166" s="472"/>
      <c r="FQ1166" s="472"/>
      <c r="FR1166" s="472"/>
      <c r="FS1166" s="472"/>
      <c r="FT1166" s="472"/>
      <c r="FU1166" s="472"/>
      <c r="FV1166" s="472"/>
      <c r="FW1166" s="472"/>
      <c r="FX1166" s="472"/>
      <c r="FY1166" s="472"/>
      <c r="FZ1166" s="472"/>
      <c r="GA1166" s="472"/>
      <c r="GB1166" s="472"/>
      <c r="GC1166" s="472"/>
      <c r="GD1166" s="472"/>
      <c r="GE1166" s="472"/>
      <c r="GF1166" s="472"/>
      <c r="GG1166" s="472"/>
      <c r="GH1166" s="472"/>
      <c r="GI1166" s="472"/>
      <c r="GJ1166" s="472"/>
      <c r="GK1166" s="472"/>
      <c r="GL1166" s="472"/>
      <c r="GM1166" s="472"/>
      <c r="GN1166" s="472"/>
      <c r="GO1166" s="472"/>
      <c r="GP1166" s="472"/>
      <c r="GQ1166" s="472"/>
      <c r="GR1166" s="472"/>
      <c r="GS1166" s="472"/>
      <c r="GT1166" s="472"/>
      <c r="GU1166" s="472"/>
      <c r="GV1166" s="472"/>
    </row>
    <row r="1167" spans="1:204" s="473" customFormat="1" ht="32" x14ac:dyDescent="0.2">
      <c r="A1167" s="491"/>
      <c r="B1167" s="481" t="s">
        <v>3805</v>
      </c>
      <c r="C1167" s="475" t="s">
        <v>1156</v>
      </c>
      <c r="D1167" s="478">
        <v>1</v>
      </c>
      <c r="E1167" s="478"/>
      <c r="F1167" s="478"/>
      <c r="G1167" s="478"/>
      <c r="H1167" s="478"/>
      <c r="I1167" s="478"/>
      <c r="J1167" s="478"/>
      <c r="K1167" s="478"/>
      <c r="L1167" s="478"/>
      <c r="M1167" s="478"/>
      <c r="N1167" s="478"/>
      <c r="O1167" s="478"/>
      <c r="P1167" s="478"/>
      <c r="Q1167" s="478"/>
      <c r="R1167" s="478"/>
      <c r="S1167" s="478"/>
      <c r="T1167" s="478"/>
      <c r="U1167" s="478"/>
      <c r="V1167" s="478"/>
      <c r="W1167" s="478"/>
      <c r="X1167" s="478">
        <v>0</v>
      </c>
      <c r="Y1167" s="478"/>
      <c r="Z1167" s="478"/>
      <c r="AA1167" s="478"/>
      <c r="AB1167" s="478"/>
      <c r="AC1167" s="478"/>
      <c r="AD1167" s="478"/>
      <c r="AE1167" s="478"/>
      <c r="AF1167" s="478"/>
      <c r="AG1167" s="478"/>
      <c r="AH1167" s="478"/>
      <c r="AI1167" s="478"/>
      <c r="AJ1167" s="478"/>
      <c r="AK1167" s="478"/>
      <c r="AL1167" s="478"/>
      <c r="AM1167" s="478"/>
      <c r="AN1167" s="478"/>
      <c r="AO1167" s="478"/>
      <c r="AP1167" s="478"/>
      <c r="AQ1167" s="478"/>
      <c r="AR1167" s="478"/>
      <c r="AS1167" s="478"/>
      <c r="AT1167" s="478"/>
      <c r="AU1167" s="478"/>
      <c r="AV1167" s="478"/>
      <c r="AW1167" s="478"/>
      <c r="AX1167" s="478"/>
      <c r="AY1167" s="478"/>
      <c r="AZ1167" s="478"/>
      <c r="BA1167" s="478"/>
      <c r="BB1167" s="478"/>
      <c r="BC1167" s="478"/>
      <c r="BD1167" s="475" t="s">
        <v>3016</v>
      </c>
      <c r="BE1167" s="495"/>
      <c r="BF1167" s="472"/>
      <c r="BG1167" s="472">
        <v>0</v>
      </c>
      <c r="BH1167" s="472">
        <v>1</v>
      </c>
      <c r="BI1167" s="472"/>
      <c r="BJ1167" s="472"/>
      <c r="BK1167" s="472"/>
      <c r="BL1167" s="472"/>
      <c r="BM1167" s="472"/>
      <c r="BN1167" s="472"/>
      <c r="BO1167" s="472"/>
      <c r="BP1167" s="472"/>
      <c r="BQ1167" s="472"/>
      <c r="BR1167" s="472"/>
      <c r="BS1167" s="472"/>
      <c r="BT1167" s="472"/>
      <c r="BU1167" s="472"/>
      <c r="BV1167" s="472"/>
      <c r="BW1167" s="472"/>
      <c r="BX1167" s="472"/>
      <c r="BY1167" s="472"/>
      <c r="BZ1167" s="472"/>
      <c r="CA1167" s="472"/>
      <c r="CB1167" s="472"/>
      <c r="CC1167" s="472"/>
      <c r="CD1167" s="472"/>
      <c r="CE1167" s="472"/>
      <c r="CF1167" s="472"/>
      <c r="CG1167" s="472"/>
      <c r="CH1167" s="472"/>
      <c r="CI1167" s="472"/>
      <c r="CJ1167" s="472"/>
      <c r="CK1167" s="472"/>
      <c r="CL1167" s="472"/>
      <c r="CM1167" s="472"/>
      <c r="CN1167" s="472"/>
      <c r="CO1167" s="472"/>
      <c r="CP1167" s="472"/>
      <c r="CQ1167" s="472"/>
      <c r="CR1167" s="472"/>
      <c r="CS1167" s="472"/>
      <c r="CT1167" s="472"/>
      <c r="CU1167" s="472"/>
      <c r="CV1167" s="472"/>
      <c r="CW1167" s="472"/>
      <c r="CX1167" s="472"/>
      <c r="CY1167" s="472"/>
      <c r="CZ1167" s="472"/>
      <c r="DA1167" s="472"/>
      <c r="DB1167" s="472"/>
      <c r="DC1167" s="472"/>
      <c r="DD1167" s="472"/>
      <c r="DE1167" s="472"/>
      <c r="DF1167" s="472"/>
      <c r="DG1167" s="472"/>
      <c r="DH1167" s="472"/>
      <c r="DI1167" s="472"/>
      <c r="DJ1167" s="472"/>
      <c r="DK1167" s="472"/>
      <c r="DL1167" s="472"/>
      <c r="DM1167" s="472"/>
      <c r="DN1167" s="472"/>
      <c r="DO1167" s="472"/>
      <c r="DP1167" s="472"/>
      <c r="DQ1167" s="472"/>
      <c r="DR1167" s="472"/>
      <c r="DS1167" s="472"/>
      <c r="DT1167" s="472"/>
      <c r="DU1167" s="472"/>
      <c r="DV1167" s="472"/>
      <c r="DW1167" s="472"/>
      <c r="DX1167" s="472"/>
      <c r="DY1167" s="472"/>
      <c r="DZ1167" s="472"/>
      <c r="EA1167" s="472"/>
      <c r="EB1167" s="472"/>
      <c r="EC1167" s="472"/>
      <c r="ED1167" s="472"/>
      <c r="EE1167" s="472"/>
      <c r="EF1167" s="472"/>
      <c r="EG1167" s="472"/>
      <c r="EH1167" s="472"/>
      <c r="EI1167" s="472"/>
      <c r="EJ1167" s="472"/>
      <c r="EK1167" s="472"/>
      <c r="EL1167" s="472"/>
      <c r="EM1167" s="472"/>
      <c r="EN1167" s="472"/>
      <c r="EO1167" s="472"/>
      <c r="EP1167" s="472"/>
      <c r="EQ1167" s="472"/>
      <c r="ER1167" s="472"/>
      <c r="ES1167" s="472"/>
      <c r="ET1167" s="472"/>
      <c r="EU1167" s="472"/>
      <c r="EV1167" s="472"/>
      <c r="EW1167" s="472"/>
      <c r="EX1167" s="472"/>
      <c r="EY1167" s="472"/>
      <c r="EZ1167" s="472"/>
      <c r="FA1167" s="472"/>
      <c r="FB1167" s="472"/>
      <c r="FC1167" s="472"/>
      <c r="FD1167" s="472"/>
      <c r="FE1167" s="472"/>
      <c r="FF1167" s="472"/>
      <c r="FG1167" s="472"/>
      <c r="FH1167" s="472"/>
      <c r="FI1167" s="472"/>
      <c r="FJ1167" s="472"/>
      <c r="FK1167" s="472"/>
      <c r="FL1167" s="472"/>
      <c r="FM1167" s="472"/>
      <c r="FN1167" s="472"/>
      <c r="FO1167" s="472"/>
      <c r="FP1167" s="472"/>
      <c r="FQ1167" s="472"/>
      <c r="FR1167" s="472"/>
      <c r="FS1167" s="472"/>
      <c r="FT1167" s="472"/>
      <c r="FU1167" s="472"/>
      <c r="FV1167" s="472"/>
      <c r="FW1167" s="472"/>
      <c r="FX1167" s="472"/>
      <c r="FY1167" s="472"/>
      <c r="FZ1167" s="472"/>
      <c r="GA1167" s="472"/>
      <c r="GB1167" s="472"/>
      <c r="GC1167" s="472"/>
      <c r="GD1167" s="472"/>
      <c r="GE1167" s="472"/>
      <c r="GF1167" s="472"/>
      <c r="GG1167" s="472"/>
      <c r="GH1167" s="472"/>
      <c r="GI1167" s="472"/>
      <c r="GJ1167" s="472"/>
      <c r="GK1167" s="472"/>
      <c r="GL1167" s="472"/>
      <c r="GM1167" s="472"/>
      <c r="GN1167" s="472"/>
      <c r="GO1167" s="472"/>
      <c r="GP1167" s="472"/>
      <c r="GQ1167" s="472"/>
      <c r="GR1167" s="472"/>
      <c r="GS1167" s="472"/>
      <c r="GT1167" s="472"/>
      <c r="GU1167" s="472"/>
      <c r="GV1167" s="472"/>
    </row>
    <row r="1168" spans="1:204" s="473" customFormat="1" ht="32" x14ac:dyDescent="0.2">
      <c r="A1168" s="491"/>
      <c r="B1168" s="481" t="s">
        <v>3806</v>
      </c>
      <c r="C1168" s="475" t="s">
        <v>1156</v>
      </c>
      <c r="D1168" s="478">
        <v>0.03</v>
      </c>
      <c r="E1168" s="478"/>
      <c r="F1168" s="478"/>
      <c r="G1168" s="478"/>
      <c r="H1168" s="478"/>
      <c r="I1168" s="478"/>
      <c r="J1168" s="478"/>
      <c r="K1168" s="478"/>
      <c r="L1168" s="478"/>
      <c r="M1168" s="478"/>
      <c r="N1168" s="478"/>
      <c r="O1168" s="478"/>
      <c r="P1168" s="478"/>
      <c r="Q1168" s="478"/>
      <c r="R1168" s="478"/>
      <c r="S1168" s="478"/>
      <c r="T1168" s="478"/>
      <c r="U1168" s="478"/>
      <c r="V1168" s="478"/>
      <c r="W1168" s="478"/>
      <c r="X1168" s="478">
        <v>0</v>
      </c>
      <c r="Y1168" s="478"/>
      <c r="Z1168" s="478"/>
      <c r="AA1168" s="478"/>
      <c r="AB1168" s="478"/>
      <c r="AC1168" s="478"/>
      <c r="AD1168" s="478"/>
      <c r="AE1168" s="478"/>
      <c r="AF1168" s="478"/>
      <c r="AG1168" s="478"/>
      <c r="AH1168" s="478"/>
      <c r="AI1168" s="478"/>
      <c r="AJ1168" s="478"/>
      <c r="AK1168" s="478"/>
      <c r="AL1168" s="478"/>
      <c r="AM1168" s="478"/>
      <c r="AN1168" s="478"/>
      <c r="AO1168" s="478"/>
      <c r="AP1168" s="478"/>
      <c r="AQ1168" s="478"/>
      <c r="AR1168" s="478"/>
      <c r="AS1168" s="478"/>
      <c r="AT1168" s="478"/>
      <c r="AU1168" s="478"/>
      <c r="AV1168" s="478"/>
      <c r="AW1168" s="478"/>
      <c r="AX1168" s="478"/>
      <c r="AY1168" s="478"/>
      <c r="AZ1168" s="478"/>
      <c r="BA1168" s="478"/>
      <c r="BB1168" s="478"/>
      <c r="BC1168" s="478"/>
      <c r="BD1168" s="475" t="s">
        <v>3016</v>
      </c>
      <c r="BE1168" s="495"/>
      <c r="BF1168" s="472"/>
      <c r="BG1168" s="472">
        <v>0</v>
      </c>
      <c r="BH1168" s="472">
        <v>0.03</v>
      </c>
      <c r="BI1168" s="472"/>
      <c r="BJ1168" s="472"/>
      <c r="BK1168" s="472"/>
      <c r="BL1168" s="472"/>
      <c r="BM1168" s="472"/>
      <c r="BN1168" s="472"/>
      <c r="BO1168" s="472"/>
      <c r="BP1168" s="472"/>
      <c r="BQ1168" s="472"/>
      <c r="BR1168" s="472"/>
      <c r="BS1168" s="472"/>
      <c r="BT1168" s="472"/>
      <c r="BU1168" s="472"/>
      <c r="BV1168" s="472"/>
      <c r="BW1168" s="472"/>
      <c r="BX1168" s="472"/>
      <c r="BY1168" s="472"/>
      <c r="BZ1168" s="472"/>
      <c r="CA1168" s="472"/>
      <c r="CB1168" s="472"/>
      <c r="CC1168" s="472"/>
      <c r="CD1168" s="472"/>
      <c r="CE1168" s="472"/>
      <c r="CF1168" s="472"/>
      <c r="CG1168" s="472"/>
      <c r="CH1168" s="472"/>
      <c r="CI1168" s="472"/>
      <c r="CJ1168" s="472"/>
      <c r="CK1168" s="472"/>
      <c r="CL1168" s="472"/>
      <c r="CM1168" s="472"/>
      <c r="CN1168" s="472"/>
      <c r="CO1168" s="472"/>
      <c r="CP1168" s="472"/>
      <c r="CQ1168" s="472"/>
      <c r="CR1168" s="472"/>
      <c r="CS1168" s="472"/>
      <c r="CT1168" s="472"/>
      <c r="CU1168" s="472"/>
      <c r="CV1168" s="472"/>
      <c r="CW1168" s="472"/>
      <c r="CX1168" s="472"/>
      <c r="CY1168" s="472"/>
      <c r="CZ1168" s="472"/>
      <c r="DA1168" s="472"/>
      <c r="DB1168" s="472"/>
      <c r="DC1168" s="472"/>
      <c r="DD1168" s="472"/>
      <c r="DE1168" s="472"/>
      <c r="DF1168" s="472"/>
      <c r="DG1168" s="472"/>
      <c r="DH1168" s="472"/>
      <c r="DI1168" s="472"/>
      <c r="DJ1168" s="472"/>
      <c r="DK1168" s="472"/>
      <c r="DL1168" s="472"/>
      <c r="DM1168" s="472"/>
      <c r="DN1168" s="472"/>
      <c r="DO1168" s="472"/>
      <c r="DP1168" s="472"/>
      <c r="DQ1168" s="472"/>
      <c r="DR1168" s="472"/>
      <c r="DS1168" s="472"/>
      <c r="DT1168" s="472"/>
      <c r="DU1168" s="472"/>
      <c r="DV1168" s="472"/>
      <c r="DW1168" s="472"/>
      <c r="DX1168" s="472"/>
      <c r="DY1168" s="472"/>
      <c r="DZ1168" s="472"/>
      <c r="EA1168" s="472"/>
      <c r="EB1168" s="472"/>
      <c r="EC1168" s="472"/>
      <c r="ED1168" s="472"/>
      <c r="EE1168" s="472"/>
      <c r="EF1168" s="472"/>
      <c r="EG1168" s="472"/>
      <c r="EH1168" s="472"/>
      <c r="EI1168" s="472"/>
      <c r="EJ1168" s="472"/>
      <c r="EK1168" s="472"/>
      <c r="EL1168" s="472"/>
      <c r="EM1168" s="472"/>
      <c r="EN1168" s="472"/>
      <c r="EO1168" s="472"/>
      <c r="EP1168" s="472"/>
      <c r="EQ1168" s="472"/>
      <c r="ER1168" s="472"/>
      <c r="ES1168" s="472"/>
      <c r="ET1168" s="472"/>
      <c r="EU1168" s="472"/>
      <c r="EV1168" s="472"/>
      <c r="EW1168" s="472"/>
      <c r="EX1168" s="472"/>
      <c r="EY1168" s="472"/>
      <c r="EZ1168" s="472"/>
      <c r="FA1168" s="472"/>
      <c r="FB1168" s="472"/>
      <c r="FC1168" s="472"/>
      <c r="FD1168" s="472"/>
      <c r="FE1168" s="472"/>
      <c r="FF1168" s="472"/>
      <c r="FG1168" s="472"/>
      <c r="FH1168" s="472"/>
      <c r="FI1168" s="472"/>
      <c r="FJ1168" s="472"/>
      <c r="FK1168" s="472"/>
      <c r="FL1168" s="472"/>
      <c r="FM1168" s="472"/>
      <c r="FN1168" s="472"/>
      <c r="FO1168" s="472"/>
      <c r="FP1168" s="472"/>
      <c r="FQ1168" s="472"/>
      <c r="FR1168" s="472"/>
      <c r="FS1168" s="472"/>
      <c r="FT1168" s="472"/>
      <c r="FU1168" s="472"/>
      <c r="FV1168" s="472"/>
      <c r="FW1168" s="472"/>
      <c r="FX1168" s="472"/>
      <c r="FY1168" s="472"/>
      <c r="FZ1168" s="472"/>
      <c r="GA1168" s="472"/>
      <c r="GB1168" s="472"/>
      <c r="GC1168" s="472"/>
      <c r="GD1168" s="472"/>
      <c r="GE1168" s="472"/>
      <c r="GF1168" s="472"/>
      <c r="GG1168" s="472"/>
      <c r="GH1168" s="472"/>
      <c r="GI1168" s="472"/>
      <c r="GJ1168" s="472"/>
      <c r="GK1168" s="472"/>
      <c r="GL1168" s="472"/>
      <c r="GM1168" s="472"/>
      <c r="GN1168" s="472"/>
      <c r="GO1168" s="472"/>
      <c r="GP1168" s="472"/>
      <c r="GQ1168" s="472"/>
      <c r="GR1168" s="472"/>
      <c r="GS1168" s="472"/>
      <c r="GT1168" s="472"/>
      <c r="GU1168" s="472"/>
      <c r="GV1168" s="472"/>
    </row>
    <row r="1169" spans="1:204" s="473" customFormat="1" ht="32" x14ac:dyDescent="0.2">
      <c r="A1169" s="491"/>
      <c r="B1169" s="481" t="s">
        <v>3807</v>
      </c>
      <c r="C1169" s="475" t="s">
        <v>1156</v>
      </c>
      <c r="D1169" s="478">
        <v>0.1</v>
      </c>
      <c r="E1169" s="478"/>
      <c r="F1169" s="478"/>
      <c r="G1169" s="478"/>
      <c r="H1169" s="478"/>
      <c r="I1169" s="478"/>
      <c r="J1169" s="478"/>
      <c r="K1169" s="478"/>
      <c r="L1169" s="478"/>
      <c r="M1169" s="478"/>
      <c r="N1169" s="478"/>
      <c r="O1169" s="478"/>
      <c r="P1169" s="478"/>
      <c r="Q1169" s="478"/>
      <c r="R1169" s="478"/>
      <c r="S1169" s="478"/>
      <c r="T1169" s="478"/>
      <c r="U1169" s="478"/>
      <c r="V1169" s="478"/>
      <c r="W1169" s="478"/>
      <c r="X1169" s="478">
        <v>0</v>
      </c>
      <c r="Y1169" s="478"/>
      <c r="Z1169" s="478"/>
      <c r="AA1169" s="478"/>
      <c r="AB1169" s="478"/>
      <c r="AC1169" s="478"/>
      <c r="AD1169" s="478"/>
      <c r="AE1169" s="478"/>
      <c r="AF1169" s="478"/>
      <c r="AG1169" s="478"/>
      <c r="AH1169" s="478"/>
      <c r="AI1169" s="478"/>
      <c r="AJ1169" s="478"/>
      <c r="AK1169" s="478"/>
      <c r="AL1169" s="478"/>
      <c r="AM1169" s="478"/>
      <c r="AN1169" s="478"/>
      <c r="AO1169" s="478"/>
      <c r="AP1169" s="478"/>
      <c r="AQ1169" s="478"/>
      <c r="AR1169" s="478"/>
      <c r="AS1169" s="478"/>
      <c r="AT1169" s="478"/>
      <c r="AU1169" s="478"/>
      <c r="AV1169" s="478"/>
      <c r="AW1169" s="478"/>
      <c r="AX1169" s="478"/>
      <c r="AY1169" s="478"/>
      <c r="AZ1169" s="478"/>
      <c r="BA1169" s="478"/>
      <c r="BB1169" s="478"/>
      <c r="BC1169" s="478"/>
      <c r="BD1169" s="475" t="s">
        <v>3016</v>
      </c>
      <c r="BE1169" s="495"/>
      <c r="BF1169" s="472"/>
      <c r="BG1169" s="472">
        <v>0</v>
      </c>
      <c r="BH1169" s="472">
        <v>0.1</v>
      </c>
      <c r="BI1169" s="472"/>
      <c r="BJ1169" s="472"/>
      <c r="BK1169" s="472"/>
      <c r="BL1169" s="472"/>
      <c r="BM1169" s="472"/>
      <c r="BN1169" s="472"/>
      <c r="BO1169" s="472"/>
      <c r="BP1169" s="472"/>
      <c r="BQ1169" s="472"/>
      <c r="BR1169" s="472"/>
      <c r="BS1169" s="472"/>
      <c r="BT1169" s="472"/>
      <c r="BU1169" s="472"/>
      <c r="BV1169" s="472"/>
      <c r="BW1169" s="472"/>
      <c r="BX1169" s="472"/>
      <c r="BY1169" s="472"/>
      <c r="BZ1169" s="472"/>
      <c r="CA1169" s="472"/>
      <c r="CB1169" s="472"/>
      <c r="CC1169" s="472"/>
      <c r="CD1169" s="472"/>
      <c r="CE1169" s="472"/>
      <c r="CF1169" s="472"/>
      <c r="CG1169" s="472"/>
      <c r="CH1169" s="472"/>
      <c r="CI1169" s="472"/>
      <c r="CJ1169" s="472"/>
      <c r="CK1169" s="472"/>
      <c r="CL1169" s="472"/>
      <c r="CM1169" s="472"/>
      <c r="CN1169" s="472"/>
      <c r="CO1169" s="472"/>
      <c r="CP1169" s="472"/>
      <c r="CQ1169" s="472"/>
      <c r="CR1169" s="472"/>
      <c r="CS1169" s="472"/>
      <c r="CT1169" s="472"/>
      <c r="CU1169" s="472"/>
      <c r="CV1169" s="472"/>
      <c r="CW1169" s="472"/>
      <c r="CX1169" s="472"/>
      <c r="CY1169" s="472"/>
      <c r="CZ1169" s="472"/>
      <c r="DA1169" s="472"/>
      <c r="DB1169" s="472"/>
      <c r="DC1169" s="472"/>
      <c r="DD1169" s="472"/>
      <c r="DE1169" s="472"/>
      <c r="DF1169" s="472"/>
      <c r="DG1169" s="472"/>
      <c r="DH1169" s="472"/>
      <c r="DI1169" s="472"/>
      <c r="DJ1169" s="472"/>
      <c r="DK1169" s="472"/>
      <c r="DL1169" s="472"/>
      <c r="DM1169" s="472"/>
      <c r="DN1169" s="472"/>
      <c r="DO1169" s="472"/>
      <c r="DP1169" s="472"/>
      <c r="DQ1169" s="472"/>
      <c r="DR1169" s="472"/>
      <c r="DS1169" s="472"/>
      <c r="DT1169" s="472"/>
      <c r="DU1169" s="472"/>
      <c r="DV1169" s="472"/>
      <c r="DW1169" s="472"/>
      <c r="DX1169" s="472"/>
      <c r="DY1169" s="472"/>
      <c r="DZ1169" s="472"/>
      <c r="EA1169" s="472"/>
      <c r="EB1169" s="472"/>
      <c r="EC1169" s="472"/>
      <c r="ED1169" s="472"/>
      <c r="EE1169" s="472"/>
      <c r="EF1169" s="472"/>
      <c r="EG1169" s="472"/>
      <c r="EH1169" s="472"/>
      <c r="EI1169" s="472"/>
      <c r="EJ1169" s="472"/>
      <c r="EK1169" s="472"/>
      <c r="EL1169" s="472"/>
      <c r="EM1169" s="472"/>
      <c r="EN1169" s="472"/>
      <c r="EO1169" s="472"/>
      <c r="EP1169" s="472"/>
      <c r="EQ1169" s="472"/>
      <c r="ER1169" s="472"/>
      <c r="ES1169" s="472"/>
      <c r="ET1169" s="472"/>
      <c r="EU1169" s="472"/>
      <c r="EV1169" s="472"/>
      <c r="EW1169" s="472"/>
      <c r="EX1169" s="472"/>
      <c r="EY1169" s="472"/>
      <c r="EZ1169" s="472"/>
      <c r="FA1169" s="472"/>
      <c r="FB1169" s="472"/>
      <c r="FC1169" s="472"/>
      <c r="FD1169" s="472"/>
      <c r="FE1169" s="472"/>
      <c r="FF1169" s="472"/>
      <c r="FG1169" s="472"/>
      <c r="FH1169" s="472"/>
      <c r="FI1169" s="472"/>
      <c r="FJ1169" s="472"/>
      <c r="FK1169" s="472"/>
      <c r="FL1169" s="472"/>
      <c r="FM1169" s="472"/>
      <c r="FN1169" s="472"/>
      <c r="FO1169" s="472"/>
      <c r="FP1169" s="472"/>
      <c r="FQ1169" s="472"/>
      <c r="FR1169" s="472"/>
      <c r="FS1169" s="472"/>
      <c r="FT1169" s="472"/>
      <c r="FU1169" s="472"/>
      <c r="FV1169" s="472"/>
      <c r="FW1169" s="472"/>
      <c r="FX1169" s="472"/>
      <c r="FY1169" s="472"/>
      <c r="FZ1169" s="472"/>
      <c r="GA1169" s="472"/>
      <c r="GB1169" s="472"/>
      <c r="GC1169" s="472"/>
      <c r="GD1169" s="472"/>
      <c r="GE1169" s="472"/>
      <c r="GF1169" s="472"/>
      <c r="GG1169" s="472"/>
      <c r="GH1169" s="472"/>
      <c r="GI1169" s="472"/>
      <c r="GJ1169" s="472"/>
      <c r="GK1169" s="472"/>
      <c r="GL1169" s="472"/>
      <c r="GM1169" s="472"/>
      <c r="GN1169" s="472"/>
      <c r="GO1169" s="472"/>
      <c r="GP1169" s="472"/>
      <c r="GQ1169" s="472"/>
      <c r="GR1169" s="472"/>
      <c r="GS1169" s="472"/>
      <c r="GT1169" s="472"/>
      <c r="GU1169" s="472"/>
      <c r="GV1169" s="472"/>
    </row>
    <row r="1170" spans="1:204" s="473" customFormat="1" x14ac:dyDescent="0.2">
      <c r="A1170" s="491"/>
      <c r="B1170" s="484" t="s">
        <v>3808</v>
      </c>
      <c r="C1170" s="475" t="s">
        <v>1156</v>
      </c>
      <c r="D1170" s="478">
        <v>0.05</v>
      </c>
      <c r="E1170" s="478"/>
      <c r="F1170" s="478"/>
      <c r="G1170" s="478"/>
      <c r="H1170" s="478"/>
      <c r="I1170" s="478"/>
      <c r="J1170" s="478"/>
      <c r="K1170" s="478"/>
      <c r="L1170" s="478"/>
      <c r="M1170" s="478"/>
      <c r="N1170" s="478"/>
      <c r="O1170" s="478"/>
      <c r="P1170" s="478"/>
      <c r="Q1170" s="478"/>
      <c r="R1170" s="478"/>
      <c r="S1170" s="478"/>
      <c r="T1170" s="478"/>
      <c r="U1170" s="478"/>
      <c r="V1170" s="478"/>
      <c r="W1170" s="478"/>
      <c r="X1170" s="478">
        <v>0</v>
      </c>
      <c r="Y1170" s="478"/>
      <c r="Z1170" s="478"/>
      <c r="AA1170" s="478"/>
      <c r="AB1170" s="478"/>
      <c r="AC1170" s="478"/>
      <c r="AD1170" s="478"/>
      <c r="AE1170" s="478"/>
      <c r="AF1170" s="478"/>
      <c r="AG1170" s="478"/>
      <c r="AH1170" s="478"/>
      <c r="AI1170" s="478"/>
      <c r="AJ1170" s="478"/>
      <c r="AK1170" s="478"/>
      <c r="AL1170" s="478"/>
      <c r="AM1170" s="478"/>
      <c r="AN1170" s="478"/>
      <c r="AO1170" s="478"/>
      <c r="AP1170" s="478"/>
      <c r="AQ1170" s="478"/>
      <c r="AR1170" s="478"/>
      <c r="AS1170" s="478"/>
      <c r="AT1170" s="478"/>
      <c r="AU1170" s="478"/>
      <c r="AV1170" s="478"/>
      <c r="AW1170" s="478"/>
      <c r="AX1170" s="478"/>
      <c r="AY1170" s="478"/>
      <c r="AZ1170" s="478"/>
      <c r="BA1170" s="478"/>
      <c r="BB1170" s="478"/>
      <c r="BC1170" s="478"/>
      <c r="BD1170" s="475" t="s">
        <v>2993</v>
      </c>
      <c r="BE1170" s="495"/>
      <c r="BF1170" s="472"/>
      <c r="BG1170" s="472">
        <v>0</v>
      </c>
      <c r="BH1170" s="472">
        <v>0.05</v>
      </c>
      <c r="BI1170" s="472"/>
      <c r="BJ1170" s="472"/>
      <c r="BK1170" s="472"/>
      <c r="BL1170" s="472"/>
      <c r="BM1170" s="472"/>
      <c r="BN1170" s="472"/>
      <c r="BO1170" s="472"/>
      <c r="BP1170" s="472"/>
      <c r="BQ1170" s="472"/>
      <c r="BR1170" s="472"/>
      <c r="BS1170" s="472"/>
      <c r="BT1170" s="472"/>
      <c r="BU1170" s="472"/>
      <c r="BV1170" s="472"/>
      <c r="BW1170" s="472"/>
      <c r="BX1170" s="472"/>
      <c r="BY1170" s="472"/>
      <c r="BZ1170" s="472"/>
      <c r="CA1170" s="472"/>
      <c r="CB1170" s="472"/>
      <c r="CC1170" s="472"/>
      <c r="CD1170" s="472"/>
      <c r="CE1170" s="472"/>
      <c r="CF1170" s="472"/>
      <c r="CG1170" s="472"/>
      <c r="CH1170" s="472"/>
      <c r="CI1170" s="472"/>
      <c r="CJ1170" s="472"/>
      <c r="CK1170" s="472"/>
      <c r="CL1170" s="472"/>
      <c r="CM1170" s="472"/>
      <c r="CN1170" s="472"/>
      <c r="CO1170" s="472"/>
      <c r="CP1170" s="472"/>
      <c r="CQ1170" s="472"/>
      <c r="CR1170" s="472"/>
      <c r="CS1170" s="472"/>
      <c r="CT1170" s="472"/>
      <c r="CU1170" s="472"/>
      <c r="CV1170" s="472"/>
      <c r="CW1170" s="472"/>
      <c r="CX1170" s="472"/>
      <c r="CY1170" s="472"/>
      <c r="CZ1170" s="472"/>
      <c r="DA1170" s="472"/>
      <c r="DB1170" s="472"/>
      <c r="DC1170" s="472"/>
      <c r="DD1170" s="472"/>
      <c r="DE1170" s="472"/>
      <c r="DF1170" s="472"/>
      <c r="DG1170" s="472"/>
      <c r="DH1170" s="472"/>
      <c r="DI1170" s="472"/>
      <c r="DJ1170" s="472"/>
      <c r="DK1170" s="472"/>
      <c r="DL1170" s="472"/>
      <c r="DM1170" s="472"/>
      <c r="DN1170" s="472"/>
      <c r="DO1170" s="472"/>
      <c r="DP1170" s="472"/>
      <c r="DQ1170" s="472"/>
      <c r="DR1170" s="472"/>
      <c r="DS1170" s="472"/>
      <c r="DT1170" s="472"/>
      <c r="DU1170" s="472"/>
      <c r="DV1170" s="472"/>
      <c r="DW1170" s="472"/>
      <c r="DX1170" s="472"/>
      <c r="DY1170" s="472"/>
      <c r="DZ1170" s="472"/>
      <c r="EA1170" s="472"/>
      <c r="EB1170" s="472"/>
      <c r="EC1170" s="472"/>
      <c r="ED1170" s="472"/>
      <c r="EE1170" s="472"/>
      <c r="EF1170" s="472"/>
      <c r="EG1170" s="472"/>
      <c r="EH1170" s="472"/>
      <c r="EI1170" s="472"/>
      <c r="EJ1170" s="472"/>
      <c r="EK1170" s="472"/>
      <c r="EL1170" s="472"/>
      <c r="EM1170" s="472"/>
      <c r="EN1170" s="472"/>
      <c r="EO1170" s="472"/>
      <c r="EP1170" s="472"/>
      <c r="EQ1170" s="472"/>
      <c r="ER1170" s="472"/>
      <c r="ES1170" s="472"/>
      <c r="ET1170" s="472"/>
      <c r="EU1170" s="472"/>
      <c r="EV1170" s="472"/>
      <c r="EW1170" s="472"/>
      <c r="EX1170" s="472"/>
      <c r="EY1170" s="472"/>
      <c r="EZ1170" s="472"/>
      <c r="FA1170" s="472"/>
      <c r="FB1170" s="472"/>
      <c r="FC1170" s="472"/>
      <c r="FD1170" s="472"/>
      <c r="FE1170" s="472"/>
      <c r="FF1170" s="472"/>
      <c r="FG1170" s="472"/>
      <c r="FH1170" s="472"/>
      <c r="FI1170" s="472"/>
      <c r="FJ1170" s="472"/>
      <c r="FK1170" s="472"/>
      <c r="FL1170" s="472"/>
      <c r="FM1170" s="472"/>
      <c r="FN1170" s="472"/>
      <c r="FO1170" s="472"/>
      <c r="FP1170" s="472"/>
      <c r="FQ1170" s="472"/>
      <c r="FR1170" s="472"/>
      <c r="FS1170" s="472"/>
      <c r="FT1170" s="472"/>
      <c r="FU1170" s="472"/>
      <c r="FV1170" s="472"/>
      <c r="FW1170" s="472"/>
      <c r="FX1170" s="472"/>
      <c r="FY1170" s="472"/>
      <c r="FZ1170" s="472"/>
      <c r="GA1170" s="472"/>
      <c r="GB1170" s="472"/>
      <c r="GC1170" s="472"/>
      <c r="GD1170" s="472"/>
      <c r="GE1170" s="472"/>
      <c r="GF1170" s="472"/>
      <c r="GG1170" s="472"/>
      <c r="GH1170" s="472"/>
      <c r="GI1170" s="472"/>
      <c r="GJ1170" s="472"/>
      <c r="GK1170" s="472"/>
      <c r="GL1170" s="472"/>
      <c r="GM1170" s="472"/>
      <c r="GN1170" s="472"/>
      <c r="GO1170" s="472"/>
      <c r="GP1170" s="472"/>
      <c r="GQ1170" s="472"/>
      <c r="GR1170" s="472"/>
      <c r="GS1170" s="472"/>
      <c r="GT1170" s="472"/>
      <c r="GU1170" s="472"/>
      <c r="GV1170" s="472"/>
    </row>
    <row r="1171" spans="1:204" s="473" customFormat="1" x14ac:dyDescent="0.2">
      <c r="A1171" s="491"/>
      <c r="B1171" s="481" t="s">
        <v>3809</v>
      </c>
      <c r="C1171" s="475" t="s">
        <v>1156</v>
      </c>
      <c r="D1171" s="478">
        <v>0.04</v>
      </c>
      <c r="E1171" s="478"/>
      <c r="F1171" s="478"/>
      <c r="G1171" s="478"/>
      <c r="H1171" s="478">
        <v>0.04</v>
      </c>
      <c r="I1171" s="478"/>
      <c r="J1171" s="478"/>
      <c r="K1171" s="478"/>
      <c r="L1171" s="478"/>
      <c r="M1171" s="478"/>
      <c r="N1171" s="478"/>
      <c r="O1171" s="478"/>
      <c r="P1171" s="478"/>
      <c r="Q1171" s="478"/>
      <c r="R1171" s="478"/>
      <c r="S1171" s="478"/>
      <c r="T1171" s="478"/>
      <c r="U1171" s="478"/>
      <c r="V1171" s="478"/>
      <c r="W1171" s="478"/>
      <c r="X1171" s="478">
        <v>0</v>
      </c>
      <c r="Y1171" s="478"/>
      <c r="Z1171" s="478"/>
      <c r="AA1171" s="478"/>
      <c r="AB1171" s="478"/>
      <c r="AC1171" s="478"/>
      <c r="AD1171" s="478"/>
      <c r="AE1171" s="478"/>
      <c r="AF1171" s="478"/>
      <c r="AG1171" s="478"/>
      <c r="AH1171" s="478"/>
      <c r="AI1171" s="478"/>
      <c r="AJ1171" s="478"/>
      <c r="AK1171" s="478"/>
      <c r="AL1171" s="478"/>
      <c r="AM1171" s="478"/>
      <c r="AN1171" s="478"/>
      <c r="AO1171" s="478"/>
      <c r="AP1171" s="478"/>
      <c r="AQ1171" s="478"/>
      <c r="AR1171" s="478"/>
      <c r="AS1171" s="478"/>
      <c r="AT1171" s="478"/>
      <c r="AU1171" s="478"/>
      <c r="AV1171" s="478"/>
      <c r="AW1171" s="478"/>
      <c r="AX1171" s="478"/>
      <c r="AY1171" s="478"/>
      <c r="AZ1171" s="478"/>
      <c r="BA1171" s="478"/>
      <c r="BB1171" s="478"/>
      <c r="BC1171" s="478"/>
      <c r="BD1171" s="475" t="s">
        <v>2989</v>
      </c>
      <c r="BE1171" s="495" t="s">
        <v>2989</v>
      </c>
      <c r="BF1171" s="472">
        <v>2017</v>
      </c>
      <c r="BG1171" s="472">
        <v>0.04</v>
      </c>
      <c r="BH1171" s="472">
        <v>0</v>
      </c>
      <c r="BI1171" s="472"/>
      <c r="BJ1171" s="472"/>
      <c r="BK1171" s="472"/>
      <c r="BL1171" s="472"/>
      <c r="BM1171" s="472"/>
      <c r="BN1171" s="472"/>
      <c r="BO1171" s="472"/>
      <c r="BP1171" s="472"/>
      <c r="BQ1171" s="472"/>
      <c r="BR1171" s="472"/>
      <c r="BS1171" s="472"/>
      <c r="BT1171" s="472"/>
      <c r="BU1171" s="472"/>
      <c r="BV1171" s="472"/>
      <c r="BW1171" s="472"/>
      <c r="BX1171" s="472"/>
      <c r="BY1171" s="472"/>
      <c r="BZ1171" s="472"/>
      <c r="CA1171" s="472"/>
      <c r="CB1171" s="472"/>
      <c r="CC1171" s="472"/>
      <c r="CD1171" s="472"/>
      <c r="CE1171" s="472"/>
      <c r="CF1171" s="472"/>
      <c r="CG1171" s="472"/>
      <c r="CH1171" s="472"/>
      <c r="CI1171" s="472"/>
      <c r="CJ1171" s="472"/>
      <c r="CK1171" s="472"/>
      <c r="CL1171" s="472"/>
      <c r="CM1171" s="472"/>
      <c r="CN1171" s="472"/>
      <c r="CO1171" s="472"/>
      <c r="CP1171" s="472"/>
      <c r="CQ1171" s="472"/>
      <c r="CR1171" s="472"/>
      <c r="CS1171" s="472"/>
      <c r="CT1171" s="472"/>
      <c r="CU1171" s="472"/>
      <c r="CV1171" s="472"/>
      <c r="CW1171" s="472"/>
      <c r="CX1171" s="472"/>
      <c r="CY1171" s="472"/>
      <c r="CZ1171" s="472"/>
      <c r="DA1171" s="472"/>
      <c r="DB1171" s="472"/>
      <c r="DC1171" s="472"/>
      <c r="DD1171" s="472"/>
      <c r="DE1171" s="472"/>
      <c r="DF1171" s="472"/>
      <c r="DG1171" s="472"/>
      <c r="DH1171" s="472"/>
      <c r="DI1171" s="472"/>
      <c r="DJ1171" s="472"/>
      <c r="DK1171" s="472"/>
      <c r="DL1171" s="472"/>
      <c r="DM1171" s="472"/>
      <c r="DN1171" s="472"/>
      <c r="DO1171" s="472"/>
      <c r="DP1171" s="472"/>
      <c r="DQ1171" s="472"/>
      <c r="DR1171" s="472"/>
      <c r="DS1171" s="472"/>
      <c r="DT1171" s="472"/>
      <c r="DU1171" s="472"/>
      <c r="DV1171" s="472"/>
      <c r="DW1171" s="472"/>
      <c r="DX1171" s="472"/>
      <c r="DY1171" s="472"/>
      <c r="DZ1171" s="472"/>
      <c r="EA1171" s="472"/>
      <c r="EB1171" s="472"/>
      <c r="EC1171" s="472"/>
      <c r="ED1171" s="472"/>
      <c r="EE1171" s="472"/>
      <c r="EF1171" s="472"/>
      <c r="EG1171" s="472"/>
      <c r="EH1171" s="472"/>
      <c r="EI1171" s="472"/>
      <c r="EJ1171" s="472"/>
      <c r="EK1171" s="472"/>
      <c r="EL1171" s="472"/>
      <c r="EM1171" s="472"/>
      <c r="EN1171" s="472"/>
      <c r="EO1171" s="472"/>
      <c r="EP1171" s="472"/>
      <c r="EQ1171" s="472"/>
      <c r="ER1171" s="472"/>
      <c r="ES1171" s="472"/>
      <c r="ET1171" s="472"/>
      <c r="EU1171" s="472"/>
      <c r="EV1171" s="472"/>
      <c r="EW1171" s="472"/>
      <c r="EX1171" s="472"/>
      <c r="EY1171" s="472"/>
      <c r="EZ1171" s="472"/>
      <c r="FA1171" s="472"/>
      <c r="FB1171" s="472"/>
      <c r="FC1171" s="472"/>
      <c r="FD1171" s="472"/>
      <c r="FE1171" s="472"/>
      <c r="FF1171" s="472"/>
      <c r="FG1171" s="472"/>
      <c r="FH1171" s="472"/>
      <c r="FI1171" s="472"/>
      <c r="FJ1171" s="472"/>
      <c r="FK1171" s="472"/>
      <c r="FL1171" s="472"/>
      <c r="FM1171" s="472"/>
      <c r="FN1171" s="472"/>
      <c r="FO1171" s="472"/>
      <c r="FP1171" s="472"/>
      <c r="FQ1171" s="472"/>
      <c r="FR1171" s="472"/>
      <c r="FS1171" s="472"/>
      <c r="FT1171" s="472"/>
      <c r="FU1171" s="472"/>
      <c r="FV1171" s="472"/>
      <c r="FW1171" s="472"/>
      <c r="FX1171" s="472"/>
      <c r="FY1171" s="472"/>
      <c r="FZ1171" s="472"/>
      <c r="GA1171" s="472"/>
      <c r="GB1171" s="472"/>
      <c r="GC1171" s="472"/>
      <c r="GD1171" s="472"/>
      <c r="GE1171" s="472"/>
      <c r="GF1171" s="472"/>
      <c r="GG1171" s="472"/>
      <c r="GH1171" s="472"/>
      <c r="GI1171" s="472"/>
      <c r="GJ1171" s="472"/>
      <c r="GK1171" s="472"/>
      <c r="GL1171" s="472"/>
      <c r="GM1171" s="472"/>
      <c r="GN1171" s="472"/>
      <c r="GO1171" s="472"/>
      <c r="GP1171" s="472"/>
      <c r="GQ1171" s="472"/>
      <c r="GR1171" s="472"/>
      <c r="GS1171" s="472"/>
      <c r="GT1171" s="472"/>
      <c r="GU1171" s="472"/>
      <c r="GV1171" s="472"/>
    </row>
    <row r="1172" spans="1:204" s="473" customFormat="1" x14ac:dyDescent="0.2">
      <c r="A1172" s="491"/>
      <c r="B1172" s="481" t="s">
        <v>3810</v>
      </c>
      <c r="C1172" s="475" t="s">
        <v>1156</v>
      </c>
      <c r="D1172" s="478">
        <v>0.2</v>
      </c>
      <c r="E1172" s="478"/>
      <c r="F1172" s="478"/>
      <c r="G1172" s="478"/>
      <c r="H1172" s="478">
        <v>0.2</v>
      </c>
      <c r="I1172" s="478"/>
      <c r="J1172" s="478"/>
      <c r="K1172" s="478"/>
      <c r="L1172" s="478"/>
      <c r="M1172" s="478"/>
      <c r="N1172" s="478"/>
      <c r="O1172" s="478"/>
      <c r="P1172" s="478"/>
      <c r="Q1172" s="478"/>
      <c r="R1172" s="478"/>
      <c r="S1172" s="478"/>
      <c r="T1172" s="478"/>
      <c r="U1172" s="478"/>
      <c r="V1172" s="478"/>
      <c r="W1172" s="478"/>
      <c r="X1172" s="478">
        <v>0</v>
      </c>
      <c r="Y1172" s="478"/>
      <c r="Z1172" s="478"/>
      <c r="AA1172" s="478"/>
      <c r="AB1172" s="478"/>
      <c r="AC1172" s="478"/>
      <c r="AD1172" s="478"/>
      <c r="AE1172" s="478"/>
      <c r="AF1172" s="478"/>
      <c r="AG1172" s="478"/>
      <c r="AH1172" s="478"/>
      <c r="AI1172" s="478"/>
      <c r="AJ1172" s="478"/>
      <c r="AK1172" s="478"/>
      <c r="AL1172" s="478"/>
      <c r="AM1172" s="478"/>
      <c r="AN1172" s="478"/>
      <c r="AO1172" s="478"/>
      <c r="AP1172" s="478"/>
      <c r="AQ1172" s="478"/>
      <c r="AR1172" s="478"/>
      <c r="AS1172" s="478"/>
      <c r="AT1172" s="478"/>
      <c r="AU1172" s="478"/>
      <c r="AV1172" s="478"/>
      <c r="AW1172" s="478"/>
      <c r="AX1172" s="478"/>
      <c r="AY1172" s="478"/>
      <c r="AZ1172" s="478"/>
      <c r="BA1172" s="478"/>
      <c r="BB1172" s="478"/>
      <c r="BC1172" s="478"/>
      <c r="BD1172" s="475" t="s">
        <v>2989</v>
      </c>
      <c r="BE1172" s="495" t="s">
        <v>2989</v>
      </c>
      <c r="BF1172" s="472">
        <v>2017</v>
      </c>
      <c r="BG1172" s="472">
        <v>0.2</v>
      </c>
      <c r="BH1172" s="472">
        <v>0</v>
      </c>
      <c r="BI1172" s="472"/>
      <c r="BJ1172" s="472"/>
      <c r="BK1172" s="472"/>
      <c r="BL1172" s="472"/>
      <c r="BM1172" s="472"/>
      <c r="BN1172" s="472"/>
      <c r="BO1172" s="472"/>
      <c r="BP1172" s="472"/>
      <c r="BQ1172" s="472"/>
      <c r="BR1172" s="472"/>
      <c r="BS1172" s="472"/>
      <c r="BT1172" s="472"/>
      <c r="BU1172" s="472"/>
      <c r="BV1172" s="472"/>
      <c r="BW1172" s="472"/>
      <c r="BX1172" s="472"/>
      <c r="BY1172" s="472"/>
      <c r="BZ1172" s="472"/>
      <c r="CA1172" s="472"/>
      <c r="CB1172" s="472"/>
      <c r="CC1172" s="472"/>
      <c r="CD1172" s="472"/>
      <c r="CE1172" s="472"/>
      <c r="CF1172" s="472"/>
      <c r="CG1172" s="472"/>
      <c r="CH1172" s="472"/>
      <c r="CI1172" s="472"/>
      <c r="CJ1172" s="472"/>
      <c r="CK1172" s="472"/>
      <c r="CL1172" s="472"/>
      <c r="CM1172" s="472"/>
      <c r="CN1172" s="472"/>
      <c r="CO1172" s="472"/>
      <c r="CP1172" s="472"/>
      <c r="CQ1172" s="472"/>
      <c r="CR1172" s="472"/>
      <c r="CS1172" s="472"/>
      <c r="CT1172" s="472"/>
      <c r="CU1172" s="472"/>
      <c r="CV1172" s="472"/>
      <c r="CW1172" s="472"/>
      <c r="CX1172" s="472"/>
      <c r="CY1172" s="472"/>
      <c r="CZ1172" s="472"/>
      <c r="DA1172" s="472"/>
      <c r="DB1172" s="472"/>
      <c r="DC1172" s="472"/>
      <c r="DD1172" s="472"/>
      <c r="DE1172" s="472"/>
      <c r="DF1172" s="472"/>
      <c r="DG1172" s="472"/>
      <c r="DH1172" s="472"/>
      <c r="DI1172" s="472"/>
      <c r="DJ1172" s="472"/>
      <c r="DK1172" s="472"/>
      <c r="DL1172" s="472"/>
      <c r="DM1172" s="472"/>
      <c r="DN1172" s="472"/>
      <c r="DO1172" s="472"/>
      <c r="DP1172" s="472"/>
      <c r="DQ1172" s="472"/>
      <c r="DR1172" s="472"/>
      <c r="DS1172" s="472"/>
      <c r="DT1172" s="472"/>
      <c r="DU1172" s="472"/>
      <c r="DV1172" s="472"/>
      <c r="DW1172" s="472"/>
      <c r="DX1172" s="472"/>
      <c r="DY1172" s="472"/>
      <c r="DZ1172" s="472"/>
      <c r="EA1172" s="472"/>
      <c r="EB1172" s="472"/>
      <c r="EC1172" s="472"/>
      <c r="ED1172" s="472"/>
      <c r="EE1172" s="472"/>
      <c r="EF1172" s="472"/>
      <c r="EG1172" s="472"/>
      <c r="EH1172" s="472"/>
      <c r="EI1172" s="472"/>
      <c r="EJ1172" s="472"/>
      <c r="EK1172" s="472"/>
      <c r="EL1172" s="472"/>
      <c r="EM1172" s="472"/>
      <c r="EN1172" s="472"/>
      <c r="EO1172" s="472"/>
      <c r="EP1172" s="472"/>
      <c r="EQ1172" s="472"/>
      <c r="ER1172" s="472"/>
      <c r="ES1172" s="472"/>
      <c r="ET1172" s="472"/>
      <c r="EU1172" s="472"/>
      <c r="EV1172" s="472"/>
      <c r="EW1172" s="472"/>
      <c r="EX1172" s="472"/>
      <c r="EY1172" s="472"/>
      <c r="EZ1172" s="472"/>
      <c r="FA1172" s="472"/>
      <c r="FB1172" s="472"/>
      <c r="FC1172" s="472"/>
      <c r="FD1172" s="472"/>
      <c r="FE1172" s="472"/>
      <c r="FF1172" s="472"/>
      <c r="FG1172" s="472"/>
      <c r="FH1172" s="472"/>
      <c r="FI1172" s="472"/>
      <c r="FJ1172" s="472"/>
      <c r="FK1172" s="472"/>
      <c r="FL1172" s="472"/>
      <c r="FM1172" s="472"/>
      <c r="FN1172" s="472"/>
      <c r="FO1172" s="472"/>
      <c r="FP1172" s="472"/>
      <c r="FQ1172" s="472"/>
      <c r="FR1172" s="472"/>
      <c r="FS1172" s="472"/>
      <c r="FT1172" s="472"/>
      <c r="FU1172" s="472"/>
      <c r="FV1172" s="472"/>
      <c r="FW1172" s="472"/>
      <c r="FX1172" s="472"/>
      <c r="FY1172" s="472"/>
      <c r="FZ1172" s="472"/>
      <c r="GA1172" s="472"/>
      <c r="GB1172" s="472"/>
      <c r="GC1172" s="472"/>
      <c r="GD1172" s="472"/>
      <c r="GE1172" s="472"/>
      <c r="GF1172" s="472"/>
      <c r="GG1172" s="472"/>
      <c r="GH1172" s="472"/>
      <c r="GI1172" s="472"/>
      <c r="GJ1172" s="472"/>
      <c r="GK1172" s="472"/>
      <c r="GL1172" s="472"/>
      <c r="GM1172" s="472"/>
      <c r="GN1172" s="472"/>
      <c r="GO1172" s="472"/>
      <c r="GP1172" s="472"/>
      <c r="GQ1172" s="472"/>
      <c r="GR1172" s="472"/>
      <c r="GS1172" s="472"/>
      <c r="GT1172" s="472"/>
      <c r="GU1172" s="472"/>
      <c r="GV1172" s="472"/>
    </row>
    <row r="1173" spans="1:204" s="473" customFormat="1" x14ac:dyDescent="0.2">
      <c r="A1173" s="491"/>
      <c r="B1173" s="481" t="s">
        <v>3811</v>
      </c>
      <c r="C1173" s="475" t="s">
        <v>1156</v>
      </c>
      <c r="D1173" s="478">
        <v>0.2</v>
      </c>
      <c r="E1173" s="478"/>
      <c r="F1173" s="478"/>
      <c r="G1173" s="478"/>
      <c r="H1173" s="478"/>
      <c r="I1173" s="478"/>
      <c r="J1173" s="478"/>
      <c r="K1173" s="478"/>
      <c r="L1173" s="478"/>
      <c r="M1173" s="478"/>
      <c r="N1173" s="478"/>
      <c r="O1173" s="478"/>
      <c r="P1173" s="478"/>
      <c r="Q1173" s="478"/>
      <c r="R1173" s="478"/>
      <c r="S1173" s="478"/>
      <c r="T1173" s="478"/>
      <c r="U1173" s="478"/>
      <c r="V1173" s="478"/>
      <c r="W1173" s="478"/>
      <c r="X1173" s="478">
        <v>0</v>
      </c>
      <c r="Y1173" s="478"/>
      <c r="Z1173" s="478"/>
      <c r="AA1173" s="478"/>
      <c r="AB1173" s="478"/>
      <c r="AC1173" s="478"/>
      <c r="AD1173" s="478"/>
      <c r="AE1173" s="478"/>
      <c r="AF1173" s="478"/>
      <c r="AG1173" s="478"/>
      <c r="AH1173" s="478"/>
      <c r="AI1173" s="478"/>
      <c r="AJ1173" s="478"/>
      <c r="AK1173" s="478"/>
      <c r="AL1173" s="478"/>
      <c r="AM1173" s="478"/>
      <c r="AN1173" s="478"/>
      <c r="AO1173" s="478"/>
      <c r="AP1173" s="478"/>
      <c r="AQ1173" s="478"/>
      <c r="AR1173" s="478"/>
      <c r="AS1173" s="478"/>
      <c r="AT1173" s="478"/>
      <c r="AU1173" s="478"/>
      <c r="AV1173" s="478"/>
      <c r="AW1173" s="478"/>
      <c r="AX1173" s="478"/>
      <c r="AY1173" s="478"/>
      <c r="AZ1173" s="478"/>
      <c r="BA1173" s="478"/>
      <c r="BB1173" s="478"/>
      <c r="BC1173" s="478"/>
      <c r="BD1173" s="475" t="s">
        <v>2989</v>
      </c>
      <c r="BE1173" s="495"/>
      <c r="BF1173" s="472"/>
      <c r="BG1173" s="472">
        <v>0</v>
      </c>
      <c r="BH1173" s="472">
        <v>0.2</v>
      </c>
      <c r="BI1173" s="472"/>
      <c r="BJ1173" s="472"/>
      <c r="BK1173" s="472"/>
      <c r="BL1173" s="472"/>
      <c r="BM1173" s="472"/>
      <c r="BN1173" s="472"/>
      <c r="BO1173" s="472"/>
      <c r="BP1173" s="472"/>
      <c r="BQ1173" s="472"/>
      <c r="BR1173" s="472"/>
      <c r="BS1173" s="472"/>
      <c r="BT1173" s="472"/>
      <c r="BU1173" s="472"/>
      <c r="BV1173" s="472"/>
      <c r="BW1173" s="472"/>
      <c r="BX1173" s="472"/>
      <c r="BY1173" s="472"/>
      <c r="BZ1173" s="472"/>
      <c r="CA1173" s="472"/>
      <c r="CB1173" s="472"/>
      <c r="CC1173" s="472"/>
      <c r="CD1173" s="472"/>
      <c r="CE1173" s="472"/>
      <c r="CF1173" s="472"/>
      <c r="CG1173" s="472"/>
      <c r="CH1173" s="472"/>
      <c r="CI1173" s="472"/>
      <c r="CJ1173" s="472"/>
      <c r="CK1173" s="472"/>
      <c r="CL1173" s="472"/>
      <c r="CM1173" s="472"/>
      <c r="CN1173" s="472"/>
      <c r="CO1173" s="472"/>
      <c r="CP1173" s="472"/>
      <c r="CQ1173" s="472"/>
      <c r="CR1173" s="472"/>
      <c r="CS1173" s="472"/>
      <c r="CT1173" s="472"/>
      <c r="CU1173" s="472"/>
      <c r="CV1173" s="472"/>
      <c r="CW1173" s="472"/>
      <c r="CX1173" s="472"/>
      <c r="CY1173" s="472"/>
      <c r="CZ1173" s="472"/>
      <c r="DA1173" s="472"/>
      <c r="DB1173" s="472"/>
      <c r="DC1173" s="472"/>
      <c r="DD1173" s="472"/>
      <c r="DE1173" s="472"/>
      <c r="DF1173" s="472"/>
      <c r="DG1173" s="472"/>
      <c r="DH1173" s="472"/>
      <c r="DI1173" s="472"/>
      <c r="DJ1173" s="472"/>
      <c r="DK1173" s="472"/>
      <c r="DL1173" s="472"/>
      <c r="DM1173" s="472"/>
      <c r="DN1173" s="472"/>
      <c r="DO1173" s="472"/>
      <c r="DP1173" s="472"/>
      <c r="DQ1173" s="472"/>
      <c r="DR1173" s="472"/>
      <c r="DS1173" s="472"/>
      <c r="DT1173" s="472"/>
      <c r="DU1173" s="472"/>
      <c r="DV1173" s="472"/>
      <c r="DW1173" s="472"/>
      <c r="DX1173" s="472"/>
      <c r="DY1173" s="472"/>
      <c r="DZ1173" s="472"/>
      <c r="EA1173" s="472"/>
      <c r="EB1173" s="472"/>
      <c r="EC1173" s="472"/>
      <c r="ED1173" s="472"/>
      <c r="EE1173" s="472"/>
      <c r="EF1173" s="472"/>
      <c r="EG1173" s="472"/>
      <c r="EH1173" s="472"/>
      <c r="EI1173" s="472"/>
      <c r="EJ1173" s="472"/>
      <c r="EK1173" s="472"/>
      <c r="EL1173" s="472"/>
      <c r="EM1173" s="472"/>
      <c r="EN1173" s="472"/>
      <c r="EO1173" s="472"/>
      <c r="EP1173" s="472"/>
      <c r="EQ1173" s="472"/>
      <c r="ER1173" s="472"/>
      <c r="ES1173" s="472"/>
      <c r="ET1173" s="472"/>
      <c r="EU1173" s="472"/>
      <c r="EV1173" s="472"/>
      <c r="EW1173" s="472"/>
      <c r="EX1173" s="472"/>
      <c r="EY1173" s="472"/>
      <c r="EZ1173" s="472"/>
      <c r="FA1173" s="472"/>
      <c r="FB1173" s="472"/>
      <c r="FC1173" s="472"/>
      <c r="FD1173" s="472"/>
      <c r="FE1173" s="472"/>
      <c r="FF1173" s="472"/>
      <c r="FG1173" s="472"/>
      <c r="FH1173" s="472"/>
      <c r="FI1173" s="472"/>
      <c r="FJ1173" s="472"/>
      <c r="FK1173" s="472"/>
      <c r="FL1173" s="472"/>
      <c r="FM1173" s="472"/>
      <c r="FN1173" s="472"/>
      <c r="FO1173" s="472"/>
      <c r="FP1173" s="472"/>
      <c r="FQ1173" s="472"/>
      <c r="FR1173" s="472"/>
      <c r="FS1173" s="472"/>
      <c r="FT1173" s="472"/>
      <c r="FU1173" s="472"/>
      <c r="FV1173" s="472"/>
      <c r="FW1173" s="472"/>
      <c r="FX1173" s="472"/>
      <c r="FY1173" s="472"/>
      <c r="FZ1173" s="472"/>
      <c r="GA1173" s="472"/>
      <c r="GB1173" s="472"/>
      <c r="GC1173" s="472"/>
      <c r="GD1173" s="472"/>
      <c r="GE1173" s="472"/>
      <c r="GF1173" s="472"/>
      <c r="GG1173" s="472"/>
      <c r="GH1173" s="472"/>
      <c r="GI1173" s="472"/>
      <c r="GJ1173" s="472"/>
      <c r="GK1173" s="472"/>
      <c r="GL1173" s="472"/>
      <c r="GM1173" s="472"/>
      <c r="GN1173" s="472"/>
      <c r="GO1173" s="472"/>
      <c r="GP1173" s="472"/>
      <c r="GQ1173" s="472"/>
      <c r="GR1173" s="472"/>
      <c r="GS1173" s="472"/>
      <c r="GT1173" s="472"/>
      <c r="GU1173" s="472"/>
      <c r="GV1173" s="472"/>
    </row>
    <row r="1174" spans="1:204" s="473" customFormat="1" x14ac:dyDescent="0.2">
      <c r="A1174" s="491"/>
      <c r="B1174" s="481" t="s">
        <v>3812</v>
      </c>
      <c r="C1174" s="475" t="s">
        <v>1156</v>
      </c>
      <c r="D1174" s="478">
        <v>0.06</v>
      </c>
      <c r="E1174" s="478"/>
      <c r="F1174" s="478"/>
      <c r="G1174" s="478"/>
      <c r="H1174" s="478"/>
      <c r="I1174" s="478"/>
      <c r="J1174" s="478"/>
      <c r="K1174" s="478"/>
      <c r="L1174" s="478"/>
      <c r="M1174" s="478"/>
      <c r="N1174" s="478"/>
      <c r="O1174" s="478"/>
      <c r="P1174" s="478"/>
      <c r="Q1174" s="478"/>
      <c r="R1174" s="478"/>
      <c r="S1174" s="478"/>
      <c r="T1174" s="478"/>
      <c r="U1174" s="478"/>
      <c r="V1174" s="478"/>
      <c r="W1174" s="478"/>
      <c r="X1174" s="478">
        <v>0</v>
      </c>
      <c r="Y1174" s="478"/>
      <c r="Z1174" s="478"/>
      <c r="AA1174" s="478"/>
      <c r="AB1174" s="478"/>
      <c r="AC1174" s="478"/>
      <c r="AD1174" s="478"/>
      <c r="AE1174" s="478"/>
      <c r="AF1174" s="478"/>
      <c r="AG1174" s="478"/>
      <c r="AH1174" s="478"/>
      <c r="AI1174" s="478"/>
      <c r="AJ1174" s="478"/>
      <c r="AK1174" s="478"/>
      <c r="AL1174" s="478"/>
      <c r="AM1174" s="478">
        <v>0.06</v>
      </c>
      <c r="AN1174" s="478"/>
      <c r="AO1174" s="478"/>
      <c r="AP1174" s="478"/>
      <c r="AQ1174" s="478"/>
      <c r="AR1174" s="478"/>
      <c r="AS1174" s="478"/>
      <c r="AT1174" s="478"/>
      <c r="AU1174" s="478"/>
      <c r="AV1174" s="478"/>
      <c r="AW1174" s="478"/>
      <c r="AX1174" s="478"/>
      <c r="AY1174" s="478"/>
      <c r="AZ1174" s="478"/>
      <c r="BA1174" s="478"/>
      <c r="BB1174" s="478"/>
      <c r="BC1174" s="478"/>
      <c r="BD1174" s="475" t="s">
        <v>1615</v>
      </c>
      <c r="BE1174" s="495" t="s">
        <v>3813</v>
      </c>
      <c r="BF1174" s="472">
        <v>2017</v>
      </c>
      <c r="BG1174" s="472"/>
      <c r="BH1174" s="472"/>
      <c r="BI1174" s="472"/>
      <c r="BJ1174" s="472"/>
      <c r="BK1174" s="472"/>
      <c r="BL1174" s="472"/>
      <c r="BM1174" s="472"/>
      <c r="BN1174" s="472"/>
      <c r="BO1174" s="472"/>
      <c r="BP1174" s="472"/>
      <c r="BQ1174" s="472"/>
      <c r="BR1174" s="472"/>
      <c r="BS1174" s="472"/>
      <c r="BT1174" s="472"/>
      <c r="BU1174" s="472"/>
      <c r="BV1174" s="472"/>
      <c r="BW1174" s="472"/>
      <c r="BX1174" s="472"/>
      <c r="BY1174" s="472"/>
      <c r="BZ1174" s="472"/>
      <c r="CA1174" s="472"/>
      <c r="CB1174" s="472"/>
      <c r="CC1174" s="472"/>
      <c r="CD1174" s="472"/>
      <c r="CE1174" s="472"/>
      <c r="CF1174" s="472"/>
      <c r="CG1174" s="472"/>
      <c r="CH1174" s="472"/>
      <c r="CI1174" s="472"/>
      <c r="CJ1174" s="472"/>
      <c r="CK1174" s="472"/>
      <c r="CL1174" s="472"/>
      <c r="CM1174" s="472"/>
      <c r="CN1174" s="472"/>
      <c r="CO1174" s="472"/>
      <c r="CP1174" s="472"/>
      <c r="CQ1174" s="472"/>
      <c r="CR1174" s="472"/>
      <c r="CS1174" s="472"/>
      <c r="CT1174" s="472"/>
      <c r="CU1174" s="472"/>
      <c r="CV1174" s="472"/>
      <c r="CW1174" s="472"/>
      <c r="CX1174" s="472"/>
      <c r="CY1174" s="472"/>
      <c r="CZ1174" s="472"/>
      <c r="DA1174" s="472"/>
      <c r="DB1174" s="472"/>
      <c r="DC1174" s="472"/>
      <c r="DD1174" s="472"/>
      <c r="DE1174" s="472"/>
      <c r="DF1174" s="472"/>
      <c r="DG1174" s="472"/>
      <c r="DH1174" s="472"/>
      <c r="DI1174" s="472"/>
      <c r="DJ1174" s="472"/>
      <c r="DK1174" s="472"/>
      <c r="DL1174" s="472"/>
      <c r="DM1174" s="472"/>
      <c r="DN1174" s="472"/>
      <c r="DO1174" s="472"/>
      <c r="DP1174" s="472"/>
      <c r="DQ1174" s="472"/>
      <c r="DR1174" s="472"/>
      <c r="DS1174" s="472"/>
      <c r="DT1174" s="472"/>
      <c r="DU1174" s="472"/>
      <c r="DV1174" s="472"/>
      <c r="DW1174" s="472"/>
      <c r="DX1174" s="472"/>
      <c r="DY1174" s="472"/>
      <c r="DZ1174" s="472"/>
      <c r="EA1174" s="472"/>
      <c r="EB1174" s="472"/>
      <c r="EC1174" s="472"/>
      <c r="ED1174" s="472"/>
      <c r="EE1174" s="472"/>
      <c r="EF1174" s="472"/>
      <c r="EG1174" s="472"/>
      <c r="EH1174" s="472"/>
      <c r="EI1174" s="472"/>
      <c r="EJ1174" s="472"/>
      <c r="EK1174" s="472"/>
      <c r="EL1174" s="472"/>
      <c r="EM1174" s="472"/>
      <c r="EN1174" s="472"/>
      <c r="EO1174" s="472"/>
      <c r="EP1174" s="472"/>
      <c r="EQ1174" s="472"/>
      <c r="ER1174" s="472"/>
      <c r="ES1174" s="472"/>
      <c r="ET1174" s="472"/>
      <c r="EU1174" s="472"/>
      <c r="EV1174" s="472"/>
      <c r="EW1174" s="472"/>
      <c r="EX1174" s="472"/>
      <c r="EY1174" s="472"/>
      <c r="EZ1174" s="472"/>
      <c r="FA1174" s="472"/>
      <c r="FB1174" s="472"/>
      <c r="FC1174" s="472"/>
      <c r="FD1174" s="472"/>
      <c r="FE1174" s="472"/>
      <c r="FF1174" s="472"/>
      <c r="FG1174" s="472"/>
      <c r="FH1174" s="472"/>
      <c r="FI1174" s="472"/>
      <c r="FJ1174" s="472"/>
      <c r="FK1174" s="472"/>
      <c r="FL1174" s="472"/>
      <c r="FM1174" s="472"/>
      <c r="FN1174" s="472"/>
      <c r="FO1174" s="472"/>
      <c r="FP1174" s="472"/>
      <c r="FQ1174" s="472"/>
      <c r="FR1174" s="472"/>
      <c r="FS1174" s="472"/>
      <c r="FT1174" s="472"/>
      <c r="FU1174" s="472"/>
      <c r="FV1174" s="472"/>
      <c r="FW1174" s="472"/>
      <c r="FX1174" s="472"/>
      <c r="FY1174" s="472"/>
      <c r="FZ1174" s="472"/>
      <c r="GA1174" s="472"/>
      <c r="GB1174" s="472"/>
      <c r="GC1174" s="472"/>
      <c r="GD1174" s="472"/>
      <c r="GE1174" s="472"/>
      <c r="GF1174" s="472"/>
      <c r="GG1174" s="472"/>
      <c r="GH1174" s="472"/>
      <c r="GI1174" s="472"/>
      <c r="GJ1174" s="472"/>
      <c r="GK1174" s="472"/>
      <c r="GL1174" s="472"/>
      <c r="GM1174" s="472"/>
      <c r="GN1174" s="472"/>
      <c r="GO1174" s="472"/>
      <c r="GP1174" s="472"/>
      <c r="GQ1174" s="472"/>
      <c r="GR1174" s="472"/>
      <c r="GS1174" s="472"/>
      <c r="GT1174" s="472"/>
      <c r="GU1174" s="472"/>
      <c r="GV1174" s="472"/>
    </row>
    <row r="1175" spans="1:204" s="524" customFormat="1" x14ac:dyDescent="0.2">
      <c r="A1175" s="520" t="s">
        <v>3814</v>
      </c>
      <c r="B1175" s="521" t="s">
        <v>3815</v>
      </c>
      <c r="C1175" s="522"/>
      <c r="D1175" s="512">
        <v>0</v>
      </c>
      <c r="E1175" s="512"/>
      <c r="F1175" s="512"/>
      <c r="G1175" s="512"/>
      <c r="H1175" s="512"/>
      <c r="I1175" s="512"/>
      <c r="J1175" s="512"/>
      <c r="K1175" s="512"/>
      <c r="L1175" s="512"/>
      <c r="M1175" s="512"/>
      <c r="N1175" s="512"/>
      <c r="O1175" s="512"/>
      <c r="P1175" s="512"/>
      <c r="Q1175" s="512"/>
      <c r="R1175" s="512"/>
      <c r="S1175" s="512"/>
      <c r="T1175" s="512"/>
      <c r="U1175" s="512"/>
      <c r="V1175" s="512"/>
      <c r="W1175" s="512"/>
      <c r="X1175" s="478">
        <v>0</v>
      </c>
      <c r="Y1175" s="512"/>
      <c r="Z1175" s="512"/>
      <c r="AA1175" s="512"/>
      <c r="AB1175" s="512"/>
      <c r="AC1175" s="512"/>
      <c r="AD1175" s="512"/>
      <c r="AE1175" s="512"/>
      <c r="AF1175" s="512"/>
      <c r="AG1175" s="512"/>
      <c r="AH1175" s="512"/>
      <c r="AI1175" s="512"/>
      <c r="AJ1175" s="512"/>
      <c r="AK1175" s="512"/>
      <c r="AL1175" s="512"/>
      <c r="AM1175" s="512"/>
      <c r="AN1175" s="512"/>
      <c r="AO1175" s="512"/>
      <c r="AP1175" s="512"/>
      <c r="AQ1175" s="512"/>
      <c r="AR1175" s="512"/>
      <c r="AS1175" s="512"/>
      <c r="AT1175" s="512"/>
      <c r="AU1175" s="512"/>
      <c r="AV1175" s="512"/>
      <c r="AW1175" s="512"/>
      <c r="AX1175" s="512"/>
      <c r="AY1175" s="512"/>
      <c r="AZ1175" s="512"/>
      <c r="BA1175" s="512"/>
      <c r="BB1175" s="512"/>
      <c r="BC1175" s="512"/>
      <c r="BD1175" s="522"/>
      <c r="BE1175" s="522"/>
      <c r="BF1175" s="523"/>
      <c r="BG1175" s="523">
        <v>0</v>
      </c>
      <c r="BH1175" s="523">
        <v>0</v>
      </c>
      <c r="BI1175" s="523"/>
      <c r="BJ1175" s="523"/>
      <c r="BK1175" s="523"/>
      <c r="BL1175" s="523"/>
      <c r="BM1175" s="523"/>
      <c r="BN1175" s="523"/>
      <c r="BO1175" s="523"/>
      <c r="BP1175" s="523"/>
      <c r="BQ1175" s="523"/>
      <c r="BR1175" s="523"/>
      <c r="BS1175" s="523"/>
      <c r="BT1175" s="523"/>
      <c r="BU1175" s="523"/>
      <c r="BV1175" s="523"/>
      <c r="BW1175" s="523"/>
      <c r="BX1175" s="523"/>
      <c r="BY1175" s="523"/>
      <c r="BZ1175" s="523"/>
      <c r="CA1175" s="523"/>
      <c r="CB1175" s="523"/>
      <c r="CC1175" s="523"/>
      <c r="CD1175" s="523"/>
      <c r="CE1175" s="523"/>
      <c r="CF1175" s="523"/>
      <c r="CG1175" s="523"/>
      <c r="CH1175" s="523"/>
      <c r="CI1175" s="523"/>
      <c r="CJ1175" s="523"/>
      <c r="CK1175" s="523"/>
      <c r="CL1175" s="523"/>
      <c r="CM1175" s="523"/>
      <c r="CN1175" s="523"/>
      <c r="CO1175" s="523"/>
      <c r="CP1175" s="523"/>
      <c r="CQ1175" s="523"/>
      <c r="CR1175" s="523"/>
      <c r="CS1175" s="523"/>
      <c r="CT1175" s="523"/>
      <c r="CU1175" s="523"/>
      <c r="CV1175" s="523"/>
      <c r="CW1175" s="523"/>
      <c r="CX1175" s="523"/>
      <c r="CY1175" s="523"/>
      <c r="CZ1175" s="523"/>
      <c r="DA1175" s="523"/>
      <c r="DB1175" s="523"/>
      <c r="DC1175" s="523"/>
      <c r="DD1175" s="523"/>
      <c r="DE1175" s="523"/>
      <c r="DF1175" s="523"/>
      <c r="DG1175" s="523"/>
      <c r="DH1175" s="523"/>
      <c r="DI1175" s="523"/>
      <c r="DJ1175" s="523"/>
      <c r="DK1175" s="523"/>
      <c r="DL1175" s="523"/>
      <c r="DM1175" s="523"/>
      <c r="DN1175" s="523"/>
      <c r="DO1175" s="523"/>
      <c r="DP1175" s="523"/>
      <c r="DQ1175" s="523"/>
      <c r="DR1175" s="523"/>
      <c r="DS1175" s="523"/>
      <c r="DT1175" s="523"/>
      <c r="DU1175" s="523"/>
      <c r="DV1175" s="523"/>
      <c r="DW1175" s="523"/>
      <c r="DX1175" s="523"/>
      <c r="DY1175" s="523"/>
      <c r="DZ1175" s="523"/>
      <c r="EA1175" s="523"/>
      <c r="EB1175" s="523"/>
      <c r="EC1175" s="523"/>
      <c r="ED1175" s="523"/>
      <c r="EE1175" s="523"/>
      <c r="EF1175" s="523"/>
      <c r="EG1175" s="523"/>
      <c r="EH1175" s="523"/>
      <c r="EI1175" s="523"/>
      <c r="EJ1175" s="523"/>
      <c r="EK1175" s="523"/>
      <c r="EL1175" s="523"/>
      <c r="EM1175" s="523"/>
      <c r="EN1175" s="523"/>
      <c r="EO1175" s="523"/>
      <c r="EP1175" s="523"/>
      <c r="EQ1175" s="523"/>
      <c r="ER1175" s="523"/>
      <c r="ES1175" s="523"/>
      <c r="ET1175" s="523"/>
      <c r="EU1175" s="523"/>
      <c r="EV1175" s="523"/>
      <c r="EW1175" s="523"/>
      <c r="EX1175" s="523"/>
      <c r="EY1175" s="523"/>
      <c r="EZ1175" s="523"/>
      <c r="FA1175" s="523"/>
      <c r="FB1175" s="523"/>
      <c r="FC1175" s="523"/>
      <c r="FD1175" s="523"/>
      <c r="FE1175" s="523"/>
      <c r="FF1175" s="523"/>
      <c r="FG1175" s="523"/>
      <c r="FH1175" s="523"/>
      <c r="FI1175" s="523"/>
      <c r="FJ1175" s="523"/>
      <c r="FK1175" s="523"/>
      <c r="FL1175" s="523"/>
      <c r="FM1175" s="523"/>
      <c r="FN1175" s="523"/>
      <c r="FO1175" s="523"/>
      <c r="FP1175" s="523"/>
      <c r="FQ1175" s="523"/>
      <c r="FR1175" s="523"/>
      <c r="FS1175" s="523"/>
      <c r="FT1175" s="523"/>
      <c r="FU1175" s="523"/>
      <c r="FV1175" s="523"/>
      <c r="FW1175" s="523"/>
      <c r="FX1175" s="523"/>
      <c r="FY1175" s="523"/>
      <c r="FZ1175" s="523"/>
      <c r="GA1175" s="523"/>
      <c r="GB1175" s="523"/>
      <c r="GC1175" s="523"/>
      <c r="GD1175" s="523"/>
      <c r="GE1175" s="523"/>
      <c r="GF1175" s="523"/>
      <c r="GG1175" s="523"/>
      <c r="GH1175" s="523"/>
      <c r="GI1175" s="523"/>
      <c r="GJ1175" s="523"/>
      <c r="GK1175" s="523"/>
      <c r="GL1175" s="523"/>
      <c r="GM1175" s="523"/>
      <c r="GN1175" s="523"/>
      <c r="GO1175" s="523"/>
      <c r="GP1175" s="523"/>
      <c r="GQ1175" s="523"/>
      <c r="GR1175" s="523"/>
      <c r="GS1175" s="523"/>
      <c r="GT1175" s="523"/>
      <c r="GU1175" s="523"/>
      <c r="GV1175" s="523"/>
    </row>
    <row r="1176" spans="1:204" s="473" customFormat="1" x14ac:dyDescent="0.2">
      <c r="A1176" s="476"/>
      <c r="B1176" s="508" t="s">
        <v>3816</v>
      </c>
      <c r="C1176" s="475" t="s">
        <v>1157</v>
      </c>
      <c r="D1176" s="478">
        <v>3</v>
      </c>
      <c r="E1176" s="478"/>
      <c r="F1176" s="478"/>
      <c r="G1176" s="478"/>
      <c r="H1176" s="478"/>
      <c r="I1176" s="478"/>
      <c r="J1176" s="478"/>
      <c r="K1176" s="478"/>
      <c r="L1176" s="478"/>
      <c r="M1176" s="478">
        <v>0.79</v>
      </c>
      <c r="N1176" s="478"/>
      <c r="O1176" s="478"/>
      <c r="P1176" s="478"/>
      <c r="Q1176" s="478"/>
      <c r="R1176" s="478"/>
      <c r="S1176" s="478"/>
      <c r="T1176" s="478"/>
      <c r="U1176" s="478"/>
      <c r="V1176" s="478"/>
      <c r="W1176" s="478"/>
      <c r="X1176" s="478">
        <v>0</v>
      </c>
      <c r="Y1176" s="478"/>
      <c r="Z1176" s="478"/>
      <c r="AA1176" s="478"/>
      <c r="AB1176" s="478"/>
      <c r="AC1176" s="478"/>
      <c r="AD1176" s="478"/>
      <c r="AE1176" s="478"/>
      <c r="AF1176" s="478"/>
      <c r="AG1176" s="478"/>
      <c r="AH1176" s="478"/>
      <c r="AI1176" s="478"/>
      <c r="AJ1176" s="478"/>
      <c r="AK1176" s="478"/>
      <c r="AL1176" s="478"/>
      <c r="AM1176" s="478"/>
      <c r="AN1176" s="478"/>
      <c r="AO1176" s="478"/>
      <c r="AP1176" s="478"/>
      <c r="AQ1176" s="478"/>
      <c r="AR1176" s="478"/>
      <c r="AS1176" s="478"/>
      <c r="AT1176" s="478"/>
      <c r="AU1176" s="478"/>
      <c r="AV1176" s="478"/>
      <c r="AW1176" s="478"/>
      <c r="AX1176" s="478"/>
      <c r="AY1176" s="478"/>
      <c r="AZ1176" s="478"/>
      <c r="BA1176" s="478">
        <v>2.21</v>
      </c>
      <c r="BB1176" s="478"/>
      <c r="BC1176" s="478"/>
      <c r="BD1176" s="475" t="s">
        <v>2979</v>
      </c>
      <c r="BE1176" s="475" t="s">
        <v>2979</v>
      </c>
      <c r="BF1176" s="472">
        <v>2017</v>
      </c>
      <c r="BG1176" s="472">
        <v>3</v>
      </c>
      <c r="BH1176" s="472">
        <v>0</v>
      </c>
      <c r="BI1176" s="472"/>
      <c r="BJ1176" s="472"/>
      <c r="BK1176" s="472"/>
      <c r="BL1176" s="472"/>
      <c r="BM1176" s="472"/>
      <c r="BN1176" s="472"/>
      <c r="BO1176" s="472"/>
      <c r="BP1176" s="472"/>
      <c r="BQ1176" s="472"/>
      <c r="BR1176" s="472"/>
      <c r="BS1176" s="472"/>
      <c r="BT1176" s="472"/>
      <c r="BU1176" s="472"/>
      <c r="BV1176" s="472"/>
      <c r="BW1176" s="472"/>
      <c r="BX1176" s="472"/>
      <c r="BY1176" s="472"/>
      <c r="BZ1176" s="472"/>
      <c r="CA1176" s="472"/>
      <c r="CB1176" s="472"/>
      <c r="CC1176" s="472"/>
      <c r="CD1176" s="472"/>
      <c r="CE1176" s="472"/>
      <c r="CF1176" s="472"/>
      <c r="CG1176" s="472"/>
      <c r="CH1176" s="472"/>
      <c r="CI1176" s="472"/>
      <c r="CJ1176" s="472"/>
      <c r="CK1176" s="472"/>
      <c r="CL1176" s="472"/>
      <c r="CM1176" s="472"/>
      <c r="CN1176" s="472"/>
      <c r="CO1176" s="472"/>
      <c r="CP1176" s="472"/>
      <c r="CQ1176" s="472"/>
      <c r="CR1176" s="472"/>
      <c r="CS1176" s="472"/>
      <c r="CT1176" s="472"/>
      <c r="CU1176" s="472"/>
      <c r="CV1176" s="472"/>
      <c r="CW1176" s="472"/>
      <c r="CX1176" s="472"/>
      <c r="CY1176" s="472"/>
      <c r="CZ1176" s="472"/>
      <c r="DA1176" s="472"/>
      <c r="DB1176" s="472"/>
      <c r="DC1176" s="472"/>
      <c r="DD1176" s="472"/>
      <c r="DE1176" s="472"/>
      <c r="DF1176" s="472"/>
      <c r="DG1176" s="472"/>
      <c r="DH1176" s="472"/>
      <c r="DI1176" s="472"/>
      <c r="DJ1176" s="472"/>
      <c r="DK1176" s="472"/>
      <c r="DL1176" s="472"/>
      <c r="DM1176" s="472"/>
      <c r="DN1176" s="472"/>
      <c r="DO1176" s="472"/>
      <c r="DP1176" s="472"/>
      <c r="DQ1176" s="472"/>
      <c r="DR1176" s="472"/>
      <c r="DS1176" s="472"/>
      <c r="DT1176" s="472"/>
      <c r="DU1176" s="472"/>
      <c r="DV1176" s="472"/>
      <c r="DW1176" s="472"/>
      <c r="DX1176" s="472"/>
      <c r="DY1176" s="472"/>
      <c r="DZ1176" s="472"/>
      <c r="EA1176" s="472"/>
      <c r="EB1176" s="472"/>
      <c r="EC1176" s="472"/>
      <c r="ED1176" s="472"/>
      <c r="EE1176" s="472"/>
      <c r="EF1176" s="472"/>
      <c r="EG1176" s="472"/>
      <c r="EH1176" s="472"/>
      <c r="EI1176" s="472"/>
      <c r="EJ1176" s="472"/>
      <c r="EK1176" s="472"/>
      <c r="EL1176" s="472"/>
      <c r="EM1176" s="472"/>
      <c r="EN1176" s="472"/>
      <c r="EO1176" s="472"/>
      <c r="EP1176" s="472"/>
      <c r="EQ1176" s="472"/>
      <c r="ER1176" s="472"/>
      <c r="ES1176" s="472"/>
      <c r="ET1176" s="472"/>
      <c r="EU1176" s="472"/>
      <c r="EV1176" s="472"/>
      <c r="EW1176" s="472"/>
      <c r="EX1176" s="472"/>
      <c r="EY1176" s="472"/>
      <c r="EZ1176" s="472"/>
      <c r="FA1176" s="472"/>
      <c r="FB1176" s="472"/>
      <c r="FC1176" s="472"/>
      <c r="FD1176" s="472"/>
      <c r="FE1176" s="472"/>
      <c r="FF1176" s="472"/>
      <c r="FG1176" s="472"/>
      <c r="FH1176" s="472"/>
      <c r="FI1176" s="472"/>
      <c r="FJ1176" s="472"/>
      <c r="FK1176" s="472"/>
      <c r="FL1176" s="472"/>
      <c r="FM1176" s="472"/>
      <c r="FN1176" s="472"/>
      <c r="FO1176" s="472"/>
      <c r="FP1176" s="472"/>
      <c r="FQ1176" s="472"/>
      <c r="FR1176" s="472"/>
      <c r="FS1176" s="472"/>
      <c r="FT1176" s="472"/>
      <c r="FU1176" s="472"/>
      <c r="FV1176" s="472"/>
      <c r="FW1176" s="472"/>
      <c r="FX1176" s="472"/>
      <c r="FY1176" s="472"/>
      <c r="FZ1176" s="472"/>
      <c r="GA1176" s="472"/>
      <c r="GB1176" s="472"/>
      <c r="GC1176" s="472"/>
      <c r="GD1176" s="472"/>
      <c r="GE1176" s="472"/>
      <c r="GF1176" s="472"/>
      <c r="GG1176" s="472"/>
      <c r="GH1176" s="472"/>
      <c r="GI1176" s="472"/>
      <c r="GJ1176" s="472"/>
      <c r="GK1176" s="472"/>
      <c r="GL1176" s="472"/>
      <c r="GM1176" s="472"/>
      <c r="GN1176" s="472"/>
      <c r="GO1176" s="472"/>
      <c r="GP1176" s="472"/>
      <c r="GQ1176" s="472"/>
      <c r="GR1176" s="472"/>
      <c r="GS1176" s="472"/>
      <c r="GT1176" s="472"/>
      <c r="GU1176" s="472"/>
      <c r="GV1176" s="472"/>
    </row>
    <row r="1177" spans="1:204" s="524" customFormat="1" x14ac:dyDescent="0.2">
      <c r="A1177" s="520" t="s">
        <v>3817</v>
      </c>
      <c r="B1177" s="521" t="s">
        <v>861</v>
      </c>
      <c r="C1177" s="522"/>
      <c r="D1177" s="512">
        <v>1.18</v>
      </c>
      <c r="E1177" s="512"/>
      <c r="F1177" s="512"/>
      <c r="G1177" s="512"/>
      <c r="H1177" s="512"/>
      <c r="I1177" s="512"/>
      <c r="J1177" s="512"/>
      <c r="K1177" s="512"/>
      <c r="L1177" s="512"/>
      <c r="M1177" s="512"/>
      <c r="N1177" s="512"/>
      <c r="O1177" s="512"/>
      <c r="P1177" s="512"/>
      <c r="Q1177" s="512"/>
      <c r="R1177" s="512"/>
      <c r="S1177" s="512"/>
      <c r="T1177" s="512"/>
      <c r="U1177" s="512"/>
      <c r="V1177" s="512"/>
      <c r="W1177" s="512"/>
      <c r="X1177" s="478">
        <v>0</v>
      </c>
      <c r="Y1177" s="512"/>
      <c r="Z1177" s="512"/>
      <c r="AA1177" s="512"/>
      <c r="AB1177" s="512"/>
      <c r="AC1177" s="512"/>
      <c r="AD1177" s="512"/>
      <c r="AE1177" s="512"/>
      <c r="AF1177" s="512"/>
      <c r="AG1177" s="512"/>
      <c r="AH1177" s="512"/>
      <c r="AI1177" s="512"/>
      <c r="AJ1177" s="512"/>
      <c r="AK1177" s="512"/>
      <c r="AL1177" s="512"/>
      <c r="AM1177" s="512"/>
      <c r="AN1177" s="512"/>
      <c r="AO1177" s="512"/>
      <c r="AP1177" s="512"/>
      <c r="AQ1177" s="512"/>
      <c r="AR1177" s="512"/>
      <c r="AS1177" s="512"/>
      <c r="AT1177" s="512"/>
      <c r="AU1177" s="512"/>
      <c r="AV1177" s="512"/>
      <c r="AW1177" s="512"/>
      <c r="AX1177" s="512"/>
      <c r="AY1177" s="512"/>
      <c r="AZ1177" s="512"/>
      <c r="BA1177" s="512"/>
      <c r="BB1177" s="512"/>
      <c r="BC1177" s="512"/>
      <c r="BD1177" s="522"/>
      <c r="BE1177" s="522"/>
      <c r="BF1177" s="523"/>
      <c r="BG1177" s="523">
        <v>0</v>
      </c>
      <c r="BH1177" s="523">
        <v>0</v>
      </c>
      <c r="BI1177" s="523"/>
      <c r="BJ1177" s="523"/>
      <c r="BK1177" s="523"/>
      <c r="BL1177" s="523"/>
      <c r="BM1177" s="523"/>
      <c r="BN1177" s="523"/>
      <c r="BO1177" s="523"/>
      <c r="BP1177" s="523"/>
      <c r="BQ1177" s="523"/>
      <c r="BR1177" s="523"/>
      <c r="BS1177" s="523"/>
      <c r="BT1177" s="523"/>
      <c r="BU1177" s="523"/>
      <c r="BV1177" s="523"/>
      <c r="BW1177" s="523"/>
      <c r="BX1177" s="523"/>
      <c r="BY1177" s="523"/>
      <c r="BZ1177" s="523"/>
      <c r="CA1177" s="523"/>
      <c r="CB1177" s="523"/>
      <c r="CC1177" s="523"/>
      <c r="CD1177" s="523"/>
      <c r="CE1177" s="523"/>
      <c r="CF1177" s="523"/>
      <c r="CG1177" s="523"/>
      <c r="CH1177" s="523"/>
      <c r="CI1177" s="523"/>
      <c r="CJ1177" s="523"/>
      <c r="CK1177" s="523"/>
      <c r="CL1177" s="523"/>
      <c r="CM1177" s="523"/>
      <c r="CN1177" s="523"/>
      <c r="CO1177" s="523"/>
      <c r="CP1177" s="523"/>
      <c r="CQ1177" s="523"/>
      <c r="CR1177" s="523"/>
      <c r="CS1177" s="523"/>
      <c r="CT1177" s="523"/>
      <c r="CU1177" s="523"/>
      <c r="CV1177" s="523"/>
      <c r="CW1177" s="523"/>
      <c r="CX1177" s="523"/>
      <c r="CY1177" s="523"/>
      <c r="CZ1177" s="523"/>
      <c r="DA1177" s="523"/>
      <c r="DB1177" s="523"/>
      <c r="DC1177" s="523"/>
      <c r="DD1177" s="523"/>
      <c r="DE1177" s="523"/>
      <c r="DF1177" s="523"/>
      <c r="DG1177" s="523"/>
      <c r="DH1177" s="523"/>
      <c r="DI1177" s="523"/>
      <c r="DJ1177" s="523"/>
      <c r="DK1177" s="523"/>
      <c r="DL1177" s="523"/>
      <c r="DM1177" s="523"/>
      <c r="DN1177" s="523"/>
      <c r="DO1177" s="523"/>
      <c r="DP1177" s="523"/>
      <c r="DQ1177" s="523"/>
      <c r="DR1177" s="523"/>
      <c r="DS1177" s="523"/>
      <c r="DT1177" s="523"/>
      <c r="DU1177" s="523"/>
      <c r="DV1177" s="523"/>
      <c r="DW1177" s="523"/>
      <c r="DX1177" s="523"/>
      <c r="DY1177" s="523"/>
      <c r="DZ1177" s="523"/>
      <c r="EA1177" s="523"/>
      <c r="EB1177" s="523"/>
      <c r="EC1177" s="523"/>
      <c r="ED1177" s="523"/>
      <c r="EE1177" s="523"/>
      <c r="EF1177" s="523"/>
      <c r="EG1177" s="523"/>
      <c r="EH1177" s="523"/>
      <c r="EI1177" s="523"/>
      <c r="EJ1177" s="523"/>
      <c r="EK1177" s="523"/>
      <c r="EL1177" s="523"/>
      <c r="EM1177" s="523"/>
      <c r="EN1177" s="523"/>
      <c r="EO1177" s="523"/>
      <c r="EP1177" s="523"/>
      <c r="EQ1177" s="523"/>
      <c r="ER1177" s="523"/>
      <c r="ES1177" s="523"/>
      <c r="ET1177" s="523"/>
      <c r="EU1177" s="523"/>
      <c r="EV1177" s="523"/>
      <c r="EW1177" s="523"/>
      <c r="EX1177" s="523"/>
      <c r="EY1177" s="523"/>
      <c r="EZ1177" s="523"/>
      <c r="FA1177" s="523"/>
      <c r="FB1177" s="523"/>
      <c r="FC1177" s="523"/>
      <c r="FD1177" s="523"/>
      <c r="FE1177" s="523"/>
      <c r="FF1177" s="523"/>
      <c r="FG1177" s="523"/>
      <c r="FH1177" s="523"/>
      <c r="FI1177" s="523"/>
      <c r="FJ1177" s="523"/>
      <c r="FK1177" s="523"/>
      <c r="FL1177" s="523"/>
      <c r="FM1177" s="523"/>
      <c r="FN1177" s="523"/>
      <c r="FO1177" s="523"/>
      <c r="FP1177" s="523"/>
      <c r="FQ1177" s="523"/>
      <c r="FR1177" s="523"/>
      <c r="FS1177" s="523"/>
      <c r="FT1177" s="523"/>
      <c r="FU1177" s="523"/>
      <c r="FV1177" s="523"/>
      <c r="FW1177" s="523"/>
      <c r="FX1177" s="523"/>
      <c r="FY1177" s="523"/>
      <c r="FZ1177" s="523"/>
      <c r="GA1177" s="523"/>
      <c r="GB1177" s="523"/>
      <c r="GC1177" s="523"/>
      <c r="GD1177" s="523"/>
      <c r="GE1177" s="523"/>
      <c r="GF1177" s="523"/>
      <c r="GG1177" s="523"/>
      <c r="GH1177" s="523"/>
      <c r="GI1177" s="523"/>
      <c r="GJ1177" s="523"/>
      <c r="GK1177" s="523"/>
      <c r="GL1177" s="523"/>
      <c r="GM1177" s="523"/>
      <c r="GN1177" s="523"/>
      <c r="GO1177" s="523"/>
      <c r="GP1177" s="523"/>
      <c r="GQ1177" s="523"/>
      <c r="GR1177" s="523"/>
      <c r="GS1177" s="523"/>
      <c r="GT1177" s="523"/>
      <c r="GU1177" s="523"/>
      <c r="GV1177" s="523"/>
    </row>
    <row r="1178" spans="1:204" s="473" customFormat="1" x14ac:dyDescent="0.2">
      <c r="A1178" s="491"/>
      <c r="B1178" s="492" t="s">
        <v>3818</v>
      </c>
      <c r="C1178" s="475" t="s">
        <v>1155</v>
      </c>
      <c r="D1178" s="478">
        <v>0.7</v>
      </c>
      <c r="E1178" s="478"/>
      <c r="F1178" s="478"/>
      <c r="G1178" s="478"/>
      <c r="H1178" s="478"/>
      <c r="I1178" s="478"/>
      <c r="J1178" s="478"/>
      <c r="K1178" s="478"/>
      <c r="L1178" s="478"/>
      <c r="M1178" s="478"/>
      <c r="N1178" s="478"/>
      <c r="O1178" s="478"/>
      <c r="P1178" s="478"/>
      <c r="Q1178" s="478"/>
      <c r="R1178" s="478"/>
      <c r="S1178" s="478"/>
      <c r="T1178" s="478"/>
      <c r="U1178" s="478"/>
      <c r="V1178" s="478"/>
      <c r="W1178" s="478"/>
      <c r="X1178" s="478">
        <v>0</v>
      </c>
      <c r="Y1178" s="478"/>
      <c r="Z1178" s="478"/>
      <c r="AA1178" s="478"/>
      <c r="AB1178" s="478"/>
      <c r="AC1178" s="478"/>
      <c r="AD1178" s="478"/>
      <c r="AE1178" s="478"/>
      <c r="AF1178" s="478"/>
      <c r="AG1178" s="478"/>
      <c r="AH1178" s="478"/>
      <c r="AI1178" s="478"/>
      <c r="AJ1178" s="478"/>
      <c r="AK1178" s="478"/>
      <c r="AL1178" s="478"/>
      <c r="AM1178" s="478"/>
      <c r="AN1178" s="478"/>
      <c r="AO1178" s="478"/>
      <c r="AP1178" s="478"/>
      <c r="AQ1178" s="478"/>
      <c r="AR1178" s="478"/>
      <c r="AS1178" s="478"/>
      <c r="AT1178" s="478"/>
      <c r="AU1178" s="478"/>
      <c r="AV1178" s="478"/>
      <c r="AW1178" s="478"/>
      <c r="AX1178" s="478"/>
      <c r="AY1178" s="478"/>
      <c r="AZ1178" s="478"/>
      <c r="BA1178" s="478"/>
      <c r="BB1178" s="478"/>
      <c r="BC1178" s="478"/>
      <c r="BD1178" s="475" t="s">
        <v>3002</v>
      </c>
      <c r="BE1178" s="475"/>
      <c r="BF1178" s="472"/>
      <c r="BG1178" s="472">
        <v>0</v>
      </c>
      <c r="BH1178" s="472">
        <v>0.7</v>
      </c>
      <c r="BI1178" s="472"/>
      <c r="BJ1178" s="472"/>
      <c r="BK1178" s="472"/>
      <c r="BL1178" s="472"/>
      <c r="BM1178" s="472"/>
      <c r="BN1178" s="472"/>
      <c r="BO1178" s="472"/>
      <c r="BP1178" s="472"/>
      <c r="BQ1178" s="472"/>
      <c r="BR1178" s="472"/>
      <c r="BS1178" s="472"/>
      <c r="BT1178" s="472"/>
      <c r="BU1178" s="472"/>
      <c r="BV1178" s="472"/>
      <c r="BW1178" s="472"/>
      <c r="BX1178" s="472"/>
      <c r="BY1178" s="472"/>
      <c r="BZ1178" s="472"/>
      <c r="CA1178" s="472"/>
      <c r="CB1178" s="472"/>
      <c r="CC1178" s="472"/>
      <c r="CD1178" s="472"/>
      <c r="CE1178" s="472"/>
      <c r="CF1178" s="472"/>
      <c r="CG1178" s="472"/>
      <c r="CH1178" s="472"/>
      <c r="CI1178" s="472"/>
      <c r="CJ1178" s="472"/>
      <c r="CK1178" s="472"/>
      <c r="CL1178" s="472"/>
      <c r="CM1178" s="472"/>
      <c r="CN1178" s="472"/>
      <c r="CO1178" s="472"/>
      <c r="CP1178" s="472"/>
      <c r="CQ1178" s="472"/>
      <c r="CR1178" s="472"/>
      <c r="CS1178" s="472"/>
      <c r="CT1178" s="472"/>
      <c r="CU1178" s="472"/>
      <c r="CV1178" s="472"/>
      <c r="CW1178" s="472"/>
      <c r="CX1178" s="472"/>
      <c r="CY1178" s="472"/>
      <c r="CZ1178" s="472"/>
      <c r="DA1178" s="472"/>
      <c r="DB1178" s="472"/>
      <c r="DC1178" s="472"/>
      <c r="DD1178" s="472"/>
      <c r="DE1178" s="472"/>
      <c r="DF1178" s="472"/>
      <c r="DG1178" s="472"/>
      <c r="DH1178" s="472"/>
      <c r="DI1178" s="472"/>
      <c r="DJ1178" s="472"/>
      <c r="DK1178" s="472"/>
      <c r="DL1178" s="472"/>
      <c r="DM1178" s="472"/>
      <c r="DN1178" s="472"/>
      <c r="DO1178" s="472"/>
      <c r="DP1178" s="472"/>
      <c r="DQ1178" s="472"/>
      <c r="DR1178" s="472"/>
      <c r="DS1178" s="472"/>
      <c r="DT1178" s="472"/>
      <c r="DU1178" s="472"/>
      <c r="DV1178" s="472"/>
      <c r="DW1178" s="472"/>
      <c r="DX1178" s="472"/>
      <c r="DY1178" s="472"/>
      <c r="DZ1178" s="472"/>
      <c r="EA1178" s="472"/>
      <c r="EB1178" s="472"/>
      <c r="EC1178" s="472"/>
      <c r="ED1178" s="472"/>
      <c r="EE1178" s="472"/>
      <c r="EF1178" s="472"/>
      <c r="EG1178" s="472"/>
      <c r="EH1178" s="472"/>
      <c r="EI1178" s="472"/>
      <c r="EJ1178" s="472"/>
      <c r="EK1178" s="472"/>
      <c r="EL1178" s="472"/>
      <c r="EM1178" s="472"/>
      <c r="EN1178" s="472"/>
      <c r="EO1178" s="472"/>
      <c r="EP1178" s="472"/>
      <c r="EQ1178" s="472"/>
      <c r="ER1178" s="472"/>
      <c r="ES1178" s="472"/>
      <c r="ET1178" s="472"/>
      <c r="EU1178" s="472"/>
      <c r="EV1178" s="472"/>
      <c r="EW1178" s="472"/>
      <c r="EX1178" s="472"/>
      <c r="EY1178" s="472"/>
      <c r="EZ1178" s="472"/>
      <c r="FA1178" s="472"/>
      <c r="FB1178" s="472"/>
      <c r="FC1178" s="472"/>
      <c r="FD1178" s="472"/>
      <c r="FE1178" s="472"/>
      <c r="FF1178" s="472"/>
      <c r="FG1178" s="472"/>
      <c r="FH1178" s="472"/>
      <c r="FI1178" s="472"/>
      <c r="FJ1178" s="472"/>
      <c r="FK1178" s="472"/>
      <c r="FL1178" s="472"/>
      <c r="FM1178" s="472"/>
      <c r="FN1178" s="472"/>
      <c r="FO1178" s="472"/>
      <c r="FP1178" s="472"/>
      <c r="FQ1178" s="472"/>
      <c r="FR1178" s="472"/>
      <c r="FS1178" s="472"/>
      <c r="FT1178" s="472"/>
      <c r="FU1178" s="472"/>
      <c r="FV1178" s="472"/>
      <c r="FW1178" s="472"/>
      <c r="FX1178" s="472"/>
      <c r="FY1178" s="472"/>
      <c r="FZ1178" s="472"/>
      <c r="GA1178" s="472"/>
      <c r="GB1178" s="472"/>
      <c r="GC1178" s="472"/>
      <c r="GD1178" s="472"/>
      <c r="GE1178" s="472"/>
      <c r="GF1178" s="472"/>
      <c r="GG1178" s="472"/>
      <c r="GH1178" s="472"/>
      <c r="GI1178" s="472"/>
      <c r="GJ1178" s="472"/>
      <c r="GK1178" s="472"/>
      <c r="GL1178" s="472"/>
      <c r="GM1178" s="472"/>
      <c r="GN1178" s="472"/>
      <c r="GO1178" s="472"/>
      <c r="GP1178" s="472"/>
      <c r="GQ1178" s="472"/>
      <c r="GR1178" s="472"/>
      <c r="GS1178" s="472"/>
      <c r="GT1178" s="472"/>
      <c r="GU1178" s="472"/>
      <c r="GV1178" s="472"/>
    </row>
    <row r="1179" spans="1:204" s="473" customFormat="1" x14ac:dyDescent="0.2">
      <c r="A1179" s="491"/>
      <c r="B1179" s="484" t="s">
        <v>3819</v>
      </c>
      <c r="C1179" s="475" t="s">
        <v>1155</v>
      </c>
      <c r="D1179" s="478">
        <v>0.08</v>
      </c>
      <c r="E1179" s="478"/>
      <c r="F1179" s="478"/>
      <c r="G1179" s="478"/>
      <c r="H1179" s="478"/>
      <c r="I1179" s="478"/>
      <c r="J1179" s="478"/>
      <c r="K1179" s="478"/>
      <c r="L1179" s="478"/>
      <c r="M1179" s="478"/>
      <c r="N1179" s="478"/>
      <c r="O1179" s="478"/>
      <c r="P1179" s="478"/>
      <c r="Q1179" s="478"/>
      <c r="R1179" s="478"/>
      <c r="S1179" s="478"/>
      <c r="T1179" s="478"/>
      <c r="U1179" s="478"/>
      <c r="V1179" s="478"/>
      <c r="W1179" s="478"/>
      <c r="X1179" s="478">
        <v>0</v>
      </c>
      <c r="Y1179" s="478"/>
      <c r="Z1179" s="478"/>
      <c r="AA1179" s="478"/>
      <c r="AB1179" s="478"/>
      <c r="AC1179" s="478"/>
      <c r="AD1179" s="478"/>
      <c r="AE1179" s="478"/>
      <c r="AF1179" s="478"/>
      <c r="AG1179" s="478"/>
      <c r="AH1179" s="478"/>
      <c r="AI1179" s="478"/>
      <c r="AJ1179" s="478"/>
      <c r="AK1179" s="478"/>
      <c r="AL1179" s="478"/>
      <c r="AM1179" s="478"/>
      <c r="AN1179" s="478"/>
      <c r="AO1179" s="478"/>
      <c r="AP1179" s="478"/>
      <c r="AQ1179" s="478"/>
      <c r="AR1179" s="478"/>
      <c r="AS1179" s="478"/>
      <c r="AT1179" s="478"/>
      <c r="AU1179" s="478"/>
      <c r="AV1179" s="478"/>
      <c r="AW1179" s="478"/>
      <c r="AX1179" s="478"/>
      <c r="AY1179" s="478"/>
      <c r="AZ1179" s="478"/>
      <c r="BA1179" s="478"/>
      <c r="BB1179" s="478"/>
      <c r="BC1179" s="478"/>
      <c r="BD1179" s="475" t="s">
        <v>2983</v>
      </c>
      <c r="BE1179" s="475"/>
      <c r="BF1179" s="472"/>
      <c r="BG1179" s="472">
        <v>0</v>
      </c>
      <c r="BH1179" s="472">
        <v>0.08</v>
      </c>
      <c r="BI1179" s="472"/>
      <c r="BJ1179" s="472"/>
      <c r="BK1179" s="472"/>
      <c r="BL1179" s="472"/>
      <c r="BM1179" s="472"/>
      <c r="BN1179" s="472"/>
      <c r="BO1179" s="472"/>
      <c r="BP1179" s="472"/>
      <c r="BQ1179" s="472"/>
      <c r="BR1179" s="472"/>
      <c r="BS1179" s="472"/>
      <c r="BT1179" s="472"/>
      <c r="BU1179" s="472"/>
      <c r="BV1179" s="472"/>
      <c r="BW1179" s="472"/>
      <c r="BX1179" s="472"/>
      <c r="BY1179" s="472"/>
      <c r="BZ1179" s="472"/>
      <c r="CA1179" s="472"/>
      <c r="CB1179" s="472"/>
      <c r="CC1179" s="472"/>
      <c r="CD1179" s="472"/>
      <c r="CE1179" s="472"/>
      <c r="CF1179" s="472"/>
      <c r="CG1179" s="472"/>
      <c r="CH1179" s="472"/>
      <c r="CI1179" s="472"/>
      <c r="CJ1179" s="472"/>
      <c r="CK1179" s="472"/>
      <c r="CL1179" s="472"/>
      <c r="CM1179" s="472"/>
      <c r="CN1179" s="472"/>
      <c r="CO1179" s="472"/>
      <c r="CP1179" s="472"/>
      <c r="CQ1179" s="472"/>
      <c r="CR1179" s="472"/>
      <c r="CS1179" s="472"/>
      <c r="CT1179" s="472"/>
      <c r="CU1179" s="472"/>
      <c r="CV1179" s="472"/>
      <c r="CW1179" s="472"/>
      <c r="CX1179" s="472"/>
      <c r="CY1179" s="472"/>
      <c r="CZ1179" s="472"/>
      <c r="DA1179" s="472"/>
      <c r="DB1179" s="472"/>
      <c r="DC1179" s="472"/>
      <c r="DD1179" s="472"/>
      <c r="DE1179" s="472"/>
      <c r="DF1179" s="472"/>
      <c r="DG1179" s="472"/>
      <c r="DH1179" s="472"/>
      <c r="DI1179" s="472"/>
      <c r="DJ1179" s="472"/>
      <c r="DK1179" s="472"/>
      <c r="DL1179" s="472"/>
      <c r="DM1179" s="472"/>
      <c r="DN1179" s="472"/>
      <c r="DO1179" s="472"/>
      <c r="DP1179" s="472"/>
      <c r="DQ1179" s="472"/>
      <c r="DR1179" s="472"/>
      <c r="DS1179" s="472"/>
      <c r="DT1179" s="472"/>
      <c r="DU1179" s="472"/>
      <c r="DV1179" s="472"/>
      <c r="DW1179" s="472"/>
      <c r="DX1179" s="472"/>
      <c r="DY1179" s="472"/>
      <c r="DZ1179" s="472"/>
      <c r="EA1179" s="472"/>
      <c r="EB1179" s="472"/>
      <c r="EC1179" s="472"/>
      <c r="ED1179" s="472"/>
      <c r="EE1179" s="472"/>
      <c r="EF1179" s="472"/>
      <c r="EG1179" s="472"/>
      <c r="EH1179" s="472"/>
      <c r="EI1179" s="472"/>
      <c r="EJ1179" s="472"/>
      <c r="EK1179" s="472"/>
      <c r="EL1179" s="472"/>
      <c r="EM1179" s="472"/>
      <c r="EN1179" s="472"/>
      <c r="EO1179" s="472"/>
      <c r="EP1179" s="472"/>
      <c r="EQ1179" s="472"/>
      <c r="ER1179" s="472"/>
      <c r="ES1179" s="472"/>
      <c r="ET1179" s="472"/>
      <c r="EU1179" s="472"/>
      <c r="EV1179" s="472"/>
      <c r="EW1179" s="472"/>
      <c r="EX1179" s="472"/>
      <c r="EY1179" s="472"/>
      <c r="EZ1179" s="472"/>
      <c r="FA1179" s="472"/>
      <c r="FB1179" s="472"/>
      <c r="FC1179" s="472"/>
      <c r="FD1179" s="472"/>
      <c r="FE1179" s="472"/>
      <c r="FF1179" s="472"/>
      <c r="FG1179" s="472"/>
      <c r="FH1179" s="472"/>
      <c r="FI1179" s="472"/>
      <c r="FJ1179" s="472"/>
      <c r="FK1179" s="472"/>
      <c r="FL1179" s="472"/>
      <c r="FM1179" s="472"/>
      <c r="FN1179" s="472"/>
      <c r="FO1179" s="472"/>
      <c r="FP1179" s="472"/>
      <c r="FQ1179" s="472"/>
      <c r="FR1179" s="472"/>
      <c r="FS1179" s="472"/>
      <c r="FT1179" s="472"/>
      <c r="FU1179" s="472"/>
      <c r="FV1179" s="472"/>
      <c r="FW1179" s="472"/>
      <c r="FX1179" s="472"/>
      <c r="FY1179" s="472"/>
      <c r="FZ1179" s="472"/>
      <c r="GA1179" s="472"/>
      <c r="GB1179" s="472"/>
      <c r="GC1179" s="472"/>
      <c r="GD1179" s="472"/>
      <c r="GE1179" s="472"/>
      <c r="GF1179" s="472"/>
      <c r="GG1179" s="472"/>
      <c r="GH1179" s="472"/>
      <c r="GI1179" s="472"/>
      <c r="GJ1179" s="472"/>
      <c r="GK1179" s="472"/>
      <c r="GL1179" s="472"/>
      <c r="GM1179" s="472"/>
      <c r="GN1179" s="472"/>
      <c r="GO1179" s="472"/>
      <c r="GP1179" s="472"/>
      <c r="GQ1179" s="472"/>
      <c r="GR1179" s="472"/>
      <c r="GS1179" s="472"/>
      <c r="GT1179" s="472"/>
      <c r="GU1179" s="472"/>
      <c r="GV1179" s="472"/>
    </row>
    <row r="1180" spans="1:204" s="473" customFormat="1" x14ac:dyDescent="0.2">
      <c r="A1180" s="491"/>
      <c r="B1180" s="481" t="s">
        <v>3820</v>
      </c>
      <c r="C1180" s="475" t="s">
        <v>1155</v>
      </c>
      <c r="D1180" s="478">
        <v>0.4</v>
      </c>
      <c r="E1180" s="478"/>
      <c r="F1180" s="478"/>
      <c r="G1180" s="478"/>
      <c r="H1180" s="478"/>
      <c r="I1180" s="478"/>
      <c r="J1180" s="478"/>
      <c r="K1180" s="478"/>
      <c r="L1180" s="478"/>
      <c r="M1180" s="478"/>
      <c r="N1180" s="478"/>
      <c r="O1180" s="478"/>
      <c r="P1180" s="478"/>
      <c r="Q1180" s="478"/>
      <c r="R1180" s="478"/>
      <c r="S1180" s="478"/>
      <c r="T1180" s="478"/>
      <c r="U1180" s="478"/>
      <c r="V1180" s="478"/>
      <c r="W1180" s="478"/>
      <c r="X1180" s="478">
        <v>0</v>
      </c>
      <c r="Y1180" s="478"/>
      <c r="Z1180" s="478"/>
      <c r="AA1180" s="478"/>
      <c r="AB1180" s="478"/>
      <c r="AC1180" s="478"/>
      <c r="AD1180" s="478"/>
      <c r="AE1180" s="478"/>
      <c r="AF1180" s="478"/>
      <c r="AG1180" s="478"/>
      <c r="AH1180" s="478"/>
      <c r="AI1180" s="478"/>
      <c r="AJ1180" s="478"/>
      <c r="AK1180" s="478"/>
      <c r="AL1180" s="478"/>
      <c r="AM1180" s="478"/>
      <c r="AN1180" s="478"/>
      <c r="AO1180" s="478"/>
      <c r="AP1180" s="478"/>
      <c r="AQ1180" s="478"/>
      <c r="AR1180" s="478"/>
      <c r="AS1180" s="478"/>
      <c r="AT1180" s="478"/>
      <c r="AU1180" s="478"/>
      <c r="AV1180" s="478"/>
      <c r="AW1180" s="478"/>
      <c r="AX1180" s="478"/>
      <c r="AY1180" s="478"/>
      <c r="AZ1180" s="478"/>
      <c r="BA1180" s="478"/>
      <c r="BB1180" s="478"/>
      <c r="BC1180" s="478"/>
      <c r="BD1180" s="475" t="s">
        <v>3029</v>
      </c>
      <c r="BE1180" s="475"/>
      <c r="BF1180" s="472"/>
      <c r="BG1180" s="472">
        <v>0</v>
      </c>
      <c r="BH1180" s="472">
        <v>0.4</v>
      </c>
      <c r="BI1180" s="472"/>
      <c r="BJ1180" s="472"/>
      <c r="BK1180" s="472"/>
      <c r="BL1180" s="472"/>
      <c r="BM1180" s="472"/>
      <c r="BN1180" s="472"/>
      <c r="BO1180" s="472"/>
      <c r="BP1180" s="472"/>
      <c r="BQ1180" s="472"/>
      <c r="BR1180" s="472"/>
      <c r="BS1180" s="472"/>
      <c r="BT1180" s="472"/>
      <c r="BU1180" s="472"/>
      <c r="BV1180" s="472"/>
      <c r="BW1180" s="472"/>
      <c r="BX1180" s="472"/>
      <c r="BY1180" s="472"/>
      <c r="BZ1180" s="472"/>
      <c r="CA1180" s="472"/>
      <c r="CB1180" s="472"/>
      <c r="CC1180" s="472"/>
      <c r="CD1180" s="472"/>
      <c r="CE1180" s="472"/>
      <c r="CF1180" s="472"/>
      <c r="CG1180" s="472"/>
      <c r="CH1180" s="472"/>
      <c r="CI1180" s="472"/>
      <c r="CJ1180" s="472"/>
      <c r="CK1180" s="472"/>
      <c r="CL1180" s="472"/>
      <c r="CM1180" s="472"/>
      <c r="CN1180" s="472"/>
      <c r="CO1180" s="472"/>
      <c r="CP1180" s="472"/>
      <c r="CQ1180" s="472"/>
      <c r="CR1180" s="472"/>
      <c r="CS1180" s="472"/>
      <c r="CT1180" s="472"/>
      <c r="CU1180" s="472"/>
      <c r="CV1180" s="472"/>
      <c r="CW1180" s="472"/>
      <c r="CX1180" s="472"/>
      <c r="CY1180" s="472"/>
      <c r="CZ1180" s="472"/>
      <c r="DA1180" s="472"/>
      <c r="DB1180" s="472"/>
      <c r="DC1180" s="472"/>
      <c r="DD1180" s="472"/>
      <c r="DE1180" s="472"/>
      <c r="DF1180" s="472"/>
      <c r="DG1180" s="472"/>
      <c r="DH1180" s="472"/>
      <c r="DI1180" s="472"/>
      <c r="DJ1180" s="472"/>
      <c r="DK1180" s="472"/>
      <c r="DL1180" s="472"/>
      <c r="DM1180" s="472"/>
      <c r="DN1180" s="472"/>
      <c r="DO1180" s="472"/>
      <c r="DP1180" s="472"/>
      <c r="DQ1180" s="472"/>
      <c r="DR1180" s="472"/>
      <c r="DS1180" s="472"/>
      <c r="DT1180" s="472"/>
      <c r="DU1180" s="472"/>
      <c r="DV1180" s="472"/>
      <c r="DW1180" s="472"/>
      <c r="DX1180" s="472"/>
      <c r="DY1180" s="472"/>
      <c r="DZ1180" s="472"/>
      <c r="EA1180" s="472"/>
      <c r="EB1180" s="472"/>
      <c r="EC1180" s="472"/>
      <c r="ED1180" s="472"/>
      <c r="EE1180" s="472"/>
      <c r="EF1180" s="472"/>
      <c r="EG1180" s="472"/>
      <c r="EH1180" s="472"/>
      <c r="EI1180" s="472"/>
      <c r="EJ1180" s="472"/>
      <c r="EK1180" s="472"/>
      <c r="EL1180" s="472"/>
      <c r="EM1180" s="472"/>
      <c r="EN1180" s="472"/>
      <c r="EO1180" s="472"/>
      <c r="EP1180" s="472"/>
      <c r="EQ1180" s="472"/>
      <c r="ER1180" s="472"/>
      <c r="ES1180" s="472"/>
      <c r="ET1180" s="472"/>
      <c r="EU1180" s="472"/>
      <c r="EV1180" s="472"/>
      <c r="EW1180" s="472"/>
      <c r="EX1180" s="472"/>
      <c r="EY1180" s="472"/>
      <c r="EZ1180" s="472"/>
      <c r="FA1180" s="472"/>
      <c r="FB1180" s="472"/>
      <c r="FC1180" s="472"/>
      <c r="FD1180" s="472"/>
      <c r="FE1180" s="472"/>
      <c r="FF1180" s="472"/>
      <c r="FG1180" s="472"/>
      <c r="FH1180" s="472"/>
      <c r="FI1180" s="472"/>
      <c r="FJ1180" s="472"/>
      <c r="FK1180" s="472"/>
      <c r="FL1180" s="472"/>
      <c r="FM1180" s="472"/>
      <c r="FN1180" s="472"/>
      <c r="FO1180" s="472"/>
      <c r="FP1180" s="472"/>
      <c r="FQ1180" s="472"/>
      <c r="FR1180" s="472"/>
      <c r="FS1180" s="472"/>
      <c r="FT1180" s="472"/>
      <c r="FU1180" s="472"/>
      <c r="FV1180" s="472"/>
      <c r="FW1180" s="472"/>
      <c r="FX1180" s="472"/>
      <c r="FY1180" s="472"/>
      <c r="FZ1180" s="472"/>
      <c r="GA1180" s="472"/>
      <c r="GB1180" s="472"/>
      <c r="GC1180" s="472"/>
      <c r="GD1180" s="472"/>
      <c r="GE1180" s="472"/>
      <c r="GF1180" s="472"/>
      <c r="GG1180" s="472"/>
      <c r="GH1180" s="472"/>
      <c r="GI1180" s="472"/>
      <c r="GJ1180" s="472"/>
      <c r="GK1180" s="472"/>
      <c r="GL1180" s="472"/>
      <c r="GM1180" s="472"/>
      <c r="GN1180" s="472"/>
      <c r="GO1180" s="472"/>
      <c r="GP1180" s="472"/>
      <c r="GQ1180" s="472"/>
      <c r="GR1180" s="472"/>
      <c r="GS1180" s="472"/>
      <c r="GT1180" s="472"/>
      <c r="GU1180" s="472"/>
      <c r="GV1180" s="472"/>
    </row>
    <row r="1181" spans="1:204" s="473" customFormat="1" ht="32" x14ac:dyDescent="0.2">
      <c r="A1181" s="491"/>
      <c r="B1181" s="492" t="s">
        <v>3821</v>
      </c>
      <c r="C1181" s="475" t="s">
        <v>1155</v>
      </c>
      <c r="D1181" s="478">
        <v>1.5</v>
      </c>
      <c r="E1181" s="478"/>
      <c r="F1181" s="478"/>
      <c r="G1181" s="478"/>
      <c r="H1181" s="478"/>
      <c r="I1181" s="478"/>
      <c r="J1181" s="478"/>
      <c r="K1181" s="478"/>
      <c r="L1181" s="478"/>
      <c r="M1181" s="478"/>
      <c r="N1181" s="478"/>
      <c r="O1181" s="478"/>
      <c r="P1181" s="478"/>
      <c r="Q1181" s="478"/>
      <c r="R1181" s="478"/>
      <c r="S1181" s="478"/>
      <c r="T1181" s="478"/>
      <c r="U1181" s="478"/>
      <c r="V1181" s="478"/>
      <c r="W1181" s="478"/>
      <c r="X1181" s="478">
        <v>0</v>
      </c>
      <c r="Y1181" s="478"/>
      <c r="Z1181" s="478"/>
      <c r="AA1181" s="478"/>
      <c r="AB1181" s="478"/>
      <c r="AC1181" s="478"/>
      <c r="AD1181" s="478"/>
      <c r="AE1181" s="478"/>
      <c r="AF1181" s="478"/>
      <c r="AG1181" s="478"/>
      <c r="AH1181" s="478"/>
      <c r="AI1181" s="478"/>
      <c r="AJ1181" s="478"/>
      <c r="AK1181" s="478"/>
      <c r="AL1181" s="478"/>
      <c r="AM1181" s="478"/>
      <c r="AN1181" s="478"/>
      <c r="AO1181" s="478"/>
      <c r="AP1181" s="478"/>
      <c r="AQ1181" s="478"/>
      <c r="AR1181" s="478"/>
      <c r="AS1181" s="478"/>
      <c r="AT1181" s="478"/>
      <c r="AU1181" s="478"/>
      <c r="AV1181" s="478"/>
      <c r="AW1181" s="478"/>
      <c r="AX1181" s="478"/>
      <c r="AY1181" s="478"/>
      <c r="AZ1181" s="478"/>
      <c r="BA1181" s="478"/>
      <c r="BB1181" s="478"/>
      <c r="BC1181" s="478"/>
      <c r="BD1181" s="475" t="s">
        <v>2981</v>
      </c>
      <c r="BE1181" s="475"/>
      <c r="BF1181" s="472"/>
      <c r="BG1181" s="472">
        <v>0</v>
      </c>
      <c r="BH1181" s="472">
        <v>1.65</v>
      </c>
      <c r="BI1181" s="472"/>
      <c r="BJ1181" s="472"/>
      <c r="BK1181" s="472"/>
      <c r="BL1181" s="472"/>
      <c r="BM1181" s="472"/>
      <c r="BN1181" s="472"/>
      <c r="BO1181" s="472"/>
      <c r="BP1181" s="472"/>
      <c r="BQ1181" s="472"/>
      <c r="BR1181" s="472"/>
      <c r="BS1181" s="472"/>
      <c r="BT1181" s="472"/>
      <c r="BU1181" s="472"/>
      <c r="BV1181" s="472"/>
      <c r="BW1181" s="472"/>
      <c r="BX1181" s="472"/>
      <c r="BY1181" s="472"/>
      <c r="BZ1181" s="472"/>
      <c r="CA1181" s="472"/>
      <c r="CB1181" s="472"/>
      <c r="CC1181" s="472"/>
      <c r="CD1181" s="472"/>
      <c r="CE1181" s="472"/>
      <c r="CF1181" s="472"/>
      <c r="CG1181" s="472"/>
      <c r="CH1181" s="472"/>
      <c r="CI1181" s="472"/>
      <c r="CJ1181" s="472"/>
      <c r="CK1181" s="472"/>
      <c r="CL1181" s="472"/>
      <c r="CM1181" s="472"/>
      <c r="CN1181" s="472"/>
      <c r="CO1181" s="472"/>
      <c r="CP1181" s="472"/>
      <c r="CQ1181" s="472"/>
      <c r="CR1181" s="472"/>
      <c r="CS1181" s="472"/>
      <c r="CT1181" s="472"/>
      <c r="CU1181" s="472"/>
      <c r="CV1181" s="472"/>
      <c r="CW1181" s="472"/>
      <c r="CX1181" s="472"/>
      <c r="CY1181" s="472"/>
      <c r="CZ1181" s="472"/>
      <c r="DA1181" s="472"/>
      <c r="DB1181" s="472"/>
      <c r="DC1181" s="472"/>
      <c r="DD1181" s="472"/>
      <c r="DE1181" s="472"/>
      <c r="DF1181" s="472"/>
      <c r="DG1181" s="472"/>
      <c r="DH1181" s="472"/>
      <c r="DI1181" s="472"/>
      <c r="DJ1181" s="472"/>
      <c r="DK1181" s="472"/>
      <c r="DL1181" s="472"/>
      <c r="DM1181" s="472"/>
      <c r="DN1181" s="472"/>
      <c r="DO1181" s="472"/>
      <c r="DP1181" s="472"/>
      <c r="DQ1181" s="472"/>
      <c r="DR1181" s="472"/>
      <c r="DS1181" s="472"/>
      <c r="DT1181" s="472"/>
      <c r="DU1181" s="472"/>
      <c r="DV1181" s="472"/>
      <c r="DW1181" s="472"/>
      <c r="DX1181" s="472"/>
      <c r="DY1181" s="472"/>
      <c r="DZ1181" s="472"/>
      <c r="EA1181" s="472"/>
      <c r="EB1181" s="472"/>
      <c r="EC1181" s="472"/>
      <c r="ED1181" s="472"/>
      <c r="EE1181" s="472"/>
      <c r="EF1181" s="472"/>
      <c r="EG1181" s="472"/>
      <c r="EH1181" s="472"/>
      <c r="EI1181" s="472"/>
      <c r="EJ1181" s="472"/>
      <c r="EK1181" s="472"/>
      <c r="EL1181" s="472"/>
      <c r="EM1181" s="472"/>
      <c r="EN1181" s="472"/>
      <c r="EO1181" s="472"/>
      <c r="EP1181" s="472"/>
      <c r="EQ1181" s="472"/>
      <c r="ER1181" s="472"/>
      <c r="ES1181" s="472"/>
      <c r="ET1181" s="472"/>
      <c r="EU1181" s="472"/>
      <c r="EV1181" s="472"/>
      <c r="EW1181" s="472"/>
      <c r="EX1181" s="472"/>
      <c r="EY1181" s="472"/>
      <c r="EZ1181" s="472"/>
      <c r="FA1181" s="472"/>
      <c r="FB1181" s="472"/>
      <c r="FC1181" s="472"/>
      <c r="FD1181" s="472"/>
      <c r="FE1181" s="472"/>
      <c r="FF1181" s="472"/>
      <c r="FG1181" s="472"/>
      <c r="FH1181" s="472"/>
      <c r="FI1181" s="472"/>
      <c r="FJ1181" s="472"/>
      <c r="FK1181" s="472"/>
      <c r="FL1181" s="472"/>
      <c r="FM1181" s="472"/>
      <c r="FN1181" s="472"/>
      <c r="FO1181" s="472"/>
      <c r="FP1181" s="472"/>
      <c r="FQ1181" s="472"/>
      <c r="FR1181" s="472"/>
      <c r="FS1181" s="472"/>
      <c r="FT1181" s="472"/>
      <c r="FU1181" s="472"/>
      <c r="FV1181" s="472"/>
      <c r="FW1181" s="472"/>
      <c r="FX1181" s="472"/>
      <c r="FY1181" s="472"/>
      <c r="FZ1181" s="472"/>
      <c r="GA1181" s="472"/>
      <c r="GB1181" s="472"/>
      <c r="GC1181" s="472"/>
      <c r="GD1181" s="472"/>
      <c r="GE1181" s="472"/>
      <c r="GF1181" s="472"/>
      <c r="GG1181" s="472"/>
      <c r="GH1181" s="472"/>
      <c r="GI1181" s="472"/>
      <c r="GJ1181" s="472"/>
      <c r="GK1181" s="472"/>
      <c r="GL1181" s="472"/>
      <c r="GM1181" s="472"/>
      <c r="GN1181" s="472"/>
      <c r="GO1181" s="472"/>
      <c r="GP1181" s="472"/>
      <c r="GQ1181" s="472"/>
      <c r="GR1181" s="472"/>
      <c r="GS1181" s="472"/>
      <c r="GT1181" s="472"/>
      <c r="GU1181" s="472"/>
      <c r="GV1181" s="472"/>
    </row>
    <row r="1182" spans="1:204" s="524" customFormat="1" ht="32" x14ac:dyDescent="0.2">
      <c r="A1182" s="520" t="s">
        <v>3822</v>
      </c>
      <c r="B1182" s="521" t="s">
        <v>505</v>
      </c>
      <c r="C1182" s="522"/>
      <c r="D1182" s="512"/>
      <c r="E1182" s="512"/>
      <c r="F1182" s="512"/>
      <c r="G1182" s="512"/>
      <c r="H1182" s="512"/>
      <c r="I1182" s="512"/>
      <c r="J1182" s="512"/>
      <c r="K1182" s="512"/>
      <c r="L1182" s="512"/>
      <c r="M1182" s="512"/>
      <c r="N1182" s="512"/>
      <c r="O1182" s="512"/>
      <c r="P1182" s="512"/>
      <c r="Q1182" s="512"/>
      <c r="R1182" s="512"/>
      <c r="S1182" s="512"/>
      <c r="T1182" s="512"/>
      <c r="U1182" s="512"/>
      <c r="V1182" s="512"/>
      <c r="W1182" s="512"/>
      <c r="X1182" s="478">
        <v>0</v>
      </c>
      <c r="Y1182" s="512"/>
      <c r="Z1182" s="512"/>
      <c r="AA1182" s="512"/>
      <c r="AB1182" s="512"/>
      <c r="AC1182" s="512"/>
      <c r="AD1182" s="512"/>
      <c r="AE1182" s="512"/>
      <c r="AF1182" s="512"/>
      <c r="AG1182" s="512"/>
      <c r="AH1182" s="512"/>
      <c r="AI1182" s="512"/>
      <c r="AJ1182" s="512"/>
      <c r="AK1182" s="512"/>
      <c r="AL1182" s="512"/>
      <c r="AM1182" s="512"/>
      <c r="AN1182" s="512"/>
      <c r="AO1182" s="512"/>
      <c r="AP1182" s="512"/>
      <c r="AQ1182" s="512"/>
      <c r="AR1182" s="512"/>
      <c r="AS1182" s="512"/>
      <c r="AT1182" s="512"/>
      <c r="AU1182" s="512"/>
      <c r="AV1182" s="512"/>
      <c r="AW1182" s="512"/>
      <c r="AX1182" s="512"/>
      <c r="AY1182" s="512"/>
      <c r="AZ1182" s="512"/>
      <c r="BA1182" s="512"/>
      <c r="BB1182" s="512"/>
      <c r="BC1182" s="512"/>
      <c r="BD1182" s="522"/>
      <c r="BE1182" s="522"/>
      <c r="BF1182" s="523"/>
      <c r="BG1182" s="523">
        <v>0</v>
      </c>
      <c r="BH1182" s="523">
        <v>0</v>
      </c>
      <c r="BI1182" s="523"/>
      <c r="BJ1182" s="523"/>
      <c r="BK1182" s="523"/>
      <c r="BL1182" s="523"/>
      <c r="BM1182" s="523"/>
      <c r="BN1182" s="523"/>
      <c r="BO1182" s="523"/>
      <c r="BP1182" s="523"/>
      <c r="BQ1182" s="523"/>
      <c r="BR1182" s="523"/>
      <c r="BS1182" s="523"/>
      <c r="BT1182" s="523"/>
      <c r="BU1182" s="523"/>
      <c r="BV1182" s="523"/>
      <c r="BW1182" s="523"/>
      <c r="BX1182" s="523"/>
      <c r="BY1182" s="523"/>
      <c r="BZ1182" s="523"/>
      <c r="CA1182" s="523"/>
      <c r="CB1182" s="523"/>
      <c r="CC1182" s="523"/>
      <c r="CD1182" s="523"/>
      <c r="CE1182" s="523"/>
      <c r="CF1182" s="523"/>
      <c r="CG1182" s="523"/>
      <c r="CH1182" s="523"/>
      <c r="CI1182" s="523"/>
      <c r="CJ1182" s="523"/>
      <c r="CK1182" s="523"/>
      <c r="CL1182" s="523"/>
      <c r="CM1182" s="523"/>
      <c r="CN1182" s="523"/>
      <c r="CO1182" s="523"/>
      <c r="CP1182" s="523"/>
      <c r="CQ1182" s="523"/>
      <c r="CR1182" s="523"/>
      <c r="CS1182" s="523"/>
      <c r="CT1182" s="523"/>
      <c r="CU1182" s="523"/>
      <c r="CV1182" s="523"/>
      <c r="CW1182" s="523"/>
      <c r="CX1182" s="523"/>
      <c r="CY1182" s="523"/>
      <c r="CZ1182" s="523"/>
      <c r="DA1182" s="523"/>
      <c r="DB1182" s="523"/>
      <c r="DC1182" s="523"/>
      <c r="DD1182" s="523"/>
      <c r="DE1182" s="523"/>
      <c r="DF1182" s="523"/>
      <c r="DG1182" s="523"/>
      <c r="DH1182" s="523"/>
      <c r="DI1182" s="523"/>
      <c r="DJ1182" s="523"/>
      <c r="DK1182" s="523"/>
      <c r="DL1182" s="523"/>
      <c r="DM1182" s="523"/>
      <c r="DN1182" s="523"/>
      <c r="DO1182" s="523"/>
      <c r="DP1182" s="523"/>
      <c r="DQ1182" s="523"/>
      <c r="DR1182" s="523"/>
      <c r="DS1182" s="523"/>
      <c r="DT1182" s="523"/>
      <c r="DU1182" s="523"/>
      <c r="DV1182" s="523"/>
      <c r="DW1182" s="523"/>
      <c r="DX1182" s="523"/>
      <c r="DY1182" s="523"/>
      <c r="DZ1182" s="523"/>
      <c r="EA1182" s="523"/>
      <c r="EB1182" s="523"/>
      <c r="EC1182" s="523"/>
      <c r="ED1182" s="523"/>
      <c r="EE1182" s="523"/>
      <c r="EF1182" s="523"/>
      <c r="EG1182" s="523"/>
      <c r="EH1182" s="523"/>
      <c r="EI1182" s="523"/>
      <c r="EJ1182" s="523"/>
      <c r="EK1182" s="523"/>
      <c r="EL1182" s="523"/>
      <c r="EM1182" s="523"/>
      <c r="EN1182" s="523"/>
      <c r="EO1182" s="523"/>
      <c r="EP1182" s="523"/>
      <c r="EQ1182" s="523"/>
      <c r="ER1182" s="523"/>
      <c r="ES1182" s="523"/>
      <c r="ET1182" s="523"/>
      <c r="EU1182" s="523"/>
      <c r="EV1182" s="523"/>
      <c r="EW1182" s="523"/>
      <c r="EX1182" s="523"/>
      <c r="EY1182" s="523"/>
      <c r="EZ1182" s="523"/>
      <c r="FA1182" s="523"/>
      <c r="FB1182" s="523"/>
      <c r="FC1182" s="523"/>
      <c r="FD1182" s="523"/>
      <c r="FE1182" s="523"/>
      <c r="FF1182" s="523"/>
      <c r="FG1182" s="523"/>
      <c r="FH1182" s="523"/>
      <c r="FI1182" s="523"/>
      <c r="FJ1182" s="523"/>
      <c r="FK1182" s="523"/>
      <c r="FL1182" s="523"/>
      <c r="FM1182" s="523"/>
      <c r="FN1182" s="523"/>
      <c r="FO1182" s="523"/>
      <c r="FP1182" s="523"/>
      <c r="FQ1182" s="523"/>
      <c r="FR1182" s="523"/>
      <c r="FS1182" s="523"/>
      <c r="FT1182" s="523"/>
      <c r="FU1182" s="523"/>
      <c r="FV1182" s="523"/>
      <c r="FW1182" s="523"/>
      <c r="FX1182" s="523"/>
      <c r="FY1182" s="523"/>
      <c r="FZ1182" s="523"/>
      <c r="GA1182" s="523"/>
      <c r="GB1182" s="523"/>
      <c r="GC1182" s="523"/>
      <c r="GD1182" s="523"/>
      <c r="GE1182" s="523"/>
      <c r="GF1182" s="523"/>
      <c r="GG1182" s="523"/>
      <c r="GH1182" s="523"/>
      <c r="GI1182" s="523"/>
      <c r="GJ1182" s="523"/>
      <c r="GK1182" s="523"/>
      <c r="GL1182" s="523"/>
      <c r="GM1182" s="523"/>
      <c r="GN1182" s="523"/>
      <c r="GO1182" s="523"/>
      <c r="GP1182" s="523"/>
      <c r="GQ1182" s="523"/>
      <c r="GR1182" s="523"/>
      <c r="GS1182" s="523"/>
      <c r="GT1182" s="523"/>
      <c r="GU1182" s="523"/>
      <c r="GV1182" s="523"/>
    </row>
    <row r="1183" spans="1:204" s="473" customFormat="1" x14ac:dyDescent="0.2">
      <c r="A1183" s="491"/>
      <c r="B1183" s="492" t="s">
        <v>3823</v>
      </c>
      <c r="C1183" s="475" t="s">
        <v>1158</v>
      </c>
      <c r="D1183" s="478">
        <v>0.3</v>
      </c>
      <c r="E1183" s="478"/>
      <c r="F1183" s="478"/>
      <c r="G1183" s="478"/>
      <c r="H1183" s="478"/>
      <c r="I1183" s="478"/>
      <c r="J1183" s="478"/>
      <c r="K1183" s="478"/>
      <c r="L1183" s="478"/>
      <c r="M1183" s="478"/>
      <c r="N1183" s="478"/>
      <c r="O1183" s="478"/>
      <c r="P1183" s="478"/>
      <c r="Q1183" s="478"/>
      <c r="R1183" s="478"/>
      <c r="S1183" s="478"/>
      <c r="T1183" s="478"/>
      <c r="U1183" s="478"/>
      <c r="V1183" s="478"/>
      <c r="W1183" s="478"/>
      <c r="X1183" s="478">
        <v>0</v>
      </c>
      <c r="Y1183" s="478"/>
      <c r="Z1183" s="478"/>
      <c r="AA1183" s="478"/>
      <c r="AB1183" s="478"/>
      <c r="AC1183" s="478"/>
      <c r="AD1183" s="478"/>
      <c r="AE1183" s="478"/>
      <c r="AF1183" s="478"/>
      <c r="AG1183" s="478"/>
      <c r="AH1183" s="478"/>
      <c r="AI1183" s="478"/>
      <c r="AJ1183" s="478"/>
      <c r="AK1183" s="478"/>
      <c r="AL1183" s="478"/>
      <c r="AM1183" s="478"/>
      <c r="AN1183" s="478"/>
      <c r="AO1183" s="478"/>
      <c r="AP1183" s="478"/>
      <c r="AQ1183" s="478"/>
      <c r="AR1183" s="478"/>
      <c r="AS1183" s="478"/>
      <c r="AT1183" s="478"/>
      <c r="AU1183" s="478"/>
      <c r="AV1183" s="478"/>
      <c r="AW1183" s="478"/>
      <c r="AX1183" s="478"/>
      <c r="AY1183" s="478"/>
      <c r="AZ1183" s="478"/>
      <c r="BA1183" s="478"/>
      <c r="BB1183" s="478"/>
      <c r="BC1183" s="478"/>
      <c r="BD1183" s="475" t="s">
        <v>3002</v>
      </c>
      <c r="BE1183" s="475"/>
      <c r="BF1183" s="472"/>
      <c r="BG1183" s="472">
        <v>0</v>
      </c>
      <c r="BH1183" s="472">
        <v>0.3</v>
      </c>
      <c r="BI1183" s="472"/>
      <c r="BJ1183" s="472"/>
      <c r="BK1183" s="472"/>
      <c r="BL1183" s="472"/>
      <c r="BM1183" s="472"/>
      <c r="BN1183" s="472"/>
      <c r="BO1183" s="472"/>
      <c r="BP1183" s="472"/>
      <c r="BQ1183" s="472"/>
      <c r="BR1183" s="472"/>
      <c r="BS1183" s="472"/>
      <c r="BT1183" s="472"/>
      <c r="BU1183" s="472"/>
      <c r="BV1183" s="472"/>
      <c r="BW1183" s="472"/>
      <c r="BX1183" s="472"/>
      <c r="BY1183" s="472"/>
      <c r="BZ1183" s="472"/>
      <c r="CA1183" s="472"/>
      <c r="CB1183" s="472"/>
      <c r="CC1183" s="472"/>
      <c r="CD1183" s="472"/>
      <c r="CE1183" s="472"/>
      <c r="CF1183" s="472"/>
      <c r="CG1183" s="472"/>
      <c r="CH1183" s="472"/>
      <c r="CI1183" s="472"/>
      <c r="CJ1183" s="472"/>
      <c r="CK1183" s="472"/>
      <c r="CL1183" s="472"/>
      <c r="CM1183" s="472"/>
      <c r="CN1183" s="472"/>
      <c r="CO1183" s="472"/>
      <c r="CP1183" s="472"/>
      <c r="CQ1183" s="472"/>
      <c r="CR1183" s="472"/>
      <c r="CS1183" s="472"/>
      <c r="CT1183" s="472"/>
      <c r="CU1183" s="472"/>
      <c r="CV1183" s="472"/>
      <c r="CW1183" s="472"/>
      <c r="CX1183" s="472"/>
      <c r="CY1183" s="472"/>
      <c r="CZ1183" s="472"/>
      <c r="DA1183" s="472"/>
      <c r="DB1183" s="472"/>
      <c r="DC1183" s="472"/>
      <c r="DD1183" s="472"/>
      <c r="DE1183" s="472"/>
      <c r="DF1183" s="472"/>
      <c r="DG1183" s="472"/>
      <c r="DH1183" s="472"/>
      <c r="DI1183" s="472"/>
      <c r="DJ1183" s="472"/>
      <c r="DK1183" s="472"/>
      <c r="DL1183" s="472"/>
      <c r="DM1183" s="472"/>
      <c r="DN1183" s="472"/>
      <c r="DO1183" s="472"/>
      <c r="DP1183" s="472"/>
      <c r="DQ1183" s="472"/>
      <c r="DR1183" s="472"/>
      <c r="DS1183" s="472"/>
      <c r="DT1183" s="472"/>
      <c r="DU1183" s="472"/>
      <c r="DV1183" s="472"/>
      <c r="DW1183" s="472"/>
      <c r="DX1183" s="472"/>
      <c r="DY1183" s="472"/>
      <c r="DZ1183" s="472"/>
      <c r="EA1183" s="472"/>
      <c r="EB1183" s="472"/>
      <c r="EC1183" s="472"/>
      <c r="ED1183" s="472"/>
      <c r="EE1183" s="472"/>
      <c r="EF1183" s="472"/>
      <c r="EG1183" s="472"/>
      <c r="EH1183" s="472"/>
      <c r="EI1183" s="472"/>
      <c r="EJ1183" s="472"/>
      <c r="EK1183" s="472"/>
      <c r="EL1183" s="472"/>
      <c r="EM1183" s="472"/>
      <c r="EN1183" s="472"/>
      <c r="EO1183" s="472"/>
      <c r="EP1183" s="472"/>
      <c r="EQ1183" s="472"/>
      <c r="ER1183" s="472"/>
      <c r="ES1183" s="472"/>
      <c r="ET1183" s="472"/>
      <c r="EU1183" s="472"/>
      <c r="EV1183" s="472"/>
      <c r="EW1183" s="472"/>
      <c r="EX1183" s="472"/>
      <c r="EY1183" s="472"/>
      <c r="EZ1183" s="472"/>
      <c r="FA1183" s="472"/>
      <c r="FB1183" s="472"/>
      <c r="FC1183" s="472"/>
      <c r="FD1183" s="472"/>
      <c r="FE1183" s="472"/>
      <c r="FF1183" s="472"/>
      <c r="FG1183" s="472"/>
      <c r="FH1183" s="472"/>
      <c r="FI1183" s="472"/>
      <c r="FJ1183" s="472"/>
      <c r="FK1183" s="472"/>
      <c r="FL1183" s="472"/>
      <c r="FM1183" s="472"/>
      <c r="FN1183" s="472"/>
      <c r="FO1183" s="472"/>
      <c r="FP1183" s="472"/>
      <c r="FQ1183" s="472"/>
      <c r="FR1183" s="472"/>
      <c r="FS1183" s="472"/>
      <c r="FT1183" s="472"/>
      <c r="FU1183" s="472"/>
      <c r="FV1183" s="472"/>
      <c r="FW1183" s="472"/>
      <c r="FX1183" s="472"/>
      <c r="FY1183" s="472"/>
      <c r="FZ1183" s="472"/>
      <c r="GA1183" s="472"/>
      <c r="GB1183" s="472"/>
      <c r="GC1183" s="472"/>
      <c r="GD1183" s="472"/>
      <c r="GE1183" s="472"/>
      <c r="GF1183" s="472"/>
      <c r="GG1183" s="472"/>
      <c r="GH1183" s="472"/>
      <c r="GI1183" s="472"/>
      <c r="GJ1183" s="472"/>
      <c r="GK1183" s="472"/>
      <c r="GL1183" s="472"/>
      <c r="GM1183" s="472"/>
      <c r="GN1183" s="472"/>
      <c r="GO1183" s="472"/>
      <c r="GP1183" s="472"/>
      <c r="GQ1183" s="472"/>
      <c r="GR1183" s="472"/>
      <c r="GS1183" s="472"/>
      <c r="GT1183" s="472"/>
      <c r="GU1183" s="472"/>
      <c r="GV1183" s="472"/>
    </row>
    <row r="1184" spans="1:204" s="473" customFormat="1" x14ac:dyDescent="0.2">
      <c r="A1184" s="491"/>
      <c r="B1184" s="492" t="s">
        <v>3824</v>
      </c>
      <c r="C1184" s="475" t="s">
        <v>1158</v>
      </c>
      <c r="D1184" s="478">
        <v>1.3</v>
      </c>
      <c r="E1184" s="478"/>
      <c r="F1184" s="478"/>
      <c r="G1184" s="478"/>
      <c r="H1184" s="478"/>
      <c r="I1184" s="478"/>
      <c r="J1184" s="478"/>
      <c r="K1184" s="478"/>
      <c r="L1184" s="478"/>
      <c r="M1184" s="478"/>
      <c r="N1184" s="478"/>
      <c r="O1184" s="478"/>
      <c r="P1184" s="478"/>
      <c r="Q1184" s="478"/>
      <c r="R1184" s="478"/>
      <c r="S1184" s="478"/>
      <c r="T1184" s="478"/>
      <c r="U1184" s="478"/>
      <c r="V1184" s="478"/>
      <c r="W1184" s="478"/>
      <c r="X1184" s="478">
        <v>0</v>
      </c>
      <c r="Y1184" s="478"/>
      <c r="Z1184" s="478"/>
      <c r="AA1184" s="478"/>
      <c r="AB1184" s="478"/>
      <c r="AC1184" s="478"/>
      <c r="AD1184" s="478"/>
      <c r="AE1184" s="478"/>
      <c r="AF1184" s="478"/>
      <c r="AG1184" s="478"/>
      <c r="AH1184" s="478"/>
      <c r="AI1184" s="478"/>
      <c r="AJ1184" s="478"/>
      <c r="AK1184" s="478"/>
      <c r="AL1184" s="478"/>
      <c r="AM1184" s="478"/>
      <c r="AN1184" s="478"/>
      <c r="AO1184" s="478"/>
      <c r="AP1184" s="478"/>
      <c r="AQ1184" s="478"/>
      <c r="AR1184" s="478"/>
      <c r="AS1184" s="478"/>
      <c r="AT1184" s="478"/>
      <c r="AU1184" s="478"/>
      <c r="AV1184" s="478"/>
      <c r="AW1184" s="478"/>
      <c r="AX1184" s="478"/>
      <c r="AY1184" s="478"/>
      <c r="AZ1184" s="478"/>
      <c r="BA1184" s="478"/>
      <c r="BB1184" s="478"/>
      <c r="BC1184" s="478"/>
      <c r="BD1184" s="475" t="s">
        <v>3002</v>
      </c>
      <c r="BE1184" s="475"/>
      <c r="BF1184" s="472"/>
      <c r="BG1184" s="472">
        <v>0</v>
      </c>
      <c r="BH1184" s="472">
        <v>1.3</v>
      </c>
      <c r="BI1184" s="472"/>
      <c r="BJ1184" s="472"/>
      <c r="BK1184" s="472"/>
      <c r="BL1184" s="472"/>
      <c r="BM1184" s="472"/>
      <c r="BN1184" s="472"/>
      <c r="BO1184" s="472"/>
      <c r="BP1184" s="472"/>
      <c r="BQ1184" s="472"/>
      <c r="BR1184" s="472"/>
      <c r="BS1184" s="472"/>
      <c r="BT1184" s="472"/>
      <c r="BU1184" s="472"/>
      <c r="BV1184" s="472"/>
      <c r="BW1184" s="472"/>
      <c r="BX1184" s="472"/>
      <c r="BY1184" s="472"/>
      <c r="BZ1184" s="472"/>
      <c r="CA1184" s="472"/>
      <c r="CB1184" s="472"/>
      <c r="CC1184" s="472"/>
      <c r="CD1184" s="472"/>
      <c r="CE1184" s="472"/>
      <c r="CF1184" s="472"/>
      <c r="CG1184" s="472"/>
      <c r="CH1184" s="472"/>
      <c r="CI1184" s="472"/>
      <c r="CJ1184" s="472"/>
      <c r="CK1184" s="472"/>
      <c r="CL1184" s="472"/>
      <c r="CM1184" s="472"/>
      <c r="CN1184" s="472"/>
      <c r="CO1184" s="472"/>
      <c r="CP1184" s="472"/>
      <c r="CQ1184" s="472"/>
      <c r="CR1184" s="472"/>
      <c r="CS1184" s="472"/>
      <c r="CT1184" s="472"/>
      <c r="CU1184" s="472"/>
      <c r="CV1184" s="472"/>
      <c r="CW1184" s="472"/>
      <c r="CX1184" s="472"/>
      <c r="CY1184" s="472"/>
      <c r="CZ1184" s="472"/>
      <c r="DA1184" s="472"/>
      <c r="DB1184" s="472"/>
      <c r="DC1184" s="472"/>
      <c r="DD1184" s="472"/>
      <c r="DE1184" s="472"/>
      <c r="DF1184" s="472"/>
      <c r="DG1184" s="472"/>
      <c r="DH1184" s="472"/>
      <c r="DI1184" s="472"/>
      <c r="DJ1184" s="472"/>
      <c r="DK1184" s="472"/>
      <c r="DL1184" s="472"/>
      <c r="DM1184" s="472"/>
      <c r="DN1184" s="472"/>
      <c r="DO1184" s="472"/>
      <c r="DP1184" s="472"/>
      <c r="DQ1184" s="472"/>
      <c r="DR1184" s="472"/>
      <c r="DS1184" s="472"/>
      <c r="DT1184" s="472"/>
      <c r="DU1184" s="472"/>
      <c r="DV1184" s="472"/>
      <c r="DW1184" s="472"/>
      <c r="DX1184" s="472"/>
      <c r="DY1184" s="472"/>
      <c r="DZ1184" s="472"/>
      <c r="EA1184" s="472"/>
      <c r="EB1184" s="472"/>
      <c r="EC1184" s="472"/>
      <c r="ED1184" s="472"/>
      <c r="EE1184" s="472"/>
      <c r="EF1184" s="472"/>
      <c r="EG1184" s="472"/>
      <c r="EH1184" s="472"/>
      <c r="EI1184" s="472"/>
      <c r="EJ1184" s="472"/>
      <c r="EK1184" s="472"/>
      <c r="EL1184" s="472"/>
      <c r="EM1184" s="472"/>
      <c r="EN1184" s="472"/>
      <c r="EO1184" s="472"/>
      <c r="EP1184" s="472"/>
      <c r="EQ1184" s="472"/>
      <c r="ER1184" s="472"/>
      <c r="ES1184" s="472"/>
      <c r="ET1184" s="472"/>
      <c r="EU1184" s="472"/>
      <c r="EV1184" s="472"/>
      <c r="EW1184" s="472"/>
      <c r="EX1184" s="472"/>
      <c r="EY1184" s="472"/>
      <c r="EZ1184" s="472"/>
      <c r="FA1184" s="472"/>
      <c r="FB1184" s="472"/>
      <c r="FC1184" s="472"/>
      <c r="FD1184" s="472"/>
      <c r="FE1184" s="472"/>
      <c r="FF1184" s="472"/>
      <c r="FG1184" s="472"/>
      <c r="FH1184" s="472"/>
      <c r="FI1184" s="472"/>
      <c r="FJ1184" s="472"/>
      <c r="FK1184" s="472"/>
      <c r="FL1184" s="472"/>
      <c r="FM1184" s="472"/>
      <c r="FN1184" s="472"/>
      <c r="FO1184" s="472"/>
      <c r="FP1184" s="472"/>
      <c r="FQ1184" s="472"/>
      <c r="FR1184" s="472"/>
      <c r="FS1184" s="472"/>
      <c r="FT1184" s="472"/>
      <c r="FU1184" s="472"/>
      <c r="FV1184" s="472"/>
      <c r="FW1184" s="472"/>
      <c r="FX1184" s="472"/>
      <c r="FY1184" s="472"/>
      <c r="FZ1184" s="472"/>
      <c r="GA1184" s="472"/>
      <c r="GB1184" s="472"/>
      <c r="GC1184" s="472"/>
      <c r="GD1184" s="472"/>
      <c r="GE1184" s="472"/>
      <c r="GF1184" s="472"/>
      <c r="GG1184" s="472"/>
      <c r="GH1184" s="472"/>
      <c r="GI1184" s="472"/>
      <c r="GJ1184" s="472"/>
      <c r="GK1184" s="472"/>
      <c r="GL1184" s="472"/>
      <c r="GM1184" s="472"/>
      <c r="GN1184" s="472"/>
      <c r="GO1184" s="472"/>
      <c r="GP1184" s="472"/>
      <c r="GQ1184" s="472"/>
      <c r="GR1184" s="472"/>
      <c r="GS1184" s="472"/>
      <c r="GT1184" s="472"/>
      <c r="GU1184" s="472"/>
      <c r="GV1184" s="472"/>
    </row>
    <row r="1185" spans="1:204" s="473" customFormat="1" x14ac:dyDescent="0.2">
      <c r="A1185" s="491"/>
      <c r="B1185" s="501" t="s">
        <v>3825</v>
      </c>
      <c r="C1185" s="475" t="s">
        <v>1158</v>
      </c>
      <c r="D1185" s="478">
        <v>1.92</v>
      </c>
      <c r="E1185" s="478"/>
      <c r="F1185" s="478"/>
      <c r="G1185" s="478"/>
      <c r="H1185" s="478"/>
      <c r="I1185" s="478"/>
      <c r="J1185" s="478"/>
      <c r="K1185" s="478"/>
      <c r="L1185" s="478"/>
      <c r="M1185" s="478"/>
      <c r="N1185" s="478"/>
      <c r="O1185" s="478"/>
      <c r="P1185" s="478"/>
      <c r="Q1185" s="478"/>
      <c r="R1185" s="478"/>
      <c r="S1185" s="478"/>
      <c r="T1185" s="478"/>
      <c r="U1185" s="478"/>
      <c r="V1185" s="478"/>
      <c r="W1185" s="478"/>
      <c r="X1185" s="478">
        <v>0</v>
      </c>
      <c r="Y1185" s="478"/>
      <c r="Z1185" s="478"/>
      <c r="AA1185" s="478"/>
      <c r="AB1185" s="478"/>
      <c r="AC1185" s="478"/>
      <c r="AD1185" s="478"/>
      <c r="AE1185" s="478"/>
      <c r="AF1185" s="478"/>
      <c r="AG1185" s="478"/>
      <c r="AH1185" s="478"/>
      <c r="AI1185" s="478"/>
      <c r="AJ1185" s="478"/>
      <c r="AK1185" s="478"/>
      <c r="AL1185" s="478"/>
      <c r="AM1185" s="478"/>
      <c r="AN1185" s="478"/>
      <c r="AO1185" s="478"/>
      <c r="AP1185" s="478"/>
      <c r="AQ1185" s="478"/>
      <c r="AR1185" s="478"/>
      <c r="AS1185" s="478"/>
      <c r="AT1185" s="478"/>
      <c r="AU1185" s="478"/>
      <c r="AV1185" s="478"/>
      <c r="AW1185" s="478"/>
      <c r="AX1185" s="478"/>
      <c r="AY1185" s="478"/>
      <c r="AZ1185" s="478"/>
      <c r="BA1185" s="478">
        <v>1.92</v>
      </c>
      <c r="BB1185" s="478"/>
      <c r="BC1185" s="478"/>
      <c r="BD1185" s="475" t="s">
        <v>3043</v>
      </c>
      <c r="BE1185" s="475" t="s">
        <v>3826</v>
      </c>
      <c r="BF1185" s="472">
        <v>2017</v>
      </c>
      <c r="BG1185" s="472">
        <v>1.92</v>
      </c>
      <c r="BH1185" s="472">
        <v>0</v>
      </c>
      <c r="BI1185" s="472"/>
      <c r="BJ1185" s="472"/>
      <c r="BK1185" s="472"/>
      <c r="BL1185" s="472"/>
      <c r="BM1185" s="472"/>
      <c r="BN1185" s="472"/>
      <c r="BO1185" s="472"/>
      <c r="BP1185" s="472"/>
      <c r="BQ1185" s="472"/>
      <c r="BR1185" s="472"/>
      <c r="BS1185" s="472"/>
      <c r="BT1185" s="472"/>
      <c r="BU1185" s="472"/>
      <c r="BV1185" s="472"/>
      <c r="BW1185" s="472"/>
      <c r="BX1185" s="472"/>
      <c r="BY1185" s="472"/>
      <c r="BZ1185" s="472"/>
      <c r="CA1185" s="472"/>
      <c r="CB1185" s="472"/>
      <c r="CC1185" s="472"/>
      <c r="CD1185" s="472"/>
      <c r="CE1185" s="472"/>
      <c r="CF1185" s="472"/>
      <c r="CG1185" s="472"/>
      <c r="CH1185" s="472"/>
      <c r="CI1185" s="472"/>
      <c r="CJ1185" s="472"/>
      <c r="CK1185" s="472"/>
      <c r="CL1185" s="472"/>
      <c r="CM1185" s="472"/>
      <c r="CN1185" s="472"/>
      <c r="CO1185" s="472"/>
      <c r="CP1185" s="472"/>
      <c r="CQ1185" s="472"/>
      <c r="CR1185" s="472"/>
      <c r="CS1185" s="472"/>
      <c r="CT1185" s="472"/>
      <c r="CU1185" s="472"/>
      <c r="CV1185" s="472"/>
      <c r="CW1185" s="472"/>
      <c r="CX1185" s="472"/>
      <c r="CY1185" s="472"/>
      <c r="CZ1185" s="472"/>
      <c r="DA1185" s="472"/>
      <c r="DB1185" s="472"/>
      <c r="DC1185" s="472"/>
      <c r="DD1185" s="472"/>
      <c r="DE1185" s="472"/>
      <c r="DF1185" s="472"/>
      <c r="DG1185" s="472"/>
      <c r="DH1185" s="472"/>
      <c r="DI1185" s="472"/>
      <c r="DJ1185" s="472"/>
      <c r="DK1185" s="472"/>
      <c r="DL1185" s="472"/>
      <c r="DM1185" s="472"/>
      <c r="DN1185" s="472"/>
      <c r="DO1185" s="472"/>
      <c r="DP1185" s="472"/>
      <c r="DQ1185" s="472"/>
      <c r="DR1185" s="472"/>
      <c r="DS1185" s="472"/>
      <c r="DT1185" s="472"/>
      <c r="DU1185" s="472"/>
      <c r="DV1185" s="472"/>
      <c r="DW1185" s="472"/>
      <c r="DX1185" s="472"/>
      <c r="DY1185" s="472"/>
      <c r="DZ1185" s="472"/>
      <c r="EA1185" s="472"/>
      <c r="EB1185" s="472"/>
      <c r="EC1185" s="472"/>
      <c r="ED1185" s="472"/>
      <c r="EE1185" s="472"/>
      <c r="EF1185" s="472"/>
      <c r="EG1185" s="472"/>
      <c r="EH1185" s="472"/>
      <c r="EI1185" s="472"/>
      <c r="EJ1185" s="472"/>
      <c r="EK1185" s="472"/>
      <c r="EL1185" s="472"/>
      <c r="EM1185" s="472"/>
      <c r="EN1185" s="472"/>
      <c r="EO1185" s="472"/>
      <c r="EP1185" s="472"/>
      <c r="EQ1185" s="472"/>
      <c r="ER1185" s="472"/>
      <c r="ES1185" s="472"/>
      <c r="ET1185" s="472"/>
      <c r="EU1185" s="472"/>
      <c r="EV1185" s="472"/>
      <c r="EW1185" s="472"/>
      <c r="EX1185" s="472"/>
      <c r="EY1185" s="472"/>
      <c r="EZ1185" s="472"/>
      <c r="FA1185" s="472"/>
      <c r="FB1185" s="472"/>
      <c r="FC1185" s="472"/>
      <c r="FD1185" s="472"/>
      <c r="FE1185" s="472"/>
      <c r="FF1185" s="472"/>
      <c r="FG1185" s="472"/>
      <c r="FH1185" s="472"/>
      <c r="FI1185" s="472"/>
      <c r="FJ1185" s="472"/>
      <c r="FK1185" s="472"/>
      <c r="FL1185" s="472"/>
      <c r="FM1185" s="472"/>
      <c r="FN1185" s="472"/>
      <c r="FO1185" s="472"/>
      <c r="FP1185" s="472"/>
      <c r="FQ1185" s="472"/>
      <c r="FR1185" s="472"/>
      <c r="FS1185" s="472"/>
      <c r="FT1185" s="472"/>
      <c r="FU1185" s="472"/>
      <c r="FV1185" s="472"/>
      <c r="FW1185" s="472"/>
      <c r="FX1185" s="472"/>
      <c r="FY1185" s="472"/>
      <c r="FZ1185" s="472"/>
      <c r="GA1185" s="472"/>
      <c r="GB1185" s="472"/>
      <c r="GC1185" s="472"/>
      <c r="GD1185" s="472"/>
      <c r="GE1185" s="472"/>
      <c r="GF1185" s="472"/>
      <c r="GG1185" s="472"/>
      <c r="GH1185" s="472"/>
      <c r="GI1185" s="472"/>
      <c r="GJ1185" s="472"/>
      <c r="GK1185" s="472"/>
      <c r="GL1185" s="472"/>
      <c r="GM1185" s="472"/>
      <c r="GN1185" s="472"/>
      <c r="GO1185" s="472"/>
      <c r="GP1185" s="472"/>
      <c r="GQ1185" s="472"/>
      <c r="GR1185" s="472"/>
      <c r="GS1185" s="472"/>
      <c r="GT1185" s="472"/>
      <c r="GU1185" s="472"/>
      <c r="GV1185" s="472"/>
    </row>
    <row r="1186" spans="1:204" s="473" customFormat="1" ht="32" x14ac:dyDescent="0.2">
      <c r="A1186" s="491"/>
      <c r="B1186" s="479" t="s">
        <v>3827</v>
      </c>
      <c r="C1186" s="475" t="s">
        <v>1158</v>
      </c>
      <c r="D1186" s="478">
        <v>0.79999999999999993</v>
      </c>
      <c r="E1186" s="478"/>
      <c r="F1186" s="478"/>
      <c r="G1186" s="478"/>
      <c r="H1186" s="478"/>
      <c r="I1186" s="478"/>
      <c r="J1186" s="478"/>
      <c r="K1186" s="478"/>
      <c r="L1186" s="478"/>
      <c r="M1186" s="478"/>
      <c r="N1186" s="478"/>
      <c r="O1186" s="478"/>
      <c r="P1186" s="478"/>
      <c r="Q1186" s="478"/>
      <c r="R1186" s="478"/>
      <c r="S1186" s="478"/>
      <c r="T1186" s="478"/>
      <c r="U1186" s="478"/>
      <c r="V1186" s="478"/>
      <c r="W1186" s="478"/>
      <c r="X1186" s="478">
        <v>0</v>
      </c>
      <c r="Y1186" s="478"/>
      <c r="Z1186" s="478"/>
      <c r="AA1186" s="478"/>
      <c r="AB1186" s="478"/>
      <c r="AC1186" s="478"/>
      <c r="AD1186" s="478"/>
      <c r="AE1186" s="478"/>
      <c r="AF1186" s="478"/>
      <c r="AG1186" s="478"/>
      <c r="AH1186" s="478"/>
      <c r="AI1186" s="478"/>
      <c r="AJ1186" s="478"/>
      <c r="AK1186" s="478"/>
      <c r="AL1186" s="478"/>
      <c r="AM1186" s="478"/>
      <c r="AN1186" s="478"/>
      <c r="AO1186" s="478"/>
      <c r="AP1186" s="478"/>
      <c r="AQ1186" s="478"/>
      <c r="AR1186" s="478"/>
      <c r="AS1186" s="478"/>
      <c r="AT1186" s="478"/>
      <c r="AU1186" s="478"/>
      <c r="AV1186" s="478"/>
      <c r="AW1186" s="478"/>
      <c r="AX1186" s="478"/>
      <c r="AY1186" s="478"/>
      <c r="AZ1186" s="478"/>
      <c r="BA1186" s="478">
        <v>0.1</v>
      </c>
      <c r="BB1186" s="478"/>
      <c r="BC1186" s="478"/>
      <c r="BD1186" s="475" t="s">
        <v>2974</v>
      </c>
      <c r="BE1186" s="480" t="s">
        <v>3828</v>
      </c>
      <c r="BF1186" s="472">
        <v>2017</v>
      </c>
      <c r="BG1186" s="472">
        <v>0.1</v>
      </c>
      <c r="BH1186" s="472">
        <v>0.7</v>
      </c>
      <c r="BI1186" s="472"/>
      <c r="BJ1186" s="472"/>
      <c r="BK1186" s="472"/>
      <c r="BL1186" s="472"/>
      <c r="BM1186" s="472"/>
      <c r="BN1186" s="472"/>
      <c r="BO1186" s="472"/>
      <c r="BP1186" s="472"/>
      <c r="BQ1186" s="472"/>
      <c r="BR1186" s="472"/>
      <c r="BS1186" s="472"/>
      <c r="BT1186" s="472"/>
      <c r="BU1186" s="472"/>
      <c r="BV1186" s="472"/>
      <c r="BW1186" s="472"/>
      <c r="BX1186" s="472"/>
      <c r="BY1186" s="472"/>
      <c r="BZ1186" s="472"/>
      <c r="CA1186" s="472"/>
      <c r="CB1186" s="472"/>
      <c r="CC1186" s="472"/>
      <c r="CD1186" s="472"/>
      <c r="CE1186" s="472"/>
      <c r="CF1186" s="472"/>
      <c r="CG1186" s="472"/>
      <c r="CH1186" s="472"/>
      <c r="CI1186" s="472"/>
      <c r="CJ1186" s="472"/>
      <c r="CK1186" s="472"/>
      <c r="CL1186" s="472"/>
      <c r="CM1186" s="472"/>
      <c r="CN1186" s="472"/>
      <c r="CO1186" s="472"/>
      <c r="CP1186" s="472"/>
      <c r="CQ1186" s="472"/>
      <c r="CR1186" s="472"/>
      <c r="CS1186" s="472"/>
      <c r="CT1186" s="472"/>
      <c r="CU1186" s="472"/>
      <c r="CV1186" s="472"/>
      <c r="CW1186" s="472"/>
      <c r="CX1186" s="472"/>
      <c r="CY1186" s="472"/>
      <c r="CZ1186" s="472"/>
      <c r="DA1186" s="472"/>
      <c r="DB1186" s="472"/>
      <c r="DC1186" s="472"/>
      <c r="DD1186" s="472"/>
      <c r="DE1186" s="472"/>
      <c r="DF1186" s="472"/>
      <c r="DG1186" s="472"/>
      <c r="DH1186" s="472"/>
      <c r="DI1186" s="472"/>
      <c r="DJ1186" s="472"/>
      <c r="DK1186" s="472"/>
      <c r="DL1186" s="472"/>
      <c r="DM1186" s="472"/>
      <c r="DN1186" s="472"/>
      <c r="DO1186" s="472"/>
      <c r="DP1186" s="472"/>
      <c r="DQ1186" s="472"/>
      <c r="DR1186" s="472"/>
      <c r="DS1186" s="472"/>
      <c r="DT1186" s="472"/>
      <c r="DU1186" s="472"/>
      <c r="DV1186" s="472"/>
      <c r="DW1186" s="472"/>
      <c r="DX1186" s="472"/>
      <c r="DY1186" s="472"/>
      <c r="DZ1186" s="472"/>
      <c r="EA1186" s="472"/>
      <c r="EB1186" s="472"/>
      <c r="EC1186" s="472"/>
      <c r="ED1186" s="472"/>
      <c r="EE1186" s="472"/>
      <c r="EF1186" s="472"/>
      <c r="EG1186" s="472"/>
      <c r="EH1186" s="472"/>
      <c r="EI1186" s="472"/>
      <c r="EJ1186" s="472"/>
      <c r="EK1186" s="472"/>
      <c r="EL1186" s="472"/>
      <c r="EM1186" s="472"/>
      <c r="EN1186" s="472"/>
      <c r="EO1186" s="472"/>
      <c r="EP1186" s="472"/>
      <c r="EQ1186" s="472"/>
      <c r="ER1186" s="472"/>
      <c r="ES1186" s="472"/>
      <c r="ET1186" s="472"/>
      <c r="EU1186" s="472"/>
      <c r="EV1186" s="472"/>
      <c r="EW1186" s="472"/>
      <c r="EX1186" s="472"/>
      <c r="EY1186" s="472"/>
      <c r="EZ1186" s="472"/>
      <c r="FA1186" s="472"/>
      <c r="FB1186" s="472"/>
      <c r="FC1186" s="472"/>
      <c r="FD1186" s="472"/>
      <c r="FE1186" s="472"/>
      <c r="FF1186" s="472"/>
      <c r="FG1186" s="472"/>
      <c r="FH1186" s="472"/>
      <c r="FI1186" s="472"/>
      <c r="FJ1186" s="472"/>
      <c r="FK1186" s="472"/>
      <c r="FL1186" s="472"/>
      <c r="FM1186" s="472"/>
      <c r="FN1186" s="472"/>
      <c r="FO1186" s="472"/>
      <c r="FP1186" s="472"/>
      <c r="FQ1186" s="472"/>
      <c r="FR1186" s="472"/>
      <c r="FS1186" s="472"/>
      <c r="FT1186" s="472"/>
      <c r="FU1186" s="472"/>
      <c r="FV1186" s="472"/>
      <c r="FW1186" s="472"/>
      <c r="FX1186" s="472"/>
      <c r="FY1186" s="472"/>
      <c r="FZ1186" s="472"/>
      <c r="GA1186" s="472"/>
      <c r="GB1186" s="472"/>
      <c r="GC1186" s="472"/>
      <c r="GD1186" s="472"/>
      <c r="GE1186" s="472"/>
      <c r="GF1186" s="472"/>
      <c r="GG1186" s="472"/>
      <c r="GH1186" s="472"/>
      <c r="GI1186" s="472"/>
      <c r="GJ1186" s="472"/>
      <c r="GK1186" s="472"/>
      <c r="GL1186" s="472"/>
      <c r="GM1186" s="472"/>
      <c r="GN1186" s="472"/>
      <c r="GO1186" s="472"/>
      <c r="GP1186" s="472"/>
      <c r="GQ1186" s="472"/>
      <c r="GR1186" s="472"/>
      <c r="GS1186" s="472"/>
      <c r="GT1186" s="472"/>
      <c r="GU1186" s="472"/>
      <c r="GV1186" s="472"/>
    </row>
    <row r="1187" spans="1:204" s="473" customFormat="1" x14ac:dyDescent="0.2">
      <c r="A1187" s="491"/>
      <c r="B1187" s="479" t="s">
        <v>3829</v>
      </c>
      <c r="C1187" s="475" t="s">
        <v>1158</v>
      </c>
      <c r="D1187" s="478">
        <v>1.3</v>
      </c>
      <c r="E1187" s="478"/>
      <c r="F1187" s="478"/>
      <c r="G1187" s="478"/>
      <c r="H1187" s="478"/>
      <c r="I1187" s="478"/>
      <c r="J1187" s="478"/>
      <c r="K1187" s="478"/>
      <c r="L1187" s="478"/>
      <c r="M1187" s="478"/>
      <c r="N1187" s="478"/>
      <c r="O1187" s="478"/>
      <c r="P1187" s="478"/>
      <c r="Q1187" s="478"/>
      <c r="R1187" s="478"/>
      <c r="S1187" s="478"/>
      <c r="T1187" s="478"/>
      <c r="U1187" s="478"/>
      <c r="V1187" s="478"/>
      <c r="W1187" s="478"/>
      <c r="X1187" s="478">
        <v>0</v>
      </c>
      <c r="Y1187" s="478"/>
      <c r="Z1187" s="478"/>
      <c r="AA1187" s="478"/>
      <c r="AB1187" s="478"/>
      <c r="AC1187" s="478"/>
      <c r="AD1187" s="478"/>
      <c r="AE1187" s="478"/>
      <c r="AF1187" s="478"/>
      <c r="AG1187" s="478"/>
      <c r="AH1187" s="478"/>
      <c r="AI1187" s="478"/>
      <c r="AJ1187" s="478"/>
      <c r="AK1187" s="478"/>
      <c r="AL1187" s="478"/>
      <c r="AM1187" s="478"/>
      <c r="AN1187" s="478"/>
      <c r="AO1187" s="478"/>
      <c r="AP1187" s="478"/>
      <c r="AQ1187" s="478"/>
      <c r="AR1187" s="478"/>
      <c r="AS1187" s="478"/>
      <c r="AT1187" s="478"/>
      <c r="AU1187" s="478"/>
      <c r="AV1187" s="478"/>
      <c r="AW1187" s="478"/>
      <c r="AX1187" s="478"/>
      <c r="AY1187" s="478"/>
      <c r="AZ1187" s="478"/>
      <c r="BA1187" s="478"/>
      <c r="BB1187" s="478"/>
      <c r="BC1187" s="478"/>
      <c r="BD1187" s="475" t="s">
        <v>3084</v>
      </c>
      <c r="BE1187" s="480"/>
      <c r="BF1187" s="472"/>
      <c r="BG1187" s="472">
        <v>0</v>
      </c>
      <c r="BH1187" s="472">
        <v>1.3</v>
      </c>
      <c r="BI1187" s="472"/>
      <c r="BJ1187" s="472"/>
      <c r="BK1187" s="472"/>
      <c r="BL1187" s="472"/>
      <c r="BM1187" s="472"/>
      <c r="BN1187" s="472"/>
      <c r="BO1187" s="472"/>
      <c r="BP1187" s="472"/>
      <c r="BQ1187" s="472"/>
      <c r="BR1187" s="472"/>
      <c r="BS1187" s="472"/>
      <c r="BT1187" s="472"/>
      <c r="BU1187" s="472"/>
      <c r="BV1187" s="472"/>
      <c r="BW1187" s="472"/>
      <c r="BX1187" s="472"/>
      <c r="BY1187" s="472"/>
      <c r="BZ1187" s="472"/>
      <c r="CA1187" s="472"/>
      <c r="CB1187" s="472"/>
      <c r="CC1187" s="472"/>
      <c r="CD1187" s="472"/>
      <c r="CE1187" s="472"/>
      <c r="CF1187" s="472"/>
      <c r="CG1187" s="472"/>
      <c r="CH1187" s="472"/>
      <c r="CI1187" s="472"/>
      <c r="CJ1187" s="472"/>
      <c r="CK1187" s="472"/>
      <c r="CL1187" s="472"/>
      <c r="CM1187" s="472"/>
      <c r="CN1187" s="472"/>
      <c r="CO1187" s="472"/>
      <c r="CP1187" s="472"/>
      <c r="CQ1187" s="472"/>
      <c r="CR1187" s="472"/>
      <c r="CS1187" s="472"/>
      <c r="CT1187" s="472"/>
      <c r="CU1187" s="472"/>
      <c r="CV1187" s="472"/>
      <c r="CW1187" s="472"/>
      <c r="CX1187" s="472"/>
      <c r="CY1187" s="472"/>
      <c r="CZ1187" s="472"/>
      <c r="DA1187" s="472"/>
      <c r="DB1187" s="472"/>
      <c r="DC1187" s="472"/>
      <c r="DD1187" s="472"/>
      <c r="DE1187" s="472"/>
      <c r="DF1187" s="472"/>
      <c r="DG1187" s="472"/>
      <c r="DH1187" s="472"/>
      <c r="DI1187" s="472"/>
      <c r="DJ1187" s="472"/>
      <c r="DK1187" s="472"/>
      <c r="DL1187" s="472"/>
      <c r="DM1187" s="472"/>
      <c r="DN1187" s="472"/>
      <c r="DO1187" s="472"/>
      <c r="DP1187" s="472"/>
      <c r="DQ1187" s="472"/>
      <c r="DR1187" s="472"/>
      <c r="DS1187" s="472"/>
      <c r="DT1187" s="472"/>
      <c r="DU1187" s="472"/>
      <c r="DV1187" s="472"/>
      <c r="DW1187" s="472"/>
      <c r="DX1187" s="472"/>
      <c r="DY1187" s="472"/>
      <c r="DZ1187" s="472"/>
      <c r="EA1187" s="472"/>
      <c r="EB1187" s="472"/>
      <c r="EC1187" s="472"/>
      <c r="ED1187" s="472"/>
      <c r="EE1187" s="472"/>
      <c r="EF1187" s="472"/>
      <c r="EG1187" s="472"/>
      <c r="EH1187" s="472"/>
      <c r="EI1187" s="472"/>
      <c r="EJ1187" s="472"/>
      <c r="EK1187" s="472"/>
      <c r="EL1187" s="472"/>
      <c r="EM1187" s="472"/>
      <c r="EN1187" s="472"/>
      <c r="EO1187" s="472"/>
      <c r="EP1187" s="472"/>
      <c r="EQ1187" s="472"/>
      <c r="ER1187" s="472"/>
      <c r="ES1187" s="472"/>
      <c r="ET1187" s="472"/>
      <c r="EU1187" s="472"/>
      <c r="EV1187" s="472"/>
      <c r="EW1187" s="472"/>
      <c r="EX1187" s="472"/>
      <c r="EY1187" s="472"/>
      <c r="EZ1187" s="472"/>
      <c r="FA1187" s="472"/>
      <c r="FB1187" s="472"/>
      <c r="FC1187" s="472"/>
      <c r="FD1187" s="472"/>
      <c r="FE1187" s="472"/>
      <c r="FF1187" s="472"/>
      <c r="FG1187" s="472"/>
      <c r="FH1187" s="472"/>
      <c r="FI1187" s="472"/>
      <c r="FJ1187" s="472"/>
      <c r="FK1187" s="472"/>
      <c r="FL1187" s="472"/>
      <c r="FM1187" s="472"/>
      <c r="FN1187" s="472"/>
      <c r="FO1187" s="472"/>
      <c r="FP1187" s="472"/>
      <c r="FQ1187" s="472"/>
      <c r="FR1187" s="472"/>
      <c r="FS1187" s="472"/>
      <c r="FT1187" s="472"/>
      <c r="FU1187" s="472"/>
      <c r="FV1187" s="472"/>
      <c r="FW1187" s="472"/>
      <c r="FX1187" s="472"/>
      <c r="FY1187" s="472"/>
      <c r="FZ1187" s="472"/>
      <c r="GA1187" s="472"/>
      <c r="GB1187" s="472"/>
      <c r="GC1187" s="472"/>
      <c r="GD1187" s="472"/>
      <c r="GE1187" s="472"/>
      <c r="GF1187" s="472"/>
      <c r="GG1187" s="472"/>
      <c r="GH1187" s="472"/>
      <c r="GI1187" s="472"/>
      <c r="GJ1187" s="472"/>
      <c r="GK1187" s="472"/>
      <c r="GL1187" s="472"/>
      <c r="GM1187" s="472"/>
      <c r="GN1187" s="472"/>
      <c r="GO1187" s="472"/>
      <c r="GP1187" s="472"/>
      <c r="GQ1187" s="472"/>
      <c r="GR1187" s="472"/>
      <c r="GS1187" s="472"/>
      <c r="GT1187" s="472"/>
      <c r="GU1187" s="472"/>
      <c r="GV1187" s="472"/>
    </row>
    <row r="1188" spans="1:204" s="473" customFormat="1" x14ac:dyDescent="0.2">
      <c r="A1188" s="491"/>
      <c r="B1188" s="481" t="s">
        <v>3830</v>
      </c>
      <c r="C1188" s="475" t="s">
        <v>1158</v>
      </c>
      <c r="D1188" s="478">
        <v>0.30000000000000004</v>
      </c>
      <c r="E1188" s="478"/>
      <c r="F1188" s="478"/>
      <c r="G1188" s="478"/>
      <c r="H1188" s="478"/>
      <c r="I1188" s="478"/>
      <c r="J1188" s="478"/>
      <c r="K1188" s="478"/>
      <c r="L1188" s="478"/>
      <c r="M1188" s="478"/>
      <c r="N1188" s="478"/>
      <c r="O1188" s="478"/>
      <c r="P1188" s="478"/>
      <c r="Q1188" s="478"/>
      <c r="R1188" s="478"/>
      <c r="S1188" s="478"/>
      <c r="T1188" s="478"/>
      <c r="U1188" s="478"/>
      <c r="V1188" s="478"/>
      <c r="W1188" s="478"/>
      <c r="X1188" s="478">
        <v>0</v>
      </c>
      <c r="Y1188" s="478"/>
      <c r="Z1188" s="478"/>
      <c r="AA1188" s="478"/>
      <c r="AB1188" s="478"/>
      <c r="AC1188" s="478"/>
      <c r="AD1188" s="478"/>
      <c r="AE1188" s="478"/>
      <c r="AF1188" s="478"/>
      <c r="AG1188" s="478"/>
      <c r="AH1188" s="478"/>
      <c r="AI1188" s="478"/>
      <c r="AJ1188" s="478"/>
      <c r="AK1188" s="478"/>
      <c r="AL1188" s="478"/>
      <c r="AM1188" s="478"/>
      <c r="AN1188" s="478"/>
      <c r="AO1188" s="478"/>
      <c r="AP1188" s="478"/>
      <c r="AQ1188" s="478"/>
      <c r="AR1188" s="478"/>
      <c r="AS1188" s="478"/>
      <c r="AT1188" s="478"/>
      <c r="AU1188" s="478"/>
      <c r="AV1188" s="478"/>
      <c r="AW1188" s="478"/>
      <c r="AX1188" s="478"/>
      <c r="AY1188" s="478"/>
      <c r="AZ1188" s="478"/>
      <c r="BA1188" s="478"/>
      <c r="BB1188" s="478"/>
      <c r="BC1188" s="478"/>
      <c r="BD1188" s="475" t="s">
        <v>1477</v>
      </c>
      <c r="BE1188" s="475"/>
      <c r="BF1188" s="472"/>
      <c r="BG1188" s="472">
        <v>0</v>
      </c>
      <c r="BH1188" s="472">
        <v>0.30000000000000004</v>
      </c>
      <c r="BI1188" s="472"/>
      <c r="BJ1188" s="472"/>
      <c r="BK1188" s="472"/>
      <c r="BL1188" s="472"/>
      <c r="BM1188" s="472"/>
      <c r="BN1188" s="472"/>
      <c r="BO1188" s="472"/>
      <c r="BP1188" s="472"/>
      <c r="BQ1188" s="472"/>
      <c r="BR1188" s="472"/>
      <c r="BS1188" s="472"/>
      <c r="BT1188" s="472"/>
      <c r="BU1188" s="472"/>
      <c r="BV1188" s="472"/>
      <c r="BW1188" s="472"/>
      <c r="BX1188" s="472"/>
      <c r="BY1188" s="472"/>
      <c r="BZ1188" s="472"/>
      <c r="CA1188" s="472"/>
      <c r="CB1188" s="472"/>
      <c r="CC1188" s="472"/>
      <c r="CD1188" s="472"/>
      <c r="CE1188" s="472"/>
      <c r="CF1188" s="472"/>
      <c r="CG1188" s="472"/>
      <c r="CH1188" s="472"/>
      <c r="CI1188" s="472"/>
      <c r="CJ1188" s="472"/>
      <c r="CK1188" s="472"/>
      <c r="CL1188" s="472"/>
      <c r="CM1188" s="472"/>
      <c r="CN1188" s="472"/>
      <c r="CO1188" s="472"/>
      <c r="CP1188" s="472"/>
      <c r="CQ1188" s="472"/>
      <c r="CR1188" s="472"/>
      <c r="CS1188" s="472"/>
      <c r="CT1188" s="472"/>
      <c r="CU1188" s="472"/>
      <c r="CV1188" s="472"/>
      <c r="CW1188" s="472"/>
      <c r="CX1188" s="472"/>
      <c r="CY1188" s="472"/>
      <c r="CZ1188" s="472"/>
      <c r="DA1188" s="472"/>
      <c r="DB1188" s="472"/>
      <c r="DC1188" s="472"/>
      <c r="DD1188" s="472"/>
      <c r="DE1188" s="472"/>
      <c r="DF1188" s="472"/>
      <c r="DG1188" s="472"/>
      <c r="DH1188" s="472"/>
      <c r="DI1188" s="472"/>
      <c r="DJ1188" s="472"/>
      <c r="DK1188" s="472"/>
      <c r="DL1188" s="472"/>
      <c r="DM1188" s="472"/>
      <c r="DN1188" s="472"/>
      <c r="DO1188" s="472"/>
      <c r="DP1188" s="472"/>
      <c r="DQ1188" s="472"/>
      <c r="DR1188" s="472"/>
      <c r="DS1188" s="472"/>
      <c r="DT1188" s="472"/>
      <c r="DU1188" s="472"/>
      <c r="DV1188" s="472"/>
      <c r="DW1188" s="472"/>
      <c r="DX1188" s="472"/>
      <c r="DY1188" s="472"/>
      <c r="DZ1188" s="472"/>
      <c r="EA1188" s="472"/>
      <c r="EB1188" s="472"/>
      <c r="EC1188" s="472"/>
      <c r="ED1188" s="472"/>
      <c r="EE1188" s="472"/>
      <c r="EF1188" s="472"/>
      <c r="EG1188" s="472"/>
      <c r="EH1188" s="472"/>
      <c r="EI1188" s="472"/>
      <c r="EJ1188" s="472"/>
      <c r="EK1188" s="472"/>
      <c r="EL1188" s="472"/>
      <c r="EM1188" s="472"/>
      <c r="EN1188" s="472"/>
      <c r="EO1188" s="472"/>
      <c r="EP1188" s="472"/>
      <c r="EQ1188" s="472"/>
      <c r="ER1188" s="472"/>
      <c r="ES1188" s="472"/>
      <c r="ET1188" s="472"/>
      <c r="EU1188" s="472"/>
      <c r="EV1188" s="472"/>
      <c r="EW1188" s="472"/>
      <c r="EX1188" s="472"/>
      <c r="EY1188" s="472"/>
      <c r="EZ1188" s="472"/>
      <c r="FA1188" s="472"/>
      <c r="FB1188" s="472"/>
      <c r="FC1188" s="472"/>
      <c r="FD1188" s="472"/>
      <c r="FE1188" s="472"/>
      <c r="FF1188" s="472"/>
      <c r="FG1188" s="472"/>
      <c r="FH1188" s="472"/>
      <c r="FI1188" s="472"/>
      <c r="FJ1188" s="472"/>
      <c r="FK1188" s="472"/>
      <c r="FL1188" s="472"/>
      <c r="FM1188" s="472"/>
      <c r="FN1188" s="472"/>
      <c r="FO1188" s="472"/>
      <c r="FP1188" s="472"/>
      <c r="FQ1188" s="472"/>
      <c r="FR1188" s="472"/>
      <c r="FS1188" s="472"/>
      <c r="FT1188" s="472"/>
      <c r="FU1188" s="472"/>
      <c r="FV1188" s="472"/>
      <c r="FW1188" s="472"/>
      <c r="FX1188" s="472"/>
      <c r="FY1188" s="472"/>
      <c r="FZ1188" s="472"/>
      <c r="GA1188" s="472"/>
      <c r="GB1188" s="472"/>
      <c r="GC1188" s="472"/>
      <c r="GD1188" s="472"/>
      <c r="GE1188" s="472"/>
      <c r="GF1188" s="472"/>
      <c r="GG1188" s="472"/>
      <c r="GH1188" s="472"/>
      <c r="GI1188" s="472"/>
      <c r="GJ1188" s="472"/>
      <c r="GK1188" s="472"/>
      <c r="GL1188" s="472"/>
      <c r="GM1188" s="472"/>
      <c r="GN1188" s="472"/>
      <c r="GO1188" s="472"/>
      <c r="GP1188" s="472"/>
      <c r="GQ1188" s="472"/>
      <c r="GR1188" s="472"/>
      <c r="GS1188" s="472"/>
      <c r="GT1188" s="472"/>
      <c r="GU1188" s="472"/>
      <c r="GV1188" s="472"/>
    </row>
    <row r="1189" spans="1:204" s="473" customFormat="1" x14ac:dyDescent="0.2">
      <c r="A1189" s="491"/>
      <c r="B1189" s="481" t="s">
        <v>3831</v>
      </c>
      <c r="C1189" s="475" t="s">
        <v>1158</v>
      </c>
      <c r="D1189" s="478">
        <v>0.30000000000000004</v>
      </c>
      <c r="E1189" s="478"/>
      <c r="F1189" s="478"/>
      <c r="G1189" s="478"/>
      <c r="H1189" s="478"/>
      <c r="I1189" s="478"/>
      <c r="J1189" s="478"/>
      <c r="K1189" s="478"/>
      <c r="L1189" s="478"/>
      <c r="M1189" s="478"/>
      <c r="N1189" s="478"/>
      <c r="O1189" s="478"/>
      <c r="P1189" s="478"/>
      <c r="Q1189" s="478"/>
      <c r="R1189" s="478"/>
      <c r="S1189" s="478"/>
      <c r="T1189" s="478"/>
      <c r="U1189" s="478"/>
      <c r="V1189" s="478"/>
      <c r="W1189" s="478"/>
      <c r="X1189" s="478">
        <v>0</v>
      </c>
      <c r="Y1189" s="478"/>
      <c r="Z1189" s="478"/>
      <c r="AA1189" s="478"/>
      <c r="AB1189" s="478"/>
      <c r="AC1189" s="478"/>
      <c r="AD1189" s="478"/>
      <c r="AE1189" s="478"/>
      <c r="AF1189" s="478"/>
      <c r="AG1189" s="478"/>
      <c r="AH1189" s="478"/>
      <c r="AI1189" s="478"/>
      <c r="AJ1189" s="478"/>
      <c r="AK1189" s="478"/>
      <c r="AL1189" s="478"/>
      <c r="AM1189" s="478"/>
      <c r="AN1189" s="478"/>
      <c r="AO1189" s="478"/>
      <c r="AP1189" s="478"/>
      <c r="AQ1189" s="478"/>
      <c r="AR1189" s="478"/>
      <c r="AS1189" s="478"/>
      <c r="AT1189" s="478"/>
      <c r="AU1189" s="478"/>
      <c r="AV1189" s="478"/>
      <c r="AW1189" s="478"/>
      <c r="AX1189" s="478"/>
      <c r="AY1189" s="478"/>
      <c r="AZ1189" s="478"/>
      <c r="BA1189" s="478"/>
      <c r="BB1189" s="478"/>
      <c r="BC1189" s="478"/>
      <c r="BD1189" s="475" t="s">
        <v>1477</v>
      </c>
      <c r="BE1189" s="475"/>
      <c r="BF1189" s="472"/>
      <c r="BG1189" s="472">
        <v>0</v>
      </c>
      <c r="BH1189" s="472">
        <v>0.30000000000000004</v>
      </c>
      <c r="BI1189" s="472"/>
      <c r="BJ1189" s="472"/>
      <c r="BK1189" s="472"/>
      <c r="BL1189" s="472"/>
      <c r="BM1189" s="472"/>
      <c r="BN1189" s="472"/>
      <c r="BO1189" s="472"/>
      <c r="BP1189" s="472"/>
      <c r="BQ1189" s="472"/>
      <c r="BR1189" s="472"/>
      <c r="BS1189" s="472"/>
      <c r="BT1189" s="472"/>
      <c r="BU1189" s="472"/>
      <c r="BV1189" s="472"/>
      <c r="BW1189" s="472"/>
      <c r="BX1189" s="472"/>
      <c r="BY1189" s="472"/>
      <c r="BZ1189" s="472"/>
      <c r="CA1189" s="472"/>
      <c r="CB1189" s="472"/>
      <c r="CC1189" s="472"/>
      <c r="CD1189" s="472"/>
      <c r="CE1189" s="472"/>
      <c r="CF1189" s="472"/>
      <c r="CG1189" s="472"/>
      <c r="CH1189" s="472"/>
      <c r="CI1189" s="472"/>
      <c r="CJ1189" s="472"/>
      <c r="CK1189" s="472"/>
      <c r="CL1189" s="472"/>
      <c r="CM1189" s="472"/>
      <c r="CN1189" s="472"/>
      <c r="CO1189" s="472"/>
      <c r="CP1189" s="472"/>
      <c r="CQ1189" s="472"/>
      <c r="CR1189" s="472"/>
      <c r="CS1189" s="472"/>
      <c r="CT1189" s="472"/>
      <c r="CU1189" s="472"/>
      <c r="CV1189" s="472"/>
      <c r="CW1189" s="472"/>
      <c r="CX1189" s="472"/>
      <c r="CY1189" s="472"/>
      <c r="CZ1189" s="472"/>
      <c r="DA1189" s="472"/>
      <c r="DB1189" s="472"/>
      <c r="DC1189" s="472"/>
      <c r="DD1189" s="472"/>
      <c r="DE1189" s="472"/>
      <c r="DF1189" s="472"/>
      <c r="DG1189" s="472"/>
      <c r="DH1189" s="472"/>
      <c r="DI1189" s="472"/>
      <c r="DJ1189" s="472"/>
      <c r="DK1189" s="472"/>
      <c r="DL1189" s="472"/>
      <c r="DM1189" s="472"/>
      <c r="DN1189" s="472"/>
      <c r="DO1189" s="472"/>
      <c r="DP1189" s="472"/>
      <c r="DQ1189" s="472"/>
      <c r="DR1189" s="472"/>
      <c r="DS1189" s="472"/>
      <c r="DT1189" s="472"/>
      <c r="DU1189" s="472"/>
      <c r="DV1189" s="472"/>
      <c r="DW1189" s="472"/>
      <c r="DX1189" s="472"/>
      <c r="DY1189" s="472"/>
      <c r="DZ1189" s="472"/>
      <c r="EA1189" s="472"/>
      <c r="EB1189" s="472"/>
      <c r="EC1189" s="472"/>
      <c r="ED1189" s="472"/>
      <c r="EE1189" s="472"/>
      <c r="EF1189" s="472"/>
      <c r="EG1189" s="472"/>
      <c r="EH1189" s="472"/>
      <c r="EI1189" s="472"/>
      <c r="EJ1189" s="472"/>
      <c r="EK1189" s="472"/>
      <c r="EL1189" s="472"/>
      <c r="EM1189" s="472"/>
      <c r="EN1189" s="472"/>
      <c r="EO1189" s="472"/>
      <c r="EP1189" s="472"/>
      <c r="EQ1189" s="472"/>
      <c r="ER1189" s="472"/>
      <c r="ES1189" s="472"/>
      <c r="ET1189" s="472"/>
      <c r="EU1189" s="472"/>
      <c r="EV1189" s="472"/>
      <c r="EW1189" s="472"/>
      <c r="EX1189" s="472"/>
      <c r="EY1189" s="472"/>
      <c r="EZ1189" s="472"/>
      <c r="FA1189" s="472"/>
      <c r="FB1189" s="472"/>
      <c r="FC1189" s="472"/>
      <c r="FD1189" s="472"/>
      <c r="FE1189" s="472"/>
      <c r="FF1189" s="472"/>
      <c r="FG1189" s="472"/>
      <c r="FH1189" s="472"/>
      <c r="FI1189" s="472"/>
      <c r="FJ1189" s="472"/>
      <c r="FK1189" s="472"/>
      <c r="FL1189" s="472"/>
      <c r="FM1189" s="472"/>
      <c r="FN1189" s="472"/>
      <c r="FO1189" s="472"/>
      <c r="FP1189" s="472"/>
      <c r="FQ1189" s="472"/>
      <c r="FR1189" s="472"/>
      <c r="FS1189" s="472"/>
      <c r="FT1189" s="472"/>
      <c r="FU1189" s="472"/>
      <c r="FV1189" s="472"/>
      <c r="FW1189" s="472"/>
      <c r="FX1189" s="472"/>
      <c r="FY1189" s="472"/>
      <c r="FZ1189" s="472"/>
      <c r="GA1189" s="472"/>
      <c r="GB1189" s="472"/>
      <c r="GC1189" s="472"/>
      <c r="GD1189" s="472"/>
      <c r="GE1189" s="472"/>
      <c r="GF1189" s="472"/>
      <c r="GG1189" s="472"/>
      <c r="GH1189" s="472"/>
      <c r="GI1189" s="472"/>
      <c r="GJ1189" s="472"/>
      <c r="GK1189" s="472"/>
      <c r="GL1189" s="472"/>
      <c r="GM1189" s="472"/>
      <c r="GN1189" s="472"/>
      <c r="GO1189" s="472"/>
      <c r="GP1189" s="472"/>
      <c r="GQ1189" s="472"/>
      <c r="GR1189" s="472"/>
      <c r="GS1189" s="472"/>
      <c r="GT1189" s="472"/>
      <c r="GU1189" s="472"/>
      <c r="GV1189" s="472"/>
    </row>
    <row r="1190" spans="1:204" s="473" customFormat="1" x14ac:dyDescent="0.2">
      <c r="A1190" s="491"/>
      <c r="B1190" s="481" t="s">
        <v>3832</v>
      </c>
      <c r="C1190" s="475" t="s">
        <v>1158</v>
      </c>
      <c r="D1190" s="478">
        <v>0.5</v>
      </c>
      <c r="E1190" s="478"/>
      <c r="F1190" s="478"/>
      <c r="G1190" s="478"/>
      <c r="H1190" s="478">
        <v>0.5</v>
      </c>
      <c r="I1190" s="478"/>
      <c r="J1190" s="478"/>
      <c r="K1190" s="478"/>
      <c r="L1190" s="478"/>
      <c r="M1190" s="478"/>
      <c r="N1190" s="478"/>
      <c r="O1190" s="478"/>
      <c r="P1190" s="478"/>
      <c r="Q1190" s="478"/>
      <c r="R1190" s="478"/>
      <c r="S1190" s="478"/>
      <c r="T1190" s="478"/>
      <c r="U1190" s="478"/>
      <c r="V1190" s="478"/>
      <c r="W1190" s="478"/>
      <c r="X1190" s="478">
        <v>0</v>
      </c>
      <c r="Y1190" s="478"/>
      <c r="Z1190" s="478"/>
      <c r="AA1190" s="478"/>
      <c r="AB1190" s="478"/>
      <c r="AC1190" s="478"/>
      <c r="AD1190" s="478"/>
      <c r="AE1190" s="478"/>
      <c r="AF1190" s="478"/>
      <c r="AG1190" s="478"/>
      <c r="AH1190" s="478"/>
      <c r="AI1190" s="478"/>
      <c r="AJ1190" s="478"/>
      <c r="AK1190" s="478"/>
      <c r="AL1190" s="478"/>
      <c r="AM1190" s="478"/>
      <c r="AN1190" s="478"/>
      <c r="AO1190" s="478"/>
      <c r="AP1190" s="478"/>
      <c r="AQ1190" s="478"/>
      <c r="AR1190" s="478"/>
      <c r="AS1190" s="478"/>
      <c r="AT1190" s="478"/>
      <c r="AU1190" s="478"/>
      <c r="AV1190" s="478"/>
      <c r="AW1190" s="478"/>
      <c r="AX1190" s="478"/>
      <c r="AY1190" s="478"/>
      <c r="AZ1190" s="478"/>
      <c r="BA1190" s="478"/>
      <c r="BB1190" s="478"/>
      <c r="BC1190" s="478"/>
      <c r="BD1190" s="475" t="s">
        <v>1481</v>
      </c>
      <c r="BE1190" s="475" t="s">
        <v>3833</v>
      </c>
      <c r="BF1190" s="472">
        <v>2017</v>
      </c>
      <c r="BG1190" s="472">
        <v>0.5</v>
      </c>
      <c r="BH1190" s="472">
        <v>0</v>
      </c>
      <c r="BI1190" s="472"/>
      <c r="BJ1190" s="472"/>
      <c r="BK1190" s="472"/>
      <c r="BL1190" s="472"/>
      <c r="BM1190" s="472"/>
      <c r="BN1190" s="472"/>
      <c r="BO1190" s="472"/>
      <c r="BP1190" s="472"/>
      <c r="BQ1190" s="472"/>
      <c r="BR1190" s="472"/>
      <c r="BS1190" s="472"/>
      <c r="BT1190" s="472"/>
      <c r="BU1190" s="472"/>
      <c r="BV1190" s="472"/>
      <c r="BW1190" s="472"/>
      <c r="BX1190" s="472"/>
      <c r="BY1190" s="472"/>
      <c r="BZ1190" s="472"/>
      <c r="CA1190" s="472"/>
      <c r="CB1190" s="472"/>
      <c r="CC1190" s="472"/>
      <c r="CD1190" s="472"/>
      <c r="CE1190" s="472"/>
      <c r="CF1190" s="472"/>
      <c r="CG1190" s="472"/>
      <c r="CH1190" s="472"/>
      <c r="CI1190" s="472"/>
      <c r="CJ1190" s="472"/>
      <c r="CK1190" s="472"/>
      <c r="CL1190" s="472"/>
      <c r="CM1190" s="472"/>
      <c r="CN1190" s="472"/>
      <c r="CO1190" s="472"/>
      <c r="CP1190" s="472"/>
      <c r="CQ1190" s="472"/>
      <c r="CR1190" s="472"/>
      <c r="CS1190" s="472"/>
      <c r="CT1190" s="472"/>
      <c r="CU1190" s="472"/>
      <c r="CV1190" s="472"/>
      <c r="CW1190" s="472"/>
      <c r="CX1190" s="472"/>
      <c r="CY1190" s="472"/>
      <c r="CZ1190" s="472"/>
      <c r="DA1190" s="472"/>
      <c r="DB1190" s="472"/>
      <c r="DC1190" s="472"/>
      <c r="DD1190" s="472"/>
      <c r="DE1190" s="472"/>
      <c r="DF1190" s="472"/>
      <c r="DG1190" s="472"/>
      <c r="DH1190" s="472"/>
      <c r="DI1190" s="472"/>
      <c r="DJ1190" s="472"/>
      <c r="DK1190" s="472"/>
      <c r="DL1190" s="472"/>
      <c r="DM1190" s="472"/>
      <c r="DN1190" s="472"/>
      <c r="DO1190" s="472"/>
      <c r="DP1190" s="472"/>
      <c r="DQ1190" s="472"/>
      <c r="DR1190" s="472"/>
      <c r="DS1190" s="472"/>
      <c r="DT1190" s="472"/>
      <c r="DU1190" s="472"/>
      <c r="DV1190" s="472"/>
      <c r="DW1190" s="472"/>
      <c r="DX1190" s="472"/>
      <c r="DY1190" s="472"/>
      <c r="DZ1190" s="472"/>
      <c r="EA1190" s="472"/>
      <c r="EB1190" s="472"/>
      <c r="EC1190" s="472"/>
      <c r="ED1190" s="472"/>
      <c r="EE1190" s="472"/>
      <c r="EF1190" s="472"/>
      <c r="EG1190" s="472"/>
      <c r="EH1190" s="472"/>
      <c r="EI1190" s="472"/>
      <c r="EJ1190" s="472"/>
      <c r="EK1190" s="472"/>
      <c r="EL1190" s="472"/>
      <c r="EM1190" s="472"/>
      <c r="EN1190" s="472"/>
      <c r="EO1190" s="472"/>
      <c r="EP1190" s="472"/>
      <c r="EQ1190" s="472"/>
      <c r="ER1190" s="472"/>
      <c r="ES1190" s="472"/>
      <c r="ET1190" s="472"/>
      <c r="EU1190" s="472"/>
      <c r="EV1190" s="472"/>
      <c r="EW1190" s="472"/>
      <c r="EX1190" s="472"/>
      <c r="EY1190" s="472"/>
      <c r="EZ1190" s="472"/>
      <c r="FA1190" s="472"/>
      <c r="FB1190" s="472"/>
      <c r="FC1190" s="472"/>
      <c r="FD1190" s="472"/>
      <c r="FE1190" s="472"/>
      <c r="FF1190" s="472"/>
      <c r="FG1190" s="472"/>
      <c r="FH1190" s="472"/>
      <c r="FI1190" s="472"/>
      <c r="FJ1190" s="472"/>
      <c r="FK1190" s="472"/>
      <c r="FL1190" s="472"/>
      <c r="FM1190" s="472"/>
      <c r="FN1190" s="472"/>
      <c r="FO1190" s="472"/>
      <c r="FP1190" s="472"/>
      <c r="FQ1190" s="472"/>
      <c r="FR1190" s="472"/>
      <c r="FS1190" s="472"/>
      <c r="FT1190" s="472"/>
      <c r="FU1190" s="472"/>
      <c r="FV1190" s="472"/>
      <c r="FW1190" s="472"/>
      <c r="FX1190" s="472"/>
      <c r="FY1190" s="472"/>
      <c r="FZ1190" s="472"/>
      <c r="GA1190" s="472"/>
      <c r="GB1190" s="472"/>
      <c r="GC1190" s="472"/>
      <c r="GD1190" s="472"/>
      <c r="GE1190" s="472"/>
      <c r="GF1190" s="472"/>
      <c r="GG1190" s="472"/>
      <c r="GH1190" s="472"/>
      <c r="GI1190" s="472"/>
      <c r="GJ1190" s="472"/>
      <c r="GK1190" s="472"/>
      <c r="GL1190" s="472"/>
      <c r="GM1190" s="472"/>
      <c r="GN1190" s="472"/>
      <c r="GO1190" s="472"/>
      <c r="GP1190" s="472"/>
      <c r="GQ1190" s="472"/>
      <c r="GR1190" s="472"/>
      <c r="GS1190" s="472"/>
      <c r="GT1190" s="472"/>
      <c r="GU1190" s="472"/>
      <c r="GV1190" s="472"/>
    </row>
    <row r="1191" spans="1:204" s="473" customFormat="1" x14ac:dyDescent="0.2">
      <c r="A1191" s="491"/>
      <c r="B1191" s="481" t="s">
        <v>3834</v>
      </c>
      <c r="C1191" s="475" t="s">
        <v>1158</v>
      </c>
      <c r="D1191" s="478">
        <v>0.27999999999999997</v>
      </c>
      <c r="E1191" s="478"/>
      <c r="F1191" s="478"/>
      <c r="G1191" s="478"/>
      <c r="H1191" s="478"/>
      <c r="I1191" s="478"/>
      <c r="J1191" s="478"/>
      <c r="K1191" s="478"/>
      <c r="L1191" s="478"/>
      <c r="M1191" s="478"/>
      <c r="N1191" s="478"/>
      <c r="O1191" s="478"/>
      <c r="P1191" s="478"/>
      <c r="Q1191" s="478"/>
      <c r="R1191" s="478"/>
      <c r="S1191" s="478"/>
      <c r="T1191" s="478"/>
      <c r="U1191" s="478"/>
      <c r="V1191" s="478"/>
      <c r="W1191" s="478"/>
      <c r="X1191" s="478">
        <v>0</v>
      </c>
      <c r="Y1191" s="478"/>
      <c r="Z1191" s="478"/>
      <c r="AA1191" s="478"/>
      <c r="AB1191" s="478"/>
      <c r="AC1191" s="478"/>
      <c r="AD1191" s="478"/>
      <c r="AE1191" s="478"/>
      <c r="AF1191" s="478"/>
      <c r="AG1191" s="478"/>
      <c r="AH1191" s="478"/>
      <c r="AI1191" s="478"/>
      <c r="AJ1191" s="478"/>
      <c r="AK1191" s="478"/>
      <c r="AL1191" s="478"/>
      <c r="AM1191" s="478"/>
      <c r="AN1191" s="478"/>
      <c r="AO1191" s="478"/>
      <c r="AP1191" s="478"/>
      <c r="AQ1191" s="478"/>
      <c r="AR1191" s="478"/>
      <c r="AS1191" s="478"/>
      <c r="AT1191" s="478"/>
      <c r="AU1191" s="478"/>
      <c r="AV1191" s="478"/>
      <c r="AW1191" s="478"/>
      <c r="AX1191" s="478"/>
      <c r="AY1191" s="478"/>
      <c r="AZ1191" s="478"/>
      <c r="BA1191" s="478"/>
      <c r="BB1191" s="478"/>
      <c r="BC1191" s="478"/>
      <c r="BD1191" s="475" t="s">
        <v>1481</v>
      </c>
      <c r="BE1191" s="475"/>
      <c r="BF1191" s="472"/>
      <c r="BG1191" s="472">
        <v>0</v>
      </c>
      <c r="BH1191" s="472">
        <v>0.27999999999999997</v>
      </c>
      <c r="BI1191" s="472"/>
      <c r="BJ1191" s="472"/>
      <c r="BK1191" s="472"/>
      <c r="BL1191" s="472"/>
      <c r="BM1191" s="472"/>
      <c r="BN1191" s="472"/>
      <c r="BO1191" s="472"/>
      <c r="BP1191" s="472"/>
      <c r="BQ1191" s="472"/>
      <c r="BR1191" s="472"/>
      <c r="BS1191" s="472"/>
      <c r="BT1191" s="472"/>
      <c r="BU1191" s="472"/>
      <c r="BV1191" s="472"/>
      <c r="BW1191" s="472"/>
      <c r="BX1191" s="472"/>
      <c r="BY1191" s="472"/>
      <c r="BZ1191" s="472"/>
      <c r="CA1191" s="472"/>
      <c r="CB1191" s="472"/>
      <c r="CC1191" s="472"/>
      <c r="CD1191" s="472"/>
      <c r="CE1191" s="472"/>
      <c r="CF1191" s="472"/>
      <c r="CG1191" s="472"/>
      <c r="CH1191" s="472"/>
      <c r="CI1191" s="472"/>
      <c r="CJ1191" s="472"/>
      <c r="CK1191" s="472"/>
      <c r="CL1191" s="472"/>
      <c r="CM1191" s="472"/>
      <c r="CN1191" s="472"/>
      <c r="CO1191" s="472"/>
      <c r="CP1191" s="472"/>
      <c r="CQ1191" s="472"/>
      <c r="CR1191" s="472"/>
      <c r="CS1191" s="472"/>
      <c r="CT1191" s="472"/>
      <c r="CU1191" s="472"/>
      <c r="CV1191" s="472"/>
      <c r="CW1191" s="472"/>
      <c r="CX1191" s="472"/>
      <c r="CY1191" s="472"/>
      <c r="CZ1191" s="472"/>
      <c r="DA1191" s="472"/>
      <c r="DB1191" s="472"/>
      <c r="DC1191" s="472"/>
      <c r="DD1191" s="472"/>
      <c r="DE1191" s="472"/>
      <c r="DF1191" s="472"/>
      <c r="DG1191" s="472"/>
      <c r="DH1191" s="472"/>
      <c r="DI1191" s="472"/>
      <c r="DJ1191" s="472"/>
      <c r="DK1191" s="472"/>
      <c r="DL1191" s="472"/>
      <c r="DM1191" s="472"/>
      <c r="DN1191" s="472"/>
      <c r="DO1191" s="472"/>
      <c r="DP1191" s="472"/>
      <c r="DQ1191" s="472"/>
      <c r="DR1191" s="472"/>
      <c r="DS1191" s="472"/>
      <c r="DT1191" s="472"/>
      <c r="DU1191" s="472"/>
      <c r="DV1191" s="472"/>
      <c r="DW1191" s="472"/>
      <c r="DX1191" s="472"/>
      <c r="DY1191" s="472"/>
      <c r="DZ1191" s="472"/>
      <c r="EA1191" s="472"/>
      <c r="EB1191" s="472"/>
      <c r="EC1191" s="472"/>
      <c r="ED1191" s="472"/>
      <c r="EE1191" s="472"/>
      <c r="EF1191" s="472"/>
      <c r="EG1191" s="472"/>
      <c r="EH1191" s="472"/>
      <c r="EI1191" s="472"/>
      <c r="EJ1191" s="472"/>
      <c r="EK1191" s="472"/>
      <c r="EL1191" s="472"/>
      <c r="EM1191" s="472"/>
      <c r="EN1191" s="472"/>
      <c r="EO1191" s="472"/>
      <c r="EP1191" s="472"/>
      <c r="EQ1191" s="472"/>
      <c r="ER1191" s="472"/>
      <c r="ES1191" s="472"/>
      <c r="ET1191" s="472"/>
      <c r="EU1191" s="472"/>
      <c r="EV1191" s="472"/>
      <c r="EW1191" s="472"/>
      <c r="EX1191" s="472"/>
      <c r="EY1191" s="472"/>
      <c r="EZ1191" s="472"/>
      <c r="FA1191" s="472"/>
      <c r="FB1191" s="472"/>
      <c r="FC1191" s="472"/>
      <c r="FD1191" s="472"/>
      <c r="FE1191" s="472"/>
      <c r="FF1191" s="472"/>
      <c r="FG1191" s="472"/>
      <c r="FH1191" s="472"/>
      <c r="FI1191" s="472"/>
      <c r="FJ1191" s="472"/>
      <c r="FK1191" s="472"/>
      <c r="FL1191" s="472"/>
      <c r="FM1191" s="472"/>
      <c r="FN1191" s="472"/>
      <c r="FO1191" s="472"/>
      <c r="FP1191" s="472"/>
      <c r="FQ1191" s="472"/>
      <c r="FR1191" s="472"/>
      <c r="FS1191" s="472"/>
      <c r="FT1191" s="472"/>
      <c r="FU1191" s="472"/>
      <c r="FV1191" s="472"/>
      <c r="FW1191" s="472"/>
      <c r="FX1191" s="472"/>
      <c r="FY1191" s="472"/>
      <c r="FZ1191" s="472"/>
      <c r="GA1191" s="472"/>
      <c r="GB1191" s="472"/>
      <c r="GC1191" s="472"/>
      <c r="GD1191" s="472"/>
      <c r="GE1191" s="472"/>
      <c r="GF1191" s="472"/>
      <c r="GG1191" s="472"/>
      <c r="GH1191" s="472"/>
      <c r="GI1191" s="472"/>
      <c r="GJ1191" s="472"/>
      <c r="GK1191" s="472"/>
      <c r="GL1191" s="472"/>
      <c r="GM1191" s="472"/>
      <c r="GN1191" s="472"/>
      <c r="GO1191" s="472"/>
      <c r="GP1191" s="472"/>
      <c r="GQ1191" s="472"/>
      <c r="GR1191" s="472"/>
      <c r="GS1191" s="472"/>
      <c r="GT1191" s="472"/>
      <c r="GU1191" s="472"/>
      <c r="GV1191" s="472"/>
    </row>
    <row r="1192" spans="1:204" s="473" customFormat="1" x14ac:dyDescent="0.2">
      <c r="A1192" s="491"/>
      <c r="B1192" s="481" t="s">
        <v>3835</v>
      </c>
      <c r="C1192" s="475" t="s">
        <v>1158</v>
      </c>
      <c r="D1192" s="478">
        <v>1.98</v>
      </c>
      <c r="E1192" s="478"/>
      <c r="F1192" s="478"/>
      <c r="G1192" s="478"/>
      <c r="H1192" s="478"/>
      <c r="I1192" s="478"/>
      <c r="J1192" s="478"/>
      <c r="K1192" s="478"/>
      <c r="L1192" s="478"/>
      <c r="M1192" s="478"/>
      <c r="N1192" s="478"/>
      <c r="O1192" s="478"/>
      <c r="P1192" s="478"/>
      <c r="Q1192" s="478"/>
      <c r="R1192" s="478"/>
      <c r="S1192" s="478"/>
      <c r="T1192" s="478"/>
      <c r="U1192" s="478"/>
      <c r="V1192" s="478"/>
      <c r="W1192" s="478"/>
      <c r="X1192" s="478">
        <v>0</v>
      </c>
      <c r="Y1192" s="478"/>
      <c r="Z1192" s="478"/>
      <c r="AA1192" s="478"/>
      <c r="AB1192" s="478"/>
      <c r="AC1192" s="478"/>
      <c r="AD1192" s="478"/>
      <c r="AE1192" s="478"/>
      <c r="AF1192" s="478"/>
      <c r="AG1192" s="478"/>
      <c r="AH1192" s="478"/>
      <c r="AI1192" s="478"/>
      <c r="AJ1192" s="478"/>
      <c r="AK1192" s="478"/>
      <c r="AL1192" s="478"/>
      <c r="AM1192" s="478"/>
      <c r="AN1192" s="478"/>
      <c r="AO1192" s="478"/>
      <c r="AP1192" s="478"/>
      <c r="AQ1192" s="478"/>
      <c r="AR1192" s="478"/>
      <c r="AS1192" s="478"/>
      <c r="AT1192" s="478"/>
      <c r="AU1192" s="478"/>
      <c r="AV1192" s="478"/>
      <c r="AW1192" s="478"/>
      <c r="AX1192" s="478"/>
      <c r="AY1192" s="478"/>
      <c r="AZ1192" s="478"/>
      <c r="BA1192" s="478">
        <v>1.98</v>
      </c>
      <c r="BB1192" s="478"/>
      <c r="BC1192" s="478"/>
      <c r="BD1192" s="475" t="s">
        <v>2976</v>
      </c>
      <c r="BE1192" s="475" t="s">
        <v>3836</v>
      </c>
      <c r="BF1192" s="472">
        <v>2017</v>
      </c>
      <c r="BG1192" s="472">
        <v>1.98</v>
      </c>
      <c r="BH1192" s="472">
        <v>0</v>
      </c>
      <c r="BI1192" s="472"/>
      <c r="BJ1192" s="472"/>
      <c r="BK1192" s="472"/>
      <c r="BL1192" s="472"/>
      <c r="BM1192" s="472"/>
      <c r="BN1192" s="472"/>
      <c r="BO1192" s="472"/>
      <c r="BP1192" s="472"/>
      <c r="BQ1192" s="472"/>
      <c r="BR1192" s="472"/>
      <c r="BS1192" s="472"/>
      <c r="BT1192" s="472"/>
      <c r="BU1192" s="472"/>
      <c r="BV1192" s="472"/>
      <c r="BW1192" s="472"/>
      <c r="BX1192" s="472"/>
      <c r="BY1192" s="472"/>
      <c r="BZ1192" s="472"/>
      <c r="CA1192" s="472"/>
      <c r="CB1192" s="472"/>
      <c r="CC1192" s="472"/>
      <c r="CD1192" s="472"/>
      <c r="CE1192" s="472"/>
      <c r="CF1192" s="472"/>
      <c r="CG1192" s="472"/>
      <c r="CH1192" s="472"/>
      <c r="CI1192" s="472"/>
      <c r="CJ1192" s="472"/>
      <c r="CK1192" s="472"/>
      <c r="CL1192" s="472"/>
      <c r="CM1192" s="472"/>
      <c r="CN1192" s="472"/>
      <c r="CO1192" s="472"/>
      <c r="CP1192" s="472"/>
      <c r="CQ1192" s="472"/>
      <c r="CR1192" s="472"/>
      <c r="CS1192" s="472"/>
      <c r="CT1192" s="472"/>
      <c r="CU1192" s="472"/>
      <c r="CV1192" s="472"/>
      <c r="CW1192" s="472"/>
      <c r="CX1192" s="472"/>
      <c r="CY1192" s="472"/>
      <c r="CZ1192" s="472"/>
      <c r="DA1192" s="472"/>
      <c r="DB1192" s="472"/>
      <c r="DC1192" s="472"/>
      <c r="DD1192" s="472"/>
      <c r="DE1192" s="472"/>
      <c r="DF1192" s="472"/>
      <c r="DG1192" s="472"/>
      <c r="DH1192" s="472"/>
      <c r="DI1192" s="472"/>
      <c r="DJ1192" s="472"/>
      <c r="DK1192" s="472"/>
      <c r="DL1192" s="472"/>
      <c r="DM1192" s="472"/>
      <c r="DN1192" s="472"/>
      <c r="DO1192" s="472"/>
      <c r="DP1192" s="472"/>
      <c r="DQ1192" s="472"/>
      <c r="DR1192" s="472"/>
      <c r="DS1192" s="472"/>
      <c r="DT1192" s="472"/>
      <c r="DU1192" s="472"/>
      <c r="DV1192" s="472"/>
      <c r="DW1192" s="472"/>
      <c r="DX1192" s="472"/>
      <c r="DY1192" s="472"/>
      <c r="DZ1192" s="472"/>
      <c r="EA1192" s="472"/>
      <c r="EB1192" s="472"/>
      <c r="EC1192" s="472"/>
      <c r="ED1192" s="472"/>
      <c r="EE1192" s="472"/>
      <c r="EF1192" s="472"/>
      <c r="EG1192" s="472"/>
      <c r="EH1192" s="472"/>
      <c r="EI1192" s="472"/>
      <c r="EJ1192" s="472"/>
      <c r="EK1192" s="472"/>
      <c r="EL1192" s="472"/>
      <c r="EM1192" s="472"/>
      <c r="EN1192" s="472"/>
      <c r="EO1192" s="472"/>
      <c r="EP1192" s="472"/>
      <c r="EQ1192" s="472"/>
      <c r="ER1192" s="472"/>
      <c r="ES1192" s="472"/>
      <c r="ET1192" s="472"/>
      <c r="EU1192" s="472"/>
      <c r="EV1192" s="472"/>
      <c r="EW1192" s="472"/>
      <c r="EX1192" s="472"/>
      <c r="EY1192" s="472"/>
      <c r="EZ1192" s="472"/>
      <c r="FA1192" s="472"/>
      <c r="FB1192" s="472"/>
      <c r="FC1192" s="472"/>
      <c r="FD1192" s="472"/>
      <c r="FE1192" s="472"/>
      <c r="FF1192" s="472"/>
      <c r="FG1192" s="472"/>
      <c r="FH1192" s="472"/>
      <c r="FI1192" s="472"/>
      <c r="FJ1192" s="472"/>
      <c r="FK1192" s="472"/>
      <c r="FL1192" s="472"/>
      <c r="FM1192" s="472"/>
      <c r="FN1192" s="472"/>
      <c r="FO1192" s="472"/>
      <c r="FP1192" s="472"/>
      <c r="FQ1192" s="472"/>
      <c r="FR1192" s="472"/>
      <c r="FS1192" s="472"/>
      <c r="FT1192" s="472"/>
      <c r="FU1192" s="472"/>
      <c r="FV1192" s="472"/>
      <c r="FW1192" s="472"/>
      <c r="FX1192" s="472"/>
      <c r="FY1192" s="472"/>
      <c r="FZ1192" s="472"/>
      <c r="GA1192" s="472"/>
      <c r="GB1192" s="472"/>
      <c r="GC1192" s="472"/>
      <c r="GD1192" s="472"/>
      <c r="GE1192" s="472"/>
      <c r="GF1192" s="472"/>
      <c r="GG1192" s="472"/>
      <c r="GH1192" s="472"/>
      <c r="GI1192" s="472"/>
      <c r="GJ1192" s="472"/>
      <c r="GK1192" s="472"/>
      <c r="GL1192" s="472"/>
      <c r="GM1192" s="472"/>
      <c r="GN1192" s="472"/>
      <c r="GO1192" s="472"/>
      <c r="GP1192" s="472"/>
      <c r="GQ1192" s="472"/>
      <c r="GR1192" s="472"/>
      <c r="GS1192" s="472"/>
      <c r="GT1192" s="472"/>
      <c r="GU1192" s="472"/>
      <c r="GV1192" s="472"/>
    </row>
    <row r="1193" spans="1:204" s="473" customFormat="1" ht="32" x14ac:dyDescent="0.2">
      <c r="A1193" s="491"/>
      <c r="B1193" s="481" t="s">
        <v>3837</v>
      </c>
      <c r="C1193" s="475" t="s">
        <v>1158</v>
      </c>
      <c r="D1193" s="478">
        <v>0.45000000000000007</v>
      </c>
      <c r="E1193" s="478"/>
      <c r="F1193" s="478"/>
      <c r="G1193" s="478"/>
      <c r="H1193" s="478">
        <v>0.4</v>
      </c>
      <c r="I1193" s="478"/>
      <c r="J1193" s="478"/>
      <c r="K1193" s="478"/>
      <c r="L1193" s="478"/>
      <c r="M1193" s="478">
        <v>0.03</v>
      </c>
      <c r="N1193" s="478"/>
      <c r="O1193" s="478"/>
      <c r="P1193" s="478"/>
      <c r="Q1193" s="478"/>
      <c r="R1193" s="478"/>
      <c r="S1193" s="478"/>
      <c r="T1193" s="478"/>
      <c r="U1193" s="478"/>
      <c r="V1193" s="478"/>
      <c r="W1193" s="478"/>
      <c r="X1193" s="478">
        <v>0</v>
      </c>
      <c r="Y1193" s="478"/>
      <c r="Z1193" s="478"/>
      <c r="AA1193" s="478"/>
      <c r="AB1193" s="478"/>
      <c r="AC1193" s="478"/>
      <c r="AD1193" s="478"/>
      <c r="AE1193" s="478"/>
      <c r="AF1193" s="478"/>
      <c r="AG1193" s="478"/>
      <c r="AH1193" s="478"/>
      <c r="AI1193" s="478"/>
      <c r="AJ1193" s="478"/>
      <c r="AK1193" s="478"/>
      <c r="AL1193" s="478"/>
      <c r="AM1193" s="478"/>
      <c r="AN1193" s="478"/>
      <c r="AO1193" s="478"/>
      <c r="AP1193" s="478"/>
      <c r="AQ1193" s="478"/>
      <c r="AR1193" s="478"/>
      <c r="AS1193" s="478"/>
      <c r="AT1193" s="478"/>
      <c r="AU1193" s="478"/>
      <c r="AV1193" s="478"/>
      <c r="AW1193" s="478"/>
      <c r="AX1193" s="478"/>
      <c r="AY1193" s="478"/>
      <c r="AZ1193" s="478"/>
      <c r="BA1193" s="478">
        <v>0.02</v>
      </c>
      <c r="BB1193" s="478"/>
      <c r="BC1193" s="478"/>
      <c r="BD1193" s="475" t="s">
        <v>2976</v>
      </c>
      <c r="BE1193" s="475" t="s">
        <v>3838</v>
      </c>
      <c r="BF1193" s="472">
        <v>2017</v>
      </c>
      <c r="BG1193" s="472">
        <v>0.45000000000000007</v>
      </c>
      <c r="BH1193" s="472">
        <v>0</v>
      </c>
      <c r="BI1193" s="472"/>
      <c r="BJ1193" s="472"/>
      <c r="BK1193" s="472"/>
      <c r="BL1193" s="472"/>
      <c r="BM1193" s="472"/>
      <c r="BN1193" s="472"/>
      <c r="BO1193" s="472"/>
      <c r="BP1193" s="472"/>
      <c r="BQ1193" s="472"/>
      <c r="BR1193" s="472"/>
      <c r="BS1193" s="472"/>
      <c r="BT1193" s="472"/>
      <c r="BU1193" s="472"/>
      <c r="BV1193" s="472"/>
      <c r="BW1193" s="472"/>
      <c r="BX1193" s="472"/>
      <c r="BY1193" s="472"/>
      <c r="BZ1193" s="472"/>
      <c r="CA1193" s="472"/>
      <c r="CB1193" s="472"/>
      <c r="CC1193" s="472"/>
      <c r="CD1193" s="472"/>
      <c r="CE1193" s="472"/>
      <c r="CF1193" s="472"/>
      <c r="CG1193" s="472"/>
      <c r="CH1193" s="472"/>
      <c r="CI1193" s="472"/>
      <c r="CJ1193" s="472"/>
      <c r="CK1193" s="472"/>
      <c r="CL1193" s="472"/>
      <c r="CM1193" s="472"/>
      <c r="CN1193" s="472"/>
      <c r="CO1193" s="472"/>
      <c r="CP1193" s="472"/>
      <c r="CQ1193" s="472"/>
      <c r="CR1193" s="472"/>
      <c r="CS1193" s="472"/>
      <c r="CT1193" s="472"/>
      <c r="CU1193" s="472"/>
      <c r="CV1193" s="472"/>
      <c r="CW1193" s="472"/>
      <c r="CX1193" s="472"/>
      <c r="CY1193" s="472"/>
      <c r="CZ1193" s="472"/>
      <c r="DA1193" s="472"/>
      <c r="DB1193" s="472"/>
      <c r="DC1193" s="472"/>
      <c r="DD1193" s="472"/>
      <c r="DE1193" s="472"/>
      <c r="DF1193" s="472"/>
      <c r="DG1193" s="472"/>
      <c r="DH1193" s="472"/>
      <c r="DI1193" s="472"/>
      <c r="DJ1193" s="472"/>
      <c r="DK1193" s="472"/>
      <c r="DL1193" s="472"/>
      <c r="DM1193" s="472"/>
      <c r="DN1193" s="472"/>
      <c r="DO1193" s="472"/>
      <c r="DP1193" s="472"/>
      <c r="DQ1193" s="472"/>
      <c r="DR1193" s="472"/>
      <c r="DS1193" s="472"/>
      <c r="DT1193" s="472"/>
      <c r="DU1193" s="472"/>
      <c r="DV1193" s="472"/>
      <c r="DW1193" s="472"/>
      <c r="DX1193" s="472"/>
      <c r="DY1193" s="472"/>
      <c r="DZ1193" s="472"/>
      <c r="EA1193" s="472"/>
      <c r="EB1193" s="472"/>
      <c r="EC1193" s="472"/>
      <c r="ED1193" s="472"/>
      <c r="EE1193" s="472"/>
      <c r="EF1193" s="472"/>
      <c r="EG1193" s="472"/>
      <c r="EH1193" s="472"/>
      <c r="EI1193" s="472"/>
      <c r="EJ1193" s="472"/>
      <c r="EK1193" s="472"/>
      <c r="EL1193" s="472"/>
      <c r="EM1193" s="472"/>
      <c r="EN1193" s="472"/>
      <c r="EO1193" s="472"/>
      <c r="EP1193" s="472"/>
      <c r="EQ1193" s="472"/>
      <c r="ER1193" s="472"/>
      <c r="ES1193" s="472"/>
      <c r="ET1193" s="472"/>
      <c r="EU1193" s="472"/>
      <c r="EV1193" s="472"/>
      <c r="EW1193" s="472"/>
      <c r="EX1193" s="472"/>
      <c r="EY1193" s="472"/>
      <c r="EZ1193" s="472"/>
      <c r="FA1193" s="472"/>
      <c r="FB1193" s="472"/>
      <c r="FC1193" s="472"/>
      <c r="FD1193" s="472"/>
      <c r="FE1193" s="472"/>
      <c r="FF1193" s="472"/>
      <c r="FG1193" s="472"/>
      <c r="FH1193" s="472"/>
      <c r="FI1193" s="472"/>
      <c r="FJ1193" s="472"/>
      <c r="FK1193" s="472"/>
      <c r="FL1193" s="472"/>
      <c r="FM1193" s="472"/>
      <c r="FN1193" s="472"/>
      <c r="FO1193" s="472"/>
      <c r="FP1193" s="472"/>
      <c r="FQ1193" s="472"/>
      <c r="FR1193" s="472"/>
      <c r="FS1193" s="472"/>
      <c r="FT1193" s="472"/>
      <c r="FU1193" s="472"/>
      <c r="FV1193" s="472"/>
      <c r="FW1193" s="472"/>
      <c r="FX1193" s="472"/>
      <c r="FY1193" s="472"/>
      <c r="FZ1193" s="472"/>
      <c r="GA1193" s="472"/>
      <c r="GB1193" s="472"/>
      <c r="GC1193" s="472"/>
      <c r="GD1193" s="472"/>
      <c r="GE1193" s="472"/>
      <c r="GF1193" s="472"/>
      <c r="GG1193" s="472"/>
      <c r="GH1193" s="472"/>
      <c r="GI1193" s="472"/>
      <c r="GJ1193" s="472"/>
      <c r="GK1193" s="472"/>
      <c r="GL1193" s="472"/>
      <c r="GM1193" s="472"/>
      <c r="GN1193" s="472"/>
      <c r="GO1193" s="472"/>
      <c r="GP1193" s="472"/>
      <c r="GQ1193" s="472"/>
      <c r="GR1193" s="472"/>
      <c r="GS1193" s="472"/>
      <c r="GT1193" s="472"/>
      <c r="GU1193" s="472"/>
      <c r="GV1193" s="472"/>
    </row>
    <row r="1194" spans="1:204" s="473" customFormat="1" x14ac:dyDescent="0.2">
      <c r="A1194" s="491"/>
      <c r="B1194" s="481" t="s">
        <v>3839</v>
      </c>
      <c r="C1194" s="475" t="s">
        <v>1158</v>
      </c>
      <c r="D1194" s="478">
        <v>0.37</v>
      </c>
      <c r="E1194" s="478"/>
      <c r="F1194" s="478"/>
      <c r="G1194" s="478"/>
      <c r="H1194" s="478">
        <v>0.37</v>
      </c>
      <c r="I1194" s="478"/>
      <c r="J1194" s="478"/>
      <c r="K1194" s="478"/>
      <c r="L1194" s="478"/>
      <c r="M1194" s="478"/>
      <c r="N1194" s="478"/>
      <c r="O1194" s="478"/>
      <c r="P1194" s="478"/>
      <c r="Q1194" s="478"/>
      <c r="R1194" s="478"/>
      <c r="S1194" s="478"/>
      <c r="T1194" s="478"/>
      <c r="U1194" s="478"/>
      <c r="V1194" s="478"/>
      <c r="W1194" s="478"/>
      <c r="X1194" s="478">
        <v>0</v>
      </c>
      <c r="Y1194" s="478"/>
      <c r="Z1194" s="478"/>
      <c r="AA1194" s="478"/>
      <c r="AB1194" s="478"/>
      <c r="AC1194" s="478"/>
      <c r="AD1194" s="478"/>
      <c r="AE1194" s="478"/>
      <c r="AF1194" s="478"/>
      <c r="AG1194" s="478"/>
      <c r="AH1194" s="478"/>
      <c r="AI1194" s="478"/>
      <c r="AJ1194" s="478"/>
      <c r="AK1194" s="478"/>
      <c r="AL1194" s="478"/>
      <c r="AM1194" s="478"/>
      <c r="AN1194" s="478"/>
      <c r="AO1194" s="478"/>
      <c r="AP1194" s="478"/>
      <c r="AQ1194" s="478"/>
      <c r="AR1194" s="478"/>
      <c r="AS1194" s="478"/>
      <c r="AT1194" s="478"/>
      <c r="AU1194" s="478"/>
      <c r="AV1194" s="478"/>
      <c r="AW1194" s="478"/>
      <c r="AX1194" s="478"/>
      <c r="AY1194" s="478"/>
      <c r="AZ1194" s="478"/>
      <c r="BA1194" s="478"/>
      <c r="BB1194" s="478"/>
      <c r="BC1194" s="478"/>
      <c r="BD1194" s="475" t="s">
        <v>2976</v>
      </c>
      <c r="BE1194" s="475" t="s">
        <v>3840</v>
      </c>
      <c r="BF1194" s="472">
        <v>2017</v>
      </c>
      <c r="BG1194" s="472">
        <v>0.37</v>
      </c>
      <c r="BH1194" s="472">
        <v>0</v>
      </c>
      <c r="BI1194" s="472"/>
      <c r="BJ1194" s="472"/>
      <c r="BK1194" s="472"/>
      <c r="BL1194" s="472"/>
      <c r="BM1194" s="472"/>
      <c r="BN1194" s="472"/>
      <c r="BO1194" s="472"/>
      <c r="BP1194" s="472"/>
      <c r="BQ1194" s="472"/>
      <c r="BR1194" s="472"/>
      <c r="BS1194" s="472"/>
      <c r="BT1194" s="472"/>
      <c r="BU1194" s="472"/>
      <c r="BV1194" s="472"/>
      <c r="BW1194" s="472"/>
      <c r="BX1194" s="472"/>
      <c r="BY1194" s="472"/>
      <c r="BZ1194" s="472"/>
      <c r="CA1194" s="472"/>
      <c r="CB1194" s="472"/>
      <c r="CC1194" s="472"/>
      <c r="CD1194" s="472"/>
      <c r="CE1194" s="472"/>
      <c r="CF1194" s="472"/>
      <c r="CG1194" s="472"/>
      <c r="CH1194" s="472"/>
      <c r="CI1194" s="472"/>
      <c r="CJ1194" s="472"/>
      <c r="CK1194" s="472"/>
      <c r="CL1194" s="472"/>
      <c r="CM1194" s="472"/>
      <c r="CN1194" s="472"/>
      <c r="CO1194" s="472"/>
      <c r="CP1194" s="472"/>
      <c r="CQ1194" s="472"/>
      <c r="CR1194" s="472"/>
      <c r="CS1194" s="472"/>
      <c r="CT1194" s="472"/>
      <c r="CU1194" s="472"/>
      <c r="CV1194" s="472"/>
      <c r="CW1194" s="472"/>
      <c r="CX1194" s="472"/>
      <c r="CY1194" s="472"/>
      <c r="CZ1194" s="472"/>
      <c r="DA1194" s="472"/>
      <c r="DB1194" s="472"/>
      <c r="DC1194" s="472"/>
      <c r="DD1194" s="472"/>
      <c r="DE1194" s="472"/>
      <c r="DF1194" s="472"/>
      <c r="DG1194" s="472"/>
      <c r="DH1194" s="472"/>
      <c r="DI1194" s="472"/>
      <c r="DJ1194" s="472"/>
      <c r="DK1194" s="472"/>
      <c r="DL1194" s="472"/>
      <c r="DM1194" s="472"/>
      <c r="DN1194" s="472"/>
      <c r="DO1194" s="472"/>
      <c r="DP1194" s="472"/>
      <c r="DQ1194" s="472"/>
      <c r="DR1194" s="472"/>
      <c r="DS1194" s="472"/>
      <c r="DT1194" s="472"/>
      <c r="DU1194" s="472"/>
      <c r="DV1194" s="472"/>
      <c r="DW1194" s="472"/>
      <c r="DX1194" s="472"/>
      <c r="DY1194" s="472"/>
      <c r="DZ1194" s="472"/>
      <c r="EA1194" s="472"/>
      <c r="EB1194" s="472"/>
      <c r="EC1194" s="472"/>
      <c r="ED1194" s="472"/>
      <c r="EE1194" s="472"/>
      <c r="EF1194" s="472"/>
      <c r="EG1194" s="472"/>
      <c r="EH1194" s="472"/>
      <c r="EI1194" s="472"/>
      <c r="EJ1194" s="472"/>
      <c r="EK1194" s="472"/>
      <c r="EL1194" s="472"/>
      <c r="EM1194" s="472"/>
      <c r="EN1194" s="472"/>
      <c r="EO1194" s="472"/>
      <c r="EP1194" s="472"/>
      <c r="EQ1194" s="472"/>
      <c r="ER1194" s="472"/>
      <c r="ES1194" s="472"/>
      <c r="ET1194" s="472"/>
      <c r="EU1194" s="472"/>
      <c r="EV1194" s="472"/>
      <c r="EW1194" s="472"/>
      <c r="EX1194" s="472"/>
      <c r="EY1194" s="472"/>
      <c r="EZ1194" s="472"/>
      <c r="FA1194" s="472"/>
      <c r="FB1194" s="472"/>
      <c r="FC1194" s="472"/>
      <c r="FD1194" s="472"/>
      <c r="FE1194" s="472"/>
      <c r="FF1194" s="472"/>
      <c r="FG1194" s="472"/>
      <c r="FH1194" s="472"/>
      <c r="FI1194" s="472"/>
      <c r="FJ1194" s="472"/>
      <c r="FK1194" s="472"/>
      <c r="FL1194" s="472"/>
      <c r="FM1194" s="472"/>
      <c r="FN1194" s="472"/>
      <c r="FO1194" s="472"/>
      <c r="FP1194" s="472"/>
      <c r="FQ1194" s="472"/>
      <c r="FR1194" s="472"/>
      <c r="FS1194" s="472"/>
      <c r="FT1194" s="472"/>
      <c r="FU1194" s="472"/>
      <c r="FV1194" s="472"/>
      <c r="FW1194" s="472"/>
      <c r="FX1194" s="472"/>
      <c r="FY1194" s="472"/>
      <c r="FZ1194" s="472"/>
      <c r="GA1194" s="472"/>
      <c r="GB1194" s="472"/>
      <c r="GC1194" s="472"/>
      <c r="GD1194" s="472"/>
      <c r="GE1194" s="472"/>
      <c r="GF1194" s="472"/>
      <c r="GG1194" s="472"/>
      <c r="GH1194" s="472"/>
      <c r="GI1194" s="472"/>
      <c r="GJ1194" s="472"/>
      <c r="GK1194" s="472"/>
      <c r="GL1194" s="472"/>
      <c r="GM1194" s="472"/>
      <c r="GN1194" s="472"/>
      <c r="GO1194" s="472"/>
      <c r="GP1194" s="472"/>
      <c r="GQ1194" s="472"/>
      <c r="GR1194" s="472"/>
      <c r="GS1194" s="472"/>
      <c r="GT1194" s="472"/>
      <c r="GU1194" s="472"/>
      <c r="GV1194" s="472"/>
    </row>
    <row r="1195" spans="1:204" s="473" customFormat="1" x14ac:dyDescent="0.2">
      <c r="A1195" s="491"/>
      <c r="B1195" s="481" t="s">
        <v>3841</v>
      </c>
      <c r="C1195" s="475" t="s">
        <v>1158</v>
      </c>
      <c r="D1195" s="478">
        <v>0.3</v>
      </c>
      <c r="E1195" s="478"/>
      <c r="F1195" s="478"/>
      <c r="G1195" s="478"/>
      <c r="H1195" s="478"/>
      <c r="I1195" s="478"/>
      <c r="J1195" s="478"/>
      <c r="K1195" s="478"/>
      <c r="L1195" s="478"/>
      <c r="M1195" s="478"/>
      <c r="N1195" s="478"/>
      <c r="O1195" s="478"/>
      <c r="P1195" s="478"/>
      <c r="Q1195" s="478"/>
      <c r="R1195" s="478"/>
      <c r="S1195" s="478"/>
      <c r="T1195" s="478"/>
      <c r="U1195" s="478"/>
      <c r="V1195" s="478"/>
      <c r="W1195" s="478"/>
      <c r="X1195" s="478">
        <v>0</v>
      </c>
      <c r="Y1195" s="478"/>
      <c r="Z1195" s="478"/>
      <c r="AA1195" s="478"/>
      <c r="AB1195" s="478"/>
      <c r="AC1195" s="478"/>
      <c r="AD1195" s="478"/>
      <c r="AE1195" s="478"/>
      <c r="AF1195" s="478"/>
      <c r="AG1195" s="478"/>
      <c r="AH1195" s="478"/>
      <c r="AI1195" s="478"/>
      <c r="AJ1195" s="478"/>
      <c r="AK1195" s="478"/>
      <c r="AL1195" s="478"/>
      <c r="AM1195" s="478"/>
      <c r="AN1195" s="478"/>
      <c r="AO1195" s="478"/>
      <c r="AP1195" s="478"/>
      <c r="AQ1195" s="478"/>
      <c r="AR1195" s="478"/>
      <c r="AS1195" s="478"/>
      <c r="AT1195" s="478"/>
      <c r="AU1195" s="478"/>
      <c r="AV1195" s="478"/>
      <c r="AW1195" s="478"/>
      <c r="AX1195" s="478"/>
      <c r="AY1195" s="478"/>
      <c r="AZ1195" s="478"/>
      <c r="BA1195" s="478">
        <v>0.3</v>
      </c>
      <c r="BB1195" s="478"/>
      <c r="BC1195" s="478"/>
      <c r="BD1195" s="475" t="s">
        <v>2976</v>
      </c>
      <c r="BE1195" s="475" t="s">
        <v>3842</v>
      </c>
      <c r="BF1195" s="472">
        <v>2017</v>
      </c>
      <c r="BG1195" s="472">
        <v>0.3</v>
      </c>
      <c r="BH1195" s="472">
        <v>0</v>
      </c>
      <c r="BI1195" s="472"/>
      <c r="BJ1195" s="472"/>
      <c r="BK1195" s="472"/>
      <c r="BL1195" s="472"/>
      <c r="BM1195" s="472"/>
      <c r="BN1195" s="472"/>
      <c r="BO1195" s="472"/>
      <c r="BP1195" s="472"/>
      <c r="BQ1195" s="472"/>
      <c r="BR1195" s="472"/>
      <c r="BS1195" s="472"/>
      <c r="BT1195" s="472"/>
      <c r="BU1195" s="472"/>
      <c r="BV1195" s="472"/>
      <c r="BW1195" s="472"/>
      <c r="BX1195" s="472"/>
      <c r="BY1195" s="472"/>
      <c r="BZ1195" s="472"/>
      <c r="CA1195" s="472"/>
      <c r="CB1195" s="472"/>
      <c r="CC1195" s="472"/>
      <c r="CD1195" s="472"/>
      <c r="CE1195" s="472"/>
      <c r="CF1195" s="472"/>
      <c r="CG1195" s="472"/>
      <c r="CH1195" s="472"/>
      <c r="CI1195" s="472"/>
      <c r="CJ1195" s="472"/>
      <c r="CK1195" s="472"/>
      <c r="CL1195" s="472"/>
      <c r="CM1195" s="472"/>
      <c r="CN1195" s="472"/>
      <c r="CO1195" s="472"/>
      <c r="CP1195" s="472"/>
      <c r="CQ1195" s="472"/>
      <c r="CR1195" s="472"/>
      <c r="CS1195" s="472"/>
      <c r="CT1195" s="472"/>
      <c r="CU1195" s="472"/>
      <c r="CV1195" s="472"/>
      <c r="CW1195" s="472"/>
      <c r="CX1195" s="472"/>
      <c r="CY1195" s="472"/>
      <c r="CZ1195" s="472"/>
      <c r="DA1195" s="472"/>
      <c r="DB1195" s="472"/>
      <c r="DC1195" s="472"/>
      <c r="DD1195" s="472"/>
      <c r="DE1195" s="472"/>
      <c r="DF1195" s="472"/>
      <c r="DG1195" s="472"/>
      <c r="DH1195" s="472"/>
      <c r="DI1195" s="472"/>
      <c r="DJ1195" s="472"/>
      <c r="DK1195" s="472"/>
      <c r="DL1195" s="472"/>
      <c r="DM1195" s="472"/>
      <c r="DN1195" s="472"/>
      <c r="DO1195" s="472"/>
      <c r="DP1195" s="472"/>
      <c r="DQ1195" s="472"/>
      <c r="DR1195" s="472"/>
      <c r="DS1195" s="472"/>
      <c r="DT1195" s="472"/>
      <c r="DU1195" s="472"/>
      <c r="DV1195" s="472"/>
      <c r="DW1195" s="472"/>
      <c r="DX1195" s="472"/>
      <c r="DY1195" s="472"/>
      <c r="DZ1195" s="472"/>
      <c r="EA1195" s="472"/>
      <c r="EB1195" s="472"/>
      <c r="EC1195" s="472"/>
      <c r="ED1195" s="472"/>
      <c r="EE1195" s="472"/>
      <c r="EF1195" s="472"/>
      <c r="EG1195" s="472"/>
      <c r="EH1195" s="472"/>
      <c r="EI1195" s="472"/>
      <c r="EJ1195" s="472"/>
      <c r="EK1195" s="472"/>
      <c r="EL1195" s="472"/>
      <c r="EM1195" s="472"/>
      <c r="EN1195" s="472"/>
      <c r="EO1195" s="472"/>
      <c r="EP1195" s="472"/>
      <c r="EQ1195" s="472"/>
      <c r="ER1195" s="472"/>
      <c r="ES1195" s="472"/>
      <c r="ET1195" s="472"/>
      <c r="EU1195" s="472"/>
      <c r="EV1195" s="472"/>
      <c r="EW1195" s="472"/>
      <c r="EX1195" s="472"/>
      <c r="EY1195" s="472"/>
      <c r="EZ1195" s="472"/>
      <c r="FA1195" s="472"/>
      <c r="FB1195" s="472"/>
      <c r="FC1195" s="472"/>
      <c r="FD1195" s="472"/>
      <c r="FE1195" s="472"/>
      <c r="FF1195" s="472"/>
      <c r="FG1195" s="472"/>
      <c r="FH1195" s="472"/>
      <c r="FI1195" s="472"/>
      <c r="FJ1195" s="472"/>
      <c r="FK1195" s="472"/>
      <c r="FL1195" s="472"/>
      <c r="FM1195" s="472"/>
      <c r="FN1195" s="472"/>
      <c r="FO1195" s="472"/>
      <c r="FP1195" s="472"/>
      <c r="FQ1195" s="472"/>
      <c r="FR1195" s="472"/>
      <c r="FS1195" s="472"/>
      <c r="FT1195" s="472"/>
      <c r="FU1195" s="472"/>
      <c r="FV1195" s="472"/>
      <c r="FW1195" s="472"/>
      <c r="FX1195" s="472"/>
      <c r="FY1195" s="472"/>
      <c r="FZ1195" s="472"/>
      <c r="GA1195" s="472"/>
      <c r="GB1195" s="472"/>
      <c r="GC1195" s="472"/>
      <c r="GD1195" s="472"/>
      <c r="GE1195" s="472"/>
      <c r="GF1195" s="472"/>
      <c r="GG1195" s="472"/>
      <c r="GH1195" s="472"/>
      <c r="GI1195" s="472"/>
      <c r="GJ1195" s="472"/>
      <c r="GK1195" s="472"/>
      <c r="GL1195" s="472"/>
      <c r="GM1195" s="472"/>
      <c r="GN1195" s="472"/>
      <c r="GO1195" s="472"/>
      <c r="GP1195" s="472"/>
      <c r="GQ1195" s="472"/>
      <c r="GR1195" s="472"/>
      <c r="GS1195" s="472"/>
      <c r="GT1195" s="472"/>
      <c r="GU1195" s="472"/>
      <c r="GV1195" s="472"/>
    </row>
    <row r="1196" spans="1:204" s="473" customFormat="1" x14ac:dyDescent="0.2">
      <c r="A1196" s="491"/>
      <c r="B1196" s="508" t="s">
        <v>3843</v>
      </c>
      <c r="C1196" s="475" t="s">
        <v>1158</v>
      </c>
      <c r="D1196" s="478">
        <v>0.25</v>
      </c>
      <c r="E1196" s="478"/>
      <c r="F1196" s="478"/>
      <c r="G1196" s="478"/>
      <c r="H1196" s="478"/>
      <c r="I1196" s="478"/>
      <c r="J1196" s="478"/>
      <c r="K1196" s="478"/>
      <c r="L1196" s="478"/>
      <c r="M1196" s="478"/>
      <c r="N1196" s="478"/>
      <c r="O1196" s="478"/>
      <c r="P1196" s="478"/>
      <c r="Q1196" s="478"/>
      <c r="R1196" s="478"/>
      <c r="S1196" s="478"/>
      <c r="T1196" s="478"/>
      <c r="U1196" s="478"/>
      <c r="V1196" s="478"/>
      <c r="W1196" s="478"/>
      <c r="X1196" s="478">
        <v>0</v>
      </c>
      <c r="Y1196" s="478"/>
      <c r="Z1196" s="478"/>
      <c r="AA1196" s="478"/>
      <c r="AB1196" s="478"/>
      <c r="AC1196" s="478"/>
      <c r="AD1196" s="478"/>
      <c r="AE1196" s="478"/>
      <c r="AF1196" s="478"/>
      <c r="AG1196" s="478"/>
      <c r="AH1196" s="478"/>
      <c r="AI1196" s="478"/>
      <c r="AJ1196" s="478"/>
      <c r="AK1196" s="478"/>
      <c r="AL1196" s="478"/>
      <c r="AM1196" s="478"/>
      <c r="AN1196" s="478"/>
      <c r="AO1196" s="478"/>
      <c r="AP1196" s="478"/>
      <c r="AQ1196" s="478"/>
      <c r="AR1196" s="478"/>
      <c r="AS1196" s="478"/>
      <c r="AT1196" s="478"/>
      <c r="AU1196" s="478"/>
      <c r="AV1196" s="478"/>
      <c r="AW1196" s="478"/>
      <c r="AX1196" s="478"/>
      <c r="AY1196" s="478"/>
      <c r="AZ1196" s="478"/>
      <c r="BA1196" s="478"/>
      <c r="BB1196" s="478"/>
      <c r="BC1196" s="478"/>
      <c r="BD1196" s="475" t="s">
        <v>1524</v>
      </c>
      <c r="BE1196" s="475"/>
      <c r="BF1196" s="472"/>
      <c r="BG1196" s="472">
        <v>0</v>
      </c>
      <c r="BH1196" s="472">
        <v>0.25</v>
      </c>
      <c r="BI1196" s="472"/>
      <c r="BJ1196" s="472"/>
      <c r="BK1196" s="472"/>
      <c r="BL1196" s="472"/>
      <c r="BM1196" s="472"/>
      <c r="BN1196" s="472"/>
      <c r="BO1196" s="472"/>
      <c r="BP1196" s="472"/>
      <c r="BQ1196" s="472"/>
      <c r="BR1196" s="472"/>
      <c r="BS1196" s="472"/>
      <c r="BT1196" s="472"/>
      <c r="BU1196" s="472"/>
      <c r="BV1196" s="472"/>
      <c r="BW1196" s="472"/>
      <c r="BX1196" s="472"/>
      <c r="BY1196" s="472"/>
      <c r="BZ1196" s="472"/>
      <c r="CA1196" s="472"/>
      <c r="CB1196" s="472"/>
      <c r="CC1196" s="472"/>
      <c r="CD1196" s="472"/>
      <c r="CE1196" s="472"/>
      <c r="CF1196" s="472"/>
      <c r="CG1196" s="472"/>
      <c r="CH1196" s="472"/>
      <c r="CI1196" s="472"/>
      <c r="CJ1196" s="472"/>
      <c r="CK1196" s="472"/>
      <c r="CL1196" s="472"/>
      <c r="CM1196" s="472"/>
      <c r="CN1196" s="472"/>
      <c r="CO1196" s="472"/>
      <c r="CP1196" s="472"/>
      <c r="CQ1196" s="472"/>
      <c r="CR1196" s="472"/>
      <c r="CS1196" s="472"/>
      <c r="CT1196" s="472"/>
      <c r="CU1196" s="472"/>
      <c r="CV1196" s="472"/>
      <c r="CW1196" s="472"/>
      <c r="CX1196" s="472"/>
      <c r="CY1196" s="472"/>
      <c r="CZ1196" s="472"/>
      <c r="DA1196" s="472"/>
      <c r="DB1196" s="472"/>
      <c r="DC1196" s="472"/>
      <c r="DD1196" s="472"/>
      <c r="DE1196" s="472"/>
      <c r="DF1196" s="472"/>
      <c r="DG1196" s="472"/>
      <c r="DH1196" s="472"/>
      <c r="DI1196" s="472"/>
      <c r="DJ1196" s="472"/>
      <c r="DK1196" s="472"/>
      <c r="DL1196" s="472"/>
      <c r="DM1196" s="472"/>
      <c r="DN1196" s="472"/>
      <c r="DO1196" s="472"/>
      <c r="DP1196" s="472"/>
      <c r="DQ1196" s="472"/>
      <c r="DR1196" s="472"/>
      <c r="DS1196" s="472"/>
      <c r="DT1196" s="472"/>
      <c r="DU1196" s="472"/>
      <c r="DV1196" s="472"/>
      <c r="DW1196" s="472"/>
      <c r="DX1196" s="472"/>
      <c r="DY1196" s="472"/>
      <c r="DZ1196" s="472"/>
      <c r="EA1196" s="472"/>
      <c r="EB1196" s="472"/>
      <c r="EC1196" s="472"/>
      <c r="ED1196" s="472"/>
      <c r="EE1196" s="472"/>
      <c r="EF1196" s="472"/>
      <c r="EG1196" s="472"/>
      <c r="EH1196" s="472"/>
      <c r="EI1196" s="472"/>
      <c r="EJ1196" s="472"/>
      <c r="EK1196" s="472"/>
      <c r="EL1196" s="472"/>
      <c r="EM1196" s="472"/>
      <c r="EN1196" s="472"/>
      <c r="EO1196" s="472"/>
      <c r="EP1196" s="472"/>
      <c r="EQ1196" s="472"/>
      <c r="ER1196" s="472"/>
      <c r="ES1196" s="472"/>
      <c r="ET1196" s="472"/>
      <c r="EU1196" s="472"/>
      <c r="EV1196" s="472"/>
      <c r="EW1196" s="472"/>
      <c r="EX1196" s="472"/>
      <c r="EY1196" s="472"/>
      <c r="EZ1196" s="472"/>
      <c r="FA1196" s="472"/>
      <c r="FB1196" s="472"/>
      <c r="FC1196" s="472"/>
      <c r="FD1196" s="472"/>
      <c r="FE1196" s="472"/>
      <c r="FF1196" s="472"/>
      <c r="FG1196" s="472"/>
      <c r="FH1196" s="472"/>
      <c r="FI1196" s="472"/>
      <c r="FJ1196" s="472"/>
      <c r="FK1196" s="472"/>
      <c r="FL1196" s="472"/>
      <c r="FM1196" s="472"/>
      <c r="FN1196" s="472"/>
      <c r="FO1196" s="472"/>
      <c r="FP1196" s="472"/>
      <c r="FQ1196" s="472"/>
      <c r="FR1196" s="472"/>
      <c r="FS1196" s="472"/>
      <c r="FT1196" s="472"/>
      <c r="FU1196" s="472"/>
      <c r="FV1196" s="472"/>
      <c r="FW1196" s="472"/>
      <c r="FX1196" s="472"/>
      <c r="FY1196" s="472"/>
      <c r="FZ1196" s="472"/>
      <c r="GA1196" s="472"/>
      <c r="GB1196" s="472"/>
      <c r="GC1196" s="472"/>
      <c r="GD1196" s="472"/>
      <c r="GE1196" s="472"/>
      <c r="GF1196" s="472"/>
      <c r="GG1196" s="472"/>
      <c r="GH1196" s="472"/>
      <c r="GI1196" s="472"/>
      <c r="GJ1196" s="472"/>
      <c r="GK1196" s="472"/>
      <c r="GL1196" s="472"/>
      <c r="GM1196" s="472"/>
      <c r="GN1196" s="472"/>
      <c r="GO1196" s="472"/>
      <c r="GP1196" s="472"/>
      <c r="GQ1196" s="472"/>
      <c r="GR1196" s="472"/>
      <c r="GS1196" s="472"/>
      <c r="GT1196" s="472"/>
      <c r="GU1196" s="472"/>
      <c r="GV1196" s="472"/>
    </row>
    <row r="1197" spans="1:204" s="473" customFormat="1" x14ac:dyDescent="0.2">
      <c r="A1197" s="491"/>
      <c r="B1197" s="508" t="s">
        <v>3844</v>
      </c>
      <c r="C1197" s="475" t="s">
        <v>1158</v>
      </c>
      <c r="D1197" s="478">
        <v>0.2</v>
      </c>
      <c r="E1197" s="478"/>
      <c r="F1197" s="478"/>
      <c r="G1197" s="478"/>
      <c r="H1197" s="478">
        <v>0.2</v>
      </c>
      <c r="I1197" s="478"/>
      <c r="J1197" s="478"/>
      <c r="K1197" s="478"/>
      <c r="L1197" s="478"/>
      <c r="M1197" s="478"/>
      <c r="N1197" s="478"/>
      <c r="O1197" s="478"/>
      <c r="P1197" s="478"/>
      <c r="Q1197" s="478"/>
      <c r="R1197" s="478"/>
      <c r="S1197" s="478"/>
      <c r="T1197" s="478"/>
      <c r="U1197" s="478"/>
      <c r="V1197" s="478"/>
      <c r="W1197" s="478"/>
      <c r="X1197" s="478">
        <v>0</v>
      </c>
      <c r="Y1197" s="478"/>
      <c r="Z1197" s="478"/>
      <c r="AA1197" s="478"/>
      <c r="AB1197" s="478"/>
      <c r="AC1197" s="478"/>
      <c r="AD1197" s="478"/>
      <c r="AE1197" s="478"/>
      <c r="AF1197" s="478"/>
      <c r="AG1197" s="478"/>
      <c r="AH1197" s="478"/>
      <c r="AI1197" s="478"/>
      <c r="AJ1197" s="478"/>
      <c r="AK1197" s="478"/>
      <c r="AL1197" s="478"/>
      <c r="AM1197" s="478"/>
      <c r="AN1197" s="478"/>
      <c r="AO1197" s="478"/>
      <c r="AP1197" s="478"/>
      <c r="AQ1197" s="478"/>
      <c r="AR1197" s="478"/>
      <c r="AS1197" s="478"/>
      <c r="AT1197" s="478"/>
      <c r="AU1197" s="478"/>
      <c r="AV1197" s="478"/>
      <c r="AW1197" s="478"/>
      <c r="AX1197" s="478"/>
      <c r="AY1197" s="478"/>
      <c r="AZ1197" s="478"/>
      <c r="BA1197" s="478"/>
      <c r="BB1197" s="478"/>
      <c r="BC1197" s="478"/>
      <c r="BD1197" s="475" t="s">
        <v>2983</v>
      </c>
      <c r="BE1197" s="493" t="s">
        <v>3845</v>
      </c>
      <c r="BF1197" s="472">
        <v>2017</v>
      </c>
      <c r="BG1197" s="472">
        <v>0.2</v>
      </c>
      <c r="BH1197" s="472">
        <v>0</v>
      </c>
      <c r="BI1197" s="472"/>
      <c r="BJ1197" s="472"/>
      <c r="BK1197" s="472"/>
      <c r="BL1197" s="472"/>
      <c r="BM1197" s="472"/>
      <c r="BN1197" s="472"/>
      <c r="BO1197" s="472"/>
      <c r="BP1197" s="472"/>
      <c r="BQ1197" s="472"/>
      <c r="BR1197" s="472"/>
      <c r="BS1197" s="472"/>
      <c r="BT1197" s="472"/>
      <c r="BU1197" s="472"/>
      <c r="BV1197" s="472"/>
      <c r="BW1197" s="472"/>
      <c r="BX1197" s="472"/>
      <c r="BY1197" s="472"/>
      <c r="BZ1197" s="472"/>
      <c r="CA1197" s="472"/>
      <c r="CB1197" s="472"/>
      <c r="CC1197" s="472"/>
      <c r="CD1197" s="472"/>
      <c r="CE1197" s="472"/>
      <c r="CF1197" s="472"/>
      <c r="CG1197" s="472"/>
      <c r="CH1197" s="472"/>
      <c r="CI1197" s="472"/>
      <c r="CJ1197" s="472"/>
      <c r="CK1197" s="472"/>
      <c r="CL1197" s="472"/>
      <c r="CM1197" s="472"/>
      <c r="CN1197" s="472"/>
      <c r="CO1197" s="472"/>
      <c r="CP1197" s="472"/>
      <c r="CQ1197" s="472"/>
      <c r="CR1197" s="472"/>
      <c r="CS1197" s="472"/>
      <c r="CT1197" s="472"/>
      <c r="CU1197" s="472"/>
      <c r="CV1197" s="472"/>
      <c r="CW1197" s="472"/>
      <c r="CX1197" s="472"/>
      <c r="CY1197" s="472"/>
      <c r="CZ1197" s="472"/>
      <c r="DA1197" s="472"/>
      <c r="DB1197" s="472"/>
      <c r="DC1197" s="472"/>
      <c r="DD1197" s="472"/>
      <c r="DE1197" s="472"/>
      <c r="DF1197" s="472"/>
      <c r="DG1197" s="472"/>
      <c r="DH1197" s="472"/>
      <c r="DI1197" s="472"/>
      <c r="DJ1197" s="472"/>
      <c r="DK1197" s="472"/>
      <c r="DL1197" s="472"/>
      <c r="DM1197" s="472"/>
      <c r="DN1197" s="472"/>
      <c r="DO1197" s="472"/>
      <c r="DP1197" s="472"/>
      <c r="DQ1197" s="472"/>
      <c r="DR1197" s="472"/>
      <c r="DS1197" s="472"/>
      <c r="DT1197" s="472"/>
      <c r="DU1197" s="472"/>
      <c r="DV1197" s="472"/>
      <c r="DW1197" s="472"/>
      <c r="DX1197" s="472"/>
      <c r="DY1197" s="472"/>
      <c r="DZ1197" s="472"/>
      <c r="EA1197" s="472"/>
      <c r="EB1197" s="472"/>
      <c r="EC1197" s="472"/>
      <c r="ED1197" s="472"/>
      <c r="EE1197" s="472"/>
      <c r="EF1197" s="472"/>
      <c r="EG1197" s="472"/>
      <c r="EH1197" s="472"/>
      <c r="EI1197" s="472"/>
      <c r="EJ1197" s="472"/>
      <c r="EK1197" s="472"/>
      <c r="EL1197" s="472"/>
      <c r="EM1197" s="472"/>
      <c r="EN1197" s="472"/>
      <c r="EO1197" s="472"/>
      <c r="EP1197" s="472"/>
      <c r="EQ1197" s="472"/>
      <c r="ER1197" s="472"/>
      <c r="ES1197" s="472"/>
      <c r="ET1197" s="472"/>
      <c r="EU1197" s="472"/>
      <c r="EV1197" s="472"/>
      <c r="EW1197" s="472"/>
      <c r="EX1197" s="472"/>
      <c r="EY1197" s="472"/>
      <c r="EZ1197" s="472"/>
      <c r="FA1197" s="472"/>
      <c r="FB1197" s="472"/>
      <c r="FC1197" s="472"/>
      <c r="FD1197" s="472"/>
      <c r="FE1197" s="472"/>
      <c r="FF1197" s="472"/>
      <c r="FG1197" s="472"/>
      <c r="FH1197" s="472"/>
      <c r="FI1197" s="472"/>
      <c r="FJ1197" s="472"/>
      <c r="FK1197" s="472"/>
      <c r="FL1197" s="472"/>
      <c r="FM1197" s="472"/>
      <c r="FN1197" s="472"/>
      <c r="FO1197" s="472"/>
      <c r="FP1197" s="472"/>
      <c r="FQ1197" s="472"/>
      <c r="FR1197" s="472"/>
      <c r="FS1197" s="472"/>
      <c r="FT1197" s="472"/>
      <c r="FU1197" s="472"/>
      <c r="FV1197" s="472"/>
      <c r="FW1197" s="472"/>
      <c r="FX1197" s="472"/>
      <c r="FY1197" s="472"/>
      <c r="FZ1197" s="472"/>
      <c r="GA1197" s="472"/>
      <c r="GB1197" s="472"/>
      <c r="GC1197" s="472"/>
      <c r="GD1197" s="472"/>
      <c r="GE1197" s="472"/>
      <c r="GF1197" s="472"/>
      <c r="GG1197" s="472"/>
      <c r="GH1197" s="472"/>
      <c r="GI1197" s="472"/>
      <c r="GJ1197" s="472"/>
      <c r="GK1197" s="472"/>
      <c r="GL1197" s="472"/>
      <c r="GM1197" s="472"/>
      <c r="GN1197" s="472"/>
      <c r="GO1197" s="472"/>
      <c r="GP1197" s="472"/>
      <c r="GQ1197" s="472"/>
      <c r="GR1197" s="472"/>
      <c r="GS1197" s="472"/>
      <c r="GT1197" s="472"/>
      <c r="GU1197" s="472"/>
      <c r="GV1197" s="472"/>
    </row>
    <row r="1198" spans="1:204" s="473" customFormat="1" x14ac:dyDescent="0.2">
      <c r="A1198" s="491"/>
      <c r="B1198" s="508" t="s">
        <v>3846</v>
      </c>
      <c r="C1198" s="475" t="s">
        <v>1158</v>
      </c>
      <c r="D1198" s="478">
        <v>0.16</v>
      </c>
      <c r="E1198" s="478"/>
      <c r="F1198" s="478"/>
      <c r="G1198" s="478"/>
      <c r="H1198" s="478"/>
      <c r="I1198" s="478"/>
      <c r="J1198" s="478"/>
      <c r="K1198" s="478"/>
      <c r="L1198" s="478"/>
      <c r="M1198" s="478"/>
      <c r="N1198" s="478"/>
      <c r="O1198" s="478"/>
      <c r="P1198" s="478"/>
      <c r="Q1198" s="478"/>
      <c r="R1198" s="478"/>
      <c r="S1198" s="478"/>
      <c r="T1198" s="478"/>
      <c r="U1198" s="478"/>
      <c r="V1198" s="478"/>
      <c r="W1198" s="478"/>
      <c r="X1198" s="478">
        <v>0</v>
      </c>
      <c r="Y1198" s="478"/>
      <c r="Z1198" s="478"/>
      <c r="AA1198" s="478"/>
      <c r="AB1198" s="478"/>
      <c r="AC1198" s="478"/>
      <c r="AD1198" s="478"/>
      <c r="AE1198" s="478"/>
      <c r="AF1198" s="478"/>
      <c r="AG1198" s="478"/>
      <c r="AH1198" s="478"/>
      <c r="AI1198" s="478"/>
      <c r="AJ1198" s="478"/>
      <c r="AK1198" s="478"/>
      <c r="AL1198" s="478"/>
      <c r="AM1198" s="478"/>
      <c r="AN1198" s="478"/>
      <c r="AO1198" s="478"/>
      <c r="AP1198" s="478"/>
      <c r="AQ1198" s="478"/>
      <c r="AR1198" s="478"/>
      <c r="AS1198" s="478"/>
      <c r="AT1198" s="478"/>
      <c r="AU1198" s="478">
        <v>0.16</v>
      </c>
      <c r="AV1198" s="478"/>
      <c r="AW1198" s="478"/>
      <c r="AX1198" s="478"/>
      <c r="AY1198" s="478"/>
      <c r="AZ1198" s="478"/>
      <c r="BA1198" s="478"/>
      <c r="BB1198" s="478"/>
      <c r="BC1198" s="478"/>
      <c r="BD1198" s="475" t="s">
        <v>2983</v>
      </c>
      <c r="BE1198" s="493" t="s">
        <v>3847</v>
      </c>
      <c r="BF1198" s="472">
        <v>2017</v>
      </c>
      <c r="BG1198" s="472">
        <v>0.16</v>
      </c>
      <c r="BH1198" s="472">
        <v>0</v>
      </c>
      <c r="BI1198" s="472"/>
      <c r="BJ1198" s="472"/>
      <c r="BK1198" s="472"/>
      <c r="BL1198" s="472"/>
      <c r="BM1198" s="472"/>
      <c r="BN1198" s="472"/>
      <c r="BO1198" s="472"/>
      <c r="BP1198" s="472"/>
      <c r="BQ1198" s="472"/>
      <c r="BR1198" s="472"/>
      <c r="BS1198" s="472"/>
      <c r="BT1198" s="472"/>
      <c r="BU1198" s="472"/>
      <c r="BV1198" s="472"/>
      <c r="BW1198" s="472"/>
      <c r="BX1198" s="472"/>
      <c r="BY1198" s="472"/>
      <c r="BZ1198" s="472"/>
      <c r="CA1198" s="472"/>
      <c r="CB1198" s="472"/>
      <c r="CC1198" s="472"/>
      <c r="CD1198" s="472"/>
      <c r="CE1198" s="472"/>
      <c r="CF1198" s="472"/>
      <c r="CG1198" s="472"/>
      <c r="CH1198" s="472"/>
      <c r="CI1198" s="472"/>
      <c r="CJ1198" s="472"/>
      <c r="CK1198" s="472"/>
      <c r="CL1198" s="472"/>
      <c r="CM1198" s="472"/>
      <c r="CN1198" s="472"/>
      <c r="CO1198" s="472"/>
      <c r="CP1198" s="472"/>
      <c r="CQ1198" s="472"/>
      <c r="CR1198" s="472"/>
      <c r="CS1198" s="472"/>
      <c r="CT1198" s="472"/>
      <c r="CU1198" s="472"/>
      <c r="CV1198" s="472"/>
      <c r="CW1198" s="472"/>
      <c r="CX1198" s="472"/>
      <c r="CY1198" s="472"/>
      <c r="CZ1198" s="472"/>
      <c r="DA1198" s="472"/>
      <c r="DB1198" s="472"/>
      <c r="DC1198" s="472"/>
      <c r="DD1198" s="472"/>
      <c r="DE1198" s="472"/>
      <c r="DF1198" s="472"/>
      <c r="DG1198" s="472"/>
      <c r="DH1198" s="472"/>
      <c r="DI1198" s="472"/>
      <c r="DJ1198" s="472"/>
      <c r="DK1198" s="472"/>
      <c r="DL1198" s="472"/>
      <c r="DM1198" s="472"/>
      <c r="DN1198" s="472"/>
      <c r="DO1198" s="472"/>
      <c r="DP1198" s="472"/>
      <c r="DQ1198" s="472"/>
      <c r="DR1198" s="472"/>
      <c r="DS1198" s="472"/>
      <c r="DT1198" s="472"/>
      <c r="DU1198" s="472"/>
      <c r="DV1198" s="472"/>
      <c r="DW1198" s="472"/>
      <c r="DX1198" s="472"/>
      <c r="DY1198" s="472"/>
      <c r="DZ1198" s="472"/>
      <c r="EA1198" s="472"/>
      <c r="EB1198" s="472"/>
      <c r="EC1198" s="472"/>
      <c r="ED1198" s="472"/>
      <c r="EE1198" s="472"/>
      <c r="EF1198" s="472"/>
      <c r="EG1198" s="472"/>
      <c r="EH1198" s="472"/>
      <c r="EI1198" s="472"/>
      <c r="EJ1198" s="472"/>
      <c r="EK1198" s="472"/>
      <c r="EL1198" s="472"/>
      <c r="EM1198" s="472"/>
      <c r="EN1198" s="472"/>
      <c r="EO1198" s="472"/>
      <c r="EP1198" s="472"/>
      <c r="EQ1198" s="472"/>
      <c r="ER1198" s="472"/>
      <c r="ES1198" s="472"/>
      <c r="ET1198" s="472"/>
      <c r="EU1198" s="472"/>
      <c r="EV1198" s="472"/>
      <c r="EW1198" s="472"/>
      <c r="EX1198" s="472"/>
      <c r="EY1198" s="472"/>
      <c r="EZ1198" s="472"/>
      <c r="FA1198" s="472"/>
      <c r="FB1198" s="472"/>
      <c r="FC1198" s="472"/>
      <c r="FD1198" s="472"/>
      <c r="FE1198" s="472"/>
      <c r="FF1198" s="472"/>
      <c r="FG1198" s="472"/>
      <c r="FH1198" s="472"/>
      <c r="FI1198" s="472"/>
      <c r="FJ1198" s="472"/>
      <c r="FK1198" s="472"/>
      <c r="FL1198" s="472"/>
      <c r="FM1198" s="472"/>
      <c r="FN1198" s="472"/>
      <c r="FO1198" s="472"/>
      <c r="FP1198" s="472"/>
      <c r="FQ1198" s="472"/>
      <c r="FR1198" s="472"/>
      <c r="FS1198" s="472"/>
      <c r="FT1198" s="472"/>
      <c r="FU1198" s="472"/>
      <c r="FV1198" s="472"/>
      <c r="FW1198" s="472"/>
      <c r="FX1198" s="472"/>
      <c r="FY1198" s="472"/>
      <c r="FZ1198" s="472"/>
      <c r="GA1198" s="472"/>
      <c r="GB1198" s="472"/>
      <c r="GC1198" s="472"/>
      <c r="GD1198" s="472"/>
      <c r="GE1198" s="472"/>
      <c r="GF1198" s="472"/>
      <c r="GG1198" s="472"/>
      <c r="GH1198" s="472"/>
      <c r="GI1198" s="472"/>
      <c r="GJ1198" s="472"/>
      <c r="GK1198" s="472"/>
      <c r="GL1198" s="472"/>
      <c r="GM1198" s="472"/>
      <c r="GN1198" s="472"/>
      <c r="GO1198" s="472"/>
      <c r="GP1198" s="472"/>
      <c r="GQ1198" s="472"/>
      <c r="GR1198" s="472"/>
      <c r="GS1198" s="472"/>
      <c r="GT1198" s="472"/>
      <c r="GU1198" s="472"/>
      <c r="GV1198" s="472"/>
    </row>
    <row r="1199" spans="1:204" s="473" customFormat="1" x14ac:dyDescent="0.2">
      <c r="A1199" s="491"/>
      <c r="B1199" s="509" t="s">
        <v>3848</v>
      </c>
      <c r="C1199" s="475" t="s">
        <v>1158</v>
      </c>
      <c r="D1199" s="478">
        <v>0.09</v>
      </c>
      <c r="E1199" s="478"/>
      <c r="F1199" s="478"/>
      <c r="G1199" s="478"/>
      <c r="H1199" s="478"/>
      <c r="I1199" s="478"/>
      <c r="J1199" s="478"/>
      <c r="K1199" s="478"/>
      <c r="L1199" s="478"/>
      <c r="M1199" s="478"/>
      <c r="N1199" s="478"/>
      <c r="O1199" s="478"/>
      <c r="P1199" s="478"/>
      <c r="Q1199" s="478"/>
      <c r="R1199" s="478"/>
      <c r="S1199" s="478"/>
      <c r="T1199" s="478"/>
      <c r="U1199" s="478"/>
      <c r="V1199" s="478"/>
      <c r="W1199" s="478"/>
      <c r="X1199" s="478">
        <v>0</v>
      </c>
      <c r="Y1199" s="478"/>
      <c r="Z1199" s="478"/>
      <c r="AA1199" s="478"/>
      <c r="AB1199" s="478"/>
      <c r="AC1199" s="478"/>
      <c r="AD1199" s="478"/>
      <c r="AE1199" s="478"/>
      <c r="AF1199" s="478"/>
      <c r="AG1199" s="478"/>
      <c r="AH1199" s="478"/>
      <c r="AI1199" s="478"/>
      <c r="AJ1199" s="478"/>
      <c r="AK1199" s="478"/>
      <c r="AL1199" s="478"/>
      <c r="AM1199" s="478"/>
      <c r="AN1199" s="478"/>
      <c r="AO1199" s="478"/>
      <c r="AP1199" s="478"/>
      <c r="AQ1199" s="478"/>
      <c r="AR1199" s="478"/>
      <c r="AS1199" s="478"/>
      <c r="AT1199" s="478"/>
      <c r="AU1199" s="478"/>
      <c r="AV1199" s="478"/>
      <c r="AW1199" s="478"/>
      <c r="AX1199" s="478"/>
      <c r="AY1199" s="478"/>
      <c r="AZ1199" s="478"/>
      <c r="BA1199" s="478"/>
      <c r="BB1199" s="478"/>
      <c r="BC1199" s="478"/>
      <c r="BD1199" s="475" t="s">
        <v>2983</v>
      </c>
      <c r="BE1199" s="493"/>
      <c r="BF1199" s="472"/>
      <c r="BG1199" s="472">
        <v>0</v>
      </c>
      <c r="BH1199" s="472">
        <v>0.09</v>
      </c>
      <c r="BI1199" s="472"/>
      <c r="BJ1199" s="472"/>
      <c r="BK1199" s="472"/>
      <c r="BL1199" s="472"/>
      <c r="BM1199" s="472"/>
      <c r="BN1199" s="472"/>
      <c r="BO1199" s="472"/>
      <c r="BP1199" s="472"/>
      <c r="BQ1199" s="472"/>
      <c r="BR1199" s="472"/>
      <c r="BS1199" s="472"/>
      <c r="BT1199" s="472"/>
      <c r="BU1199" s="472"/>
      <c r="BV1199" s="472"/>
      <c r="BW1199" s="472"/>
      <c r="BX1199" s="472"/>
      <c r="BY1199" s="472"/>
      <c r="BZ1199" s="472"/>
      <c r="CA1199" s="472"/>
      <c r="CB1199" s="472"/>
      <c r="CC1199" s="472"/>
      <c r="CD1199" s="472"/>
      <c r="CE1199" s="472"/>
      <c r="CF1199" s="472"/>
      <c r="CG1199" s="472"/>
      <c r="CH1199" s="472"/>
      <c r="CI1199" s="472"/>
      <c r="CJ1199" s="472"/>
      <c r="CK1199" s="472"/>
      <c r="CL1199" s="472"/>
      <c r="CM1199" s="472"/>
      <c r="CN1199" s="472"/>
      <c r="CO1199" s="472"/>
      <c r="CP1199" s="472"/>
      <c r="CQ1199" s="472"/>
      <c r="CR1199" s="472"/>
      <c r="CS1199" s="472"/>
      <c r="CT1199" s="472"/>
      <c r="CU1199" s="472"/>
      <c r="CV1199" s="472"/>
      <c r="CW1199" s="472"/>
      <c r="CX1199" s="472"/>
      <c r="CY1199" s="472"/>
      <c r="CZ1199" s="472"/>
      <c r="DA1199" s="472"/>
      <c r="DB1199" s="472"/>
      <c r="DC1199" s="472"/>
      <c r="DD1199" s="472"/>
      <c r="DE1199" s="472"/>
      <c r="DF1199" s="472"/>
      <c r="DG1199" s="472"/>
      <c r="DH1199" s="472"/>
      <c r="DI1199" s="472"/>
      <c r="DJ1199" s="472"/>
      <c r="DK1199" s="472"/>
      <c r="DL1199" s="472"/>
      <c r="DM1199" s="472"/>
      <c r="DN1199" s="472"/>
      <c r="DO1199" s="472"/>
      <c r="DP1199" s="472"/>
      <c r="DQ1199" s="472"/>
      <c r="DR1199" s="472"/>
      <c r="DS1199" s="472"/>
      <c r="DT1199" s="472"/>
      <c r="DU1199" s="472"/>
      <c r="DV1199" s="472"/>
      <c r="DW1199" s="472"/>
      <c r="DX1199" s="472"/>
      <c r="DY1199" s="472"/>
      <c r="DZ1199" s="472"/>
      <c r="EA1199" s="472"/>
      <c r="EB1199" s="472"/>
      <c r="EC1199" s="472"/>
      <c r="ED1199" s="472"/>
      <c r="EE1199" s="472"/>
      <c r="EF1199" s="472"/>
      <c r="EG1199" s="472"/>
      <c r="EH1199" s="472"/>
      <c r="EI1199" s="472"/>
      <c r="EJ1199" s="472"/>
      <c r="EK1199" s="472"/>
      <c r="EL1199" s="472"/>
      <c r="EM1199" s="472"/>
      <c r="EN1199" s="472"/>
      <c r="EO1199" s="472"/>
      <c r="EP1199" s="472"/>
      <c r="EQ1199" s="472"/>
      <c r="ER1199" s="472"/>
      <c r="ES1199" s="472"/>
      <c r="ET1199" s="472"/>
      <c r="EU1199" s="472"/>
      <c r="EV1199" s="472"/>
      <c r="EW1199" s="472"/>
      <c r="EX1199" s="472"/>
      <c r="EY1199" s="472"/>
      <c r="EZ1199" s="472"/>
      <c r="FA1199" s="472"/>
      <c r="FB1199" s="472"/>
      <c r="FC1199" s="472"/>
      <c r="FD1199" s="472"/>
      <c r="FE1199" s="472"/>
      <c r="FF1199" s="472"/>
      <c r="FG1199" s="472"/>
      <c r="FH1199" s="472"/>
      <c r="FI1199" s="472"/>
      <c r="FJ1199" s="472"/>
      <c r="FK1199" s="472"/>
      <c r="FL1199" s="472"/>
      <c r="FM1199" s="472"/>
      <c r="FN1199" s="472"/>
      <c r="FO1199" s="472"/>
      <c r="FP1199" s="472"/>
      <c r="FQ1199" s="472"/>
      <c r="FR1199" s="472"/>
      <c r="FS1199" s="472"/>
      <c r="FT1199" s="472"/>
      <c r="FU1199" s="472"/>
      <c r="FV1199" s="472"/>
      <c r="FW1199" s="472"/>
      <c r="FX1199" s="472"/>
      <c r="FY1199" s="472"/>
      <c r="FZ1199" s="472"/>
      <c r="GA1199" s="472"/>
      <c r="GB1199" s="472"/>
      <c r="GC1199" s="472"/>
      <c r="GD1199" s="472"/>
      <c r="GE1199" s="472"/>
      <c r="GF1199" s="472"/>
      <c r="GG1199" s="472"/>
      <c r="GH1199" s="472"/>
      <c r="GI1199" s="472"/>
      <c r="GJ1199" s="472"/>
      <c r="GK1199" s="472"/>
      <c r="GL1199" s="472"/>
      <c r="GM1199" s="472"/>
      <c r="GN1199" s="472"/>
      <c r="GO1199" s="472"/>
      <c r="GP1199" s="472"/>
      <c r="GQ1199" s="472"/>
      <c r="GR1199" s="472"/>
      <c r="GS1199" s="472"/>
      <c r="GT1199" s="472"/>
      <c r="GU1199" s="472"/>
      <c r="GV1199" s="472"/>
    </row>
    <row r="1200" spans="1:204" s="473" customFormat="1" x14ac:dyDescent="0.2">
      <c r="A1200" s="491"/>
      <c r="B1200" s="509" t="s">
        <v>3849</v>
      </c>
      <c r="C1200" s="475" t="s">
        <v>1158</v>
      </c>
      <c r="D1200" s="478">
        <v>0.8</v>
      </c>
      <c r="E1200" s="478"/>
      <c r="F1200" s="478"/>
      <c r="G1200" s="478"/>
      <c r="H1200" s="478"/>
      <c r="I1200" s="478"/>
      <c r="J1200" s="478"/>
      <c r="K1200" s="478"/>
      <c r="L1200" s="478"/>
      <c r="M1200" s="478"/>
      <c r="N1200" s="478"/>
      <c r="O1200" s="478"/>
      <c r="P1200" s="478"/>
      <c r="Q1200" s="478"/>
      <c r="R1200" s="478"/>
      <c r="S1200" s="478"/>
      <c r="T1200" s="478"/>
      <c r="U1200" s="478"/>
      <c r="V1200" s="478"/>
      <c r="W1200" s="478"/>
      <c r="X1200" s="478">
        <v>0</v>
      </c>
      <c r="Y1200" s="478"/>
      <c r="Z1200" s="478"/>
      <c r="AA1200" s="478"/>
      <c r="AB1200" s="478"/>
      <c r="AC1200" s="478"/>
      <c r="AD1200" s="478"/>
      <c r="AE1200" s="478"/>
      <c r="AF1200" s="478"/>
      <c r="AG1200" s="478"/>
      <c r="AH1200" s="478"/>
      <c r="AI1200" s="478"/>
      <c r="AJ1200" s="478"/>
      <c r="AK1200" s="478"/>
      <c r="AL1200" s="478"/>
      <c r="AM1200" s="478"/>
      <c r="AN1200" s="478"/>
      <c r="AO1200" s="478"/>
      <c r="AP1200" s="478"/>
      <c r="AQ1200" s="478"/>
      <c r="AR1200" s="478"/>
      <c r="AS1200" s="478"/>
      <c r="AT1200" s="478"/>
      <c r="AU1200" s="478"/>
      <c r="AV1200" s="478"/>
      <c r="AW1200" s="478"/>
      <c r="AX1200" s="478"/>
      <c r="AY1200" s="478"/>
      <c r="AZ1200" s="478"/>
      <c r="BA1200" s="478"/>
      <c r="BB1200" s="478"/>
      <c r="BC1200" s="478"/>
      <c r="BD1200" s="475" t="s">
        <v>1581</v>
      </c>
      <c r="BE1200" s="493"/>
      <c r="BF1200" s="472"/>
      <c r="BG1200" s="472">
        <v>0</v>
      </c>
      <c r="BH1200" s="472">
        <v>0.8</v>
      </c>
      <c r="BI1200" s="472"/>
      <c r="BJ1200" s="472"/>
      <c r="BK1200" s="472"/>
      <c r="BL1200" s="472"/>
      <c r="BM1200" s="472"/>
      <c r="BN1200" s="472"/>
      <c r="BO1200" s="472"/>
      <c r="BP1200" s="472"/>
      <c r="BQ1200" s="472"/>
      <c r="BR1200" s="472"/>
      <c r="BS1200" s="472"/>
      <c r="BT1200" s="472"/>
      <c r="BU1200" s="472"/>
      <c r="BV1200" s="472"/>
      <c r="BW1200" s="472"/>
      <c r="BX1200" s="472"/>
      <c r="BY1200" s="472"/>
      <c r="BZ1200" s="472"/>
      <c r="CA1200" s="472"/>
      <c r="CB1200" s="472"/>
      <c r="CC1200" s="472"/>
      <c r="CD1200" s="472"/>
      <c r="CE1200" s="472"/>
      <c r="CF1200" s="472"/>
      <c r="CG1200" s="472"/>
      <c r="CH1200" s="472"/>
      <c r="CI1200" s="472"/>
      <c r="CJ1200" s="472"/>
      <c r="CK1200" s="472"/>
      <c r="CL1200" s="472"/>
      <c r="CM1200" s="472"/>
      <c r="CN1200" s="472"/>
      <c r="CO1200" s="472"/>
      <c r="CP1200" s="472"/>
      <c r="CQ1200" s="472"/>
      <c r="CR1200" s="472"/>
      <c r="CS1200" s="472"/>
      <c r="CT1200" s="472"/>
      <c r="CU1200" s="472"/>
      <c r="CV1200" s="472"/>
      <c r="CW1200" s="472"/>
      <c r="CX1200" s="472"/>
      <c r="CY1200" s="472"/>
      <c r="CZ1200" s="472"/>
      <c r="DA1200" s="472"/>
      <c r="DB1200" s="472"/>
      <c r="DC1200" s="472"/>
      <c r="DD1200" s="472"/>
      <c r="DE1200" s="472"/>
      <c r="DF1200" s="472"/>
      <c r="DG1200" s="472"/>
      <c r="DH1200" s="472"/>
      <c r="DI1200" s="472"/>
      <c r="DJ1200" s="472"/>
      <c r="DK1200" s="472"/>
      <c r="DL1200" s="472"/>
      <c r="DM1200" s="472"/>
      <c r="DN1200" s="472"/>
      <c r="DO1200" s="472"/>
      <c r="DP1200" s="472"/>
      <c r="DQ1200" s="472"/>
      <c r="DR1200" s="472"/>
      <c r="DS1200" s="472"/>
      <c r="DT1200" s="472"/>
      <c r="DU1200" s="472"/>
      <c r="DV1200" s="472"/>
      <c r="DW1200" s="472"/>
      <c r="DX1200" s="472"/>
      <c r="DY1200" s="472"/>
      <c r="DZ1200" s="472"/>
      <c r="EA1200" s="472"/>
      <c r="EB1200" s="472"/>
      <c r="EC1200" s="472"/>
      <c r="ED1200" s="472"/>
      <c r="EE1200" s="472"/>
      <c r="EF1200" s="472"/>
      <c r="EG1200" s="472"/>
      <c r="EH1200" s="472"/>
      <c r="EI1200" s="472"/>
      <c r="EJ1200" s="472"/>
      <c r="EK1200" s="472"/>
      <c r="EL1200" s="472"/>
      <c r="EM1200" s="472"/>
      <c r="EN1200" s="472"/>
      <c r="EO1200" s="472"/>
      <c r="EP1200" s="472"/>
      <c r="EQ1200" s="472"/>
      <c r="ER1200" s="472"/>
      <c r="ES1200" s="472"/>
      <c r="ET1200" s="472"/>
      <c r="EU1200" s="472"/>
      <c r="EV1200" s="472"/>
      <c r="EW1200" s="472"/>
      <c r="EX1200" s="472"/>
      <c r="EY1200" s="472"/>
      <c r="EZ1200" s="472"/>
      <c r="FA1200" s="472"/>
      <c r="FB1200" s="472"/>
      <c r="FC1200" s="472"/>
      <c r="FD1200" s="472"/>
      <c r="FE1200" s="472"/>
      <c r="FF1200" s="472"/>
      <c r="FG1200" s="472"/>
      <c r="FH1200" s="472"/>
      <c r="FI1200" s="472"/>
      <c r="FJ1200" s="472"/>
      <c r="FK1200" s="472"/>
      <c r="FL1200" s="472"/>
      <c r="FM1200" s="472"/>
      <c r="FN1200" s="472"/>
      <c r="FO1200" s="472"/>
      <c r="FP1200" s="472"/>
      <c r="FQ1200" s="472"/>
      <c r="FR1200" s="472"/>
      <c r="FS1200" s="472"/>
      <c r="FT1200" s="472"/>
      <c r="FU1200" s="472"/>
      <c r="FV1200" s="472"/>
      <c r="FW1200" s="472"/>
      <c r="FX1200" s="472"/>
      <c r="FY1200" s="472"/>
      <c r="FZ1200" s="472"/>
      <c r="GA1200" s="472"/>
      <c r="GB1200" s="472"/>
      <c r="GC1200" s="472"/>
      <c r="GD1200" s="472"/>
      <c r="GE1200" s="472"/>
      <c r="GF1200" s="472"/>
      <c r="GG1200" s="472"/>
      <c r="GH1200" s="472"/>
      <c r="GI1200" s="472"/>
      <c r="GJ1200" s="472"/>
      <c r="GK1200" s="472"/>
      <c r="GL1200" s="472"/>
      <c r="GM1200" s="472"/>
      <c r="GN1200" s="472"/>
      <c r="GO1200" s="472"/>
      <c r="GP1200" s="472"/>
      <c r="GQ1200" s="472"/>
      <c r="GR1200" s="472"/>
      <c r="GS1200" s="472"/>
      <c r="GT1200" s="472"/>
      <c r="GU1200" s="472"/>
      <c r="GV1200" s="472"/>
    </row>
    <row r="1201" spans="1:204" s="473" customFormat="1" x14ac:dyDescent="0.2">
      <c r="A1201" s="491"/>
      <c r="B1201" s="484" t="s">
        <v>3850</v>
      </c>
      <c r="C1201" s="475" t="s">
        <v>1158</v>
      </c>
      <c r="D1201" s="478">
        <v>0.6</v>
      </c>
      <c r="E1201" s="478"/>
      <c r="F1201" s="478"/>
      <c r="G1201" s="478"/>
      <c r="H1201" s="478"/>
      <c r="I1201" s="478"/>
      <c r="J1201" s="478"/>
      <c r="K1201" s="478"/>
      <c r="L1201" s="478"/>
      <c r="M1201" s="478"/>
      <c r="N1201" s="478"/>
      <c r="O1201" s="478"/>
      <c r="P1201" s="478"/>
      <c r="Q1201" s="478"/>
      <c r="R1201" s="478"/>
      <c r="S1201" s="478"/>
      <c r="T1201" s="478"/>
      <c r="U1201" s="478"/>
      <c r="V1201" s="478"/>
      <c r="W1201" s="478"/>
      <c r="X1201" s="478">
        <v>0</v>
      </c>
      <c r="Y1201" s="478"/>
      <c r="Z1201" s="478"/>
      <c r="AA1201" s="478"/>
      <c r="AB1201" s="478"/>
      <c r="AC1201" s="478"/>
      <c r="AD1201" s="478"/>
      <c r="AE1201" s="478"/>
      <c r="AF1201" s="478"/>
      <c r="AG1201" s="478"/>
      <c r="AH1201" s="478"/>
      <c r="AI1201" s="478"/>
      <c r="AJ1201" s="478"/>
      <c r="AK1201" s="478"/>
      <c r="AL1201" s="478"/>
      <c r="AM1201" s="478"/>
      <c r="AN1201" s="478"/>
      <c r="AO1201" s="478"/>
      <c r="AP1201" s="478"/>
      <c r="AQ1201" s="478"/>
      <c r="AR1201" s="478"/>
      <c r="AS1201" s="478"/>
      <c r="AT1201" s="478"/>
      <c r="AU1201" s="478"/>
      <c r="AV1201" s="478"/>
      <c r="AW1201" s="478"/>
      <c r="AX1201" s="478"/>
      <c r="AY1201" s="478"/>
      <c r="AZ1201" s="478"/>
      <c r="BA1201" s="478"/>
      <c r="BB1201" s="478"/>
      <c r="BC1201" s="478"/>
      <c r="BD1201" s="475" t="s">
        <v>2993</v>
      </c>
      <c r="BE1201" s="493"/>
      <c r="BF1201" s="472"/>
      <c r="BG1201" s="472">
        <v>0</v>
      </c>
      <c r="BH1201" s="472">
        <v>0.6</v>
      </c>
      <c r="BI1201" s="472"/>
      <c r="BJ1201" s="472"/>
      <c r="BK1201" s="472"/>
      <c r="BL1201" s="472"/>
      <c r="BM1201" s="472"/>
      <c r="BN1201" s="472"/>
      <c r="BO1201" s="472"/>
      <c r="BP1201" s="472"/>
      <c r="BQ1201" s="472"/>
      <c r="BR1201" s="472"/>
      <c r="BS1201" s="472"/>
      <c r="BT1201" s="472"/>
      <c r="BU1201" s="472"/>
      <c r="BV1201" s="472"/>
      <c r="BW1201" s="472"/>
      <c r="BX1201" s="472"/>
      <c r="BY1201" s="472"/>
      <c r="BZ1201" s="472"/>
      <c r="CA1201" s="472"/>
      <c r="CB1201" s="472"/>
      <c r="CC1201" s="472"/>
      <c r="CD1201" s="472"/>
      <c r="CE1201" s="472"/>
      <c r="CF1201" s="472"/>
      <c r="CG1201" s="472"/>
      <c r="CH1201" s="472"/>
      <c r="CI1201" s="472"/>
      <c r="CJ1201" s="472"/>
      <c r="CK1201" s="472"/>
      <c r="CL1201" s="472"/>
      <c r="CM1201" s="472"/>
      <c r="CN1201" s="472"/>
      <c r="CO1201" s="472"/>
      <c r="CP1201" s="472"/>
      <c r="CQ1201" s="472"/>
      <c r="CR1201" s="472"/>
      <c r="CS1201" s="472"/>
      <c r="CT1201" s="472"/>
      <c r="CU1201" s="472"/>
      <c r="CV1201" s="472"/>
      <c r="CW1201" s="472"/>
      <c r="CX1201" s="472"/>
      <c r="CY1201" s="472"/>
      <c r="CZ1201" s="472"/>
      <c r="DA1201" s="472"/>
      <c r="DB1201" s="472"/>
      <c r="DC1201" s="472"/>
      <c r="DD1201" s="472"/>
      <c r="DE1201" s="472"/>
      <c r="DF1201" s="472"/>
      <c r="DG1201" s="472"/>
      <c r="DH1201" s="472"/>
      <c r="DI1201" s="472"/>
      <c r="DJ1201" s="472"/>
      <c r="DK1201" s="472"/>
      <c r="DL1201" s="472"/>
      <c r="DM1201" s="472"/>
      <c r="DN1201" s="472"/>
      <c r="DO1201" s="472"/>
      <c r="DP1201" s="472"/>
      <c r="DQ1201" s="472"/>
      <c r="DR1201" s="472"/>
      <c r="DS1201" s="472"/>
      <c r="DT1201" s="472"/>
      <c r="DU1201" s="472"/>
      <c r="DV1201" s="472"/>
      <c r="DW1201" s="472"/>
      <c r="DX1201" s="472"/>
      <c r="DY1201" s="472"/>
      <c r="DZ1201" s="472"/>
      <c r="EA1201" s="472"/>
      <c r="EB1201" s="472"/>
      <c r="EC1201" s="472"/>
      <c r="ED1201" s="472"/>
      <c r="EE1201" s="472"/>
      <c r="EF1201" s="472"/>
      <c r="EG1201" s="472"/>
      <c r="EH1201" s="472"/>
      <c r="EI1201" s="472"/>
      <c r="EJ1201" s="472"/>
      <c r="EK1201" s="472"/>
      <c r="EL1201" s="472"/>
      <c r="EM1201" s="472"/>
      <c r="EN1201" s="472"/>
      <c r="EO1201" s="472"/>
      <c r="EP1201" s="472"/>
      <c r="EQ1201" s="472"/>
      <c r="ER1201" s="472"/>
      <c r="ES1201" s="472"/>
      <c r="ET1201" s="472"/>
      <c r="EU1201" s="472"/>
      <c r="EV1201" s="472"/>
      <c r="EW1201" s="472"/>
      <c r="EX1201" s="472"/>
      <c r="EY1201" s="472"/>
      <c r="EZ1201" s="472"/>
      <c r="FA1201" s="472"/>
      <c r="FB1201" s="472"/>
      <c r="FC1201" s="472"/>
      <c r="FD1201" s="472"/>
      <c r="FE1201" s="472"/>
      <c r="FF1201" s="472"/>
      <c r="FG1201" s="472"/>
      <c r="FH1201" s="472"/>
      <c r="FI1201" s="472"/>
      <c r="FJ1201" s="472"/>
      <c r="FK1201" s="472"/>
      <c r="FL1201" s="472"/>
      <c r="FM1201" s="472"/>
      <c r="FN1201" s="472"/>
      <c r="FO1201" s="472"/>
      <c r="FP1201" s="472"/>
      <c r="FQ1201" s="472"/>
      <c r="FR1201" s="472"/>
      <c r="FS1201" s="472"/>
      <c r="FT1201" s="472"/>
      <c r="FU1201" s="472"/>
      <c r="FV1201" s="472"/>
      <c r="FW1201" s="472"/>
      <c r="FX1201" s="472"/>
      <c r="FY1201" s="472"/>
      <c r="FZ1201" s="472"/>
      <c r="GA1201" s="472"/>
      <c r="GB1201" s="472"/>
      <c r="GC1201" s="472"/>
      <c r="GD1201" s="472"/>
      <c r="GE1201" s="472"/>
      <c r="GF1201" s="472"/>
      <c r="GG1201" s="472"/>
      <c r="GH1201" s="472"/>
      <c r="GI1201" s="472"/>
      <c r="GJ1201" s="472"/>
      <c r="GK1201" s="472"/>
      <c r="GL1201" s="472"/>
      <c r="GM1201" s="472"/>
      <c r="GN1201" s="472"/>
      <c r="GO1201" s="472"/>
      <c r="GP1201" s="472"/>
      <c r="GQ1201" s="472"/>
      <c r="GR1201" s="472"/>
      <c r="GS1201" s="472"/>
      <c r="GT1201" s="472"/>
      <c r="GU1201" s="472"/>
      <c r="GV1201" s="472"/>
    </row>
    <row r="1202" spans="1:204" s="473" customFormat="1" x14ac:dyDescent="0.2">
      <c r="A1202" s="491"/>
      <c r="B1202" s="484" t="s">
        <v>2096</v>
      </c>
      <c r="C1202" s="475" t="s">
        <v>1158</v>
      </c>
      <c r="D1202" s="478">
        <v>0.9</v>
      </c>
      <c r="E1202" s="478"/>
      <c r="F1202" s="478"/>
      <c r="G1202" s="478"/>
      <c r="H1202" s="478"/>
      <c r="I1202" s="478"/>
      <c r="J1202" s="478"/>
      <c r="K1202" s="478"/>
      <c r="L1202" s="478"/>
      <c r="M1202" s="478"/>
      <c r="N1202" s="478"/>
      <c r="O1202" s="478"/>
      <c r="P1202" s="478"/>
      <c r="Q1202" s="478"/>
      <c r="R1202" s="478"/>
      <c r="S1202" s="478"/>
      <c r="T1202" s="478"/>
      <c r="U1202" s="478"/>
      <c r="V1202" s="478"/>
      <c r="W1202" s="478"/>
      <c r="X1202" s="478">
        <v>0</v>
      </c>
      <c r="Y1202" s="478"/>
      <c r="Z1202" s="478"/>
      <c r="AA1202" s="478"/>
      <c r="AB1202" s="478"/>
      <c r="AC1202" s="478"/>
      <c r="AD1202" s="478"/>
      <c r="AE1202" s="478"/>
      <c r="AF1202" s="478"/>
      <c r="AG1202" s="478"/>
      <c r="AH1202" s="478"/>
      <c r="AI1202" s="478"/>
      <c r="AJ1202" s="478"/>
      <c r="AK1202" s="478"/>
      <c r="AL1202" s="478"/>
      <c r="AM1202" s="478"/>
      <c r="AN1202" s="478"/>
      <c r="AO1202" s="478"/>
      <c r="AP1202" s="478"/>
      <c r="AQ1202" s="478"/>
      <c r="AR1202" s="478"/>
      <c r="AS1202" s="478"/>
      <c r="AT1202" s="478"/>
      <c r="AU1202" s="478"/>
      <c r="AV1202" s="478"/>
      <c r="AW1202" s="478"/>
      <c r="AX1202" s="478"/>
      <c r="AY1202" s="478"/>
      <c r="AZ1202" s="478"/>
      <c r="BA1202" s="478"/>
      <c r="BB1202" s="478"/>
      <c r="BC1202" s="478"/>
      <c r="BD1202" s="475" t="s">
        <v>1613</v>
      </c>
      <c r="BE1202" s="493"/>
      <c r="BF1202" s="472"/>
      <c r="BG1202" s="472">
        <v>0</v>
      </c>
      <c r="BH1202" s="472">
        <v>0.9</v>
      </c>
      <c r="BI1202" s="472"/>
      <c r="BJ1202" s="472"/>
      <c r="BK1202" s="472"/>
      <c r="BL1202" s="472"/>
      <c r="BM1202" s="472"/>
      <c r="BN1202" s="472"/>
      <c r="BO1202" s="472"/>
      <c r="BP1202" s="472"/>
      <c r="BQ1202" s="472"/>
      <c r="BR1202" s="472"/>
      <c r="BS1202" s="472"/>
      <c r="BT1202" s="472"/>
      <c r="BU1202" s="472"/>
      <c r="BV1202" s="472"/>
      <c r="BW1202" s="472"/>
      <c r="BX1202" s="472"/>
      <c r="BY1202" s="472"/>
      <c r="BZ1202" s="472"/>
      <c r="CA1202" s="472"/>
      <c r="CB1202" s="472"/>
      <c r="CC1202" s="472"/>
      <c r="CD1202" s="472"/>
      <c r="CE1202" s="472"/>
      <c r="CF1202" s="472"/>
      <c r="CG1202" s="472"/>
      <c r="CH1202" s="472"/>
      <c r="CI1202" s="472"/>
      <c r="CJ1202" s="472"/>
      <c r="CK1202" s="472"/>
      <c r="CL1202" s="472"/>
      <c r="CM1202" s="472"/>
      <c r="CN1202" s="472"/>
      <c r="CO1202" s="472"/>
      <c r="CP1202" s="472"/>
      <c r="CQ1202" s="472"/>
      <c r="CR1202" s="472"/>
      <c r="CS1202" s="472"/>
      <c r="CT1202" s="472"/>
      <c r="CU1202" s="472"/>
      <c r="CV1202" s="472"/>
      <c r="CW1202" s="472"/>
      <c r="CX1202" s="472"/>
      <c r="CY1202" s="472"/>
      <c r="CZ1202" s="472"/>
      <c r="DA1202" s="472"/>
      <c r="DB1202" s="472"/>
      <c r="DC1202" s="472"/>
      <c r="DD1202" s="472"/>
      <c r="DE1202" s="472"/>
      <c r="DF1202" s="472"/>
      <c r="DG1202" s="472"/>
      <c r="DH1202" s="472"/>
      <c r="DI1202" s="472"/>
      <c r="DJ1202" s="472"/>
      <c r="DK1202" s="472"/>
      <c r="DL1202" s="472"/>
      <c r="DM1202" s="472"/>
      <c r="DN1202" s="472"/>
      <c r="DO1202" s="472"/>
      <c r="DP1202" s="472"/>
      <c r="DQ1202" s="472"/>
      <c r="DR1202" s="472"/>
      <c r="DS1202" s="472"/>
      <c r="DT1202" s="472"/>
      <c r="DU1202" s="472"/>
      <c r="DV1202" s="472"/>
      <c r="DW1202" s="472"/>
      <c r="DX1202" s="472"/>
      <c r="DY1202" s="472"/>
      <c r="DZ1202" s="472"/>
      <c r="EA1202" s="472"/>
      <c r="EB1202" s="472"/>
      <c r="EC1202" s="472"/>
      <c r="ED1202" s="472"/>
      <c r="EE1202" s="472"/>
      <c r="EF1202" s="472"/>
      <c r="EG1202" s="472"/>
      <c r="EH1202" s="472"/>
      <c r="EI1202" s="472"/>
      <c r="EJ1202" s="472"/>
      <c r="EK1202" s="472"/>
      <c r="EL1202" s="472"/>
      <c r="EM1202" s="472"/>
      <c r="EN1202" s="472"/>
      <c r="EO1202" s="472"/>
      <c r="EP1202" s="472"/>
      <c r="EQ1202" s="472"/>
      <c r="ER1202" s="472"/>
      <c r="ES1202" s="472"/>
      <c r="ET1202" s="472"/>
      <c r="EU1202" s="472"/>
      <c r="EV1202" s="472"/>
      <c r="EW1202" s="472"/>
      <c r="EX1202" s="472"/>
      <c r="EY1202" s="472"/>
      <c r="EZ1202" s="472"/>
      <c r="FA1202" s="472"/>
      <c r="FB1202" s="472"/>
      <c r="FC1202" s="472"/>
      <c r="FD1202" s="472"/>
      <c r="FE1202" s="472"/>
      <c r="FF1202" s="472"/>
      <c r="FG1202" s="472"/>
      <c r="FH1202" s="472"/>
      <c r="FI1202" s="472"/>
      <c r="FJ1202" s="472"/>
      <c r="FK1202" s="472"/>
      <c r="FL1202" s="472"/>
      <c r="FM1202" s="472"/>
      <c r="FN1202" s="472"/>
      <c r="FO1202" s="472"/>
      <c r="FP1202" s="472"/>
      <c r="FQ1202" s="472"/>
      <c r="FR1202" s="472"/>
      <c r="FS1202" s="472"/>
      <c r="FT1202" s="472"/>
      <c r="FU1202" s="472"/>
      <c r="FV1202" s="472"/>
      <c r="FW1202" s="472"/>
      <c r="FX1202" s="472"/>
      <c r="FY1202" s="472"/>
      <c r="FZ1202" s="472"/>
      <c r="GA1202" s="472"/>
      <c r="GB1202" s="472"/>
      <c r="GC1202" s="472"/>
      <c r="GD1202" s="472"/>
      <c r="GE1202" s="472"/>
      <c r="GF1202" s="472"/>
      <c r="GG1202" s="472"/>
      <c r="GH1202" s="472"/>
      <c r="GI1202" s="472"/>
      <c r="GJ1202" s="472"/>
      <c r="GK1202" s="472"/>
      <c r="GL1202" s="472"/>
      <c r="GM1202" s="472"/>
      <c r="GN1202" s="472"/>
      <c r="GO1202" s="472"/>
      <c r="GP1202" s="472"/>
      <c r="GQ1202" s="472"/>
      <c r="GR1202" s="472"/>
      <c r="GS1202" s="472"/>
      <c r="GT1202" s="472"/>
      <c r="GU1202" s="472"/>
      <c r="GV1202" s="472"/>
    </row>
    <row r="1203" spans="1:204" s="473" customFormat="1" x14ac:dyDescent="0.2">
      <c r="A1203" s="491"/>
      <c r="B1203" s="484" t="s">
        <v>3851</v>
      </c>
      <c r="C1203" s="475" t="s">
        <v>1158</v>
      </c>
      <c r="D1203" s="478">
        <v>0.1</v>
      </c>
      <c r="E1203" s="478"/>
      <c r="F1203" s="478"/>
      <c r="G1203" s="478"/>
      <c r="H1203" s="478">
        <v>0.1</v>
      </c>
      <c r="I1203" s="478"/>
      <c r="J1203" s="478"/>
      <c r="K1203" s="478"/>
      <c r="L1203" s="478"/>
      <c r="M1203" s="478"/>
      <c r="N1203" s="478"/>
      <c r="O1203" s="478"/>
      <c r="P1203" s="478"/>
      <c r="Q1203" s="478"/>
      <c r="R1203" s="478"/>
      <c r="S1203" s="478"/>
      <c r="T1203" s="478"/>
      <c r="U1203" s="478"/>
      <c r="V1203" s="478"/>
      <c r="W1203" s="478"/>
      <c r="X1203" s="478">
        <v>0</v>
      </c>
      <c r="Y1203" s="478"/>
      <c r="Z1203" s="478"/>
      <c r="AA1203" s="478"/>
      <c r="AB1203" s="478"/>
      <c r="AC1203" s="478"/>
      <c r="AD1203" s="478"/>
      <c r="AE1203" s="478"/>
      <c r="AF1203" s="478"/>
      <c r="AG1203" s="478"/>
      <c r="AH1203" s="478"/>
      <c r="AI1203" s="478"/>
      <c r="AJ1203" s="478"/>
      <c r="AK1203" s="478"/>
      <c r="AL1203" s="478"/>
      <c r="AM1203" s="478"/>
      <c r="AN1203" s="478"/>
      <c r="AO1203" s="478"/>
      <c r="AP1203" s="478"/>
      <c r="AQ1203" s="478"/>
      <c r="AR1203" s="478"/>
      <c r="AS1203" s="478"/>
      <c r="AT1203" s="478"/>
      <c r="AU1203" s="478"/>
      <c r="AV1203" s="478"/>
      <c r="AW1203" s="478"/>
      <c r="AX1203" s="478"/>
      <c r="AY1203" s="478"/>
      <c r="AZ1203" s="478"/>
      <c r="BA1203" s="478"/>
      <c r="BB1203" s="478"/>
      <c r="BC1203" s="478"/>
      <c r="BD1203" s="475" t="s">
        <v>1571</v>
      </c>
      <c r="BE1203" s="493" t="s">
        <v>1571</v>
      </c>
      <c r="BF1203" s="472">
        <v>2017</v>
      </c>
      <c r="BG1203" s="472">
        <v>0.1</v>
      </c>
      <c r="BH1203" s="472">
        <v>0</v>
      </c>
      <c r="BI1203" s="472"/>
      <c r="BJ1203" s="472"/>
      <c r="BK1203" s="472"/>
      <c r="BL1203" s="472"/>
      <c r="BM1203" s="472"/>
      <c r="BN1203" s="472"/>
      <c r="BO1203" s="472"/>
      <c r="BP1203" s="472"/>
      <c r="BQ1203" s="472"/>
      <c r="BR1203" s="472"/>
      <c r="BS1203" s="472"/>
      <c r="BT1203" s="472"/>
      <c r="BU1203" s="472"/>
      <c r="BV1203" s="472"/>
      <c r="BW1203" s="472"/>
      <c r="BX1203" s="472"/>
      <c r="BY1203" s="472"/>
      <c r="BZ1203" s="472"/>
      <c r="CA1203" s="472"/>
      <c r="CB1203" s="472"/>
      <c r="CC1203" s="472"/>
      <c r="CD1203" s="472"/>
      <c r="CE1203" s="472"/>
      <c r="CF1203" s="472"/>
      <c r="CG1203" s="472"/>
      <c r="CH1203" s="472"/>
      <c r="CI1203" s="472"/>
      <c r="CJ1203" s="472"/>
      <c r="CK1203" s="472"/>
      <c r="CL1203" s="472"/>
      <c r="CM1203" s="472"/>
      <c r="CN1203" s="472"/>
      <c r="CO1203" s="472"/>
      <c r="CP1203" s="472"/>
      <c r="CQ1203" s="472"/>
      <c r="CR1203" s="472"/>
      <c r="CS1203" s="472"/>
      <c r="CT1203" s="472"/>
      <c r="CU1203" s="472"/>
      <c r="CV1203" s="472"/>
      <c r="CW1203" s="472"/>
      <c r="CX1203" s="472"/>
      <c r="CY1203" s="472"/>
      <c r="CZ1203" s="472"/>
      <c r="DA1203" s="472"/>
      <c r="DB1203" s="472"/>
      <c r="DC1203" s="472"/>
      <c r="DD1203" s="472"/>
      <c r="DE1203" s="472"/>
      <c r="DF1203" s="472"/>
      <c r="DG1203" s="472"/>
      <c r="DH1203" s="472"/>
      <c r="DI1203" s="472"/>
      <c r="DJ1203" s="472"/>
      <c r="DK1203" s="472"/>
      <c r="DL1203" s="472"/>
      <c r="DM1203" s="472"/>
      <c r="DN1203" s="472"/>
      <c r="DO1203" s="472"/>
      <c r="DP1203" s="472"/>
      <c r="DQ1203" s="472"/>
      <c r="DR1203" s="472"/>
      <c r="DS1203" s="472"/>
      <c r="DT1203" s="472"/>
      <c r="DU1203" s="472"/>
      <c r="DV1203" s="472"/>
      <c r="DW1203" s="472"/>
      <c r="DX1203" s="472"/>
      <c r="DY1203" s="472"/>
      <c r="DZ1203" s="472"/>
      <c r="EA1203" s="472"/>
      <c r="EB1203" s="472"/>
      <c r="EC1203" s="472"/>
      <c r="ED1203" s="472"/>
      <c r="EE1203" s="472"/>
      <c r="EF1203" s="472"/>
      <c r="EG1203" s="472"/>
      <c r="EH1203" s="472"/>
      <c r="EI1203" s="472"/>
      <c r="EJ1203" s="472"/>
      <c r="EK1203" s="472"/>
      <c r="EL1203" s="472"/>
      <c r="EM1203" s="472"/>
      <c r="EN1203" s="472"/>
      <c r="EO1203" s="472"/>
      <c r="EP1203" s="472"/>
      <c r="EQ1203" s="472"/>
      <c r="ER1203" s="472"/>
      <c r="ES1203" s="472"/>
      <c r="ET1203" s="472"/>
      <c r="EU1203" s="472"/>
      <c r="EV1203" s="472"/>
      <c r="EW1203" s="472"/>
      <c r="EX1203" s="472"/>
      <c r="EY1203" s="472"/>
      <c r="EZ1203" s="472"/>
      <c r="FA1203" s="472"/>
      <c r="FB1203" s="472"/>
      <c r="FC1203" s="472"/>
      <c r="FD1203" s="472"/>
      <c r="FE1203" s="472"/>
      <c r="FF1203" s="472"/>
      <c r="FG1203" s="472"/>
      <c r="FH1203" s="472"/>
      <c r="FI1203" s="472"/>
      <c r="FJ1203" s="472"/>
      <c r="FK1203" s="472"/>
      <c r="FL1203" s="472"/>
      <c r="FM1203" s="472"/>
      <c r="FN1203" s="472"/>
      <c r="FO1203" s="472"/>
      <c r="FP1203" s="472"/>
      <c r="FQ1203" s="472"/>
      <c r="FR1203" s="472"/>
      <c r="FS1203" s="472"/>
      <c r="FT1203" s="472"/>
      <c r="FU1203" s="472"/>
      <c r="FV1203" s="472"/>
      <c r="FW1203" s="472"/>
      <c r="FX1203" s="472"/>
      <c r="FY1203" s="472"/>
      <c r="FZ1203" s="472"/>
      <c r="GA1203" s="472"/>
      <c r="GB1203" s="472"/>
      <c r="GC1203" s="472"/>
      <c r="GD1203" s="472"/>
      <c r="GE1203" s="472"/>
      <c r="GF1203" s="472"/>
      <c r="GG1203" s="472"/>
      <c r="GH1203" s="472"/>
      <c r="GI1203" s="472"/>
      <c r="GJ1203" s="472"/>
      <c r="GK1203" s="472"/>
      <c r="GL1203" s="472"/>
      <c r="GM1203" s="472"/>
      <c r="GN1203" s="472"/>
      <c r="GO1203" s="472"/>
      <c r="GP1203" s="472"/>
      <c r="GQ1203" s="472"/>
      <c r="GR1203" s="472"/>
      <c r="GS1203" s="472"/>
      <c r="GT1203" s="472"/>
      <c r="GU1203" s="472"/>
      <c r="GV1203" s="472"/>
    </row>
    <row r="1204" spans="1:204" s="473" customFormat="1" x14ac:dyDescent="0.2">
      <c r="A1204" s="491"/>
      <c r="B1204" s="484" t="s">
        <v>3852</v>
      </c>
      <c r="C1204" s="475" t="s">
        <v>1158</v>
      </c>
      <c r="D1204" s="478">
        <v>0.17</v>
      </c>
      <c r="E1204" s="478"/>
      <c r="F1204" s="478"/>
      <c r="G1204" s="478"/>
      <c r="H1204" s="478">
        <v>0.17</v>
      </c>
      <c r="I1204" s="478"/>
      <c r="J1204" s="478"/>
      <c r="K1204" s="478"/>
      <c r="L1204" s="478"/>
      <c r="M1204" s="478"/>
      <c r="N1204" s="478"/>
      <c r="O1204" s="478"/>
      <c r="P1204" s="478"/>
      <c r="Q1204" s="478"/>
      <c r="R1204" s="478"/>
      <c r="S1204" s="478"/>
      <c r="T1204" s="478"/>
      <c r="U1204" s="478"/>
      <c r="V1204" s="478"/>
      <c r="W1204" s="478"/>
      <c r="X1204" s="478">
        <v>0</v>
      </c>
      <c r="Y1204" s="478"/>
      <c r="Z1204" s="478"/>
      <c r="AA1204" s="478"/>
      <c r="AB1204" s="478"/>
      <c r="AC1204" s="478"/>
      <c r="AD1204" s="478"/>
      <c r="AE1204" s="478"/>
      <c r="AF1204" s="478"/>
      <c r="AG1204" s="478"/>
      <c r="AH1204" s="478"/>
      <c r="AI1204" s="478"/>
      <c r="AJ1204" s="478"/>
      <c r="AK1204" s="478"/>
      <c r="AL1204" s="478"/>
      <c r="AM1204" s="478"/>
      <c r="AN1204" s="478"/>
      <c r="AO1204" s="478"/>
      <c r="AP1204" s="478"/>
      <c r="AQ1204" s="478"/>
      <c r="AR1204" s="478"/>
      <c r="AS1204" s="478"/>
      <c r="AT1204" s="478"/>
      <c r="AU1204" s="478"/>
      <c r="AV1204" s="478"/>
      <c r="AW1204" s="478"/>
      <c r="AX1204" s="478"/>
      <c r="AY1204" s="478"/>
      <c r="AZ1204" s="478"/>
      <c r="BA1204" s="478"/>
      <c r="BB1204" s="478"/>
      <c r="BC1204" s="478"/>
      <c r="BD1204" s="475" t="s">
        <v>1477</v>
      </c>
      <c r="BE1204" s="493" t="s">
        <v>3853</v>
      </c>
      <c r="BF1204" s="472">
        <v>2017</v>
      </c>
      <c r="BG1204" s="472"/>
      <c r="BH1204" s="472"/>
      <c r="BI1204" s="472"/>
      <c r="BJ1204" s="472"/>
      <c r="BK1204" s="472"/>
      <c r="BL1204" s="472"/>
      <c r="BM1204" s="472"/>
      <c r="BN1204" s="472"/>
      <c r="BO1204" s="472"/>
      <c r="BP1204" s="472"/>
      <c r="BQ1204" s="472"/>
      <c r="BR1204" s="472"/>
      <c r="BS1204" s="472"/>
      <c r="BT1204" s="472"/>
      <c r="BU1204" s="472"/>
      <c r="BV1204" s="472"/>
      <c r="BW1204" s="472"/>
      <c r="BX1204" s="472"/>
      <c r="BY1204" s="472"/>
      <c r="BZ1204" s="472"/>
      <c r="CA1204" s="472"/>
      <c r="CB1204" s="472"/>
      <c r="CC1204" s="472"/>
      <c r="CD1204" s="472"/>
      <c r="CE1204" s="472"/>
      <c r="CF1204" s="472"/>
      <c r="CG1204" s="472"/>
      <c r="CH1204" s="472"/>
      <c r="CI1204" s="472"/>
      <c r="CJ1204" s="472"/>
      <c r="CK1204" s="472"/>
      <c r="CL1204" s="472"/>
      <c r="CM1204" s="472"/>
      <c r="CN1204" s="472"/>
      <c r="CO1204" s="472"/>
      <c r="CP1204" s="472"/>
      <c r="CQ1204" s="472"/>
      <c r="CR1204" s="472"/>
      <c r="CS1204" s="472"/>
      <c r="CT1204" s="472"/>
      <c r="CU1204" s="472"/>
      <c r="CV1204" s="472"/>
      <c r="CW1204" s="472"/>
      <c r="CX1204" s="472"/>
      <c r="CY1204" s="472"/>
      <c r="CZ1204" s="472"/>
      <c r="DA1204" s="472"/>
      <c r="DB1204" s="472"/>
      <c r="DC1204" s="472"/>
      <c r="DD1204" s="472"/>
      <c r="DE1204" s="472"/>
      <c r="DF1204" s="472"/>
      <c r="DG1204" s="472"/>
      <c r="DH1204" s="472"/>
      <c r="DI1204" s="472"/>
      <c r="DJ1204" s="472"/>
      <c r="DK1204" s="472"/>
      <c r="DL1204" s="472"/>
      <c r="DM1204" s="472"/>
      <c r="DN1204" s="472"/>
      <c r="DO1204" s="472"/>
      <c r="DP1204" s="472"/>
      <c r="DQ1204" s="472"/>
      <c r="DR1204" s="472"/>
      <c r="DS1204" s="472"/>
      <c r="DT1204" s="472"/>
      <c r="DU1204" s="472"/>
      <c r="DV1204" s="472"/>
      <c r="DW1204" s="472"/>
      <c r="DX1204" s="472"/>
      <c r="DY1204" s="472"/>
      <c r="DZ1204" s="472"/>
      <c r="EA1204" s="472"/>
      <c r="EB1204" s="472"/>
      <c r="EC1204" s="472"/>
      <c r="ED1204" s="472"/>
      <c r="EE1204" s="472"/>
      <c r="EF1204" s="472"/>
      <c r="EG1204" s="472"/>
      <c r="EH1204" s="472"/>
      <c r="EI1204" s="472"/>
      <c r="EJ1204" s="472"/>
      <c r="EK1204" s="472"/>
      <c r="EL1204" s="472"/>
      <c r="EM1204" s="472"/>
      <c r="EN1204" s="472"/>
      <c r="EO1204" s="472"/>
      <c r="EP1204" s="472"/>
      <c r="EQ1204" s="472"/>
      <c r="ER1204" s="472"/>
      <c r="ES1204" s="472"/>
      <c r="ET1204" s="472"/>
      <c r="EU1204" s="472"/>
      <c r="EV1204" s="472"/>
      <c r="EW1204" s="472"/>
      <c r="EX1204" s="472"/>
      <c r="EY1204" s="472"/>
      <c r="EZ1204" s="472"/>
      <c r="FA1204" s="472"/>
      <c r="FB1204" s="472"/>
      <c r="FC1204" s="472"/>
      <c r="FD1204" s="472"/>
      <c r="FE1204" s="472"/>
      <c r="FF1204" s="472"/>
      <c r="FG1204" s="472"/>
      <c r="FH1204" s="472"/>
      <c r="FI1204" s="472"/>
      <c r="FJ1204" s="472"/>
      <c r="FK1204" s="472"/>
      <c r="FL1204" s="472"/>
      <c r="FM1204" s="472"/>
      <c r="FN1204" s="472"/>
      <c r="FO1204" s="472"/>
      <c r="FP1204" s="472"/>
      <c r="FQ1204" s="472"/>
      <c r="FR1204" s="472"/>
      <c r="FS1204" s="472"/>
      <c r="FT1204" s="472"/>
      <c r="FU1204" s="472"/>
      <c r="FV1204" s="472"/>
      <c r="FW1204" s="472"/>
      <c r="FX1204" s="472"/>
      <c r="FY1204" s="472"/>
      <c r="FZ1204" s="472"/>
      <c r="GA1204" s="472"/>
      <c r="GB1204" s="472"/>
      <c r="GC1204" s="472"/>
      <c r="GD1204" s="472"/>
      <c r="GE1204" s="472"/>
      <c r="GF1204" s="472"/>
      <c r="GG1204" s="472"/>
      <c r="GH1204" s="472"/>
      <c r="GI1204" s="472"/>
      <c r="GJ1204" s="472"/>
      <c r="GK1204" s="472"/>
      <c r="GL1204" s="472"/>
      <c r="GM1204" s="472"/>
      <c r="GN1204" s="472"/>
      <c r="GO1204" s="472"/>
      <c r="GP1204" s="472"/>
      <c r="GQ1204" s="472"/>
      <c r="GR1204" s="472"/>
      <c r="GS1204" s="472"/>
      <c r="GT1204" s="472"/>
      <c r="GU1204" s="472"/>
      <c r="GV1204" s="472"/>
    </row>
    <row r="1205" spans="1:204" s="473" customFormat="1" x14ac:dyDescent="0.2">
      <c r="A1205" s="520" t="s">
        <v>3854</v>
      </c>
      <c r="B1205" s="477" t="s">
        <v>1376</v>
      </c>
      <c r="C1205" s="475"/>
      <c r="D1205" s="478"/>
      <c r="E1205" s="478"/>
      <c r="F1205" s="478"/>
      <c r="G1205" s="478"/>
      <c r="H1205" s="478"/>
      <c r="I1205" s="478"/>
      <c r="J1205" s="478"/>
      <c r="K1205" s="478"/>
      <c r="L1205" s="478"/>
      <c r="M1205" s="478"/>
      <c r="N1205" s="478"/>
      <c r="O1205" s="478"/>
      <c r="P1205" s="478"/>
      <c r="Q1205" s="478"/>
      <c r="R1205" s="478"/>
      <c r="S1205" s="478"/>
      <c r="T1205" s="478"/>
      <c r="U1205" s="478"/>
      <c r="V1205" s="478"/>
      <c r="W1205" s="478"/>
      <c r="X1205" s="478">
        <v>0</v>
      </c>
      <c r="Y1205" s="478"/>
      <c r="Z1205" s="478"/>
      <c r="AA1205" s="478"/>
      <c r="AB1205" s="478"/>
      <c r="AC1205" s="478"/>
      <c r="AD1205" s="478"/>
      <c r="AE1205" s="478"/>
      <c r="AF1205" s="478"/>
      <c r="AG1205" s="478"/>
      <c r="AH1205" s="478"/>
      <c r="AI1205" s="478"/>
      <c r="AJ1205" s="478"/>
      <c r="AK1205" s="478"/>
      <c r="AL1205" s="478"/>
      <c r="AM1205" s="478"/>
      <c r="AN1205" s="478"/>
      <c r="AO1205" s="478"/>
      <c r="AP1205" s="478"/>
      <c r="AQ1205" s="478"/>
      <c r="AR1205" s="478"/>
      <c r="AS1205" s="478"/>
      <c r="AT1205" s="478"/>
      <c r="AU1205" s="478"/>
      <c r="AV1205" s="478"/>
      <c r="AW1205" s="478"/>
      <c r="AX1205" s="478"/>
      <c r="AY1205" s="478"/>
      <c r="AZ1205" s="478"/>
      <c r="BA1205" s="478"/>
      <c r="BB1205" s="478"/>
      <c r="BC1205" s="478"/>
      <c r="BD1205" s="475"/>
      <c r="BE1205" s="475"/>
      <c r="BF1205" s="472"/>
      <c r="BG1205" s="472">
        <v>0</v>
      </c>
      <c r="BH1205" s="472">
        <v>0</v>
      </c>
      <c r="BI1205" s="472"/>
      <c r="BJ1205" s="472"/>
      <c r="BK1205" s="472"/>
      <c r="BL1205" s="472"/>
      <c r="BM1205" s="472"/>
      <c r="BN1205" s="472"/>
      <c r="BO1205" s="472"/>
      <c r="BP1205" s="472"/>
      <c r="BQ1205" s="472"/>
      <c r="BR1205" s="472"/>
      <c r="BS1205" s="472"/>
      <c r="BT1205" s="472"/>
      <c r="BU1205" s="472"/>
      <c r="BV1205" s="472"/>
      <c r="BW1205" s="472"/>
      <c r="BX1205" s="472"/>
      <c r="BY1205" s="472"/>
      <c r="BZ1205" s="472"/>
      <c r="CA1205" s="472"/>
      <c r="CB1205" s="472"/>
      <c r="CC1205" s="472"/>
      <c r="CD1205" s="472"/>
      <c r="CE1205" s="472"/>
      <c r="CF1205" s="472"/>
      <c r="CG1205" s="472"/>
      <c r="CH1205" s="472"/>
      <c r="CI1205" s="472"/>
      <c r="CJ1205" s="472"/>
      <c r="CK1205" s="472"/>
      <c r="CL1205" s="472"/>
      <c r="CM1205" s="472"/>
      <c r="CN1205" s="472"/>
      <c r="CO1205" s="472"/>
      <c r="CP1205" s="472"/>
      <c r="CQ1205" s="472"/>
      <c r="CR1205" s="472"/>
      <c r="CS1205" s="472"/>
      <c r="CT1205" s="472"/>
      <c r="CU1205" s="472"/>
      <c r="CV1205" s="472"/>
      <c r="CW1205" s="472"/>
      <c r="CX1205" s="472"/>
      <c r="CY1205" s="472"/>
      <c r="CZ1205" s="472"/>
      <c r="DA1205" s="472"/>
      <c r="DB1205" s="472"/>
      <c r="DC1205" s="472"/>
      <c r="DD1205" s="472"/>
      <c r="DE1205" s="472"/>
      <c r="DF1205" s="472"/>
      <c r="DG1205" s="472"/>
      <c r="DH1205" s="472"/>
      <c r="DI1205" s="472"/>
      <c r="DJ1205" s="472"/>
      <c r="DK1205" s="472"/>
      <c r="DL1205" s="472"/>
      <c r="DM1205" s="472"/>
      <c r="DN1205" s="472"/>
      <c r="DO1205" s="472"/>
      <c r="DP1205" s="472"/>
      <c r="DQ1205" s="472"/>
      <c r="DR1205" s="472"/>
      <c r="DS1205" s="472"/>
      <c r="DT1205" s="472"/>
      <c r="DU1205" s="472"/>
      <c r="DV1205" s="472"/>
      <c r="DW1205" s="472"/>
      <c r="DX1205" s="472"/>
      <c r="DY1205" s="472"/>
      <c r="DZ1205" s="472"/>
      <c r="EA1205" s="472"/>
      <c r="EB1205" s="472"/>
      <c r="EC1205" s="472"/>
      <c r="ED1205" s="472"/>
      <c r="EE1205" s="472"/>
      <c r="EF1205" s="472"/>
      <c r="EG1205" s="472"/>
      <c r="EH1205" s="472"/>
      <c r="EI1205" s="472"/>
      <c r="EJ1205" s="472"/>
      <c r="EK1205" s="472"/>
      <c r="EL1205" s="472"/>
      <c r="EM1205" s="472"/>
      <c r="EN1205" s="472"/>
      <c r="EO1205" s="472"/>
      <c r="EP1205" s="472"/>
      <c r="EQ1205" s="472"/>
      <c r="ER1205" s="472"/>
      <c r="ES1205" s="472"/>
      <c r="ET1205" s="472"/>
      <c r="EU1205" s="472"/>
      <c r="EV1205" s="472"/>
      <c r="EW1205" s="472"/>
      <c r="EX1205" s="472"/>
      <c r="EY1205" s="472"/>
      <c r="EZ1205" s="472"/>
      <c r="FA1205" s="472"/>
      <c r="FB1205" s="472"/>
      <c r="FC1205" s="472"/>
      <c r="FD1205" s="472"/>
      <c r="FE1205" s="472"/>
      <c r="FF1205" s="472"/>
      <c r="FG1205" s="472"/>
      <c r="FH1205" s="472"/>
      <c r="FI1205" s="472"/>
      <c r="FJ1205" s="472"/>
      <c r="FK1205" s="472"/>
      <c r="FL1205" s="472"/>
      <c r="FM1205" s="472"/>
      <c r="FN1205" s="472"/>
      <c r="FO1205" s="472"/>
      <c r="FP1205" s="472"/>
      <c r="FQ1205" s="472"/>
      <c r="FR1205" s="472"/>
      <c r="FS1205" s="472"/>
      <c r="FT1205" s="472"/>
      <c r="FU1205" s="472"/>
      <c r="FV1205" s="472"/>
      <c r="FW1205" s="472"/>
      <c r="FX1205" s="472"/>
      <c r="FY1205" s="472"/>
      <c r="FZ1205" s="472"/>
      <c r="GA1205" s="472"/>
      <c r="GB1205" s="472"/>
      <c r="GC1205" s="472"/>
      <c r="GD1205" s="472"/>
      <c r="GE1205" s="472"/>
      <c r="GF1205" s="472"/>
      <c r="GG1205" s="472"/>
      <c r="GH1205" s="472"/>
      <c r="GI1205" s="472"/>
      <c r="GJ1205" s="472"/>
      <c r="GK1205" s="472"/>
      <c r="GL1205" s="472"/>
      <c r="GM1205" s="472"/>
      <c r="GN1205" s="472"/>
      <c r="GO1205" s="472"/>
      <c r="GP1205" s="472"/>
      <c r="GQ1205" s="472"/>
      <c r="GR1205" s="472"/>
      <c r="GS1205" s="472"/>
      <c r="GT1205" s="472"/>
      <c r="GU1205" s="472"/>
      <c r="GV1205" s="472"/>
    </row>
    <row r="1206" spans="1:204" s="473" customFormat="1" ht="32" x14ac:dyDescent="0.2">
      <c r="A1206" s="476"/>
      <c r="B1206" s="501" t="s">
        <v>3855</v>
      </c>
      <c r="C1206" s="475" t="s">
        <v>1159</v>
      </c>
      <c r="D1206" s="478">
        <v>2.5</v>
      </c>
      <c r="E1206" s="478"/>
      <c r="F1206" s="478"/>
      <c r="G1206" s="478"/>
      <c r="H1206" s="478"/>
      <c r="I1206" s="478"/>
      <c r="J1206" s="478"/>
      <c r="K1206" s="478"/>
      <c r="L1206" s="478"/>
      <c r="M1206" s="478"/>
      <c r="N1206" s="478"/>
      <c r="O1206" s="478"/>
      <c r="P1206" s="478"/>
      <c r="Q1206" s="478"/>
      <c r="R1206" s="478"/>
      <c r="S1206" s="478"/>
      <c r="T1206" s="478"/>
      <c r="U1206" s="478"/>
      <c r="V1206" s="478"/>
      <c r="W1206" s="478"/>
      <c r="X1206" s="478">
        <v>0</v>
      </c>
      <c r="Y1206" s="478"/>
      <c r="Z1206" s="478"/>
      <c r="AA1206" s="478"/>
      <c r="AB1206" s="478"/>
      <c r="AC1206" s="478"/>
      <c r="AD1206" s="478"/>
      <c r="AE1206" s="478"/>
      <c r="AF1206" s="478"/>
      <c r="AG1206" s="478"/>
      <c r="AH1206" s="478"/>
      <c r="AI1206" s="478"/>
      <c r="AJ1206" s="478"/>
      <c r="AK1206" s="478"/>
      <c r="AL1206" s="478"/>
      <c r="AM1206" s="478"/>
      <c r="AN1206" s="478"/>
      <c r="AO1206" s="478"/>
      <c r="AP1206" s="478"/>
      <c r="AQ1206" s="478"/>
      <c r="AR1206" s="478"/>
      <c r="AS1206" s="478"/>
      <c r="AT1206" s="478"/>
      <c r="AU1206" s="478"/>
      <c r="AV1206" s="478"/>
      <c r="AW1206" s="478"/>
      <c r="AX1206" s="478"/>
      <c r="AY1206" s="478"/>
      <c r="AZ1206" s="478"/>
      <c r="BA1206" s="478"/>
      <c r="BB1206" s="478"/>
      <c r="BC1206" s="478"/>
      <c r="BD1206" s="475" t="s">
        <v>2981</v>
      </c>
      <c r="BE1206" s="475"/>
      <c r="BF1206" s="472"/>
      <c r="BG1206" s="472">
        <v>0</v>
      </c>
      <c r="BH1206" s="472">
        <v>2.5</v>
      </c>
      <c r="BI1206" s="472"/>
      <c r="BJ1206" s="472"/>
      <c r="BK1206" s="472"/>
      <c r="BL1206" s="472"/>
      <c r="BM1206" s="472"/>
      <c r="BN1206" s="472"/>
      <c r="BO1206" s="472"/>
      <c r="BP1206" s="472"/>
      <c r="BQ1206" s="472"/>
      <c r="BR1206" s="472"/>
      <c r="BS1206" s="472"/>
      <c r="BT1206" s="472"/>
      <c r="BU1206" s="472"/>
      <c r="BV1206" s="472"/>
      <c r="BW1206" s="472"/>
      <c r="BX1206" s="472"/>
      <c r="BY1206" s="472"/>
      <c r="BZ1206" s="472"/>
      <c r="CA1206" s="472"/>
      <c r="CB1206" s="472"/>
      <c r="CC1206" s="472"/>
      <c r="CD1206" s="472"/>
      <c r="CE1206" s="472"/>
      <c r="CF1206" s="472"/>
      <c r="CG1206" s="472"/>
      <c r="CH1206" s="472"/>
      <c r="CI1206" s="472"/>
      <c r="CJ1206" s="472"/>
      <c r="CK1206" s="472"/>
      <c r="CL1206" s="472"/>
      <c r="CM1206" s="472"/>
      <c r="CN1206" s="472"/>
      <c r="CO1206" s="472"/>
      <c r="CP1206" s="472"/>
      <c r="CQ1206" s="472"/>
      <c r="CR1206" s="472"/>
      <c r="CS1206" s="472"/>
      <c r="CT1206" s="472"/>
      <c r="CU1206" s="472"/>
      <c r="CV1206" s="472"/>
      <c r="CW1206" s="472"/>
      <c r="CX1206" s="472"/>
      <c r="CY1206" s="472"/>
      <c r="CZ1206" s="472"/>
      <c r="DA1206" s="472"/>
      <c r="DB1206" s="472"/>
      <c r="DC1206" s="472"/>
      <c r="DD1206" s="472"/>
      <c r="DE1206" s="472"/>
      <c r="DF1206" s="472"/>
      <c r="DG1206" s="472"/>
      <c r="DH1206" s="472"/>
      <c r="DI1206" s="472"/>
      <c r="DJ1206" s="472"/>
      <c r="DK1206" s="472"/>
      <c r="DL1206" s="472"/>
      <c r="DM1206" s="472"/>
      <c r="DN1206" s="472"/>
      <c r="DO1206" s="472"/>
      <c r="DP1206" s="472"/>
      <c r="DQ1206" s="472"/>
      <c r="DR1206" s="472"/>
      <c r="DS1206" s="472"/>
      <c r="DT1206" s="472"/>
      <c r="DU1206" s="472"/>
      <c r="DV1206" s="472"/>
      <c r="DW1206" s="472"/>
      <c r="DX1206" s="472"/>
      <c r="DY1206" s="472"/>
      <c r="DZ1206" s="472"/>
      <c r="EA1206" s="472"/>
      <c r="EB1206" s="472"/>
      <c r="EC1206" s="472"/>
      <c r="ED1206" s="472"/>
      <c r="EE1206" s="472"/>
      <c r="EF1206" s="472"/>
      <c r="EG1206" s="472"/>
      <c r="EH1206" s="472"/>
      <c r="EI1206" s="472"/>
      <c r="EJ1206" s="472"/>
      <c r="EK1206" s="472"/>
      <c r="EL1206" s="472"/>
      <c r="EM1206" s="472"/>
      <c r="EN1206" s="472"/>
      <c r="EO1206" s="472"/>
      <c r="EP1206" s="472"/>
      <c r="EQ1206" s="472"/>
      <c r="ER1206" s="472"/>
      <c r="ES1206" s="472"/>
      <c r="ET1206" s="472"/>
      <c r="EU1206" s="472"/>
      <c r="EV1206" s="472"/>
      <c r="EW1206" s="472"/>
      <c r="EX1206" s="472"/>
      <c r="EY1206" s="472"/>
      <c r="EZ1206" s="472"/>
      <c r="FA1206" s="472"/>
      <c r="FB1206" s="472"/>
      <c r="FC1206" s="472"/>
      <c r="FD1206" s="472"/>
      <c r="FE1206" s="472"/>
      <c r="FF1206" s="472"/>
      <c r="FG1206" s="472"/>
      <c r="FH1206" s="472"/>
      <c r="FI1206" s="472"/>
      <c r="FJ1206" s="472"/>
      <c r="FK1206" s="472"/>
      <c r="FL1206" s="472"/>
      <c r="FM1206" s="472"/>
      <c r="FN1206" s="472"/>
      <c r="FO1206" s="472"/>
      <c r="FP1206" s="472"/>
      <c r="FQ1206" s="472"/>
      <c r="FR1206" s="472"/>
      <c r="FS1206" s="472"/>
      <c r="FT1206" s="472"/>
      <c r="FU1206" s="472"/>
      <c r="FV1206" s="472"/>
      <c r="FW1206" s="472"/>
      <c r="FX1206" s="472"/>
      <c r="FY1206" s="472"/>
      <c r="FZ1206" s="472"/>
      <c r="GA1206" s="472"/>
      <c r="GB1206" s="472"/>
      <c r="GC1206" s="472"/>
      <c r="GD1206" s="472"/>
      <c r="GE1206" s="472"/>
      <c r="GF1206" s="472"/>
      <c r="GG1206" s="472"/>
      <c r="GH1206" s="472"/>
      <c r="GI1206" s="472"/>
      <c r="GJ1206" s="472"/>
      <c r="GK1206" s="472"/>
      <c r="GL1206" s="472"/>
      <c r="GM1206" s="472"/>
      <c r="GN1206" s="472"/>
      <c r="GO1206" s="472"/>
      <c r="GP1206" s="472"/>
      <c r="GQ1206" s="472"/>
      <c r="GR1206" s="472"/>
      <c r="GS1206" s="472"/>
      <c r="GT1206" s="472"/>
      <c r="GU1206" s="472"/>
      <c r="GV1206" s="472"/>
    </row>
    <row r="1207" spans="1:204" s="473" customFormat="1" x14ac:dyDescent="0.2">
      <c r="A1207" s="476"/>
      <c r="B1207" s="513" t="s">
        <v>3856</v>
      </c>
      <c r="C1207" s="475" t="s">
        <v>1159</v>
      </c>
      <c r="D1207" s="478">
        <v>0.3</v>
      </c>
      <c r="E1207" s="478"/>
      <c r="F1207" s="478"/>
      <c r="G1207" s="478"/>
      <c r="H1207" s="478"/>
      <c r="I1207" s="478"/>
      <c r="J1207" s="478"/>
      <c r="K1207" s="478"/>
      <c r="L1207" s="478"/>
      <c r="M1207" s="478"/>
      <c r="N1207" s="478"/>
      <c r="O1207" s="478"/>
      <c r="P1207" s="478"/>
      <c r="Q1207" s="478"/>
      <c r="R1207" s="478"/>
      <c r="S1207" s="478"/>
      <c r="T1207" s="478"/>
      <c r="U1207" s="478"/>
      <c r="V1207" s="478"/>
      <c r="W1207" s="478"/>
      <c r="X1207" s="478">
        <v>0</v>
      </c>
      <c r="Y1207" s="478"/>
      <c r="Z1207" s="478"/>
      <c r="AA1207" s="478"/>
      <c r="AB1207" s="478"/>
      <c r="AC1207" s="478"/>
      <c r="AD1207" s="478"/>
      <c r="AE1207" s="478"/>
      <c r="AF1207" s="478"/>
      <c r="AG1207" s="478"/>
      <c r="AH1207" s="478"/>
      <c r="AI1207" s="478"/>
      <c r="AJ1207" s="478"/>
      <c r="AK1207" s="478"/>
      <c r="AL1207" s="478"/>
      <c r="AM1207" s="478"/>
      <c r="AN1207" s="478"/>
      <c r="AO1207" s="478"/>
      <c r="AP1207" s="478"/>
      <c r="AQ1207" s="478"/>
      <c r="AR1207" s="478"/>
      <c r="AS1207" s="478"/>
      <c r="AT1207" s="478"/>
      <c r="AU1207" s="478"/>
      <c r="AV1207" s="478"/>
      <c r="AW1207" s="478"/>
      <c r="AX1207" s="478"/>
      <c r="AY1207" s="478"/>
      <c r="AZ1207" s="478"/>
      <c r="BA1207" s="478"/>
      <c r="BB1207" s="478"/>
      <c r="BC1207" s="478"/>
      <c r="BD1207" s="475" t="s">
        <v>3006</v>
      </c>
      <c r="BE1207" s="475"/>
      <c r="BF1207" s="472"/>
      <c r="BG1207" s="472">
        <v>0</v>
      </c>
      <c r="BH1207" s="472">
        <v>0.3</v>
      </c>
      <c r="BI1207" s="472"/>
      <c r="BJ1207" s="472"/>
      <c r="BK1207" s="472"/>
      <c r="BL1207" s="472"/>
      <c r="BM1207" s="472"/>
      <c r="BN1207" s="472"/>
      <c r="BO1207" s="472"/>
      <c r="BP1207" s="472"/>
      <c r="BQ1207" s="472"/>
      <c r="BR1207" s="472"/>
      <c r="BS1207" s="472"/>
      <c r="BT1207" s="472"/>
      <c r="BU1207" s="472"/>
      <c r="BV1207" s="472"/>
      <c r="BW1207" s="472"/>
      <c r="BX1207" s="472"/>
      <c r="BY1207" s="472"/>
      <c r="BZ1207" s="472"/>
      <c r="CA1207" s="472"/>
      <c r="CB1207" s="472"/>
      <c r="CC1207" s="472"/>
      <c r="CD1207" s="472"/>
      <c r="CE1207" s="472"/>
      <c r="CF1207" s="472"/>
      <c r="CG1207" s="472"/>
      <c r="CH1207" s="472"/>
      <c r="CI1207" s="472"/>
      <c r="CJ1207" s="472"/>
      <c r="CK1207" s="472"/>
      <c r="CL1207" s="472"/>
      <c r="CM1207" s="472"/>
      <c r="CN1207" s="472"/>
      <c r="CO1207" s="472"/>
      <c r="CP1207" s="472"/>
      <c r="CQ1207" s="472"/>
      <c r="CR1207" s="472"/>
      <c r="CS1207" s="472"/>
      <c r="CT1207" s="472"/>
      <c r="CU1207" s="472"/>
      <c r="CV1207" s="472"/>
      <c r="CW1207" s="472"/>
      <c r="CX1207" s="472"/>
      <c r="CY1207" s="472"/>
      <c r="CZ1207" s="472"/>
      <c r="DA1207" s="472"/>
      <c r="DB1207" s="472"/>
      <c r="DC1207" s="472"/>
      <c r="DD1207" s="472"/>
      <c r="DE1207" s="472"/>
      <c r="DF1207" s="472"/>
      <c r="DG1207" s="472"/>
      <c r="DH1207" s="472"/>
      <c r="DI1207" s="472"/>
      <c r="DJ1207" s="472"/>
      <c r="DK1207" s="472"/>
      <c r="DL1207" s="472"/>
      <c r="DM1207" s="472"/>
      <c r="DN1207" s="472"/>
      <c r="DO1207" s="472"/>
      <c r="DP1207" s="472"/>
      <c r="DQ1207" s="472"/>
      <c r="DR1207" s="472"/>
      <c r="DS1207" s="472"/>
      <c r="DT1207" s="472"/>
      <c r="DU1207" s="472"/>
      <c r="DV1207" s="472"/>
      <c r="DW1207" s="472"/>
      <c r="DX1207" s="472"/>
      <c r="DY1207" s="472"/>
      <c r="DZ1207" s="472"/>
      <c r="EA1207" s="472"/>
      <c r="EB1207" s="472"/>
      <c r="EC1207" s="472"/>
      <c r="ED1207" s="472"/>
      <c r="EE1207" s="472"/>
      <c r="EF1207" s="472"/>
      <c r="EG1207" s="472"/>
      <c r="EH1207" s="472"/>
      <c r="EI1207" s="472"/>
      <c r="EJ1207" s="472"/>
      <c r="EK1207" s="472"/>
      <c r="EL1207" s="472"/>
      <c r="EM1207" s="472"/>
      <c r="EN1207" s="472"/>
      <c r="EO1207" s="472"/>
      <c r="EP1207" s="472"/>
      <c r="EQ1207" s="472"/>
      <c r="ER1207" s="472"/>
      <c r="ES1207" s="472"/>
      <c r="ET1207" s="472"/>
      <c r="EU1207" s="472"/>
      <c r="EV1207" s="472"/>
      <c r="EW1207" s="472"/>
      <c r="EX1207" s="472"/>
      <c r="EY1207" s="472"/>
      <c r="EZ1207" s="472"/>
      <c r="FA1207" s="472"/>
      <c r="FB1207" s="472"/>
      <c r="FC1207" s="472"/>
      <c r="FD1207" s="472"/>
      <c r="FE1207" s="472"/>
      <c r="FF1207" s="472"/>
      <c r="FG1207" s="472"/>
      <c r="FH1207" s="472"/>
      <c r="FI1207" s="472"/>
      <c r="FJ1207" s="472"/>
      <c r="FK1207" s="472"/>
      <c r="FL1207" s="472"/>
      <c r="FM1207" s="472"/>
      <c r="FN1207" s="472"/>
      <c r="FO1207" s="472"/>
      <c r="FP1207" s="472"/>
      <c r="FQ1207" s="472"/>
      <c r="FR1207" s="472"/>
      <c r="FS1207" s="472"/>
      <c r="FT1207" s="472"/>
      <c r="FU1207" s="472"/>
      <c r="FV1207" s="472"/>
      <c r="FW1207" s="472"/>
      <c r="FX1207" s="472"/>
      <c r="FY1207" s="472"/>
      <c r="FZ1207" s="472"/>
      <c r="GA1207" s="472"/>
      <c r="GB1207" s="472"/>
      <c r="GC1207" s="472"/>
      <c r="GD1207" s="472"/>
      <c r="GE1207" s="472"/>
      <c r="GF1207" s="472"/>
      <c r="GG1207" s="472"/>
      <c r="GH1207" s="472"/>
      <c r="GI1207" s="472"/>
      <c r="GJ1207" s="472"/>
      <c r="GK1207" s="472"/>
      <c r="GL1207" s="472"/>
      <c r="GM1207" s="472"/>
      <c r="GN1207" s="472"/>
      <c r="GO1207" s="472"/>
      <c r="GP1207" s="472"/>
      <c r="GQ1207" s="472"/>
      <c r="GR1207" s="472"/>
      <c r="GS1207" s="472"/>
      <c r="GT1207" s="472"/>
      <c r="GU1207" s="472"/>
      <c r="GV1207" s="472"/>
    </row>
    <row r="1208" spans="1:204" s="473" customFormat="1" x14ac:dyDescent="0.2">
      <c r="A1208" s="476"/>
      <c r="B1208" s="504" t="s">
        <v>3857</v>
      </c>
      <c r="C1208" s="475" t="s">
        <v>1159</v>
      </c>
      <c r="D1208" s="478">
        <v>0.3</v>
      </c>
      <c r="E1208" s="478"/>
      <c r="F1208" s="478"/>
      <c r="G1208" s="478"/>
      <c r="H1208" s="478"/>
      <c r="I1208" s="478"/>
      <c r="J1208" s="478"/>
      <c r="K1208" s="478"/>
      <c r="L1208" s="478"/>
      <c r="M1208" s="478"/>
      <c r="N1208" s="478"/>
      <c r="O1208" s="478"/>
      <c r="P1208" s="478"/>
      <c r="Q1208" s="478"/>
      <c r="R1208" s="478"/>
      <c r="S1208" s="478"/>
      <c r="T1208" s="478"/>
      <c r="U1208" s="478"/>
      <c r="V1208" s="478"/>
      <c r="W1208" s="478"/>
      <c r="X1208" s="478">
        <v>0</v>
      </c>
      <c r="Y1208" s="478"/>
      <c r="Z1208" s="478"/>
      <c r="AA1208" s="478"/>
      <c r="AB1208" s="478"/>
      <c r="AC1208" s="478"/>
      <c r="AD1208" s="478"/>
      <c r="AE1208" s="478"/>
      <c r="AF1208" s="478"/>
      <c r="AG1208" s="478"/>
      <c r="AH1208" s="478"/>
      <c r="AI1208" s="478"/>
      <c r="AJ1208" s="478"/>
      <c r="AK1208" s="478"/>
      <c r="AL1208" s="478"/>
      <c r="AM1208" s="478"/>
      <c r="AN1208" s="478"/>
      <c r="AO1208" s="478"/>
      <c r="AP1208" s="478"/>
      <c r="AQ1208" s="478"/>
      <c r="AR1208" s="478"/>
      <c r="AS1208" s="478"/>
      <c r="AT1208" s="478"/>
      <c r="AU1208" s="478"/>
      <c r="AV1208" s="478"/>
      <c r="AW1208" s="478"/>
      <c r="AX1208" s="478"/>
      <c r="AY1208" s="478"/>
      <c r="AZ1208" s="478"/>
      <c r="BA1208" s="478"/>
      <c r="BB1208" s="478"/>
      <c r="BC1208" s="478"/>
      <c r="BD1208" s="475" t="s">
        <v>2971</v>
      </c>
      <c r="BE1208" s="475"/>
      <c r="BF1208" s="472"/>
      <c r="BG1208" s="472">
        <v>0</v>
      </c>
      <c r="BH1208" s="472">
        <v>0.3</v>
      </c>
      <c r="BI1208" s="472"/>
      <c r="BJ1208" s="472"/>
      <c r="BK1208" s="472"/>
      <c r="BL1208" s="472"/>
      <c r="BM1208" s="472"/>
      <c r="BN1208" s="472"/>
      <c r="BO1208" s="472"/>
      <c r="BP1208" s="472"/>
      <c r="BQ1208" s="472"/>
      <c r="BR1208" s="472"/>
      <c r="BS1208" s="472"/>
      <c r="BT1208" s="472"/>
      <c r="BU1208" s="472"/>
      <c r="BV1208" s="472"/>
      <c r="BW1208" s="472"/>
      <c r="BX1208" s="472"/>
      <c r="BY1208" s="472"/>
      <c r="BZ1208" s="472"/>
      <c r="CA1208" s="472"/>
      <c r="CB1208" s="472"/>
      <c r="CC1208" s="472"/>
      <c r="CD1208" s="472"/>
      <c r="CE1208" s="472"/>
      <c r="CF1208" s="472"/>
      <c r="CG1208" s="472"/>
      <c r="CH1208" s="472"/>
      <c r="CI1208" s="472"/>
      <c r="CJ1208" s="472"/>
      <c r="CK1208" s="472"/>
      <c r="CL1208" s="472"/>
      <c r="CM1208" s="472"/>
      <c r="CN1208" s="472"/>
      <c r="CO1208" s="472"/>
      <c r="CP1208" s="472"/>
      <c r="CQ1208" s="472"/>
      <c r="CR1208" s="472"/>
      <c r="CS1208" s="472"/>
      <c r="CT1208" s="472"/>
      <c r="CU1208" s="472"/>
      <c r="CV1208" s="472"/>
      <c r="CW1208" s="472"/>
      <c r="CX1208" s="472"/>
      <c r="CY1208" s="472"/>
      <c r="CZ1208" s="472"/>
      <c r="DA1208" s="472"/>
      <c r="DB1208" s="472"/>
      <c r="DC1208" s="472"/>
      <c r="DD1208" s="472"/>
      <c r="DE1208" s="472"/>
      <c r="DF1208" s="472"/>
      <c r="DG1208" s="472"/>
      <c r="DH1208" s="472"/>
      <c r="DI1208" s="472"/>
      <c r="DJ1208" s="472"/>
      <c r="DK1208" s="472"/>
      <c r="DL1208" s="472"/>
      <c r="DM1208" s="472"/>
      <c r="DN1208" s="472"/>
      <c r="DO1208" s="472"/>
      <c r="DP1208" s="472"/>
      <c r="DQ1208" s="472"/>
      <c r="DR1208" s="472"/>
      <c r="DS1208" s="472"/>
      <c r="DT1208" s="472"/>
      <c r="DU1208" s="472"/>
      <c r="DV1208" s="472"/>
      <c r="DW1208" s="472"/>
      <c r="DX1208" s="472"/>
      <c r="DY1208" s="472"/>
      <c r="DZ1208" s="472"/>
      <c r="EA1208" s="472"/>
      <c r="EB1208" s="472"/>
      <c r="EC1208" s="472"/>
      <c r="ED1208" s="472"/>
      <c r="EE1208" s="472"/>
      <c r="EF1208" s="472"/>
      <c r="EG1208" s="472"/>
      <c r="EH1208" s="472"/>
      <c r="EI1208" s="472"/>
      <c r="EJ1208" s="472"/>
      <c r="EK1208" s="472"/>
      <c r="EL1208" s="472"/>
      <c r="EM1208" s="472"/>
      <c r="EN1208" s="472"/>
      <c r="EO1208" s="472"/>
      <c r="EP1208" s="472"/>
      <c r="EQ1208" s="472"/>
      <c r="ER1208" s="472"/>
      <c r="ES1208" s="472"/>
      <c r="ET1208" s="472"/>
      <c r="EU1208" s="472"/>
      <c r="EV1208" s="472"/>
      <c r="EW1208" s="472"/>
      <c r="EX1208" s="472"/>
      <c r="EY1208" s="472"/>
      <c r="EZ1208" s="472"/>
      <c r="FA1208" s="472"/>
      <c r="FB1208" s="472"/>
      <c r="FC1208" s="472"/>
      <c r="FD1208" s="472"/>
      <c r="FE1208" s="472"/>
      <c r="FF1208" s="472"/>
      <c r="FG1208" s="472"/>
      <c r="FH1208" s="472"/>
      <c r="FI1208" s="472"/>
      <c r="FJ1208" s="472"/>
      <c r="FK1208" s="472"/>
      <c r="FL1208" s="472"/>
      <c r="FM1208" s="472"/>
      <c r="FN1208" s="472"/>
      <c r="FO1208" s="472"/>
      <c r="FP1208" s="472"/>
      <c r="FQ1208" s="472"/>
      <c r="FR1208" s="472"/>
      <c r="FS1208" s="472"/>
      <c r="FT1208" s="472"/>
      <c r="FU1208" s="472"/>
      <c r="FV1208" s="472"/>
      <c r="FW1208" s="472"/>
      <c r="FX1208" s="472"/>
      <c r="FY1208" s="472"/>
      <c r="FZ1208" s="472"/>
      <c r="GA1208" s="472"/>
      <c r="GB1208" s="472"/>
      <c r="GC1208" s="472"/>
      <c r="GD1208" s="472"/>
      <c r="GE1208" s="472"/>
      <c r="GF1208" s="472"/>
      <c r="GG1208" s="472"/>
      <c r="GH1208" s="472"/>
      <c r="GI1208" s="472"/>
      <c r="GJ1208" s="472"/>
      <c r="GK1208" s="472"/>
      <c r="GL1208" s="472"/>
      <c r="GM1208" s="472"/>
      <c r="GN1208" s="472"/>
      <c r="GO1208" s="472"/>
      <c r="GP1208" s="472"/>
      <c r="GQ1208" s="472"/>
      <c r="GR1208" s="472"/>
      <c r="GS1208" s="472"/>
      <c r="GT1208" s="472"/>
      <c r="GU1208" s="472"/>
      <c r="GV1208" s="472"/>
    </row>
    <row r="1209" spans="1:204" s="473" customFormat="1" x14ac:dyDescent="0.2">
      <c r="A1209" s="476"/>
      <c r="B1209" s="526" t="s">
        <v>3858</v>
      </c>
      <c r="C1209" s="475" t="s">
        <v>1159</v>
      </c>
      <c r="D1209" s="478">
        <v>0.75</v>
      </c>
      <c r="E1209" s="478"/>
      <c r="F1209" s="478"/>
      <c r="G1209" s="478"/>
      <c r="H1209" s="478"/>
      <c r="I1209" s="478"/>
      <c r="J1209" s="478"/>
      <c r="K1209" s="478"/>
      <c r="L1209" s="478"/>
      <c r="M1209" s="478"/>
      <c r="N1209" s="478"/>
      <c r="O1209" s="478"/>
      <c r="P1209" s="478"/>
      <c r="Q1209" s="478"/>
      <c r="R1209" s="478"/>
      <c r="S1209" s="478"/>
      <c r="T1209" s="478"/>
      <c r="U1209" s="478"/>
      <c r="V1209" s="478"/>
      <c r="W1209" s="478"/>
      <c r="X1209" s="478">
        <v>0</v>
      </c>
      <c r="Y1209" s="478"/>
      <c r="Z1209" s="478"/>
      <c r="AA1209" s="478"/>
      <c r="AB1209" s="478"/>
      <c r="AC1209" s="478"/>
      <c r="AD1209" s="478"/>
      <c r="AE1209" s="478"/>
      <c r="AF1209" s="478"/>
      <c r="AG1209" s="478"/>
      <c r="AH1209" s="478"/>
      <c r="AI1209" s="478"/>
      <c r="AJ1209" s="478"/>
      <c r="AK1209" s="478"/>
      <c r="AL1209" s="478"/>
      <c r="AM1209" s="478"/>
      <c r="AN1209" s="478"/>
      <c r="AO1209" s="478"/>
      <c r="AP1209" s="478"/>
      <c r="AQ1209" s="478"/>
      <c r="AR1209" s="478"/>
      <c r="AS1209" s="478"/>
      <c r="AT1209" s="478"/>
      <c r="AU1209" s="478"/>
      <c r="AV1209" s="478"/>
      <c r="AW1209" s="478"/>
      <c r="AX1209" s="478">
        <v>0.75</v>
      </c>
      <c r="AY1209" s="478"/>
      <c r="AZ1209" s="478"/>
      <c r="BA1209" s="478"/>
      <c r="BB1209" s="478"/>
      <c r="BC1209" s="478"/>
      <c r="BD1209" s="475" t="s">
        <v>3000</v>
      </c>
      <c r="BE1209" s="475" t="s">
        <v>3000</v>
      </c>
      <c r="BF1209" s="472">
        <v>2017</v>
      </c>
      <c r="BG1209" s="472">
        <v>0.75</v>
      </c>
      <c r="BH1209" s="472">
        <v>0</v>
      </c>
      <c r="BI1209" s="472"/>
      <c r="BJ1209" s="472"/>
      <c r="BK1209" s="472"/>
      <c r="BL1209" s="472"/>
      <c r="BM1209" s="472"/>
      <c r="BN1209" s="472"/>
      <c r="BO1209" s="472"/>
      <c r="BP1209" s="472"/>
      <c r="BQ1209" s="472"/>
      <c r="BR1209" s="472"/>
      <c r="BS1209" s="472"/>
      <c r="BT1209" s="472"/>
      <c r="BU1209" s="472"/>
      <c r="BV1209" s="472"/>
      <c r="BW1209" s="472"/>
      <c r="BX1209" s="472"/>
      <c r="BY1209" s="472"/>
      <c r="BZ1209" s="472"/>
      <c r="CA1209" s="472"/>
      <c r="CB1209" s="472"/>
      <c r="CC1209" s="472"/>
      <c r="CD1209" s="472"/>
      <c r="CE1209" s="472"/>
      <c r="CF1209" s="472"/>
      <c r="CG1209" s="472"/>
      <c r="CH1209" s="472"/>
      <c r="CI1209" s="472"/>
      <c r="CJ1209" s="472"/>
      <c r="CK1209" s="472"/>
      <c r="CL1209" s="472"/>
      <c r="CM1209" s="472"/>
      <c r="CN1209" s="472"/>
      <c r="CO1209" s="472"/>
      <c r="CP1209" s="472"/>
      <c r="CQ1209" s="472"/>
      <c r="CR1209" s="472"/>
      <c r="CS1209" s="472"/>
      <c r="CT1209" s="472"/>
      <c r="CU1209" s="472"/>
      <c r="CV1209" s="472"/>
      <c r="CW1209" s="472"/>
      <c r="CX1209" s="472"/>
      <c r="CY1209" s="472"/>
      <c r="CZ1209" s="472"/>
      <c r="DA1209" s="472"/>
      <c r="DB1209" s="472"/>
      <c r="DC1209" s="472"/>
      <c r="DD1209" s="472"/>
      <c r="DE1209" s="472"/>
      <c r="DF1209" s="472"/>
      <c r="DG1209" s="472"/>
      <c r="DH1209" s="472"/>
      <c r="DI1209" s="472"/>
      <c r="DJ1209" s="472"/>
      <c r="DK1209" s="472"/>
      <c r="DL1209" s="472"/>
      <c r="DM1209" s="472"/>
      <c r="DN1209" s="472"/>
      <c r="DO1209" s="472"/>
      <c r="DP1209" s="472"/>
      <c r="DQ1209" s="472"/>
      <c r="DR1209" s="472"/>
      <c r="DS1209" s="472"/>
      <c r="DT1209" s="472"/>
      <c r="DU1209" s="472"/>
      <c r="DV1209" s="472"/>
      <c r="DW1209" s="472"/>
      <c r="DX1209" s="472"/>
      <c r="DY1209" s="472"/>
      <c r="DZ1209" s="472"/>
      <c r="EA1209" s="472"/>
      <c r="EB1209" s="472"/>
      <c r="EC1209" s="472"/>
      <c r="ED1209" s="472"/>
      <c r="EE1209" s="472"/>
      <c r="EF1209" s="472"/>
      <c r="EG1209" s="472"/>
      <c r="EH1209" s="472"/>
      <c r="EI1209" s="472"/>
      <c r="EJ1209" s="472"/>
      <c r="EK1209" s="472"/>
      <c r="EL1209" s="472"/>
      <c r="EM1209" s="472"/>
      <c r="EN1209" s="472"/>
      <c r="EO1209" s="472"/>
      <c r="EP1209" s="472"/>
      <c r="EQ1209" s="472"/>
      <c r="ER1209" s="472"/>
      <c r="ES1209" s="472"/>
      <c r="ET1209" s="472"/>
      <c r="EU1209" s="472"/>
      <c r="EV1209" s="472"/>
      <c r="EW1209" s="472"/>
      <c r="EX1209" s="472"/>
      <c r="EY1209" s="472"/>
      <c r="EZ1209" s="472"/>
      <c r="FA1209" s="472"/>
      <c r="FB1209" s="472"/>
      <c r="FC1209" s="472"/>
      <c r="FD1209" s="472"/>
      <c r="FE1209" s="472"/>
      <c r="FF1209" s="472"/>
      <c r="FG1209" s="472"/>
      <c r="FH1209" s="472"/>
      <c r="FI1209" s="472"/>
      <c r="FJ1209" s="472"/>
      <c r="FK1209" s="472"/>
      <c r="FL1209" s="472"/>
      <c r="FM1209" s="472"/>
      <c r="FN1209" s="472"/>
      <c r="FO1209" s="472"/>
      <c r="FP1209" s="472"/>
      <c r="FQ1209" s="472"/>
      <c r="FR1209" s="472"/>
      <c r="FS1209" s="472"/>
      <c r="FT1209" s="472"/>
      <c r="FU1209" s="472"/>
      <c r="FV1209" s="472"/>
      <c r="FW1209" s="472"/>
      <c r="FX1209" s="472"/>
      <c r="FY1209" s="472"/>
      <c r="FZ1209" s="472"/>
      <c r="GA1209" s="472"/>
      <c r="GB1209" s="472"/>
      <c r="GC1209" s="472"/>
      <c r="GD1209" s="472"/>
      <c r="GE1209" s="472"/>
      <c r="GF1209" s="472"/>
      <c r="GG1209" s="472"/>
      <c r="GH1209" s="472"/>
      <c r="GI1209" s="472"/>
      <c r="GJ1209" s="472"/>
      <c r="GK1209" s="472"/>
      <c r="GL1209" s="472"/>
      <c r="GM1209" s="472"/>
      <c r="GN1209" s="472"/>
      <c r="GO1209" s="472"/>
      <c r="GP1209" s="472"/>
      <c r="GQ1209" s="472"/>
      <c r="GR1209" s="472"/>
      <c r="GS1209" s="472"/>
      <c r="GT1209" s="472"/>
      <c r="GU1209" s="472"/>
      <c r="GV1209" s="472"/>
    </row>
    <row r="1210" spans="1:204" s="473" customFormat="1" x14ac:dyDescent="0.2">
      <c r="A1210" s="476"/>
      <c r="B1210" s="481" t="s">
        <v>3859</v>
      </c>
      <c r="C1210" s="475" t="s">
        <v>1159</v>
      </c>
      <c r="D1210" s="478">
        <v>0.3</v>
      </c>
      <c r="E1210" s="478"/>
      <c r="F1210" s="478"/>
      <c r="G1210" s="478"/>
      <c r="H1210" s="478"/>
      <c r="I1210" s="478"/>
      <c r="J1210" s="478"/>
      <c r="K1210" s="478"/>
      <c r="L1210" s="478"/>
      <c r="M1210" s="478"/>
      <c r="N1210" s="478"/>
      <c r="O1210" s="478"/>
      <c r="P1210" s="478"/>
      <c r="Q1210" s="478"/>
      <c r="R1210" s="478"/>
      <c r="S1210" s="478"/>
      <c r="T1210" s="478"/>
      <c r="U1210" s="478"/>
      <c r="V1210" s="478"/>
      <c r="W1210" s="478"/>
      <c r="X1210" s="478">
        <v>0</v>
      </c>
      <c r="Y1210" s="478"/>
      <c r="Z1210" s="478"/>
      <c r="AA1210" s="478"/>
      <c r="AB1210" s="478"/>
      <c r="AC1210" s="478"/>
      <c r="AD1210" s="478"/>
      <c r="AE1210" s="478"/>
      <c r="AF1210" s="478"/>
      <c r="AG1210" s="478"/>
      <c r="AH1210" s="478"/>
      <c r="AI1210" s="478"/>
      <c r="AJ1210" s="478"/>
      <c r="AK1210" s="478"/>
      <c r="AL1210" s="478"/>
      <c r="AM1210" s="478"/>
      <c r="AN1210" s="478"/>
      <c r="AO1210" s="478"/>
      <c r="AP1210" s="478"/>
      <c r="AQ1210" s="478"/>
      <c r="AR1210" s="478"/>
      <c r="AS1210" s="478"/>
      <c r="AT1210" s="478"/>
      <c r="AU1210" s="478"/>
      <c r="AV1210" s="478"/>
      <c r="AW1210" s="478"/>
      <c r="AX1210" s="478"/>
      <c r="AY1210" s="478"/>
      <c r="AZ1210" s="478"/>
      <c r="BA1210" s="478"/>
      <c r="BB1210" s="478"/>
      <c r="BC1210" s="478"/>
      <c r="BD1210" s="475" t="s">
        <v>1477</v>
      </c>
      <c r="BE1210" s="475"/>
      <c r="BF1210" s="472"/>
      <c r="BG1210" s="472">
        <v>0</v>
      </c>
      <c r="BH1210" s="472">
        <v>0.3</v>
      </c>
      <c r="BI1210" s="472"/>
      <c r="BJ1210" s="472"/>
      <c r="BK1210" s="472"/>
      <c r="BL1210" s="472"/>
      <c r="BM1210" s="472"/>
      <c r="BN1210" s="472"/>
      <c r="BO1210" s="472"/>
      <c r="BP1210" s="472"/>
      <c r="BQ1210" s="472"/>
      <c r="BR1210" s="472"/>
      <c r="BS1210" s="472"/>
      <c r="BT1210" s="472"/>
      <c r="BU1210" s="472"/>
      <c r="BV1210" s="472"/>
      <c r="BW1210" s="472"/>
      <c r="BX1210" s="472"/>
      <c r="BY1210" s="472"/>
      <c r="BZ1210" s="472"/>
      <c r="CA1210" s="472"/>
      <c r="CB1210" s="472"/>
      <c r="CC1210" s="472"/>
      <c r="CD1210" s="472"/>
      <c r="CE1210" s="472"/>
      <c r="CF1210" s="472"/>
      <c r="CG1210" s="472"/>
      <c r="CH1210" s="472"/>
      <c r="CI1210" s="472"/>
      <c r="CJ1210" s="472"/>
      <c r="CK1210" s="472"/>
      <c r="CL1210" s="472"/>
      <c r="CM1210" s="472"/>
      <c r="CN1210" s="472"/>
      <c r="CO1210" s="472"/>
      <c r="CP1210" s="472"/>
      <c r="CQ1210" s="472"/>
      <c r="CR1210" s="472"/>
      <c r="CS1210" s="472"/>
      <c r="CT1210" s="472"/>
      <c r="CU1210" s="472"/>
      <c r="CV1210" s="472"/>
      <c r="CW1210" s="472"/>
      <c r="CX1210" s="472"/>
      <c r="CY1210" s="472"/>
      <c r="CZ1210" s="472"/>
      <c r="DA1210" s="472"/>
      <c r="DB1210" s="472"/>
      <c r="DC1210" s="472"/>
      <c r="DD1210" s="472"/>
      <c r="DE1210" s="472"/>
      <c r="DF1210" s="472"/>
      <c r="DG1210" s="472"/>
      <c r="DH1210" s="472"/>
      <c r="DI1210" s="472"/>
      <c r="DJ1210" s="472"/>
      <c r="DK1210" s="472"/>
      <c r="DL1210" s="472"/>
      <c r="DM1210" s="472"/>
      <c r="DN1210" s="472"/>
      <c r="DO1210" s="472"/>
      <c r="DP1210" s="472"/>
      <c r="DQ1210" s="472"/>
      <c r="DR1210" s="472"/>
      <c r="DS1210" s="472"/>
      <c r="DT1210" s="472"/>
      <c r="DU1210" s="472"/>
      <c r="DV1210" s="472"/>
      <c r="DW1210" s="472"/>
      <c r="DX1210" s="472"/>
      <c r="DY1210" s="472"/>
      <c r="DZ1210" s="472"/>
      <c r="EA1210" s="472"/>
      <c r="EB1210" s="472"/>
      <c r="EC1210" s="472"/>
      <c r="ED1210" s="472"/>
      <c r="EE1210" s="472"/>
      <c r="EF1210" s="472"/>
      <c r="EG1210" s="472"/>
      <c r="EH1210" s="472"/>
      <c r="EI1210" s="472"/>
      <c r="EJ1210" s="472"/>
      <c r="EK1210" s="472"/>
      <c r="EL1210" s="472"/>
      <c r="EM1210" s="472"/>
      <c r="EN1210" s="472"/>
      <c r="EO1210" s="472"/>
      <c r="EP1210" s="472"/>
      <c r="EQ1210" s="472"/>
      <c r="ER1210" s="472"/>
      <c r="ES1210" s="472"/>
      <c r="ET1210" s="472"/>
      <c r="EU1210" s="472"/>
      <c r="EV1210" s="472"/>
      <c r="EW1210" s="472"/>
      <c r="EX1210" s="472"/>
      <c r="EY1210" s="472"/>
      <c r="EZ1210" s="472"/>
      <c r="FA1210" s="472"/>
      <c r="FB1210" s="472"/>
      <c r="FC1210" s="472"/>
      <c r="FD1210" s="472"/>
      <c r="FE1210" s="472"/>
      <c r="FF1210" s="472"/>
      <c r="FG1210" s="472"/>
      <c r="FH1210" s="472"/>
      <c r="FI1210" s="472"/>
      <c r="FJ1210" s="472"/>
      <c r="FK1210" s="472"/>
      <c r="FL1210" s="472"/>
      <c r="FM1210" s="472"/>
      <c r="FN1210" s="472"/>
      <c r="FO1210" s="472"/>
      <c r="FP1210" s="472"/>
      <c r="FQ1210" s="472"/>
      <c r="FR1210" s="472"/>
      <c r="FS1210" s="472"/>
      <c r="FT1210" s="472"/>
      <c r="FU1210" s="472"/>
      <c r="FV1210" s="472"/>
      <c r="FW1210" s="472"/>
      <c r="FX1210" s="472"/>
      <c r="FY1210" s="472"/>
      <c r="FZ1210" s="472"/>
      <c r="GA1210" s="472"/>
      <c r="GB1210" s="472"/>
      <c r="GC1210" s="472"/>
      <c r="GD1210" s="472"/>
      <c r="GE1210" s="472"/>
      <c r="GF1210" s="472"/>
      <c r="GG1210" s="472"/>
      <c r="GH1210" s="472"/>
      <c r="GI1210" s="472"/>
      <c r="GJ1210" s="472"/>
      <c r="GK1210" s="472"/>
      <c r="GL1210" s="472"/>
      <c r="GM1210" s="472"/>
      <c r="GN1210" s="472"/>
      <c r="GO1210" s="472"/>
      <c r="GP1210" s="472"/>
      <c r="GQ1210" s="472"/>
      <c r="GR1210" s="472"/>
      <c r="GS1210" s="472"/>
      <c r="GT1210" s="472"/>
      <c r="GU1210" s="472"/>
      <c r="GV1210" s="472"/>
    </row>
    <row r="1211" spans="1:204" s="473" customFormat="1" x14ac:dyDescent="0.2">
      <c r="A1211" s="476"/>
      <c r="B1211" s="481" t="s">
        <v>3860</v>
      </c>
      <c r="C1211" s="475" t="s">
        <v>1159</v>
      </c>
      <c r="D1211" s="478">
        <v>0.3</v>
      </c>
      <c r="E1211" s="478"/>
      <c r="F1211" s="478"/>
      <c r="G1211" s="478"/>
      <c r="H1211" s="478"/>
      <c r="I1211" s="478"/>
      <c r="J1211" s="478"/>
      <c r="K1211" s="478"/>
      <c r="L1211" s="478"/>
      <c r="M1211" s="478"/>
      <c r="N1211" s="478"/>
      <c r="O1211" s="478"/>
      <c r="P1211" s="478"/>
      <c r="Q1211" s="478"/>
      <c r="R1211" s="478"/>
      <c r="S1211" s="478"/>
      <c r="T1211" s="478"/>
      <c r="U1211" s="478"/>
      <c r="V1211" s="478"/>
      <c r="W1211" s="478"/>
      <c r="X1211" s="478">
        <v>0</v>
      </c>
      <c r="Y1211" s="478"/>
      <c r="Z1211" s="478"/>
      <c r="AA1211" s="478"/>
      <c r="AB1211" s="478"/>
      <c r="AC1211" s="478"/>
      <c r="AD1211" s="478"/>
      <c r="AE1211" s="478"/>
      <c r="AF1211" s="478"/>
      <c r="AG1211" s="478"/>
      <c r="AH1211" s="478"/>
      <c r="AI1211" s="478"/>
      <c r="AJ1211" s="478"/>
      <c r="AK1211" s="478"/>
      <c r="AL1211" s="478"/>
      <c r="AM1211" s="478"/>
      <c r="AN1211" s="478"/>
      <c r="AO1211" s="478"/>
      <c r="AP1211" s="478"/>
      <c r="AQ1211" s="478"/>
      <c r="AR1211" s="478"/>
      <c r="AS1211" s="478"/>
      <c r="AT1211" s="478"/>
      <c r="AU1211" s="478"/>
      <c r="AV1211" s="478"/>
      <c r="AW1211" s="478"/>
      <c r="AX1211" s="478"/>
      <c r="AY1211" s="478"/>
      <c r="AZ1211" s="478"/>
      <c r="BA1211" s="478"/>
      <c r="BB1211" s="478"/>
      <c r="BC1211" s="478"/>
      <c r="BD1211" s="475" t="s">
        <v>1481</v>
      </c>
      <c r="BE1211" s="475"/>
      <c r="BF1211" s="472"/>
      <c r="BG1211" s="472">
        <v>0</v>
      </c>
      <c r="BH1211" s="472">
        <v>0.3</v>
      </c>
      <c r="BI1211" s="472"/>
      <c r="BJ1211" s="472"/>
      <c r="BK1211" s="472"/>
      <c r="BL1211" s="472"/>
      <c r="BM1211" s="472"/>
      <c r="BN1211" s="472"/>
      <c r="BO1211" s="472"/>
      <c r="BP1211" s="472"/>
      <c r="BQ1211" s="472"/>
      <c r="BR1211" s="472"/>
      <c r="BS1211" s="472"/>
      <c r="BT1211" s="472"/>
      <c r="BU1211" s="472"/>
      <c r="BV1211" s="472"/>
      <c r="BW1211" s="472"/>
      <c r="BX1211" s="472"/>
      <c r="BY1211" s="472"/>
      <c r="BZ1211" s="472"/>
      <c r="CA1211" s="472"/>
      <c r="CB1211" s="472"/>
      <c r="CC1211" s="472"/>
      <c r="CD1211" s="472"/>
      <c r="CE1211" s="472"/>
      <c r="CF1211" s="472"/>
      <c r="CG1211" s="472"/>
      <c r="CH1211" s="472"/>
      <c r="CI1211" s="472"/>
      <c r="CJ1211" s="472"/>
      <c r="CK1211" s="472"/>
      <c r="CL1211" s="472"/>
      <c r="CM1211" s="472"/>
      <c r="CN1211" s="472"/>
      <c r="CO1211" s="472"/>
      <c r="CP1211" s="472"/>
      <c r="CQ1211" s="472"/>
      <c r="CR1211" s="472"/>
      <c r="CS1211" s="472"/>
      <c r="CT1211" s="472"/>
      <c r="CU1211" s="472"/>
      <c r="CV1211" s="472"/>
      <c r="CW1211" s="472"/>
      <c r="CX1211" s="472"/>
      <c r="CY1211" s="472"/>
      <c r="CZ1211" s="472"/>
      <c r="DA1211" s="472"/>
      <c r="DB1211" s="472"/>
      <c r="DC1211" s="472"/>
      <c r="DD1211" s="472"/>
      <c r="DE1211" s="472"/>
      <c r="DF1211" s="472"/>
      <c r="DG1211" s="472"/>
      <c r="DH1211" s="472"/>
      <c r="DI1211" s="472"/>
      <c r="DJ1211" s="472"/>
      <c r="DK1211" s="472"/>
      <c r="DL1211" s="472"/>
      <c r="DM1211" s="472"/>
      <c r="DN1211" s="472"/>
      <c r="DO1211" s="472"/>
      <c r="DP1211" s="472"/>
      <c r="DQ1211" s="472"/>
      <c r="DR1211" s="472"/>
      <c r="DS1211" s="472"/>
      <c r="DT1211" s="472"/>
      <c r="DU1211" s="472"/>
      <c r="DV1211" s="472"/>
      <c r="DW1211" s="472"/>
      <c r="DX1211" s="472"/>
      <c r="DY1211" s="472"/>
      <c r="DZ1211" s="472"/>
      <c r="EA1211" s="472"/>
      <c r="EB1211" s="472"/>
      <c r="EC1211" s="472"/>
      <c r="ED1211" s="472"/>
      <c r="EE1211" s="472"/>
      <c r="EF1211" s="472"/>
      <c r="EG1211" s="472"/>
      <c r="EH1211" s="472"/>
      <c r="EI1211" s="472"/>
      <c r="EJ1211" s="472"/>
      <c r="EK1211" s="472"/>
      <c r="EL1211" s="472"/>
      <c r="EM1211" s="472"/>
      <c r="EN1211" s="472"/>
      <c r="EO1211" s="472"/>
      <c r="EP1211" s="472"/>
      <c r="EQ1211" s="472"/>
      <c r="ER1211" s="472"/>
      <c r="ES1211" s="472"/>
      <c r="ET1211" s="472"/>
      <c r="EU1211" s="472"/>
      <c r="EV1211" s="472"/>
      <c r="EW1211" s="472"/>
      <c r="EX1211" s="472"/>
      <c r="EY1211" s="472"/>
      <c r="EZ1211" s="472"/>
      <c r="FA1211" s="472"/>
      <c r="FB1211" s="472"/>
      <c r="FC1211" s="472"/>
      <c r="FD1211" s="472"/>
      <c r="FE1211" s="472"/>
      <c r="FF1211" s="472"/>
      <c r="FG1211" s="472"/>
      <c r="FH1211" s="472"/>
      <c r="FI1211" s="472"/>
      <c r="FJ1211" s="472"/>
      <c r="FK1211" s="472"/>
      <c r="FL1211" s="472"/>
      <c r="FM1211" s="472"/>
      <c r="FN1211" s="472"/>
      <c r="FO1211" s="472"/>
      <c r="FP1211" s="472"/>
      <c r="FQ1211" s="472"/>
      <c r="FR1211" s="472"/>
      <c r="FS1211" s="472"/>
      <c r="FT1211" s="472"/>
      <c r="FU1211" s="472"/>
      <c r="FV1211" s="472"/>
      <c r="FW1211" s="472"/>
      <c r="FX1211" s="472"/>
      <c r="FY1211" s="472"/>
      <c r="FZ1211" s="472"/>
      <c r="GA1211" s="472"/>
      <c r="GB1211" s="472"/>
      <c r="GC1211" s="472"/>
      <c r="GD1211" s="472"/>
      <c r="GE1211" s="472"/>
      <c r="GF1211" s="472"/>
      <c r="GG1211" s="472"/>
      <c r="GH1211" s="472"/>
      <c r="GI1211" s="472"/>
      <c r="GJ1211" s="472"/>
      <c r="GK1211" s="472"/>
      <c r="GL1211" s="472"/>
      <c r="GM1211" s="472"/>
      <c r="GN1211" s="472"/>
      <c r="GO1211" s="472"/>
      <c r="GP1211" s="472"/>
      <c r="GQ1211" s="472"/>
      <c r="GR1211" s="472"/>
      <c r="GS1211" s="472"/>
      <c r="GT1211" s="472"/>
      <c r="GU1211" s="472"/>
      <c r="GV1211" s="472"/>
    </row>
    <row r="1212" spans="1:204" s="473" customFormat="1" x14ac:dyDescent="0.2">
      <c r="A1212" s="476"/>
      <c r="B1212" s="508" t="s">
        <v>3861</v>
      </c>
      <c r="C1212" s="475" t="s">
        <v>1159</v>
      </c>
      <c r="D1212" s="478">
        <v>2</v>
      </c>
      <c r="E1212" s="478"/>
      <c r="F1212" s="478"/>
      <c r="G1212" s="478"/>
      <c r="H1212" s="478"/>
      <c r="I1212" s="478"/>
      <c r="J1212" s="478"/>
      <c r="K1212" s="478"/>
      <c r="L1212" s="478"/>
      <c r="M1212" s="478"/>
      <c r="N1212" s="478"/>
      <c r="O1212" s="478"/>
      <c r="P1212" s="478"/>
      <c r="Q1212" s="478"/>
      <c r="R1212" s="478"/>
      <c r="S1212" s="478"/>
      <c r="T1212" s="478"/>
      <c r="U1212" s="478"/>
      <c r="V1212" s="478"/>
      <c r="W1212" s="478"/>
      <c r="X1212" s="478">
        <v>0</v>
      </c>
      <c r="Y1212" s="478"/>
      <c r="Z1212" s="478"/>
      <c r="AA1212" s="478"/>
      <c r="AB1212" s="478"/>
      <c r="AC1212" s="478"/>
      <c r="AD1212" s="478"/>
      <c r="AE1212" s="478"/>
      <c r="AF1212" s="478"/>
      <c r="AG1212" s="478"/>
      <c r="AH1212" s="478"/>
      <c r="AI1212" s="478"/>
      <c r="AJ1212" s="478"/>
      <c r="AK1212" s="478"/>
      <c r="AL1212" s="478"/>
      <c r="AM1212" s="478"/>
      <c r="AN1212" s="478"/>
      <c r="AO1212" s="478"/>
      <c r="AP1212" s="478"/>
      <c r="AQ1212" s="478"/>
      <c r="AR1212" s="478"/>
      <c r="AS1212" s="478"/>
      <c r="AT1212" s="478"/>
      <c r="AU1212" s="478"/>
      <c r="AV1212" s="478"/>
      <c r="AW1212" s="478"/>
      <c r="AX1212" s="478"/>
      <c r="AY1212" s="478"/>
      <c r="AZ1212" s="478"/>
      <c r="BA1212" s="478"/>
      <c r="BB1212" s="478"/>
      <c r="BC1212" s="478"/>
      <c r="BD1212" s="475" t="s">
        <v>2985</v>
      </c>
      <c r="BE1212" s="475"/>
      <c r="BF1212" s="472"/>
      <c r="BG1212" s="472">
        <v>0</v>
      </c>
      <c r="BH1212" s="472">
        <v>2</v>
      </c>
      <c r="BI1212" s="472"/>
      <c r="BJ1212" s="472"/>
      <c r="BK1212" s="472"/>
      <c r="BL1212" s="472"/>
      <c r="BM1212" s="472"/>
      <c r="BN1212" s="472"/>
      <c r="BO1212" s="472"/>
      <c r="BP1212" s="472"/>
      <c r="BQ1212" s="472"/>
      <c r="BR1212" s="472"/>
      <c r="BS1212" s="472"/>
      <c r="BT1212" s="472"/>
      <c r="BU1212" s="472"/>
      <c r="BV1212" s="472"/>
      <c r="BW1212" s="472"/>
      <c r="BX1212" s="472"/>
      <c r="BY1212" s="472"/>
      <c r="BZ1212" s="472"/>
      <c r="CA1212" s="472"/>
      <c r="CB1212" s="472"/>
      <c r="CC1212" s="472"/>
      <c r="CD1212" s="472"/>
      <c r="CE1212" s="472"/>
      <c r="CF1212" s="472"/>
      <c r="CG1212" s="472"/>
      <c r="CH1212" s="472"/>
      <c r="CI1212" s="472"/>
      <c r="CJ1212" s="472"/>
      <c r="CK1212" s="472"/>
      <c r="CL1212" s="472"/>
      <c r="CM1212" s="472"/>
      <c r="CN1212" s="472"/>
      <c r="CO1212" s="472"/>
      <c r="CP1212" s="472"/>
      <c r="CQ1212" s="472"/>
      <c r="CR1212" s="472"/>
      <c r="CS1212" s="472"/>
      <c r="CT1212" s="472"/>
      <c r="CU1212" s="472"/>
      <c r="CV1212" s="472"/>
      <c r="CW1212" s="472"/>
      <c r="CX1212" s="472"/>
      <c r="CY1212" s="472"/>
      <c r="CZ1212" s="472"/>
      <c r="DA1212" s="472"/>
      <c r="DB1212" s="472"/>
      <c r="DC1212" s="472"/>
      <c r="DD1212" s="472"/>
      <c r="DE1212" s="472"/>
      <c r="DF1212" s="472"/>
      <c r="DG1212" s="472"/>
      <c r="DH1212" s="472"/>
      <c r="DI1212" s="472"/>
      <c r="DJ1212" s="472"/>
      <c r="DK1212" s="472"/>
      <c r="DL1212" s="472"/>
      <c r="DM1212" s="472"/>
      <c r="DN1212" s="472"/>
      <c r="DO1212" s="472"/>
      <c r="DP1212" s="472"/>
      <c r="DQ1212" s="472"/>
      <c r="DR1212" s="472"/>
      <c r="DS1212" s="472"/>
      <c r="DT1212" s="472"/>
      <c r="DU1212" s="472"/>
      <c r="DV1212" s="472"/>
      <c r="DW1212" s="472"/>
      <c r="DX1212" s="472"/>
      <c r="DY1212" s="472"/>
      <c r="DZ1212" s="472"/>
      <c r="EA1212" s="472"/>
      <c r="EB1212" s="472"/>
      <c r="EC1212" s="472"/>
      <c r="ED1212" s="472"/>
      <c r="EE1212" s="472"/>
      <c r="EF1212" s="472"/>
      <c r="EG1212" s="472"/>
      <c r="EH1212" s="472"/>
      <c r="EI1212" s="472"/>
      <c r="EJ1212" s="472"/>
      <c r="EK1212" s="472"/>
      <c r="EL1212" s="472"/>
      <c r="EM1212" s="472"/>
      <c r="EN1212" s="472"/>
      <c r="EO1212" s="472"/>
      <c r="EP1212" s="472"/>
      <c r="EQ1212" s="472"/>
      <c r="ER1212" s="472"/>
      <c r="ES1212" s="472"/>
      <c r="ET1212" s="472"/>
      <c r="EU1212" s="472"/>
      <c r="EV1212" s="472"/>
      <c r="EW1212" s="472"/>
      <c r="EX1212" s="472"/>
      <c r="EY1212" s="472"/>
      <c r="EZ1212" s="472"/>
      <c r="FA1212" s="472"/>
      <c r="FB1212" s="472"/>
      <c r="FC1212" s="472"/>
      <c r="FD1212" s="472"/>
      <c r="FE1212" s="472"/>
      <c r="FF1212" s="472"/>
      <c r="FG1212" s="472"/>
      <c r="FH1212" s="472"/>
      <c r="FI1212" s="472"/>
      <c r="FJ1212" s="472"/>
      <c r="FK1212" s="472"/>
      <c r="FL1212" s="472"/>
      <c r="FM1212" s="472"/>
      <c r="FN1212" s="472"/>
      <c r="FO1212" s="472"/>
      <c r="FP1212" s="472"/>
      <c r="FQ1212" s="472"/>
      <c r="FR1212" s="472"/>
      <c r="FS1212" s="472"/>
      <c r="FT1212" s="472"/>
      <c r="FU1212" s="472"/>
      <c r="FV1212" s="472"/>
      <c r="FW1212" s="472"/>
      <c r="FX1212" s="472"/>
      <c r="FY1212" s="472"/>
      <c r="FZ1212" s="472"/>
      <c r="GA1212" s="472"/>
      <c r="GB1212" s="472"/>
      <c r="GC1212" s="472"/>
      <c r="GD1212" s="472"/>
      <c r="GE1212" s="472"/>
      <c r="GF1212" s="472"/>
      <c r="GG1212" s="472"/>
      <c r="GH1212" s="472"/>
      <c r="GI1212" s="472"/>
      <c r="GJ1212" s="472"/>
      <c r="GK1212" s="472"/>
      <c r="GL1212" s="472"/>
      <c r="GM1212" s="472"/>
      <c r="GN1212" s="472"/>
      <c r="GO1212" s="472"/>
      <c r="GP1212" s="472"/>
      <c r="GQ1212" s="472"/>
      <c r="GR1212" s="472"/>
      <c r="GS1212" s="472"/>
      <c r="GT1212" s="472"/>
      <c r="GU1212" s="472"/>
      <c r="GV1212" s="472"/>
    </row>
    <row r="1213" spans="1:204" s="473" customFormat="1" x14ac:dyDescent="0.2">
      <c r="A1213" s="476"/>
      <c r="B1213" s="484" t="s">
        <v>3862</v>
      </c>
      <c r="C1213" s="475" t="s">
        <v>1159</v>
      </c>
      <c r="D1213" s="478">
        <v>0.15</v>
      </c>
      <c r="E1213" s="478"/>
      <c r="F1213" s="478"/>
      <c r="G1213" s="478"/>
      <c r="H1213" s="478"/>
      <c r="I1213" s="478"/>
      <c r="J1213" s="478"/>
      <c r="K1213" s="478"/>
      <c r="L1213" s="478"/>
      <c r="M1213" s="478"/>
      <c r="N1213" s="478"/>
      <c r="O1213" s="478"/>
      <c r="P1213" s="478"/>
      <c r="Q1213" s="478"/>
      <c r="R1213" s="478"/>
      <c r="S1213" s="478"/>
      <c r="T1213" s="478"/>
      <c r="U1213" s="478"/>
      <c r="V1213" s="478"/>
      <c r="W1213" s="478"/>
      <c r="X1213" s="478">
        <v>0</v>
      </c>
      <c r="Y1213" s="478"/>
      <c r="Z1213" s="478"/>
      <c r="AA1213" s="478"/>
      <c r="AB1213" s="478"/>
      <c r="AC1213" s="478"/>
      <c r="AD1213" s="478"/>
      <c r="AE1213" s="478"/>
      <c r="AF1213" s="478"/>
      <c r="AG1213" s="478"/>
      <c r="AH1213" s="478"/>
      <c r="AI1213" s="478"/>
      <c r="AJ1213" s="478"/>
      <c r="AK1213" s="478"/>
      <c r="AL1213" s="478"/>
      <c r="AM1213" s="478"/>
      <c r="AN1213" s="478"/>
      <c r="AO1213" s="478"/>
      <c r="AP1213" s="478"/>
      <c r="AQ1213" s="478"/>
      <c r="AR1213" s="478"/>
      <c r="AS1213" s="478"/>
      <c r="AT1213" s="478"/>
      <c r="AU1213" s="478"/>
      <c r="AV1213" s="478"/>
      <c r="AW1213" s="478"/>
      <c r="AX1213" s="478"/>
      <c r="AY1213" s="478"/>
      <c r="AZ1213" s="478"/>
      <c r="BA1213" s="478"/>
      <c r="BB1213" s="478"/>
      <c r="BC1213" s="478"/>
      <c r="BD1213" s="475" t="s">
        <v>1538</v>
      </c>
      <c r="BE1213" s="475"/>
      <c r="BF1213" s="472"/>
      <c r="BG1213" s="472">
        <v>0</v>
      </c>
      <c r="BH1213" s="472">
        <v>0.15</v>
      </c>
      <c r="BI1213" s="472"/>
      <c r="BJ1213" s="472"/>
      <c r="BK1213" s="472"/>
      <c r="BL1213" s="472"/>
      <c r="BM1213" s="472"/>
      <c r="BN1213" s="472"/>
      <c r="BO1213" s="472"/>
      <c r="BP1213" s="472"/>
      <c r="BQ1213" s="472"/>
      <c r="BR1213" s="472"/>
      <c r="BS1213" s="472"/>
      <c r="BT1213" s="472"/>
      <c r="BU1213" s="472"/>
      <c r="BV1213" s="472"/>
      <c r="BW1213" s="472"/>
      <c r="BX1213" s="472"/>
      <c r="BY1213" s="472"/>
      <c r="BZ1213" s="472"/>
      <c r="CA1213" s="472"/>
      <c r="CB1213" s="472"/>
      <c r="CC1213" s="472"/>
      <c r="CD1213" s="472"/>
      <c r="CE1213" s="472"/>
      <c r="CF1213" s="472"/>
      <c r="CG1213" s="472"/>
      <c r="CH1213" s="472"/>
      <c r="CI1213" s="472"/>
      <c r="CJ1213" s="472"/>
      <c r="CK1213" s="472"/>
      <c r="CL1213" s="472"/>
      <c r="CM1213" s="472"/>
      <c r="CN1213" s="472"/>
      <c r="CO1213" s="472"/>
      <c r="CP1213" s="472"/>
      <c r="CQ1213" s="472"/>
      <c r="CR1213" s="472"/>
      <c r="CS1213" s="472"/>
      <c r="CT1213" s="472"/>
      <c r="CU1213" s="472"/>
      <c r="CV1213" s="472"/>
      <c r="CW1213" s="472"/>
      <c r="CX1213" s="472"/>
      <c r="CY1213" s="472"/>
      <c r="CZ1213" s="472"/>
      <c r="DA1213" s="472"/>
      <c r="DB1213" s="472"/>
      <c r="DC1213" s="472"/>
      <c r="DD1213" s="472"/>
      <c r="DE1213" s="472"/>
      <c r="DF1213" s="472"/>
      <c r="DG1213" s="472"/>
      <c r="DH1213" s="472"/>
      <c r="DI1213" s="472"/>
      <c r="DJ1213" s="472"/>
      <c r="DK1213" s="472"/>
      <c r="DL1213" s="472"/>
      <c r="DM1213" s="472"/>
      <c r="DN1213" s="472"/>
      <c r="DO1213" s="472"/>
      <c r="DP1213" s="472"/>
      <c r="DQ1213" s="472"/>
      <c r="DR1213" s="472"/>
      <c r="DS1213" s="472"/>
      <c r="DT1213" s="472"/>
      <c r="DU1213" s="472"/>
      <c r="DV1213" s="472"/>
      <c r="DW1213" s="472"/>
      <c r="DX1213" s="472"/>
      <c r="DY1213" s="472"/>
      <c r="DZ1213" s="472"/>
      <c r="EA1213" s="472"/>
      <c r="EB1213" s="472"/>
      <c r="EC1213" s="472"/>
      <c r="ED1213" s="472"/>
      <c r="EE1213" s="472"/>
      <c r="EF1213" s="472"/>
      <c r="EG1213" s="472"/>
      <c r="EH1213" s="472"/>
      <c r="EI1213" s="472"/>
      <c r="EJ1213" s="472"/>
      <c r="EK1213" s="472"/>
      <c r="EL1213" s="472"/>
      <c r="EM1213" s="472"/>
      <c r="EN1213" s="472"/>
      <c r="EO1213" s="472"/>
      <c r="EP1213" s="472"/>
      <c r="EQ1213" s="472"/>
      <c r="ER1213" s="472"/>
      <c r="ES1213" s="472"/>
      <c r="ET1213" s="472"/>
      <c r="EU1213" s="472"/>
      <c r="EV1213" s="472"/>
      <c r="EW1213" s="472"/>
      <c r="EX1213" s="472"/>
      <c r="EY1213" s="472"/>
      <c r="EZ1213" s="472"/>
      <c r="FA1213" s="472"/>
      <c r="FB1213" s="472"/>
      <c r="FC1213" s="472"/>
      <c r="FD1213" s="472"/>
      <c r="FE1213" s="472"/>
      <c r="FF1213" s="472"/>
      <c r="FG1213" s="472"/>
      <c r="FH1213" s="472"/>
      <c r="FI1213" s="472"/>
      <c r="FJ1213" s="472"/>
      <c r="FK1213" s="472"/>
      <c r="FL1213" s="472"/>
      <c r="FM1213" s="472"/>
      <c r="FN1213" s="472"/>
      <c r="FO1213" s="472"/>
      <c r="FP1213" s="472"/>
      <c r="FQ1213" s="472"/>
      <c r="FR1213" s="472"/>
      <c r="FS1213" s="472"/>
      <c r="FT1213" s="472"/>
      <c r="FU1213" s="472"/>
      <c r="FV1213" s="472"/>
      <c r="FW1213" s="472"/>
      <c r="FX1213" s="472"/>
      <c r="FY1213" s="472"/>
      <c r="FZ1213" s="472"/>
      <c r="GA1213" s="472"/>
      <c r="GB1213" s="472"/>
      <c r="GC1213" s="472"/>
      <c r="GD1213" s="472"/>
      <c r="GE1213" s="472"/>
      <c r="GF1213" s="472"/>
      <c r="GG1213" s="472"/>
      <c r="GH1213" s="472"/>
      <c r="GI1213" s="472"/>
      <c r="GJ1213" s="472"/>
      <c r="GK1213" s="472"/>
      <c r="GL1213" s="472"/>
      <c r="GM1213" s="472"/>
      <c r="GN1213" s="472"/>
      <c r="GO1213" s="472"/>
      <c r="GP1213" s="472"/>
      <c r="GQ1213" s="472"/>
      <c r="GR1213" s="472"/>
      <c r="GS1213" s="472"/>
      <c r="GT1213" s="472"/>
      <c r="GU1213" s="472"/>
      <c r="GV1213" s="472"/>
    </row>
    <row r="1214" spans="1:204" s="473" customFormat="1" x14ac:dyDescent="0.2">
      <c r="A1214" s="476"/>
      <c r="B1214" s="482" t="s">
        <v>3863</v>
      </c>
      <c r="C1214" s="475" t="s">
        <v>1159</v>
      </c>
      <c r="D1214" s="478">
        <v>0.9</v>
      </c>
      <c r="E1214" s="478"/>
      <c r="F1214" s="478"/>
      <c r="G1214" s="478"/>
      <c r="H1214" s="478"/>
      <c r="I1214" s="478"/>
      <c r="J1214" s="478"/>
      <c r="K1214" s="478"/>
      <c r="L1214" s="478"/>
      <c r="M1214" s="478"/>
      <c r="N1214" s="478"/>
      <c r="O1214" s="478"/>
      <c r="P1214" s="478"/>
      <c r="Q1214" s="478"/>
      <c r="R1214" s="478"/>
      <c r="S1214" s="478"/>
      <c r="T1214" s="478"/>
      <c r="U1214" s="478"/>
      <c r="V1214" s="478"/>
      <c r="W1214" s="478"/>
      <c r="X1214" s="478">
        <v>0</v>
      </c>
      <c r="Y1214" s="478"/>
      <c r="Z1214" s="478"/>
      <c r="AA1214" s="478"/>
      <c r="AB1214" s="478"/>
      <c r="AC1214" s="478"/>
      <c r="AD1214" s="478"/>
      <c r="AE1214" s="478"/>
      <c r="AF1214" s="478"/>
      <c r="AG1214" s="478"/>
      <c r="AH1214" s="478"/>
      <c r="AI1214" s="478"/>
      <c r="AJ1214" s="478"/>
      <c r="AK1214" s="478"/>
      <c r="AL1214" s="478"/>
      <c r="AM1214" s="478"/>
      <c r="AN1214" s="478"/>
      <c r="AO1214" s="478"/>
      <c r="AP1214" s="478"/>
      <c r="AQ1214" s="478"/>
      <c r="AR1214" s="478"/>
      <c r="AS1214" s="478"/>
      <c r="AT1214" s="478"/>
      <c r="AU1214" s="478"/>
      <c r="AV1214" s="478"/>
      <c r="AW1214" s="478"/>
      <c r="AX1214" s="478"/>
      <c r="AY1214" s="478"/>
      <c r="AZ1214" s="478"/>
      <c r="BA1214" s="478"/>
      <c r="BB1214" s="478"/>
      <c r="BC1214" s="478"/>
      <c r="BD1214" s="475" t="s">
        <v>2979</v>
      </c>
      <c r="BE1214" s="475"/>
      <c r="BF1214" s="472"/>
      <c r="BG1214" s="472">
        <v>0</v>
      </c>
      <c r="BH1214" s="472">
        <v>0.9</v>
      </c>
      <c r="BI1214" s="472"/>
      <c r="BJ1214" s="472"/>
      <c r="BK1214" s="472"/>
      <c r="BL1214" s="472"/>
      <c r="BM1214" s="472"/>
      <c r="BN1214" s="472"/>
      <c r="BO1214" s="472"/>
      <c r="BP1214" s="472"/>
      <c r="BQ1214" s="472"/>
      <c r="BR1214" s="472"/>
      <c r="BS1214" s="472"/>
      <c r="BT1214" s="472"/>
      <c r="BU1214" s="472"/>
      <c r="BV1214" s="472"/>
      <c r="BW1214" s="472"/>
      <c r="BX1214" s="472"/>
      <c r="BY1214" s="472"/>
      <c r="BZ1214" s="472"/>
      <c r="CA1214" s="472"/>
      <c r="CB1214" s="472"/>
      <c r="CC1214" s="472"/>
      <c r="CD1214" s="472"/>
      <c r="CE1214" s="472"/>
      <c r="CF1214" s="472"/>
      <c r="CG1214" s="472"/>
      <c r="CH1214" s="472"/>
      <c r="CI1214" s="472"/>
      <c r="CJ1214" s="472"/>
      <c r="CK1214" s="472"/>
      <c r="CL1214" s="472"/>
      <c r="CM1214" s="472"/>
      <c r="CN1214" s="472"/>
      <c r="CO1214" s="472"/>
      <c r="CP1214" s="472"/>
      <c r="CQ1214" s="472"/>
      <c r="CR1214" s="472"/>
      <c r="CS1214" s="472"/>
      <c r="CT1214" s="472"/>
      <c r="CU1214" s="472"/>
      <c r="CV1214" s="472"/>
      <c r="CW1214" s="472"/>
      <c r="CX1214" s="472"/>
      <c r="CY1214" s="472"/>
      <c r="CZ1214" s="472"/>
      <c r="DA1214" s="472"/>
      <c r="DB1214" s="472"/>
      <c r="DC1214" s="472"/>
      <c r="DD1214" s="472"/>
      <c r="DE1214" s="472"/>
      <c r="DF1214" s="472"/>
      <c r="DG1214" s="472"/>
      <c r="DH1214" s="472"/>
      <c r="DI1214" s="472"/>
      <c r="DJ1214" s="472"/>
      <c r="DK1214" s="472"/>
      <c r="DL1214" s="472"/>
      <c r="DM1214" s="472"/>
      <c r="DN1214" s="472"/>
      <c r="DO1214" s="472"/>
      <c r="DP1214" s="472"/>
      <c r="DQ1214" s="472"/>
      <c r="DR1214" s="472"/>
      <c r="DS1214" s="472"/>
      <c r="DT1214" s="472"/>
      <c r="DU1214" s="472"/>
      <c r="DV1214" s="472"/>
      <c r="DW1214" s="472"/>
      <c r="DX1214" s="472"/>
      <c r="DY1214" s="472"/>
      <c r="DZ1214" s="472"/>
      <c r="EA1214" s="472"/>
      <c r="EB1214" s="472"/>
      <c r="EC1214" s="472"/>
      <c r="ED1214" s="472"/>
      <c r="EE1214" s="472"/>
      <c r="EF1214" s="472"/>
      <c r="EG1214" s="472"/>
      <c r="EH1214" s="472"/>
      <c r="EI1214" s="472"/>
      <c r="EJ1214" s="472"/>
      <c r="EK1214" s="472"/>
      <c r="EL1214" s="472"/>
      <c r="EM1214" s="472"/>
      <c r="EN1214" s="472"/>
      <c r="EO1214" s="472"/>
      <c r="EP1214" s="472"/>
      <c r="EQ1214" s="472"/>
      <c r="ER1214" s="472"/>
      <c r="ES1214" s="472"/>
      <c r="ET1214" s="472"/>
      <c r="EU1214" s="472"/>
      <c r="EV1214" s="472"/>
      <c r="EW1214" s="472"/>
      <c r="EX1214" s="472"/>
      <c r="EY1214" s="472"/>
      <c r="EZ1214" s="472"/>
      <c r="FA1214" s="472"/>
      <c r="FB1214" s="472"/>
      <c r="FC1214" s="472"/>
      <c r="FD1214" s="472"/>
      <c r="FE1214" s="472"/>
      <c r="FF1214" s="472"/>
      <c r="FG1214" s="472"/>
      <c r="FH1214" s="472"/>
      <c r="FI1214" s="472"/>
      <c r="FJ1214" s="472"/>
      <c r="FK1214" s="472"/>
      <c r="FL1214" s="472"/>
      <c r="FM1214" s="472"/>
      <c r="FN1214" s="472"/>
      <c r="FO1214" s="472"/>
      <c r="FP1214" s="472"/>
      <c r="FQ1214" s="472"/>
      <c r="FR1214" s="472"/>
      <c r="FS1214" s="472"/>
      <c r="FT1214" s="472"/>
      <c r="FU1214" s="472"/>
      <c r="FV1214" s="472"/>
      <c r="FW1214" s="472"/>
      <c r="FX1214" s="472"/>
      <c r="FY1214" s="472"/>
      <c r="FZ1214" s="472"/>
      <c r="GA1214" s="472"/>
      <c r="GB1214" s="472"/>
      <c r="GC1214" s="472"/>
      <c r="GD1214" s="472"/>
      <c r="GE1214" s="472"/>
      <c r="GF1214" s="472"/>
      <c r="GG1214" s="472"/>
      <c r="GH1214" s="472"/>
      <c r="GI1214" s="472"/>
      <c r="GJ1214" s="472"/>
      <c r="GK1214" s="472"/>
      <c r="GL1214" s="472"/>
      <c r="GM1214" s="472"/>
      <c r="GN1214" s="472"/>
      <c r="GO1214" s="472"/>
      <c r="GP1214" s="472"/>
      <c r="GQ1214" s="472"/>
      <c r="GR1214" s="472"/>
      <c r="GS1214" s="472"/>
      <c r="GT1214" s="472"/>
      <c r="GU1214" s="472"/>
      <c r="GV1214" s="472"/>
    </row>
    <row r="1215" spans="1:204" s="473" customFormat="1" x14ac:dyDescent="0.2">
      <c r="A1215" s="476"/>
      <c r="B1215" s="482" t="s">
        <v>3864</v>
      </c>
      <c r="C1215" s="475" t="s">
        <v>1159</v>
      </c>
      <c r="D1215" s="478">
        <v>0.3</v>
      </c>
      <c r="E1215" s="478"/>
      <c r="F1215" s="478"/>
      <c r="G1215" s="478"/>
      <c r="H1215" s="478"/>
      <c r="I1215" s="478"/>
      <c r="J1215" s="478"/>
      <c r="K1215" s="478"/>
      <c r="L1215" s="478"/>
      <c r="M1215" s="478"/>
      <c r="N1215" s="478"/>
      <c r="O1215" s="478"/>
      <c r="P1215" s="478"/>
      <c r="Q1215" s="478"/>
      <c r="R1215" s="478"/>
      <c r="S1215" s="478"/>
      <c r="T1215" s="478"/>
      <c r="U1215" s="478"/>
      <c r="V1215" s="478"/>
      <c r="W1215" s="478"/>
      <c r="X1215" s="478">
        <v>0</v>
      </c>
      <c r="Y1215" s="478"/>
      <c r="Z1215" s="478"/>
      <c r="AA1215" s="478"/>
      <c r="AB1215" s="478"/>
      <c r="AC1215" s="478"/>
      <c r="AD1215" s="478"/>
      <c r="AE1215" s="478"/>
      <c r="AF1215" s="478"/>
      <c r="AG1215" s="478"/>
      <c r="AH1215" s="478"/>
      <c r="AI1215" s="478"/>
      <c r="AJ1215" s="478"/>
      <c r="AK1215" s="478"/>
      <c r="AL1215" s="478"/>
      <c r="AM1215" s="478"/>
      <c r="AN1215" s="478"/>
      <c r="AO1215" s="478"/>
      <c r="AP1215" s="478"/>
      <c r="AQ1215" s="478"/>
      <c r="AR1215" s="478"/>
      <c r="AS1215" s="478"/>
      <c r="AT1215" s="478"/>
      <c r="AU1215" s="478"/>
      <c r="AV1215" s="478"/>
      <c r="AW1215" s="478"/>
      <c r="AX1215" s="478"/>
      <c r="AY1215" s="478"/>
      <c r="AZ1215" s="478"/>
      <c r="BA1215" s="478"/>
      <c r="BB1215" s="478"/>
      <c r="BC1215" s="478"/>
      <c r="BD1215" s="475" t="s">
        <v>1613</v>
      </c>
      <c r="BE1215" s="475"/>
      <c r="BF1215" s="472"/>
      <c r="BG1215" s="472">
        <v>0</v>
      </c>
      <c r="BH1215" s="472">
        <v>0.3</v>
      </c>
      <c r="BI1215" s="472"/>
      <c r="BJ1215" s="472"/>
      <c r="BK1215" s="472"/>
      <c r="BL1215" s="472"/>
      <c r="BM1215" s="472"/>
      <c r="BN1215" s="472"/>
      <c r="BO1215" s="472"/>
      <c r="BP1215" s="472"/>
      <c r="BQ1215" s="472"/>
      <c r="BR1215" s="472"/>
      <c r="BS1215" s="472"/>
      <c r="BT1215" s="472"/>
      <c r="BU1215" s="472"/>
      <c r="BV1215" s="472"/>
      <c r="BW1215" s="472"/>
      <c r="BX1215" s="472"/>
      <c r="BY1215" s="472"/>
      <c r="BZ1215" s="472"/>
      <c r="CA1215" s="472"/>
      <c r="CB1215" s="472"/>
      <c r="CC1215" s="472"/>
      <c r="CD1215" s="472"/>
      <c r="CE1215" s="472"/>
      <c r="CF1215" s="472"/>
      <c r="CG1215" s="472"/>
      <c r="CH1215" s="472"/>
      <c r="CI1215" s="472"/>
      <c r="CJ1215" s="472"/>
      <c r="CK1215" s="472"/>
      <c r="CL1215" s="472"/>
      <c r="CM1215" s="472"/>
      <c r="CN1215" s="472"/>
      <c r="CO1215" s="472"/>
      <c r="CP1215" s="472"/>
      <c r="CQ1215" s="472"/>
      <c r="CR1215" s="472"/>
      <c r="CS1215" s="472"/>
      <c r="CT1215" s="472"/>
      <c r="CU1215" s="472"/>
      <c r="CV1215" s="472"/>
      <c r="CW1215" s="472"/>
      <c r="CX1215" s="472"/>
      <c r="CY1215" s="472"/>
      <c r="CZ1215" s="472"/>
      <c r="DA1215" s="472"/>
      <c r="DB1215" s="472"/>
      <c r="DC1215" s="472"/>
      <c r="DD1215" s="472"/>
      <c r="DE1215" s="472"/>
      <c r="DF1215" s="472"/>
      <c r="DG1215" s="472"/>
      <c r="DH1215" s="472"/>
      <c r="DI1215" s="472"/>
      <c r="DJ1215" s="472"/>
      <c r="DK1215" s="472"/>
      <c r="DL1215" s="472"/>
      <c r="DM1215" s="472"/>
      <c r="DN1215" s="472"/>
      <c r="DO1215" s="472"/>
      <c r="DP1215" s="472"/>
      <c r="DQ1215" s="472"/>
      <c r="DR1215" s="472"/>
      <c r="DS1215" s="472"/>
      <c r="DT1215" s="472"/>
      <c r="DU1215" s="472"/>
      <c r="DV1215" s="472"/>
      <c r="DW1215" s="472"/>
      <c r="DX1215" s="472"/>
      <c r="DY1215" s="472"/>
      <c r="DZ1215" s="472"/>
      <c r="EA1215" s="472"/>
      <c r="EB1215" s="472"/>
      <c r="EC1215" s="472"/>
      <c r="ED1215" s="472"/>
      <c r="EE1215" s="472"/>
      <c r="EF1215" s="472"/>
      <c r="EG1215" s="472"/>
      <c r="EH1215" s="472"/>
      <c r="EI1215" s="472"/>
      <c r="EJ1215" s="472"/>
      <c r="EK1215" s="472"/>
      <c r="EL1215" s="472"/>
      <c r="EM1215" s="472"/>
      <c r="EN1215" s="472"/>
      <c r="EO1215" s="472"/>
      <c r="EP1215" s="472"/>
      <c r="EQ1215" s="472"/>
      <c r="ER1215" s="472"/>
      <c r="ES1215" s="472"/>
      <c r="ET1215" s="472"/>
      <c r="EU1215" s="472"/>
      <c r="EV1215" s="472"/>
      <c r="EW1215" s="472"/>
      <c r="EX1215" s="472"/>
      <c r="EY1215" s="472"/>
      <c r="EZ1215" s="472"/>
      <c r="FA1215" s="472"/>
      <c r="FB1215" s="472"/>
      <c r="FC1215" s="472"/>
      <c r="FD1215" s="472"/>
      <c r="FE1215" s="472"/>
      <c r="FF1215" s="472"/>
      <c r="FG1215" s="472"/>
      <c r="FH1215" s="472"/>
      <c r="FI1215" s="472"/>
      <c r="FJ1215" s="472"/>
      <c r="FK1215" s="472"/>
      <c r="FL1215" s="472"/>
      <c r="FM1215" s="472"/>
      <c r="FN1215" s="472"/>
      <c r="FO1215" s="472"/>
      <c r="FP1215" s="472"/>
      <c r="FQ1215" s="472"/>
      <c r="FR1215" s="472"/>
      <c r="FS1215" s="472"/>
      <c r="FT1215" s="472"/>
      <c r="FU1215" s="472"/>
      <c r="FV1215" s="472"/>
      <c r="FW1215" s="472"/>
      <c r="FX1215" s="472"/>
      <c r="FY1215" s="472"/>
      <c r="FZ1215" s="472"/>
      <c r="GA1215" s="472"/>
      <c r="GB1215" s="472"/>
      <c r="GC1215" s="472"/>
      <c r="GD1215" s="472"/>
      <c r="GE1215" s="472"/>
      <c r="GF1215" s="472"/>
      <c r="GG1215" s="472"/>
      <c r="GH1215" s="472"/>
      <c r="GI1215" s="472"/>
      <c r="GJ1215" s="472"/>
      <c r="GK1215" s="472"/>
      <c r="GL1215" s="472"/>
      <c r="GM1215" s="472"/>
      <c r="GN1215" s="472"/>
      <c r="GO1215" s="472"/>
      <c r="GP1215" s="472"/>
      <c r="GQ1215" s="472"/>
      <c r="GR1215" s="472"/>
      <c r="GS1215" s="472"/>
      <c r="GT1215" s="472"/>
      <c r="GU1215" s="472"/>
      <c r="GV1215" s="472"/>
    </row>
    <row r="1216" spans="1:204" s="473" customFormat="1" x14ac:dyDescent="0.2">
      <c r="A1216" s="476"/>
      <c r="B1216" s="482" t="s">
        <v>3865</v>
      </c>
      <c r="C1216" s="475" t="s">
        <v>1159</v>
      </c>
      <c r="D1216" s="478">
        <v>1</v>
      </c>
      <c r="E1216" s="478"/>
      <c r="F1216" s="478"/>
      <c r="G1216" s="478"/>
      <c r="H1216" s="478"/>
      <c r="I1216" s="478"/>
      <c r="J1216" s="478"/>
      <c r="K1216" s="478"/>
      <c r="L1216" s="478"/>
      <c r="M1216" s="478"/>
      <c r="N1216" s="478"/>
      <c r="O1216" s="478"/>
      <c r="P1216" s="478"/>
      <c r="Q1216" s="478"/>
      <c r="R1216" s="478"/>
      <c r="S1216" s="478"/>
      <c r="T1216" s="478"/>
      <c r="U1216" s="478"/>
      <c r="V1216" s="478"/>
      <c r="W1216" s="478"/>
      <c r="X1216" s="478">
        <v>0</v>
      </c>
      <c r="Y1216" s="478"/>
      <c r="Z1216" s="478"/>
      <c r="AA1216" s="478"/>
      <c r="AB1216" s="478"/>
      <c r="AC1216" s="478"/>
      <c r="AD1216" s="478"/>
      <c r="AE1216" s="478"/>
      <c r="AF1216" s="478"/>
      <c r="AG1216" s="478"/>
      <c r="AH1216" s="478"/>
      <c r="AI1216" s="478"/>
      <c r="AJ1216" s="478"/>
      <c r="AK1216" s="478"/>
      <c r="AL1216" s="478"/>
      <c r="AM1216" s="478"/>
      <c r="AN1216" s="478"/>
      <c r="AO1216" s="478"/>
      <c r="AP1216" s="478"/>
      <c r="AQ1216" s="478"/>
      <c r="AR1216" s="478"/>
      <c r="AS1216" s="478"/>
      <c r="AT1216" s="478"/>
      <c r="AU1216" s="478"/>
      <c r="AV1216" s="478"/>
      <c r="AW1216" s="478"/>
      <c r="AX1216" s="478"/>
      <c r="AY1216" s="478"/>
      <c r="AZ1216" s="478"/>
      <c r="BA1216" s="478"/>
      <c r="BB1216" s="478"/>
      <c r="BC1216" s="478"/>
      <c r="BD1216" s="475" t="s">
        <v>1615</v>
      </c>
      <c r="BE1216" s="475"/>
      <c r="BF1216" s="472"/>
      <c r="BG1216" s="472"/>
      <c r="BH1216" s="472"/>
      <c r="BI1216" s="472"/>
      <c r="BJ1216" s="472"/>
      <c r="BK1216" s="472"/>
      <c r="BL1216" s="472"/>
      <c r="BM1216" s="472"/>
      <c r="BN1216" s="472"/>
      <c r="BO1216" s="472"/>
      <c r="BP1216" s="472"/>
      <c r="BQ1216" s="472"/>
      <c r="BR1216" s="472"/>
      <c r="BS1216" s="472"/>
      <c r="BT1216" s="472"/>
      <c r="BU1216" s="472"/>
      <c r="BV1216" s="472"/>
      <c r="BW1216" s="472"/>
      <c r="BX1216" s="472"/>
      <c r="BY1216" s="472"/>
      <c r="BZ1216" s="472"/>
      <c r="CA1216" s="472"/>
      <c r="CB1216" s="472"/>
      <c r="CC1216" s="472"/>
      <c r="CD1216" s="472"/>
      <c r="CE1216" s="472"/>
      <c r="CF1216" s="472"/>
      <c r="CG1216" s="472"/>
      <c r="CH1216" s="472"/>
      <c r="CI1216" s="472"/>
      <c r="CJ1216" s="472"/>
      <c r="CK1216" s="472"/>
      <c r="CL1216" s="472"/>
      <c r="CM1216" s="472"/>
      <c r="CN1216" s="472"/>
      <c r="CO1216" s="472"/>
      <c r="CP1216" s="472"/>
      <c r="CQ1216" s="472"/>
      <c r="CR1216" s="472"/>
      <c r="CS1216" s="472"/>
      <c r="CT1216" s="472"/>
      <c r="CU1216" s="472"/>
      <c r="CV1216" s="472"/>
      <c r="CW1216" s="472"/>
      <c r="CX1216" s="472"/>
      <c r="CY1216" s="472"/>
      <c r="CZ1216" s="472"/>
      <c r="DA1216" s="472"/>
      <c r="DB1216" s="472"/>
      <c r="DC1216" s="472"/>
      <c r="DD1216" s="472"/>
      <c r="DE1216" s="472"/>
      <c r="DF1216" s="472"/>
      <c r="DG1216" s="472"/>
      <c r="DH1216" s="472"/>
      <c r="DI1216" s="472"/>
      <c r="DJ1216" s="472"/>
      <c r="DK1216" s="472"/>
      <c r="DL1216" s="472"/>
      <c r="DM1216" s="472"/>
      <c r="DN1216" s="472"/>
      <c r="DO1216" s="472"/>
      <c r="DP1216" s="472"/>
      <c r="DQ1216" s="472"/>
      <c r="DR1216" s="472"/>
      <c r="DS1216" s="472"/>
      <c r="DT1216" s="472"/>
      <c r="DU1216" s="472"/>
      <c r="DV1216" s="472"/>
      <c r="DW1216" s="472"/>
      <c r="DX1216" s="472"/>
      <c r="DY1216" s="472"/>
      <c r="DZ1216" s="472"/>
      <c r="EA1216" s="472"/>
      <c r="EB1216" s="472"/>
      <c r="EC1216" s="472"/>
      <c r="ED1216" s="472"/>
      <c r="EE1216" s="472"/>
      <c r="EF1216" s="472"/>
      <c r="EG1216" s="472"/>
      <c r="EH1216" s="472"/>
      <c r="EI1216" s="472"/>
      <c r="EJ1216" s="472"/>
      <c r="EK1216" s="472"/>
      <c r="EL1216" s="472"/>
      <c r="EM1216" s="472"/>
      <c r="EN1216" s="472"/>
      <c r="EO1216" s="472"/>
      <c r="EP1216" s="472"/>
      <c r="EQ1216" s="472"/>
      <c r="ER1216" s="472"/>
      <c r="ES1216" s="472"/>
      <c r="ET1216" s="472"/>
      <c r="EU1216" s="472"/>
      <c r="EV1216" s="472"/>
      <c r="EW1216" s="472"/>
      <c r="EX1216" s="472"/>
      <c r="EY1216" s="472"/>
      <c r="EZ1216" s="472"/>
      <c r="FA1216" s="472"/>
      <c r="FB1216" s="472"/>
      <c r="FC1216" s="472"/>
      <c r="FD1216" s="472"/>
      <c r="FE1216" s="472"/>
      <c r="FF1216" s="472"/>
      <c r="FG1216" s="472"/>
      <c r="FH1216" s="472"/>
      <c r="FI1216" s="472"/>
      <c r="FJ1216" s="472"/>
      <c r="FK1216" s="472"/>
      <c r="FL1216" s="472"/>
      <c r="FM1216" s="472"/>
      <c r="FN1216" s="472"/>
      <c r="FO1216" s="472"/>
      <c r="FP1216" s="472"/>
      <c r="FQ1216" s="472"/>
      <c r="FR1216" s="472"/>
      <c r="FS1216" s="472"/>
      <c r="FT1216" s="472"/>
      <c r="FU1216" s="472"/>
      <c r="FV1216" s="472"/>
      <c r="FW1216" s="472"/>
      <c r="FX1216" s="472"/>
      <c r="FY1216" s="472"/>
      <c r="FZ1216" s="472"/>
      <c r="GA1216" s="472"/>
      <c r="GB1216" s="472"/>
      <c r="GC1216" s="472"/>
      <c r="GD1216" s="472"/>
      <c r="GE1216" s="472"/>
      <c r="GF1216" s="472"/>
      <c r="GG1216" s="472"/>
      <c r="GH1216" s="472"/>
      <c r="GI1216" s="472"/>
      <c r="GJ1216" s="472"/>
      <c r="GK1216" s="472"/>
      <c r="GL1216" s="472"/>
      <c r="GM1216" s="472"/>
      <c r="GN1216" s="472"/>
      <c r="GO1216" s="472"/>
      <c r="GP1216" s="472"/>
      <c r="GQ1216" s="472"/>
      <c r="GR1216" s="472"/>
      <c r="GS1216" s="472"/>
      <c r="GT1216" s="472"/>
      <c r="GU1216" s="472"/>
      <c r="GV1216" s="472"/>
    </row>
    <row r="1217" spans="1:204" s="473" customFormat="1" x14ac:dyDescent="0.2">
      <c r="A1217" s="476"/>
      <c r="B1217" s="482" t="s">
        <v>3866</v>
      </c>
      <c r="C1217" s="475" t="s">
        <v>1159</v>
      </c>
      <c r="D1217" s="478">
        <v>0.34</v>
      </c>
      <c r="E1217" s="478"/>
      <c r="F1217" s="478"/>
      <c r="G1217" s="478"/>
      <c r="H1217" s="478"/>
      <c r="I1217" s="478"/>
      <c r="J1217" s="478"/>
      <c r="K1217" s="478"/>
      <c r="L1217" s="478"/>
      <c r="M1217" s="478"/>
      <c r="N1217" s="478"/>
      <c r="O1217" s="478"/>
      <c r="P1217" s="478"/>
      <c r="Q1217" s="478"/>
      <c r="R1217" s="478"/>
      <c r="S1217" s="478"/>
      <c r="T1217" s="478"/>
      <c r="U1217" s="478"/>
      <c r="V1217" s="478"/>
      <c r="W1217" s="478"/>
      <c r="X1217" s="478">
        <v>0</v>
      </c>
      <c r="Y1217" s="478"/>
      <c r="Z1217" s="478"/>
      <c r="AA1217" s="478"/>
      <c r="AB1217" s="478"/>
      <c r="AC1217" s="478"/>
      <c r="AD1217" s="478"/>
      <c r="AE1217" s="478"/>
      <c r="AF1217" s="478"/>
      <c r="AG1217" s="478"/>
      <c r="AH1217" s="478"/>
      <c r="AI1217" s="478"/>
      <c r="AJ1217" s="478"/>
      <c r="AK1217" s="478"/>
      <c r="AL1217" s="478"/>
      <c r="AM1217" s="478"/>
      <c r="AN1217" s="478"/>
      <c r="AO1217" s="478"/>
      <c r="AP1217" s="478"/>
      <c r="AQ1217" s="478"/>
      <c r="AR1217" s="478"/>
      <c r="AS1217" s="478"/>
      <c r="AT1217" s="478"/>
      <c r="AU1217" s="478"/>
      <c r="AV1217" s="478"/>
      <c r="AW1217" s="478"/>
      <c r="AX1217" s="478"/>
      <c r="AY1217" s="478"/>
      <c r="AZ1217" s="478"/>
      <c r="BA1217" s="478"/>
      <c r="BB1217" s="478"/>
      <c r="BC1217" s="478"/>
      <c r="BD1217" s="475" t="s">
        <v>2989</v>
      </c>
      <c r="BE1217" s="475"/>
      <c r="BF1217" s="472"/>
      <c r="BG1217" s="472">
        <v>0</v>
      </c>
      <c r="BH1217" s="472">
        <v>0.34</v>
      </c>
      <c r="BI1217" s="472"/>
      <c r="BJ1217" s="472"/>
      <c r="BK1217" s="472"/>
      <c r="BL1217" s="472"/>
      <c r="BM1217" s="472"/>
      <c r="BN1217" s="472"/>
      <c r="BO1217" s="472"/>
      <c r="BP1217" s="472"/>
      <c r="BQ1217" s="472"/>
      <c r="BR1217" s="472"/>
      <c r="BS1217" s="472"/>
      <c r="BT1217" s="472"/>
      <c r="BU1217" s="472"/>
      <c r="BV1217" s="472"/>
      <c r="BW1217" s="472"/>
      <c r="BX1217" s="472"/>
      <c r="BY1217" s="472"/>
      <c r="BZ1217" s="472"/>
      <c r="CA1217" s="472"/>
      <c r="CB1217" s="472"/>
      <c r="CC1217" s="472"/>
      <c r="CD1217" s="472"/>
      <c r="CE1217" s="472"/>
      <c r="CF1217" s="472"/>
      <c r="CG1217" s="472"/>
      <c r="CH1217" s="472"/>
      <c r="CI1217" s="472"/>
      <c r="CJ1217" s="472"/>
      <c r="CK1217" s="472"/>
      <c r="CL1217" s="472"/>
      <c r="CM1217" s="472"/>
      <c r="CN1217" s="472"/>
      <c r="CO1217" s="472"/>
      <c r="CP1217" s="472"/>
      <c r="CQ1217" s="472"/>
      <c r="CR1217" s="472"/>
      <c r="CS1217" s="472"/>
      <c r="CT1217" s="472"/>
      <c r="CU1217" s="472"/>
      <c r="CV1217" s="472"/>
      <c r="CW1217" s="472"/>
      <c r="CX1217" s="472"/>
      <c r="CY1217" s="472"/>
      <c r="CZ1217" s="472"/>
      <c r="DA1217" s="472"/>
      <c r="DB1217" s="472"/>
      <c r="DC1217" s="472"/>
      <c r="DD1217" s="472"/>
      <c r="DE1217" s="472"/>
      <c r="DF1217" s="472"/>
      <c r="DG1217" s="472"/>
      <c r="DH1217" s="472"/>
      <c r="DI1217" s="472"/>
      <c r="DJ1217" s="472"/>
      <c r="DK1217" s="472"/>
      <c r="DL1217" s="472"/>
      <c r="DM1217" s="472"/>
      <c r="DN1217" s="472"/>
      <c r="DO1217" s="472"/>
      <c r="DP1217" s="472"/>
      <c r="DQ1217" s="472"/>
      <c r="DR1217" s="472"/>
      <c r="DS1217" s="472"/>
      <c r="DT1217" s="472"/>
      <c r="DU1217" s="472"/>
      <c r="DV1217" s="472"/>
      <c r="DW1217" s="472"/>
      <c r="DX1217" s="472"/>
      <c r="DY1217" s="472"/>
      <c r="DZ1217" s="472"/>
      <c r="EA1217" s="472"/>
      <c r="EB1217" s="472"/>
      <c r="EC1217" s="472"/>
      <c r="ED1217" s="472"/>
      <c r="EE1217" s="472"/>
      <c r="EF1217" s="472"/>
      <c r="EG1217" s="472"/>
      <c r="EH1217" s="472"/>
      <c r="EI1217" s="472"/>
      <c r="EJ1217" s="472"/>
      <c r="EK1217" s="472"/>
      <c r="EL1217" s="472"/>
      <c r="EM1217" s="472"/>
      <c r="EN1217" s="472"/>
      <c r="EO1217" s="472"/>
      <c r="EP1217" s="472"/>
      <c r="EQ1217" s="472"/>
      <c r="ER1217" s="472"/>
      <c r="ES1217" s="472"/>
      <c r="ET1217" s="472"/>
      <c r="EU1217" s="472"/>
      <c r="EV1217" s="472"/>
      <c r="EW1217" s="472"/>
      <c r="EX1217" s="472"/>
      <c r="EY1217" s="472"/>
      <c r="EZ1217" s="472"/>
      <c r="FA1217" s="472"/>
      <c r="FB1217" s="472"/>
      <c r="FC1217" s="472"/>
      <c r="FD1217" s="472"/>
      <c r="FE1217" s="472"/>
      <c r="FF1217" s="472"/>
      <c r="FG1217" s="472"/>
      <c r="FH1217" s="472"/>
      <c r="FI1217" s="472"/>
      <c r="FJ1217" s="472"/>
      <c r="FK1217" s="472"/>
      <c r="FL1217" s="472"/>
      <c r="FM1217" s="472"/>
      <c r="FN1217" s="472"/>
      <c r="FO1217" s="472"/>
      <c r="FP1217" s="472"/>
      <c r="FQ1217" s="472"/>
      <c r="FR1217" s="472"/>
      <c r="FS1217" s="472"/>
      <c r="FT1217" s="472"/>
      <c r="FU1217" s="472"/>
      <c r="FV1217" s="472"/>
      <c r="FW1217" s="472"/>
      <c r="FX1217" s="472"/>
      <c r="FY1217" s="472"/>
      <c r="FZ1217" s="472"/>
      <c r="GA1217" s="472"/>
      <c r="GB1217" s="472"/>
      <c r="GC1217" s="472"/>
      <c r="GD1217" s="472"/>
      <c r="GE1217" s="472"/>
      <c r="GF1217" s="472"/>
      <c r="GG1217" s="472"/>
      <c r="GH1217" s="472"/>
      <c r="GI1217" s="472"/>
      <c r="GJ1217" s="472"/>
      <c r="GK1217" s="472"/>
      <c r="GL1217" s="472"/>
      <c r="GM1217" s="472"/>
      <c r="GN1217" s="472"/>
      <c r="GO1217" s="472"/>
      <c r="GP1217" s="472"/>
      <c r="GQ1217" s="472"/>
      <c r="GR1217" s="472"/>
      <c r="GS1217" s="472"/>
      <c r="GT1217" s="472"/>
      <c r="GU1217" s="472"/>
      <c r="GV1217" s="472"/>
    </row>
    <row r="1218" spans="1:204" s="473" customFormat="1" x14ac:dyDescent="0.2">
      <c r="A1218" s="476"/>
      <c r="B1218" s="482" t="s">
        <v>3867</v>
      </c>
      <c r="C1218" s="475" t="s">
        <v>1159</v>
      </c>
      <c r="D1218" s="478">
        <v>0.3</v>
      </c>
      <c r="E1218" s="478"/>
      <c r="F1218" s="478"/>
      <c r="G1218" s="478"/>
      <c r="H1218" s="478"/>
      <c r="I1218" s="478"/>
      <c r="J1218" s="478"/>
      <c r="K1218" s="478"/>
      <c r="L1218" s="478"/>
      <c r="M1218" s="478"/>
      <c r="N1218" s="478"/>
      <c r="O1218" s="478"/>
      <c r="P1218" s="478"/>
      <c r="Q1218" s="478"/>
      <c r="R1218" s="478"/>
      <c r="S1218" s="478"/>
      <c r="T1218" s="478"/>
      <c r="U1218" s="478"/>
      <c r="V1218" s="478"/>
      <c r="W1218" s="478"/>
      <c r="X1218" s="478">
        <v>0</v>
      </c>
      <c r="Y1218" s="478"/>
      <c r="Z1218" s="478"/>
      <c r="AA1218" s="478"/>
      <c r="AB1218" s="478"/>
      <c r="AC1218" s="478"/>
      <c r="AD1218" s="478"/>
      <c r="AE1218" s="478"/>
      <c r="AF1218" s="478"/>
      <c r="AG1218" s="478"/>
      <c r="AH1218" s="478"/>
      <c r="AI1218" s="478"/>
      <c r="AJ1218" s="478"/>
      <c r="AK1218" s="478"/>
      <c r="AL1218" s="478"/>
      <c r="AM1218" s="478"/>
      <c r="AN1218" s="478"/>
      <c r="AO1218" s="478"/>
      <c r="AP1218" s="478"/>
      <c r="AQ1218" s="478"/>
      <c r="AR1218" s="478"/>
      <c r="AS1218" s="478"/>
      <c r="AT1218" s="478"/>
      <c r="AU1218" s="478"/>
      <c r="AV1218" s="478"/>
      <c r="AW1218" s="478"/>
      <c r="AX1218" s="478"/>
      <c r="AY1218" s="478"/>
      <c r="AZ1218" s="478"/>
      <c r="BA1218" s="478"/>
      <c r="BB1218" s="478"/>
      <c r="BC1218" s="478"/>
      <c r="BD1218" s="475" t="s">
        <v>2989</v>
      </c>
      <c r="BE1218" s="475"/>
      <c r="BF1218" s="472"/>
      <c r="BG1218" s="472">
        <v>0</v>
      </c>
      <c r="BH1218" s="472">
        <v>0.3</v>
      </c>
      <c r="BI1218" s="472"/>
      <c r="BJ1218" s="472"/>
      <c r="BK1218" s="472"/>
      <c r="BL1218" s="472"/>
      <c r="BM1218" s="472"/>
      <c r="BN1218" s="472"/>
      <c r="BO1218" s="472"/>
      <c r="BP1218" s="472"/>
      <c r="BQ1218" s="472"/>
      <c r="BR1218" s="472"/>
      <c r="BS1218" s="472"/>
      <c r="BT1218" s="472"/>
      <c r="BU1218" s="472"/>
      <c r="BV1218" s="472"/>
      <c r="BW1218" s="472"/>
      <c r="BX1218" s="472"/>
      <c r="BY1218" s="472"/>
      <c r="BZ1218" s="472"/>
      <c r="CA1218" s="472"/>
      <c r="CB1218" s="472"/>
      <c r="CC1218" s="472"/>
      <c r="CD1218" s="472"/>
      <c r="CE1218" s="472"/>
      <c r="CF1218" s="472"/>
      <c r="CG1218" s="472"/>
      <c r="CH1218" s="472"/>
      <c r="CI1218" s="472"/>
      <c r="CJ1218" s="472"/>
      <c r="CK1218" s="472"/>
      <c r="CL1218" s="472"/>
      <c r="CM1218" s="472"/>
      <c r="CN1218" s="472"/>
      <c r="CO1218" s="472"/>
      <c r="CP1218" s="472"/>
      <c r="CQ1218" s="472"/>
      <c r="CR1218" s="472"/>
      <c r="CS1218" s="472"/>
      <c r="CT1218" s="472"/>
      <c r="CU1218" s="472"/>
      <c r="CV1218" s="472"/>
      <c r="CW1218" s="472"/>
      <c r="CX1218" s="472"/>
      <c r="CY1218" s="472"/>
      <c r="CZ1218" s="472"/>
      <c r="DA1218" s="472"/>
      <c r="DB1218" s="472"/>
      <c r="DC1218" s="472"/>
      <c r="DD1218" s="472"/>
      <c r="DE1218" s="472"/>
      <c r="DF1218" s="472"/>
      <c r="DG1218" s="472"/>
      <c r="DH1218" s="472"/>
      <c r="DI1218" s="472"/>
      <c r="DJ1218" s="472"/>
      <c r="DK1218" s="472"/>
      <c r="DL1218" s="472"/>
      <c r="DM1218" s="472"/>
      <c r="DN1218" s="472"/>
      <c r="DO1218" s="472"/>
      <c r="DP1218" s="472"/>
      <c r="DQ1218" s="472"/>
      <c r="DR1218" s="472"/>
      <c r="DS1218" s="472"/>
      <c r="DT1218" s="472"/>
      <c r="DU1218" s="472"/>
      <c r="DV1218" s="472"/>
      <c r="DW1218" s="472"/>
      <c r="DX1218" s="472"/>
      <c r="DY1218" s="472"/>
      <c r="DZ1218" s="472"/>
      <c r="EA1218" s="472"/>
      <c r="EB1218" s="472"/>
      <c r="EC1218" s="472"/>
      <c r="ED1218" s="472"/>
      <c r="EE1218" s="472"/>
      <c r="EF1218" s="472"/>
      <c r="EG1218" s="472"/>
      <c r="EH1218" s="472"/>
      <c r="EI1218" s="472"/>
      <c r="EJ1218" s="472"/>
      <c r="EK1218" s="472"/>
      <c r="EL1218" s="472"/>
      <c r="EM1218" s="472"/>
      <c r="EN1218" s="472"/>
      <c r="EO1218" s="472"/>
      <c r="EP1218" s="472"/>
      <c r="EQ1218" s="472"/>
      <c r="ER1218" s="472"/>
      <c r="ES1218" s="472"/>
      <c r="ET1218" s="472"/>
      <c r="EU1218" s="472"/>
      <c r="EV1218" s="472"/>
      <c r="EW1218" s="472"/>
      <c r="EX1218" s="472"/>
      <c r="EY1218" s="472"/>
      <c r="EZ1218" s="472"/>
      <c r="FA1218" s="472"/>
      <c r="FB1218" s="472"/>
      <c r="FC1218" s="472"/>
      <c r="FD1218" s="472"/>
      <c r="FE1218" s="472"/>
      <c r="FF1218" s="472"/>
      <c r="FG1218" s="472"/>
      <c r="FH1218" s="472"/>
      <c r="FI1218" s="472"/>
      <c r="FJ1218" s="472"/>
      <c r="FK1218" s="472"/>
      <c r="FL1218" s="472"/>
      <c r="FM1218" s="472"/>
      <c r="FN1218" s="472"/>
      <c r="FO1218" s="472"/>
      <c r="FP1218" s="472"/>
      <c r="FQ1218" s="472"/>
      <c r="FR1218" s="472"/>
      <c r="FS1218" s="472"/>
      <c r="FT1218" s="472"/>
      <c r="FU1218" s="472"/>
      <c r="FV1218" s="472"/>
      <c r="FW1218" s="472"/>
      <c r="FX1218" s="472"/>
      <c r="FY1218" s="472"/>
      <c r="FZ1218" s="472"/>
      <c r="GA1218" s="472"/>
      <c r="GB1218" s="472"/>
      <c r="GC1218" s="472"/>
      <c r="GD1218" s="472"/>
      <c r="GE1218" s="472"/>
      <c r="GF1218" s="472"/>
      <c r="GG1218" s="472"/>
      <c r="GH1218" s="472"/>
      <c r="GI1218" s="472"/>
      <c r="GJ1218" s="472"/>
      <c r="GK1218" s="472"/>
      <c r="GL1218" s="472"/>
      <c r="GM1218" s="472"/>
      <c r="GN1218" s="472"/>
      <c r="GO1218" s="472"/>
      <c r="GP1218" s="472"/>
      <c r="GQ1218" s="472"/>
      <c r="GR1218" s="472"/>
      <c r="GS1218" s="472"/>
      <c r="GT1218" s="472"/>
      <c r="GU1218" s="472"/>
      <c r="GV1218" s="472"/>
    </row>
    <row r="1219" spans="1:204" s="473" customFormat="1" x14ac:dyDescent="0.2">
      <c r="A1219" s="476" t="s">
        <v>3868</v>
      </c>
      <c r="B1219" s="527" t="s">
        <v>3869</v>
      </c>
      <c r="C1219" s="475"/>
      <c r="D1219" s="478"/>
      <c r="E1219" s="478"/>
      <c r="F1219" s="478"/>
      <c r="G1219" s="478"/>
      <c r="H1219" s="478"/>
      <c r="I1219" s="478"/>
      <c r="J1219" s="478"/>
      <c r="K1219" s="478"/>
      <c r="L1219" s="478"/>
      <c r="M1219" s="478"/>
      <c r="N1219" s="478"/>
      <c r="O1219" s="478"/>
      <c r="P1219" s="478"/>
      <c r="Q1219" s="478"/>
      <c r="R1219" s="478"/>
      <c r="S1219" s="478"/>
      <c r="T1219" s="478"/>
      <c r="U1219" s="478"/>
      <c r="V1219" s="478"/>
      <c r="W1219" s="478"/>
      <c r="X1219" s="478">
        <v>0</v>
      </c>
      <c r="Y1219" s="478"/>
      <c r="Z1219" s="478"/>
      <c r="AA1219" s="478"/>
      <c r="AB1219" s="478"/>
      <c r="AC1219" s="478"/>
      <c r="AD1219" s="478"/>
      <c r="AE1219" s="478"/>
      <c r="AF1219" s="478"/>
      <c r="AG1219" s="478"/>
      <c r="AH1219" s="478"/>
      <c r="AI1219" s="478"/>
      <c r="AJ1219" s="478"/>
      <c r="AK1219" s="478"/>
      <c r="AL1219" s="478"/>
      <c r="AM1219" s="478"/>
      <c r="AN1219" s="478"/>
      <c r="AO1219" s="478"/>
      <c r="AP1219" s="478"/>
      <c r="AQ1219" s="478"/>
      <c r="AR1219" s="478"/>
      <c r="AS1219" s="478"/>
      <c r="AT1219" s="478"/>
      <c r="AU1219" s="478"/>
      <c r="AV1219" s="478"/>
      <c r="AW1219" s="478"/>
      <c r="AX1219" s="478"/>
      <c r="AY1219" s="478"/>
      <c r="AZ1219" s="478"/>
      <c r="BA1219" s="478"/>
      <c r="BB1219" s="478"/>
      <c r="BC1219" s="478"/>
      <c r="BD1219" s="475"/>
      <c r="BE1219" s="475"/>
      <c r="BF1219" s="472"/>
      <c r="BG1219" s="472">
        <v>0</v>
      </c>
      <c r="BH1219" s="472">
        <v>0</v>
      </c>
      <c r="BI1219" s="472"/>
      <c r="BJ1219" s="472"/>
      <c r="BK1219" s="472"/>
      <c r="BL1219" s="472"/>
      <c r="BM1219" s="472"/>
      <c r="BN1219" s="472"/>
      <c r="BO1219" s="472"/>
      <c r="BP1219" s="472"/>
      <c r="BQ1219" s="472"/>
      <c r="BR1219" s="472"/>
      <c r="BS1219" s="472"/>
      <c r="BT1219" s="472"/>
      <c r="BU1219" s="472"/>
      <c r="BV1219" s="472"/>
      <c r="BW1219" s="472"/>
      <c r="BX1219" s="472"/>
      <c r="BY1219" s="472"/>
      <c r="BZ1219" s="472"/>
      <c r="CA1219" s="472"/>
      <c r="CB1219" s="472"/>
      <c r="CC1219" s="472"/>
      <c r="CD1219" s="472"/>
      <c r="CE1219" s="472"/>
      <c r="CF1219" s="472"/>
      <c r="CG1219" s="472"/>
      <c r="CH1219" s="472"/>
      <c r="CI1219" s="472"/>
      <c r="CJ1219" s="472"/>
      <c r="CK1219" s="472"/>
      <c r="CL1219" s="472"/>
      <c r="CM1219" s="472"/>
      <c r="CN1219" s="472"/>
      <c r="CO1219" s="472"/>
      <c r="CP1219" s="472"/>
      <c r="CQ1219" s="472"/>
      <c r="CR1219" s="472"/>
      <c r="CS1219" s="472"/>
      <c r="CT1219" s="472"/>
      <c r="CU1219" s="472"/>
      <c r="CV1219" s="472"/>
      <c r="CW1219" s="472"/>
      <c r="CX1219" s="472"/>
      <c r="CY1219" s="472"/>
      <c r="CZ1219" s="472"/>
      <c r="DA1219" s="472"/>
      <c r="DB1219" s="472"/>
      <c r="DC1219" s="472"/>
      <c r="DD1219" s="472"/>
      <c r="DE1219" s="472"/>
      <c r="DF1219" s="472"/>
      <c r="DG1219" s="472"/>
      <c r="DH1219" s="472"/>
      <c r="DI1219" s="472"/>
      <c r="DJ1219" s="472"/>
      <c r="DK1219" s="472"/>
      <c r="DL1219" s="472"/>
      <c r="DM1219" s="472"/>
      <c r="DN1219" s="472"/>
      <c r="DO1219" s="472"/>
      <c r="DP1219" s="472"/>
      <c r="DQ1219" s="472"/>
      <c r="DR1219" s="472"/>
      <c r="DS1219" s="472"/>
      <c r="DT1219" s="472"/>
      <c r="DU1219" s="472"/>
      <c r="DV1219" s="472"/>
      <c r="DW1219" s="472"/>
      <c r="DX1219" s="472"/>
      <c r="DY1219" s="472"/>
      <c r="DZ1219" s="472"/>
      <c r="EA1219" s="472"/>
      <c r="EB1219" s="472"/>
      <c r="EC1219" s="472"/>
      <c r="ED1219" s="472"/>
      <c r="EE1219" s="472"/>
      <c r="EF1219" s="472"/>
      <c r="EG1219" s="472"/>
      <c r="EH1219" s="472"/>
      <c r="EI1219" s="472"/>
      <c r="EJ1219" s="472"/>
      <c r="EK1219" s="472"/>
      <c r="EL1219" s="472"/>
      <c r="EM1219" s="472"/>
      <c r="EN1219" s="472"/>
      <c r="EO1219" s="472"/>
      <c r="EP1219" s="472"/>
      <c r="EQ1219" s="472"/>
      <c r="ER1219" s="472"/>
      <c r="ES1219" s="472"/>
      <c r="ET1219" s="472"/>
      <c r="EU1219" s="472"/>
      <c r="EV1219" s="472"/>
      <c r="EW1219" s="472"/>
      <c r="EX1219" s="472"/>
      <c r="EY1219" s="472"/>
      <c r="EZ1219" s="472"/>
      <c r="FA1219" s="472"/>
      <c r="FB1219" s="472"/>
      <c r="FC1219" s="472"/>
      <c r="FD1219" s="472"/>
      <c r="FE1219" s="472"/>
      <c r="FF1219" s="472"/>
      <c r="FG1219" s="472"/>
      <c r="FH1219" s="472"/>
      <c r="FI1219" s="472"/>
      <c r="FJ1219" s="472"/>
      <c r="FK1219" s="472"/>
      <c r="FL1219" s="472"/>
      <c r="FM1219" s="472"/>
      <c r="FN1219" s="472"/>
      <c r="FO1219" s="472"/>
      <c r="FP1219" s="472"/>
      <c r="FQ1219" s="472"/>
      <c r="FR1219" s="472"/>
      <c r="FS1219" s="472"/>
      <c r="FT1219" s="472"/>
      <c r="FU1219" s="472"/>
      <c r="FV1219" s="472"/>
      <c r="FW1219" s="472"/>
      <c r="FX1219" s="472"/>
      <c r="FY1219" s="472"/>
      <c r="FZ1219" s="472"/>
      <c r="GA1219" s="472"/>
      <c r="GB1219" s="472"/>
      <c r="GC1219" s="472"/>
      <c r="GD1219" s="472"/>
      <c r="GE1219" s="472"/>
      <c r="GF1219" s="472"/>
      <c r="GG1219" s="472"/>
      <c r="GH1219" s="472"/>
      <c r="GI1219" s="472"/>
      <c r="GJ1219" s="472"/>
      <c r="GK1219" s="472"/>
      <c r="GL1219" s="472"/>
      <c r="GM1219" s="472"/>
      <c r="GN1219" s="472"/>
      <c r="GO1219" s="472"/>
      <c r="GP1219" s="472"/>
      <c r="GQ1219" s="472"/>
      <c r="GR1219" s="472"/>
      <c r="GS1219" s="472"/>
      <c r="GT1219" s="472"/>
      <c r="GU1219" s="472"/>
      <c r="GV1219" s="472"/>
    </row>
    <row r="1220" spans="1:204" s="473" customFormat="1" x14ac:dyDescent="0.2">
      <c r="A1220" s="476"/>
      <c r="B1220" s="481" t="s">
        <v>3870</v>
      </c>
      <c r="C1220" s="475" t="s">
        <v>303</v>
      </c>
      <c r="D1220" s="478">
        <v>1.76</v>
      </c>
      <c r="E1220" s="478"/>
      <c r="F1220" s="478"/>
      <c r="G1220" s="478"/>
      <c r="H1220" s="478"/>
      <c r="I1220" s="478"/>
      <c r="J1220" s="478"/>
      <c r="K1220" s="478"/>
      <c r="L1220" s="478"/>
      <c r="M1220" s="478"/>
      <c r="N1220" s="478"/>
      <c r="O1220" s="478"/>
      <c r="P1220" s="478"/>
      <c r="Q1220" s="478"/>
      <c r="R1220" s="478"/>
      <c r="S1220" s="478"/>
      <c r="T1220" s="478"/>
      <c r="U1220" s="478"/>
      <c r="V1220" s="478"/>
      <c r="W1220" s="478"/>
      <c r="X1220" s="478">
        <v>0</v>
      </c>
      <c r="Y1220" s="478"/>
      <c r="Z1220" s="478"/>
      <c r="AA1220" s="478"/>
      <c r="AB1220" s="478"/>
      <c r="AC1220" s="478"/>
      <c r="AD1220" s="478"/>
      <c r="AE1220" s="478"/>
      <c r="AF1220" s="478"/>
      <c r="AG1220" s="478"/>
      <c r="AH1220" s="478"/>
      <c r="AI1220" s="478"/>
      <c r="AJ1220" s="478"/>
      <c r="AK1220" s="478"/>
      <c r="AL1220" s="478"/>
      <c r="AM1220" s="478"/>
      <c r="AN1220" s="478"/>
      <c r="AO1220" s="478"/>
      <c r="AP1220" s="478"/>
      <c r="AQ1220" s="478"/>
      <c r="AR1220" s="478"/>
      <c r="AS1220" s="478"/>
      <c r="AT1220" s="478"/>
      <c r="AU1220" s="478"/>
      <c r="AV1220" s="478"/>
      <c r="AW1220" s="478"/>
      <c r="AX1220" s="478"/>
      <c r="AY1220" s="478"/>
      <c r="AZ1220" s="478"/>
      <c r="BA1220" s="478"/>
      <c r="BB1220" s="478"/>
      <c r="BC1220" s="478"/>
      <c r="BD1220" s="475" t="s">
        <v>2976</v>
      </c>
      <c r="BE1220" s="475" t="s">
        <v>3871</v>
      </c>
      <c r="BF1220" s="472">
        <v>2017</v>
      </c>
      <c r="BG1220" s="472">
        <v>0</v>
      </c>
      <c r="BH1220" s="472">
        <v>1.76</v>
      </c>
      <c r="BI1220" s="472"/>
      <c r="BJ1220" s="472"/>
      <c r="BK1220" s="472"/>
      <c r="BL1220" s="472"/>
      <c r="BM1220" s="472"/>
      <c r="BN1220" s="472"/>
      <c r="BO1220" s="472"/>
      <c r="BP1220" s="472"/>
      <c r="BQ1220" s="472"/>
      <c r="BR1220" s="472"/>
      <c r="BS1220" s="472"/>
      <c r="BT1220" s="472"/>
      <c r="BU1220" s="472"/>
      <c r="BV1220" s="472"/>
      <c r="BW1220" s="472"/>
      <c r="BX1220" s="472"/>
      <c r="BY1220" s="472"/>
      <c r="BZ1220" s="472"/>
      <c r="CA1220" s="472"/>
      <c r="CB1220" s="472"/>
      <c r="CC1220" s="472"/>
      <c r="CD1220" s="472"/>
      <c r="CE1220" s="472"/>
      <c r="CF1220" s="472"/>
      <c r="CG1220" s="472"/>
      <c r="CH1220" s="472"/>
      <c r="CI1220" s="472"/>
      <c r="CJ1220" s="472"/>
      <c r="CK1220" s="472"/>
      <c r="CL1220" s="472"/>
      <c r="CM1220" s="472"/>
      <c r="CN1220" s="472"/>
      <c r="CO1220" s="472"/>
      <c r="CP1220" s="472"/>
      <c r="CQ1220" s="472"/>
      <c r="CR1220" s="472"/>
      <c r="CS1220" s="472"/>
      <c r="CT1220" s="472"/>
      <c r="CU1220" s="472"/>
      <c r="CV1220" s="472"/>
      <c r="CW1220" s="472"/>
      <c r="CX1220" s="472"/>
      <c r="CY1220" s="472"/>
      <c r="CZ1220" s="472"/>
      <c r="DA1220" s="472"/>
      <c r="DB1220" s="472"/>
      <c r="DC1220" s="472"/>
      <c r="DD1220" s="472"/>
      <c r="DE1220" s="472"/>
      <c r="DF1220" s="472"/>
      <c r="DG1220" s="472"/>
      <c r="DH1220" s="472"/>
      <c r="DI1220" s="472"/>
      <c r="DJ1220" s="472"/>
      <c r="DK1220" s="472"/>
      <c r="DL1220" s="472"/>
      <c r="DM1220" s="472"/>
      <c r="DN1220" s="472"/>
      <c r="DO1220" s="472"/>
      <c r="DP1220" s="472"/>
      <c r="DQ1220" s="472"/>
      <c r="DR1220" s="472"/>
      <c r="DS1220" s="472"/>
      <c r="DT1220" s="472"/>
      <c r="DU1220" s="472"/>
      <c r="DV1220" s="472"/>
      <c r="DW1220" s="472"/>
      <c r="DX1220" s="472"/>
      <c r="DY1220" s="472"/>
      <c r="DZ1220" s="472"/>
      <c r="EA1220" s="472"/>
      <c r="EB1220" s="472"/>
      <c r="EC1220" s="472"/>
      <c r="ED1220" s="472"/>
      <c r="EE1220" s="472"/>
      <c r="EF1220" s="472"/>
      <c r="EG1220" s="472"/>
      <c r="EH1220" s="472"/>
      <c r="EI1220" s="472"/>
      <c r="EJ1220" s="472"/>
      <c r="EK1220" s="472"/>
      <c r="EL1220" s="472"/>
      <c r="EM1220" s="472"/>
      <c r="EN1220" s="472"/>
      <c r="EO1220" s="472"/>
      <c r="EP1220" s="472"/>
      <c r="EQ1220" s="472"/>
      <c r="ER1220" s="472"/>
      <c r="ES1220" s="472"/>
      <c r="ET1220" s="472"/>
      <c r="EU1220" s="472"/>
      <c r="EV1220" s="472"/>
      <c r="EW1220" s="472"/>
      <c r="EX1220" s="472"/>
      <c r="EY1220" s="472"/>
      <c r="EZ1220" s="472"/>
      <c r="FA1220" s="472"/>
      <c r="FB1220" s="472"/>
      <c r="FC1220" s="472"/>
      <c r="FD1220" s="472"/>
      <c r="FE1220" s="472"/>
      <c r="FF1220" s="472"/>
      <c r="FG1220" s="472"/>
      <c r="FH1220" s="472"/>
      <c r="FI1220" s="472"/>
      <c r="FJ1220" s="472"/>
      <c r="FK1220" s="472"/>
      <c r="FL1220" s="472"/>
      <c r="FM1220" s="472"/>
      <c r="FN1220" s="472"/>
      <c r="FO1220" s="472"/>
      <c r="FP1220" s="472"/>
      <c r="FQ1220" s="472"/>
      <c r="FR1220" s="472"/>
      <c r="FS1220" s="472"/>
      <c r="FT1220" s="472"/>
      <c r="FU1220" s="472"/>
      <c r="FV1220" s="472"/>
      <c r="FW1220" s="472"/>
      <c r="FX1220" s="472"/>
      <c r="FY1220" s="472"/>
      <c r="FZ1220" s="472"/>
      <c r="GA1220" s="472"/>
      <c r="GB1220" s="472"/>
      <c r="GC1220" s="472"/>
      <c r="GD1220" s="472"/>
      <c r="GE1220" s="472"/>
      <c r="GF1220" s="472"/>
      <c r="GG1220" s="472"/>
      <c r="GH1220" s="472"/>
      <c r="GI1220" s="472"/>
      <c r="GJ1220" s="472"/>
      <c r="GK1220" s="472"/>
      <c r="GL1220" s="472"/>
      <c r="GM1220" s="472"/>
      <c r="GN1220" s="472"/>
      <c r="GO1220" s="472"/>
      <c r="GP1220" s="472"/>
      <c r="GQ1220" s="472"/>
      <c r="GR1220" s="472"/>
      <c r="GS1220" s="472"/>
      <c r="GT1220" s="472"/>
      <c r="GU1220" s="472"/>
      <c r="GV1220" s="472"/>
    </row>
    <row r="1221" spans="1:204" s="473" customFormat="1" x14ac:dyDescent="0.2">
      <c r="A1221" s="476"/>
      <c r="B1221" s="508" t="s">
        <v>3872</v>
      </c>
      <c r="C1221" s="475" t="s">
        <v>303</v>
      </c>
      <c r="D1221" s="478">
        <v>12</v>
      </c>
      <c r="E1221" s="478"/>
      <c r="F1221" s="478"/>
      <c r="G1221" s="478"/>
      <c r="H1221" s="478"/>
      <c r="I1221" s="478"/>
      <c r="J1221" s="478"/>
      <c r="K1221" s="478"/>
      <c r="L1221" s="478"/>
      <c r="M1221" s="478"/>
      <c r="N1221" s="478"/>
      <c r="O1221" s="478"/>
      <c r="P1221" s="478"/>
      <c r="Q1221" s="478"/>
      <c r="R1221" s="478"/>
      <c r="S1221" s="478"/>
      <c r="T1221" s="478"/>
      <c r="U1221" s="478"/>
      <c r="V1221" s="478"/>
      <c r="W1221" s="478"/>
      <c r="X1221" s="478">
        <v>0</v>
      </c>
      <c r="Y1221" s="478"/>
      <c r="Z1221" s="478"/>
      <c r="AA1221" s="478"/>
      <c r="AB1221" s="478"/>
      <c r="AC1221" s="478"/>
      <c r="AD1221" s="478"/>
      <c r="AE1221" s="478"/>
      <c r="AF1221" s="478"/>
      <c r="AG1221" s="478"/>
      <c r="AH1221" s="478"/>
      <c r="AI1221" s="478"/>
      <c r="AJ1221" s="478"/>
      <c r="AK1221" s="478"/>
      <c r="AL1221" s="478"/>
      <c r="AM1221" s="478"/>
      <c r="AN1221" s="478"/>
      <c r="AO1221" s="478"/>
      <c r="AP1221" s="478"/>
      <c r="AQ1221" s="478"/>
      <c r="AR1221" s="478"/>
      <c r="AS1221" s="478"/>
      <c r="AT1221" s="478"/>
      <c r="AU1221" s="478"/>
      <c r="AV1221" s="478"/>
      <c r="AW1221" s="478"/>
      <c r="AX1221" s="478"/>
      <c r="AY1221" s="478"/>
      <c r="AZ1221" s="478"/>
      <c r="BA1221" s="478"/>
      <c r="BB1221" s="478"/>
      <c r="BC1221" s="478"/>
      <c r="BD1221" s="475" t="s">
        <v>3004</v>
      </c>
      <c r="BE1221" s="475"/>
      <c r="BF1221" s="472"/>
      <c r="BG1221" s="472">
        <v>0</v>
      </c>
      <c r="BH1221" s="472">
        <v>12</v>
      </c>
      <c r="BI1221" s="472"/>
      <c r="BJ1221" s="472"/>
      <c r="BK1221" s="472"/>
      <c r="BL1221" s="472"/>
      <c r="BM1221" s="472"/>
      <c r="BN1221" s="472"/>
      <c r="BO1221" s="472"/>
      <c r="BP1221" s="472"/>
      <c r="BQ1221" s="472"/>
      <c r="BR1221" s="472"/>
      <c r="BS1221" s="472"/>
      <c r="BT1221" s="472"/>
      <c r="BU1221" s="472"/>
      <c r="BV1221" s="472"/>
      <c r="BW1221" s="472"/>
      <c r="BX1221" s="472"/>
      <c r="BY1221" s="472"/>
      <c r="BZ1221" s="472"/>
      <c r="CA1221" s="472"/>
      <c r="CB1221" s="472"/>
      <c r="CC1221" s="472"/>
      <c r="CD1221" s="472"/>
      <c r="CE1221" s="472"/>
      <c r="CF1221" s="472"/>
      <c r="CG1221" s="472"/>
      <c r="CH1221" s="472"/>
      <c r="CI1221" s="472"/>
      <c r="CJ1221" s="472"/>
      <c r="CK1221" s="472"/>
      <c r="CL1221" s="472"/>
      <c r="CM1221" s="472"/>
      <c r="CN1221" s="472"/>
      <c r="CO1221" s="472"/>
      <c r="CP1221" s="472"/>
      <c r="CQ1221" s="472"/>
      <c r="CR1221" s="472"/>
      <c r="CS1221" s="472"/>
      <c r="CT1221" s="472"/>
      <c r="CU1221" s="472"/>
      <c r="CV1221" s="472"/>
      <c r="CW1221" s="472"/>
      <c r="CX1221" s="472"/>
      <c r="CY1221" s="472"/>
      <c r="CZ1221" s="472"/>
      <c r="DA1221" s="472"/>
      <c r="DB1221" s="472"/>
      <c r="DC1221" s="472"/>
      <c r="DD1221" s="472"/>
      <c r="DE1221" s="472"/>
      <c r="DF1221" s="472"/>
      <c r="DG1221" s="472"/>
      <c r="DH1221" s="472"/>
      <c r="DI1221" s="472"/>
      <c r="DJ1221" s="472"/>
      <c r="DK1221" s="472"/>
      <c r="DL1221" s="472"/>
      <c r="DM1221" s="472"/>
      <c r="DN1221" s="472"/>
      <c r="DO1221" s="472"/>
      <c r="DP1221" s="472"/>
      <c r="DQ1221" s="472"/>
      <c r="DR1221" s="472"/>
      <c r="DS1221" s="472"/>
      <c r="DT1221" s="472"/>
      <c r="DU1221" s="472"/>
      <c r="DV1221" s="472"/>
      <c r="DW1221" s="472"/>
      <c r="DX1221" s="472"/>
      <c r="DY1221" s="472"/>
      <c r="DZ1221" s="472"/>
      <c r="EA1221" s="472"/>
      <c r="EB1221" s="472"/>
      <c r="EC1221" s="472"/>
      <c r="ED1221" s="472"/>
      <c r="EE1221" s="472"/>
      <c r="EF1221" s="472"/>
      <c r="EG1221" s="472"/>
      <c r="EH1221" s="472"/>
      <c r="EI1221" s="472"/>
      <c r="EJ1221" s="472"/>
      <c r="EK1221" s="472"/>
      <c r="EL1221" s="472"/>
      <c r="EM1221" s="472"/>
      <c r="EN1221" s="472"/>
      <c r="EO1221" s="472"/>
      <c r="EP1221" s="472"/>
      <c r="EQ1221" s="472"/>
      <c r="ER1221" s="472"/>
      <c r="ES1221" s="472"/>
      <c r="ET1221" s="472"/>
      <c r="EU1221" s="472"/>
      <c r="EV1221" s="472"/>
      <c r="EW1221" s="472"/>
      <c r="EX1221" s="472"/>
      <c r="EY1221" s="472"/>
      <c r="EZ1221" s="472"/>
      <c r="FA1221" s="472"/>
      <c r="FB1221" s="472"/>
      <c r="FC1221" s="472"/>
      <c r="FD1221" s="472"/>
      <c r="FE1221" s="472"/>
      <c r="FF1221" s="472"/>
      <c r="FG1221" s="472"/>
      <c r="FH1221" s="472"/>
      <c r="FI1221" s="472"/>
      <c r="FJ1221" s="472"/>
      <c r="FK1221" s="472"/>
      <c r="FL1221" s="472"/>
      <c r="FM1221" s="472"/>
      <c r="FN1221" s="472"/>
      <c r="FO1221" s="472"/>
      <c r="FP1221" s="472"/>
      <c r="FQ1221" s="472"/>
      <c r="FR1221" s="472"/>
      <c r="FS1221" s="472"/>
      <c r="FT1221" s="472"/>
      <c r="FU1221" s="472"/>
      <c r="FV1221" s="472"/>
      <c r="FW1221" s="472"/>
      <c r="FX1221" s="472"/>
      <c r="FY1221" s="472"/>
      <c r="FZ1221" s="472"/>
      <c r="GA1221" s="472"/>
      <c r="GB1221" s="472"/>
      <c r="GC1221" s="472"/>
      <c r="GD1221" s="472"/>
      <c r="GE1221" s="472"/>
      <c r="GF1221" s="472"/>
      <c r="GG1221" s="472"/>
      <c r="GH1221" s="472"/>
      <c r="GI1221" s="472"/>
      <c r="GJ1221" s="472"/>
      <c r="GK1221" s="472"/>
      <c r="GL1221" s="472"/>
      <c r="GM1221" s="472"/>
      <c r="GN1221" s="472"/>
      <c r="GO1221" s="472"/>
      <c r="GP1221" s="472"/>
      <c r="GQ1221" s="472"/>
      <c r="GR1221" s="472"/>
      <c r="GS1221" s="472"/>
      <c r="GT1221" s="472"/>
      <c r="GU1221" s="472"/>
      <c r="GV1221" s="472"/>
    </row>
    <row r="1222" spans="1:204" s="473" customFormat="1" ht="32" x14ac:dyDescent="0.2">
      <c r="A1222" s="476"/>
      <c r="B1222" s="486" t="s">
        <v>3873</v>
      </c>
      <c r="C1222" s="475" t="s">
        <v>303</v>
      </c>
      <c r="D1222" s="478">
        <v>1</v>
      </c>
      <c r="E1222" s="478"/>
      <c r="F1222" s="478"/>
      <c r="G1222" s="478"/>
      <c r="H1222" s="478"/>
      <c r="I1222" s="478"/>
      <c r="J1222" s="478"/>
      <c r="K1222" s="478"/>
      <c r="L1222" s="478"/>
      <c r="M1222" s="478"/>
      <c r="N1222" s="478"/>
      <c r="O1222" s="478"/>
      <c r="P1222" s="478"/>
      <c r="Q1222" s="478"/>
      <c r="R1222" s="478"/>
      <c r="S1222" s="478"/>
      <c r="T1222" s="478"/>
      <c r="U1222" s="478"/>
      <c r="V1222" s="478"/>
      <c r="W1222" s="478"/>
      <c r="X1222" s="478">
        <v>0</v>
      </c>
      <c r="Y1222" s="478"/>
      <c r="Z1222" s="478"/>
      <c r="AA1222" s="478"/>
      <c r="AB1222" s="478"/>
      <c r="AC1222" s="478"/>
      <c r="AD1222" s="478"/>
      <c r="AE1222" s="478"/>
      <c r="AF1222" s="478"/>
      <c r="AG1222" s="478"/>
      <c r="AH1222" s="478"/>
      <c r="AI1222" s="478"/>
      <c r="AJ1222" s="478"/>
      <c r="AK1222" s="478"/>
      <c r="AL1222" s="478"/>
      <c r="AM1222" s="478"/>
      <c r="AN1222" s="478"/>
      <c r="AO1222" s="478"/>
      <c r="AP1222" s="478"/>
      <c r="AQ1222" s="478"/>
      <c r="AR1222" s="478"/>
      <c r="AS1222" s="478"/>
      <c r="AT1222" s="478"/>
      <c r="AU1222" s="478"/>
      <c r="AV1222" s="478"/>
      <c r="AW1222" s="478"/>
      <c r="AX1222" s="478"/>
      <c r="AY1222" s="478"/>
      <c r="AZ1222" s="478"/>
      <c r="BA1222" s="478"/>
      <c r="BB1222" s="478"/>
      <c r="BC1222" s="478"/>
      <c r="BD1222" s="475" t="s">
        <v>1613</v>
      </c>
      <c r="BE1222" s="475"/>
      <c r="BF1222" s="472"/>
      <c r="BG1222" s="472">
        <v>0</v>
      </c>
      <c r="BH1222" s="472">
        <v>1</v>
      </c>
      <c r="BI1222" s="472"/>
      <c r="BJ1222" s="472"/>
      <c r="BK1222" s="472"/>
      <c r="BL1222" s="472"/>
      <c r="BM1222" s="472"/>
      <c r="BN1222" s="472"/>
      <c r="BO1222" s="472"/>
      <c r="BP1222" s="472"/>
      <c r="BQ1222" s="472"/>
      <c r="BR1222" s="472"/>
      <c r="BS1222" s="472"/>
      <c r="BT1222" s="472"/>
      <c r="BU1222" s="472"/>
      <c r="BV1222" s="472"/>
      <c r="BW1222" s="472"/>
      <c r="BX1222" s="472"/>
      <c r="BY1222" s="472"/>
      <c r="BZ1222" s="472"/>
      <c r="CA1222" s="472"/>
      <c r="CB1222" s="472"/>
      <c r="CC1222" s="472"/>
      <c r="CD1222" s="472"/>
      <c r="CE1222" s="472"/>
      <c r="CF1222" s="472"/>
      <c r="CG1222" s="472"/>
      <c r="CH1222" s="472"/>
      <c r="CI1222" s="472"/>
      <c r="CJ1222" s="472"/>
      <c r="CK1222" s="472"/>
      <c r="CL1222" s="472"/>
      <c r="CM1222" s="472"/>
      <c r="CN1222" s="472"/>
      <c r="CO1222" s="472"/>
      <c r="CP1222" s="472"/>
      <c r="CQ1222" s="472"/>
      <c r="CR1222" s="472"/>
      <c r="CS1222" s="472"/>
      <c r="CT1222" s="472"/>
      <c r="CU1222" s="472"/>
      <c r="CV1222" s="472"/>
      <c r="CW1222" s="472"/>
      <c r="CX1222" s="472"/>
      <c r="CY1222" s="472"/>
      <c r="CZ1222" s="472"/>
      <c r="DA1222" s="472"/>
      <c r="DB1222" s="472"/>
      <c r="DC1222" s="472"/>
      <c r="DD1222" s="472"/>
      <c r="DE1222" s="472"/>
      <c r="DF1222" s="472"/>
      <c r="DG1222" s="472"/>
      <c r="DH1222" s="472"/>
      <c r="DI1222" s="472"/>
      <c r="DJ1222" s="472"/>
      <c r="DK1222" s="472"/>
      <c r="DL1222" s="472"/>
      <c r="DM1222" s="472"/>
      <c r="DN1222" s="472"/>
      <c r="DO1222" s="472"/>
      <c r="DP1222" s="472"/>
      <c r="DQ1222" s="472"/>
      <c r="DR1222" s="472"/>
      <c r="DS1222" s="472"/>
      <c r="DT1222" s="472"/>
      <c r="DU1222" s="472"/>
      <c r="DV1222" s="472"/>
      <c r="DW1222" s="472"/>
      <c r="DX1222" s="472"/>
      <c r="DY1222" s="472"/>
      <c r="DZ1222" s="472"/>
      <c r="EA1222" s="472"/>
      <c r="EB1222" s="472"/>
      <c r="EC1222" s="472"/>
      <c r="ED1222" s="472"/>
      <c r="EE1222" s="472"/>
      <c r="EF1222" s="472"/>
      <c r="EG1222" s="472"/>
      <c r="EH1222" s="472"/>
      <c r="EI1222" s="472"/>
      <c r="EJ1222" s="472"/>
      <c r="EK1222" s="472"/>
      <c r="EL1222" s="472"/>
      <c r="EM1222" s="472"/>
      <c r="EN1222" s="472"/>
      <c r="EO1222" s="472"/>
      <c r="EP1222" s="472"/>
      <c r="EQ1222" s="472"/>
      <c r="ER1222" s="472"/>
      <c r="ES1222" s="472"/>
      <c r="ET1222" s="472"/>
      <c r="EU1222" s="472"/>
      <c r="EV1222" s="472"/>
      <c r="EW1222" s="472"/>
      <c r="EX1222" s="472"/>
      <c r="EY1222" s="472"/>
      <c r="EZ1222" s="472"/>
      <c r="FA1222" s="472"/>
      <c r="FB1222" s="472"/>
      <c r="FC1222" s="472"/>
      <c r="FD1222" s="472"/>
      <c r="FE1222" s="472"/>
      <c r="FF1222" s="472"/>
      <c r="FG1222" s="472"/>
      <c r="FH1222" s="472"/>
      <c r="FI1222" s="472"/>
      <c r="FJ1222" s="472"/>
      <c r="FK1222" s="472"/>
      <c r="FL1222" s="472"/>
      <c r="FM1222" s="472"/>
      <c r="FN1222" s="472"/>
      <c r="FO1222" s="472"/>
      <c r="FP1222" s="472"/>
      <c r="FQ1222" s="472"/>
      <c r="FR1222" s="472"/>
      <c r="FS1222" s="472"/>
      <c r="FT1222" s="472"/>
      <c r="FU1222" s="472"/>
      <c r="FV1222" s="472"/>
      <c r="FW1222" s="472"/>
      <c r="FX1222" s="472"/>
      <c r="FY1222" s="472"/>
      <c r="FZ1222" s="472"/>
      <c r="GA1222" s="472"/>
      <c r="GB1222" s="472"/>
      <c r="GC1222" s="472"/>
      <c r="GD1222" s="472"/>
      <c r="GE1222" s="472"/>
      <c r="GF1222" s="472"/>
      <c r="GG1222" s="472"/>
      <c r="GH1222" s="472"/>
      <c r="GI1222" s="472"/>
      <c r="GJ1222" s="472"/>
      <c r="GK1222" s="472"/>
      <c r="GL1222" s="472"/>
      <c r="GM1222" s="472"/>
      <c r="GN1222" s="472"/>
      <c r="GO1222" s="472"/>
      <c r="GP1222" s="472"/>
      <c r="GQ1222" s="472"/>
      <c r="GR1222" s="472"/>
      <c r="GS1222" s="472"/>
      <c r="GT1222" s="472"/>
      <c r="GU1222" s="472"/>
      <c r="GV1222" s="472"/>
    </row>
    <row r="1223" spans="1:204" s="473" customFormat="1" x14ac:dyDescent="0.2">
      <c r="A1223" s="476"/>
      <c r="B1223" s="528" t="s">
        <v>3874</v>
      </c>
      <c r="C1223" s="475" t="s">
        <v>303</v>
      </c>
      <c r="D1223" s="478">
        <v>0.5</v>
      </c>
      <c r="E1223" s="478"/>
      <c r="F1223" s="478"/>
      <c r="G1223" s="478"/>
      <c r="H1223" s="478"/>
      <c r="I1223" s="478"/>
      <c r="J1223" s="478"/>
      <c r="K1223" s="478"/>
      <c r="L1223" s="478"/>
      <c r="M1223" s="478"/>
      <c r="N1223" s="478"/>
      <c r="O1223" s="478"/>
      <c r="P1223" s="478"/>
      <c r="Q1223" s="478"/>
      <c r="R1223" s="478"/>
      <c r="S1223" s="478"/>
      <c r="T1223" s="478"/>
      <c r="U1223" s="478"/>
      <c r="V1223" s="478"/>
      <c r="W1223" s="478"/>
      <c r="X1223" s="478">
        <v>0</v>
      </c>
      <c r="Y1223" s="478"/>
      <c r="Z1223" s="478"/>
      <c r="AA1223" s="478"/>
      <c r="AB1223" s="478"/>
      <c r="AC1223" s="478"/>
      <c r="AD1223" s="478"/>
      <c r="AE1223" s="478"/>
      <c r="AF1223" s="478"/>
      <c r="AG1223" s="478"/>
      <c r="AH1223" s="478"/>
      <c r="AI1223" s="478"/>
      <c r="AJ1223" s="478"/>
      <c r="AK1223" s="478"/>
      <c r="AL1223" s="478"/>
      <c r="AM1223" s="478"/>
      <c r="AN1223" s="478"/>
      <c r="AO1223" s="478"/>
      <c r="AP1223" s="478"/>
      <c r="AQ1223" s="478"/>
      <c r="AR1223" s="478"/>
      <c r="AS1223" s="478"/>
      <c r="AT1223" s="478"/>
      <c r="AU1223" s="478"/>
      <c r="AV1223" s="478"/>
      <c r="AW1223" s="478"/>
      <c r="AX1223" s="478"/>
      <c r="AY1223" s="478"/>
      <c r="AZ1223" s="478"/>
      <c r="BA1223" s="478"/>
      <c r="BB1223" s="478"/>
      <c r="BC1223" s="478"/>
      <c r="BD1223" s="475" t="s">
        <v>1615</v>
      </c>
      <c r="BE1223" s="475" t="s">
        <v>1615</v>
      </c>
      <c r="BF1223" s="472">
        <v>2017</v>
      </c>
      <c r="BG1223" s="472">
        <v>0</v>
      </c>
      <c r="BH1223" s="472">
        <v>0.5</v>
      </c>
      <c r="BI1223" s="472"/>
      <c r="BJ1223" s="472"/>
      <c r="BK1223" s="472"/>
      <c r="BL1223" s="472"/>
      <c r="BM1223" s="472"/>
      <c r="BN1223" s="472"/>
      <c r="BO1223" s="472"/>
      <c r="BP1223" s="472"/>
      <c r="BQ1223" s="472"/>
      <c r="BR1223" s="472"/>
      <c r="BS1223" s="472"/>
      <c r="BT1223" s="472"/>
      <c r="BU1223" s="472"/>
      <c r="BV1223" s="472"/>
      <c r="BW1223" s="472"/>
      <c r="BX1223" s="472"/>
      <c r="BY1223" s="472"/>
      <c r="BZ1223" s="472"/>
      <c r="CA1223" s="472"/>
      <c r="CB1223" s="472"/>
      <c r="CC1223" s="472"/>
      <c r="CD1223" s="472"/>
      <c r="CE1223" s="472"/>
      <c r="CF1223" s="472"/>
      <c r="CG1223" s="472"/>
      <c r="CH1223" s="472"/>
      <c r="CI1223" s="472"/>
      <c r="CJ1223" s="472"/>
      <c r="CK1223" s="472"/>
      <c r="CL1223" s="472"/>
      <c r="CM1223" s="472"/>
      <c r="CN1223" s="472"/>
      <c r="CO1223" s="472"/>
      <c r="CP1223" s="472"/>
      <c r="CQ1223" s="472"/>
      <c r="CR1223" s="472"/>
      <c r="CS1223" s="472"/>
      <c r="CT1223" s="472"/>
      <c r="CU1223" s="472"/>
      <c r="CV1223" s="472"/>
      <c r="CW1223" s="472"/>
      <c r="CX1223" s="472"/>
      <c r="CY1223" s="472"/>
      <c r="CZ1223" s="472"/>
      <c r="DA1223" s="472"/>
      <c r="DB1223" s="472"/>
      <c r="DC1223" s="472"/>
      <c r="DD1223" s="472"/>
      <c r="DE1223" s="472"/>
      <c r="DF1223" s="472"/>
      <c r="DG1223" s="472"/>
      <c r="DH1223" s="472"/>
      <c r="DI1223" s="472"/>
      <c r="DJ1223" s="472"/>
      <c r="DK1223" s="472"/>
      <c r="DL1223" s="472"/>
      <c r="DM1223" s="472"/>
      <c r="DN1223" s="472"/>
      <c r="DO1223" s="472"/>
      <c r="DP1223" s="472"/>
      <c r="DQ1223" s="472"/>
      <c r="DR1223" s="472"/>
      <c r="DS1223" s="472"/>
      <c r="DT1223" s="472"/>
      <c r="DU1223" s="472"/>
      <c r="DV1223" s="472"/>
      <c r="DW1223" s="472"/>
      <c r="DX1223" s="472"/>
      <c r="DY1223" s="472"/>
      <c r="DZ1223" s="472"/>
      <c r="EA1223" s="472"/>
      <c r="EB1223" s="472"/>
      <c r="EC1223" s="472"/>
      <c r="ED1223" s="472"/>
      <c r="EE1223" s="472"/>
      <c r="EF1223" s="472"/>
      <c r="EG1223" s="472"/>
      <c r="EH1223" s="472"/>
      <c r="EI1223" s="472"/>
      <c r="EJ1223" s="472"/>
      <c r="EK1223" s="472"/>
      <c r="EL1223" s="472"/>
      <c r="EM1223" s="472"/>
      <c r="EN1223" s="472"/>
      <c r="EO1223" s="472"/>
      <c r="EP1223" s="472"/>
      <c r="EQ1223" s="472"/>
      <c r="ER1223" s="472"/>
      <c r="ES1223" s="472"/>
      <c r="ET1223" s="472"/>
      <c r="EU1223" s="472"/>
      <c r="EV1223" s="472"/>
      <c r="EW1223" s="472"/>
      <c r="EX1223" s="472"/>
      <c r="EY1223" s="472"/>
      <c r="EZ1223" s="472"/>
      <c r="FA1223" s="472"/>
      <c r="FB1223" s="472"/>
      <c r="FC1223" s="472"/>
      <c r="FD1223" s="472"/>
      <c r="FE1223" s="472"/>
      <c r="FF1223" s="472"/>
      <c r="FG1223" s="472"/>
      <c r="FH1223" s="472"/>
      <c r="FI1223" s="472"/>
      <c r="FJ1223" s="472"/>
      <c r="FK1223" s="472"/>
      <c r="FL1223" s="472"/>
      <c r="FM1223" s="472"/>
      <c r="FN1223" s="472"/>
      <c r="FO1223" s="472"/>
      <c r="FP1223" s="472"/>
      <c r="FQ1223" s="472"/>
      <c r="FR1223" s="472"/>
      <c r="FS1223" s="472"/>
      <c r="FT1223" s="472"/>
      <c r="FU1223" s="472"/>
      <c r="FV1223" s="472"/>
      <c r="FW1223" s="472"/>
      <c r="FX1223" s="472"/>
      <c r="FY1223" s="472"/>
      <c r="FZ1223" s="472"/>
      <c r="GA1223" s="472"/>
      <c r="GB1223" s="472"/>
      <c r="GC1223" s="472"/>
      <c r="GD1223" s="472"/>
      <c r="GE1223" s="472"/>
      <c r="GF1223" s="472"/>
      <c r="GG1223" s="472"/>
      <c r="GH1223" s="472"/>
      <c r="GI1223" s="472"/>
      <c r="GJ1223" s="472"/>
      <c r="GK1223" s="472"/>
      <c r="GL1223" s="472"/>
      <c r="GM1223" s="472"/>
      <c r="GN1223" s="472"/>
      <c r="GO1223" s="472"/>
      <c r="GP1223" s="472"/>
      <c r="GQ1223" s="472"/>
      <c r="GR1223" s="472"/>
      <c r="GS1223" s="472"/>
      <c r="GT1223" s="472"/>
      <c r="GU1223" s="472"/>
      <c r="GV1223" s="472"/>
    </row>
    <row r="1224" spans="1:204" s="473" customFormat="1" x14ac:dyDescent="0.2">
      <c r="A1224" s="476"/>
      <c r="B1224" s="481" t="s">
        <v>3875</v>
      </c>
      <c r="C1224" s="475" t="s">
        <v>303</v>
      </c>
      <c r="D1224" s="478">
        <v>0.1</v>
      </c>
      <c r="E1224" s="478"/>
      <c r="F1224" s="478"/>
      <c r="G1224" s="478"/>
      <c r="H1224" s="478"/>
      <c r="I1224" s="478"/>
      <c r="J1224" s="478"/>
      <c r="K1224" s="478"/>
      <c r="L1224" s="478"/>
      <c r="M1224" s="478"/>
      <c r="N1224" s="478"/>
      <c r="O1224" s="478"/>
      <c r="P1224" s="478"/>
      <c r="Q1224" s="478"/>
      <c r="R1224" s="478"/>
      <c r="S1224" s="478"/>
      <c r="T1224" s="478"/>
      <c r="U1224" s="478"/>
      <c r="V1224" s="478"/>
      <c r="W1224" s="478"/>
      <c r="X1224" s="478">
        <v>0</v>
      </c>
      <c r="Y1224" s="478"/>
      <c r="Z1224" s="478"/>
      <c r="AA1224" s="478"/>
      <c r="AB1224" s="478"/>
      <c r="AC1224" s="478"/>
      <c r="AD1224" s="478"/>
      <c r="AE1224" s="478"/>
      <c r="AF1224" s="478"/>
      <c r="AG1224" s="478"/>
      <c r="AH1224" s="478"/>
      <c r="AI1224" s="478"/>
      <c r="AJ1224" s="478"/>
      <c r="AK1224" s="478"/>
      <c r="AL1224" s="478"/>
      <c r="AM1224" s="478"/>
      <c r="AN1224" s="478"/>
      <c r="AO1224" s="478"/>
      <c r="AP1224" s="478"/>
      <c r="AQ1224" s="478"/>
      <c r="AR1224" s="478"/>
      <c r="AS1224" s="478"/>
      <c r="AT1224" s="478"/>
      <c r="AU1224" s="478"/>
      <c r="AV1224" s="478"/>
      <c r="AW1224" s="478"/>
      <c r="AX1224" s="478"/>
      <c r="AY1224" s="478"/>
      <c r="AZ1224" s="478"/>
      <c r="BA1224" s="478"/>
      <c r="BB1224" s="478"/>
      <c r="BC1224" s="478"/>
      <c r="BD1224" s="475" t="s">
        <v>1615</v>
      </c>
      <c r="BE1224" s="475"/>
      <c r="BF1224" s="472"/>
      <c r="BG1224" s="472">
        <v>0</v>
      </c>
      <c r="BH1224" s="472">
        <v>0.1</v>
      </c>
      <c r="BI1224" s="472"/>
      <c r="BJ1224" s="472"/>
      <c r="BK1224" s="472"/>
      <c r="BL1224" s="472"/>
      <c r="BM1224" s="472"/>
      <c r="BN1224" s="472"/>
      <c r="BO1224" s="472"/>
      <c r="BP1224" s="472"/>
      <c r="BQ1224" s="472"/>
      <c r="BR1224" s="472"/>
      <c r="BS1224" s="472"/>
      <c r="BT1224" s="472"/>
      <c r="BU1224" s="472"/>
      <c r="BV1224" s="472"/>
      <c r="BW1224" s="472"/>
      <c r="BX1224" s="472"/>
      <c r="BY1224" s="472"/>
      <c r="BZ1224" s="472"/>
      <c r="CA1224" s="472"/>
      <c r="CB1224" s="472"/>
      <c r="CC1224" s="472"/>
      <c r="CD1224" s="472"/>
      <c r="CE1224" s="472"/>
      <c r="CF1224" s="472"/>
      <c r="CG1224" s="472"/>
      <c r="CH1224" s="472"/>
      <c r="CI1224" s="472"/>
      <c r="CJ1224" s="472"/>
      <c r="CK1224" s="472"/>
      <c r="CL1224" s="472"/>
      <c r="CM1224" s="472"/>
      <c r="CN1224" s="472"/>
      <c r="CO1224" s="472"/>
      <c r="CP1224" s="472"/>
      <c r="CQ1224" s="472"/>
      <c r="CR1224" s="472"/>
      <c r="CS1224" s="472"/>
      <c r="CT1224" s="472"/>
      <c r="CU1224" s="472"/>
      <c r="CV1224" s="472"/>
      <c r="CW1224" s="472"/>
      <c r="CX1224" s="472"/>
      <c r="CY1224" s="472"/>
      <c r="CZ1224" s="472"/>
      <c r="DA1224" s="472"/>
      <c r="DB1224" s="472"/>
      <c r="DC1224" s="472"/>
      <c r="DD1224" s="472"/>
      <c r="DE1224" s="472"/>
      <c r="DF1224" s="472"/>
      <c r="DG1224" s="472"/>
      <c r="DH1224" s="472"/>
      <c r="DI1224" s="472"/>
      <c r="DJ1224" s="472"/>
      <c r="DK1224" s="472"/>
      <c r="DL1224" s="472"/>
      <c r="DM1224" s="472"/>
      <c r="DN1224" s="472"/>
      <c r="DO1224" s="472"/>
      <c r="DP1224" s="472"/>
      <c r="DQ1224" s="472"/>
      <c r="DR1224" s="472"/>
      <c r="DS1224" s="472"/>
      <c r="DT1224" s="472"/>
      <c r="DU1224" s="472"/>
      <c r="DV1224" s="472"/>
      <c r="DW1224" s="472"/>
      <c r="DX1224" s="472"/>
      <c r="DY1224" s="472"/>
      <c r="DZ1224" s="472"/>
      <c r="EA1224" s="472"/>
      <c r="EB1224" s="472"/>
      <c r="EC1224" s="472"/>
      <c r="ED1224" s="472"/>
      <c r="EE1224" s="472"/>
      <c r="EF1224" s="472"/>
      <c r="EG1224" s="472"/>
      <c r="EH1224" s="472"/>
      <c r="EI1224" s="472"/>
      <c r="EJ1224" s="472"/>
      <c r="EK1224" s="472"/>
      <c r="EL1224" s="472"/>
      <c r="EM1224" s="472"/>
      <c r="EN1224" s="472"/>
      <c r="EO1224" s="472"/>
      <c r="EP1224" s="472"/>
      <c r="EQ1224" s="472"/>
      <c r="ER1224" s="472"/>
      <c r="ES1224" s="472"/>
      <c r="ET1224" s="472"/>
      <c r="EU1224" s="472"/>
      <c r="EV1224" s="472"/>
      <c r="EW1224" s="472"/>
      <c r="EX1224" s="472"/>
      <c r="EY1224" s="472"/>
      <c r="EZ1224" s="472"/>
      <c r="FA1224" s="472"/>
      <c r="FB1224" s="472"/>
      <c r="FC1224" s="472"/>
      <c r="FD1224" s="472"/>
      <c r="FE1224" s="472"/>
      <c r="FF1224" s="472"/>
      <c r="FG1224" s="472"/>
      <c r="FH1224" s="472"/>
      <c r="FI1224" s="472"/>
      <c r="FJ1224" s="472"/>
      <c r="FK1224" s="472"/>
      <c r="FL1224" s="472"/>
      <c r="FM1224" s="472"/>
      <c r="FN1224" s="472"/>
      <c r="FO1224" s="472"/>
      <c r="FP1224" s="472"/>
      <c r="FQ1224" s="472"/>
      <c r="FR1224" s="472"/>
      <c r="FS1224" s="472"/>
      <c r="FT1224" s="472"/>
      <c r="FU1224" s="472"/>
      <c r="FV1224" s="472"/>
      <c r="FW1224" s="472"/>
      <c r="FX1224" s="472"/>
      <c r="FY1224" s="472"/>
      <c r="FZ1224" s="472"/>
      <c r="GA1224" s="472"/>
      <c r="GB1224" s="472"/>
      <c r="GC1224" s="472"/>
      <c r="GD1224" s="472"/>
      <c r="GE1224" s="472"/>
      <c r="GF1224" s="472"/>
      <c r="GG1224" s="472"/>
      <c r="GH1224" s="472"/>
      <c r="GI1224" s="472"/>
      <c r="GJ1224" s="472"/>
      <c r="GK1224" s="472"/>
      <c r="GL1224" s="472"/>
      <c r="GM1224" s="472"/>
      <c r="GN1224" s="472"/>
      <c r="GO1224" s="472"/>
      <c r="GP1224" s="472"/>
      <c r="GQ1224" s="472"/>
      <c r="GR1224" s="472"/>
      <c r="GS1224" s="472"/>
      <c r="GT1224" s="472"/>
      <c r="GU1224" s="472"/>
      <c r="GV1224" s="472"/>
    </row>
    <row r="1225" spans="1:204" s="473" customFormat="1" x14ac:dyDescent="0.2">
      <c r="A1225" s="476" t="s">
        <v>3876</v>
      </c>
      <c r="B1225" s="477" t="s">
        <v>1118</v>
      </c>
      <c r="C1225" s="475"/>
      <c r="D1225" s="478"/>
      <c r="E1225" s="478"/>
      <c r="F1225" s="478"/>
      <c r="G1225" s="478"/>
      <c r="H1225" s="478"/>
      <c r="I1225" s="478"/>
      <c r="J1225" s="478"/>
      <c r="K1225" s="478"/>
      <c r="L1225" s="478"/>
      <c r="M1225" s="478"/>
      <c r="N1225" s="478"/>
      <c r="O1225" s="478"/>
      <c r="P1225" s="478"/>
      <c r="Q1225" s="478"/>
      <c r="R1225" s="478"/>
      <c r="S1225" s="478"/>
      <c r="T1225" s="478"/>
      <c r="U1225" s="478"/>
      <c r="V1225" s="478"/>
      <c r="W1225" s="478"/>
      <c r="X1225" s="478">
        <v>0</v>
      </c>
      <c r="Y1225" s="478"/>
      <c r="Z1225" s="478"/>
      <c r="AA1225" s="478"/>
      <c r="AB1225" s="478"/>
      <c r="AC1225" s="478"/>
      <c r="AD1225" s="478"/>
      <c r="AE1225" s="478"/>
      <c r="AF1225" s="478"/>
      <c r="AG1225" s="478"/>
      <c r="AH1225" s="478"/>
      <c r="AI1225" s="478"/>
      <c r="AJ1225" s="478"/>
      <c r="AK1225" s="478"/>
      <c r="AL1225" s="478"/>
      <c r="AM1225" s="478"/>
      <c r="AN1225" s="478"/>
      <c r="AO1225" s="478"/>
      <c r="AP1225" s="478"/>
      <c r="AQ1225" s="478"/>
      <c r="AR1225" s="478"/>
      <c r="AS1225" s="478"/>
      <c r="AT1225" s="478"/>
      <c r="AU1225" s="478"/>
      <c r="AV1225" s="478"/>
      <c r="AW1225" s="478"/>
      <c r="AX1225" s="478"/>
      <c r="AY1225" s="478"/>
      <c r="AZ1225" s="478"/>
      <c r="BA1225" s="478"/>
      <c r="BB1225" s="478"/>
      <c r="BC1225" s="478"/>
      <c r="BD1225" s="475"/>
      <c r="BE1225" s="475"/>
      <c r="BF1225" s="472"/>
      <c r="BG1225" s="472">
        <v>0</v>
      </c>
      <c r="BH1225" s="472">
        <v>0</v>
      </c>
      <c r="BI1225" s="472"/>
      <c r="BJ1225" s="472"/>
      <c r="BK1225" s="472"/>
      <c r="BL1225" s="472"/>
      <c r="BM1225" s="472"/>
      <c r="BN1225" s="472"/>
      <c r="BO1225" s="472"/>
      <c r="BP1225" s="472"/>
      <c r="BQ1225" s="472"/>
      <c r="BR1225" s="472"/>
      <c r="BS1225" s="472"/>
      <c r="BT1225" s="472"/>
      <c r="BU1225" s="472"/>
      <c r="BV1225" s="472"/>
      <c r="BW1225" s="472"/>
      <c r="BX1225" s="472"/>
      <c r="BY1225" s="472"/>
      <c r="BZ1225" s="472"/>
      <c r="CA1225" s="472"/>
      <c r="CB1225" s="472"/>
      <c r="CC1225" s="472"/>
      <c r="CD1225" s="472"/>
      <c r="CE1225" s="472"/>
      <c r="CF1225" s="472"/>
      <c r="CG1225" s="472"/>
      <c r="CH1225" s="472"/>
      <c r="CI1225" s="472"/>
      <c r="CJ1225" s="472"/>
      <c r="CK1225" s="472"/>
      <c r="CL1225" s="472"/>
      <c r="CM1225" s="472"/>
      <c r="CN1225" s="472"/>
      <c r="CO1225" s="472"/>
      <c r="CP1225" s="472"/>
      <c r="CQ1225" s="472"/>
      <c r="CR1225" s="472"/>
      <c r="CS1225" s="472"/>
      <c r="CT1225" s="472"/>
      <c r="CU1225" s="472"/>
      <c r="CV1225" s="472"/>
      <c r="CW1225" s="472"/>
      <c r="CX1225" s="472"/>
      <c r="CY1225" s="472"/>
      <c r="CZ1225" s="472"/>
      <c r="DA1225" s="472"/>
      <c r="DB1225" s="472"/>
      <c r="DC1225" s="472"/>
      <c r="DD1225" s="472"/>
      <c r="DE1225" s="472"/>
      <c r="DF1225" s="472"/>
      <c r="DG1225" s="472"/>
      <c r="DH1225" s="472"/>
      <c r="DI1225" s="472"/>
      <c r="DJ1225" s="472"/>
      <c r="DK1225" s="472"/>
      <c r="DL1225" s="472"/>
      <c r="DM1225" s="472"/>
      <c r="DN1225" s="472"/>
      <c r="DO1225" s="472"/>
      <c r="DP1225" s="472"/>
      <c r="DQ1225" s="472"/>
      <c r="DR1225" s="472"/>
      <c r="DS1225" s="472"/>
      <c r="DT1225" s="472"/>
      <c r="DU1225" s="472"/>
      <c r="DV1225" s="472"/>
      <c r="DW1225" s="472"/>
      <c r="DX1225" s="472"/>
      <c r="DY1225" s="472"/>
      <c r="DZ1225" s="472"/>
      <c r="EA1225" s="472"/>
      <c r="EB1225" s="472"/>
      <c r="EC1225" s="472"/>
      <c r="ED1225" s="472"/>
      <c r="EE1225" s="472"/>
      <c r="EF1225" s="472"/>
      <c r="EG1225" s="472"/>
      <c r="EH1225" s="472"/>
      <c r="EI1225" s="472"/>
      <c r="EJ1225" s="472"/>
      <c r="EK1225" s="472"/>
      <c r="EL1225" s="472"/>
      <c r="EM1225" s="472"/>
      <c r="EN1225" s="472"/>
      <c r="EO1225" s="472"/>
      <c r="EP1225" s="472"/>
      <c r="EQ1225" s="472"/>
      <c r="ER1225" s="472"/>
      <c r="ES1225" s="472"/>
      <c r="ET1225" s="472"/>
      <c r="EU1225" s="472"/>
      <c r="EV1225" s="472"/>
      <c r="EW1225" s="472"/>
      <c r="EX1225" s="472"/>
      <c r="EY1225" s="472"/>
      <c r="EZ1225" s="472"/>
      <c r="FA1225" s="472"/>
      <c r="FB1225" s="472"/>
      <c r="FC1225" s="472"/>
      <c r="FD1225" s="472"/>
      <c r="FE1225" s="472"/>
      <c r="FF1225" s="472"/>
      <c r="FG1225" s="472"/>
      <c r="FH1225" s="472"/>
      <c r="FI1225" s="472"/>
      <c r="FJ1225" s="472"/>
      <c r="FK1225" s="472"/>
      <c r="FL1225" s="472"/>
      <c r="FM1225" s="472"/>
      <c r="FN1225" s="472"/>
      <c r="FO1225" s="472"/>
      <c r="FP1225" s="472"/>
      <c r="FQ1225" s="472"/>
      <c r="FR1225" s="472"/>
      <c r="FS1225" s="472"/>
      <c r="FT1225" s="472"/>
      <c r="FU1225" s="472"/>
      <c r="FV1225" s="472"/>
      <c r="FW1225" s="472"/>
      <c r="FX1225" s="472"/>
      <c r="FY1225" s="472"/>
      <c r="FZ1225" s="472"/>
      <c r="GA1225" s="472"/>
      <c r="GB1225" s="472"/>
      <c r="GC1225" s="472"/>
      <c r="GD1225" s="472"/>
      <c r="GE1225" s="472"/>
      <c r="GF1225" s="472"/>
      <c r="GG1225" s="472"/>
      <c r="GH1225" s="472"/>
      <c r="GI1225" s="472"/>
      <c r="GJ1225" s="472"/>
      <c r="GK1225" s="472"/>
      <c r="GL1225" s="472"/>
      <c r="GM1225" s="472"/>
      <c r="GN1225" s="472"/>
      <c r="GO1225" s="472"/>
      <c r="GP1225" s="472"/>
      <c r="GQ1225" s="472"/>
      <c r="GR1225" s="472"/>
      <c r="GS1225" s="472"/>
      <c r="GT1225" s="472"/>
      <c r="GU1225" s="472"/>
      <c r="GV1225" s="472"/>
    </row>
    <row r="1226" spans="1:204" s="473" customFormat="1" x14ac:dyDescent="0.2">
      <c r="A1226" s="476"/>
      <c r="B1226" s="501" t="s">
        <v>3877</v>
      </c>
      <c r="C1226" s="475" t="s">
        <v>305</v>
      </c>
      <c r="D1226" s="478">
        <v>0.3</v>
      </c>
      <c r="E1226" s="478"/>
      <c r="F1226" s="478"/>
      <c r="G1226" s="478"/>
      <c r="H1226" s="478"/>
      <c r="I1226" s="478"/>
      <c r="J1226" s="478"/>
      <c r="K1226" s="478"/>
      <c r="L1226" s="478"/>
      <c r="M1226" s="478"/>
      <c r="N1226" s="478"/>
      <c r="O1226" s="478"/>
      <c r="P1226" s="478"/>
      <c r="Q1226" s="478"/>
      <c r="R1226" s="478"/>
      <c r="S1226" s="478"/>
      <c r="T1226" s="478"/>
      <c r="U1226" s="478"/>
      <c r="V1226" s="478"/>
      <c r="W1226" s="478"/>
      <c r="X1226" s="478">
        <v>0</v>
      </c>
      <c r="Y1226" s="478"/>
      <c r="Z1226" s="478"/>
      <c r="AA1226" s="478"/>
      <c r="AB1226" s="478"/>
      <c r="AC1226" s="478"/>
      <c r="AD1226" s="478"/>
      <c r="AE1226" s="478"/>
      <c r="AF1226" s="478"/>
      <c r="AG1226" s="478"/>
      <c r="AH1226" s="478"/>
      <c r="AI1226" s="478"/>
      <c r="AJ1226" s="478"/>
      <c r="AK1226" s="478"/>
      <c r="AL1226" s="478"/>
      <c r="AM1226" s="478"/>
      <c r="AN1226" s="478"/>
      <c r="AO1226" s="478"/>
      <c r="AP1226" s="478"/>
      <c r="AQ1226" s="478"/>
      <c r="AR1226" s="478"/>
      <c r="AS1226" s="478"/>
      <c r="AT1226" s="478"/>
      <c r="AU1226" s="478"/>
      <c r="AV1226" s="478"/>
      <c r="AW1226" s="478"/>
      <c r="AX1226" s="478"/>
      <c r="AY1226" s="478"/>
      <c r="AZ1226" s="478"/>
      <c r="BA1226" s="478"/>
      <c r="BB1226" s="478"/>
      <c r="BC1226" s="478"/>
      <c r="BD1226" s="475" t="s">
        <v>3048</v>
      </c>
      <c r="BE1226" s="475"/>
      <c r="BF1226" s="472"/>
      <c r="BG1226" s="472">
        <v>0</v>
      </c>
      <c r="BH1226" s="472">
        <v>0.3</v>
      </c>
      <c r="BI1226" s="472"/>
      <c r="BJ1226" s="472"/>
      <c r="BK1226" s="472"/>
      <c r="BL1226" s="472"/>
      <c r="BM1226" s="472"/>
      <c r="BN1226" s="472"/>
      <c r="BO1226" s="472"/>
      <c r="BP1226" s="472"/>
      <c r="BQ1226" s="472"/>
      <c r="BR1226" s="472"/>
      <c r="BS1226" s="472"/>
      <c r="BT1226" s="472"/>
      <c r="BU1226" s="472"/>
      <c r="BV1226" s="472"/>
      <c r="BW1226" s="472"/>
      <c r="BX1226" s="472"/>
      <c r="BY1226" s="472"/>
      <c r="BZ1226" s="472"/>
      <c r="CA1226" s="472"/>
      <c r="CB1226" s="472"/>
      <c r="CC1226" s="472"/>
      <c r="CD1226" s="472"/>
      <c r="CE1226" s="472"/>
      <c r="CF1226" s="472"/>
      <c r="CG1226" s="472"/>
      <c r="CH1226" s="472"/>
      <c r="CI1226" s="472"/>
      <c r="CJ1226" s="472"/>
      <c r="CK1226" s="472"/>
      <c r="CL1226" s="472"/>
      <c r="CM1226" s="472"/>
      <c r="CN1226" s="472"/>
      <c r="CO1226" s="472"/>
      <c r="CP1226" s="472"/>
      <c r="CQ1226" s="472"/>
      <c r="CR1226" s="472"/>
      <c r="CS1226" s="472"/>
      <c r="CT1226" s="472"/>
      <c r="CU1226" s="472"/>
      <c r="CV1226" s="472"/>
      <c r="CW1226" s="472"/>
      <c r="CX1226" s="472"/>
      <c r="CY1226" s="472"/>
      <c r="CZ1226" s="472"/>
      <c r="DA1226" s="472"/>
      <c r="DB1226" s="472"/>
      <c r="DC1226" s="472"/>
      <c r="DD1226" s="472"/>
      <c r="DE1226" s="472"/>
      <c r="DF1226" s="472"/>
      <c r="DG1226" s="472"/>
      <c r="DH1226" s="472"/>
      <c r="DI1226" s="472"/>
      <c r="DJ1226" s="472"/>
      <c r="DK1226" s="472"/>
      <c r="DL1226" s="472"/>
      <c r="DM1226" s="472"/>
      <c r="DN1226" s="472"/>
      <c r="DO1226" s="472"/>
      <c r="DP1226" s="472"/>
      <c r="DQ1226" s="472"/>
      <c r="DR1226" s="472"/>
      <c r="DS1226" s="472"/>
      <c r="DT1226" s="472"/>
      <c r="DU1226" s="472"/>
      <c r="DV1226" s="472"/>
      <c r="DW1226" s="472"/>
      <c r="DX1226" s="472"/>
      <c r="DY1226" s="472"/>
      <c r="DZ1226" s="472"/>
      <c r="EA1226" s="472"/>
      <c r="EB1226" s="472"/>
      <c r="EC1226" s="472"/>
      <c r="ED1226" s="472"/>
      <c r="EE1226" s="472"/>
      <c r="EF1226" s="472"/>
      <c r="EG1226" s="472"/>
      <c r="EH1226" s="472"/>
      <c r="EI1226" s="472"/>
      <c r="EJ1226" s="472"/>
      <c r="EK1226" s="472"/>
      <c r="EL1226" s="472"/>
      <c r="EM1226" s="472"/>
      <c r="EN1226" s="472"/>
      <c r="EO1226" s="472"/>
      <c r="EP1226" s="472"/>
      <c r="EQ1226" s="472"/>
      <c r="ER1226" s="472"/>
      <c r="ES1226" s="472"/>
      <c r="ET1226" s="472"/>
      <c r="EU1226" s="472"/>
      <c r="EV1226" s="472"/>
      <c r="EW1226" s="472"/>
      <c r="EX1226" s="472"/>
      <c r="EY1226" s="472"/>
      <c r="EZ1226" s="472"/>
      <c r="FA1226" s="472"/>
      <c r="FB1226" s="472"/>
      <c r="FC1226" s="472"/>
      <c r="FD1226" s="472"/>
      <c r="FE1226" s="472"/>
      <c r="FF1226" s="472"/>
      <c r="FG1226" s="472"/>
      <c r="FH1226" s="472"/>
      <c r="FI1226" s="472"/>
      <c r="FJ1226" s="472"/>
      <c r="FK1226" s="472"/>
      <c r="FL1226" s="472"/>
      <c r="FM1226" s="472"/>
      <c r="FN1226" s="472"/>
      <c r="FO1226" s="472"/>
      <c r="FP1226" s="472"/>
      <c r="FQ1226" s="472"/>
      <c r="FR1226" s="472"/>
      <c r="FS1226" s="472"/>
      <c r="FT1226" s="472"/>
      <c r="FU1226" s="472"/>
      <c r="FV1226" s="472"/>
      <c r="FW1226" s="472"/>
      <c r="FX1226" s="472"/>
      <c r="FY1226" s="472"/>
      <c r="FZ1226" s="472"/>
      <c r="GA1226" s="472"/>
      <c r="GB1226" s="472"/>
      <c r="GC1226" s="472"/>
      <c r="GD1226" s="472"/>
      <c r="GE1226" s="472"/>
      <c r="GF1226" s="472"/>
      <c r="GG1226" s="472"/>
      <c r="GH1226" s="472"/>
      <c r="GI1226" s="472"/>
      <c r="GJ1226" s="472"/>
      <c r="GK1226" s="472"/>
      <c r="GL1226" s="472"/>
      <c r="GM1226" s="472"/>
      <c r="GN1226" s="472"/>
      <c r="GO1226" s="472"/>
      <c r="GP1226" s="472"/>
      <c r="GQ1226" s="472"/>
      <c r="GR1226" s="472"/>
      <c r="GS1226" s="472"/>
      <c r="GT1226" s="472"/>
      <c r="GU1226" s="472"/>
      <c r="GV1226" s="472"/>
    </row>
    <row r="1227" spans="1:204" s="473" customFormat="1" x14ac:dyDescent="0.2">
      <c r="A1227" s="476"/>
      <c r="B1227" s="484" t="s">
        <v>3878</v>
      </c>
      <c r="C1227" s="475" t="s">
        <v>305</v>
      </c>
      <c r="D1227" s="478">
        <v>1.5</v>
      </c>
      <c r="E1227" s="478"/>
      <c r="F1227" s="478"/>
      <c r="G1227" s="478"/>
      <c r="H1227" s="478"/>
      <c r="I1227" s="478"/>
      <c r="J1227" s="478"/>
      <c r="K1227" s="478"/>
      <c r="L1227" s="478"/>
      <c r="M1227" s="478"/>
      <c r="N1227" s="478"/>
      <c r="O1227" s="478"/>
      <c r="P1227" s="478"/>
      <c r="Q1227" s="478"/>
      <c r="R1227" s="478"/>
      <c r="S1227" s="478"/>
      <c r="T1227" s="478"/>
      <c r="U1227" s="478"/>
      <c r="V1227" s="478"/>
      <c r="W1227" s="478"/>
      <c r="X1227" s="478">
        <v>0</v>
      </c>
      <c r="Y1227" s="478"/>
      <c r="Z1227" s="478"/>
      <c r="AA1227" s="478"/>
      <c r="AB1227" s="478"/>
      <c r="AC1227" s="478"/>
      <c r="AD1227" s="478"/>
      <c r="AE1227" s="478"/>
      <c r="AF1227" s="478"/>
      <c r="AG1227" s="478"/>
      <c r="AH1227" s="478"/>
      <c r="AI1227" s="478"/>
      <c r="AJ1227" s="478"/>
      <c r="AK1227" s="478"/>
      <c r="AL1227" s="478"/>
      <c r="AM1227" s="478"/>
      <c r="AN1227" s="478"/>
      <c r="AO1227" s="478"/>
      <c r="AP1227" s="478"/>
      <c r="AQ1227" s="478"/>
      <c r="AR1227" s="478"/>
      <c r="AS1227" s="478"/>
      <c r="AT1227" s="478"/>
      <c r="AU1227" s="478"/>
      <c r="AV1227" s="478"/>
      <c r="AW1227" s="478"/>
      <c r="AX1227" s="478"/>
      <c r="AY1227" s="478"/>
      <c r="AZ1227" s="478"/>
      <c r="BA1227" s="478"/>
      <c r="BB1227" s="478"/>
      <c r="BC1227" s="478"/>
      <c r="BD1227" s="475" t="s">
        <v>2985</v>
      </c>
      <c r="BE1227" s="475"/>
      <c r="BF1227" s="472"/>
      <c r="BG1227" s="472">
        <v>0</v>
      </c>
      <c r="BH1227" s="472">
        <v>1.5</v>
      </c>
      <c r="BI1227" s="472"/>
      <c r="BJ1227" s="472"/>
      <c r="BK1227" s="472"/>
      <c r="BL1227" s="472"/>
      <c r="BM1227" s="472"/>
      <c r="BN1227" s="472"/>
      <c r="BO1227" s="472"/>
      <c r="BP1227" s="472"/>
      <c r="BQ1227" s="472"/>
      <c r="BR1227" s="472"/>
      <c r="BS1227" s="472"/>
      <c r="BT1227" s="472"/>
      <c r="BU1227" s="472"/>
      <c r="BV1227" s="472"/>
      <c r="BW1227" s="472"/>
      <c r="BX1227" s="472"/>
      <c r="BY1227" s="472"/>
      <c r="BZ1227" s="472"/>
      <c r="CA1227" s="472"/>
      <c r="CB1227" s="472"/>
      <c r="CC1227" s="472"/>
      <c r="CD1227" s="472"/>
      <c r="CE1227" s="472"/>
      <c r="CF1227" s="472"/>
      <c r="CG1227" s="472"/>
      <c r="CH1227" s="472"/>
      <c r="CI1227" s="472"/>
      <c r="CJ1227" s="472"/>
      <c r="CK1227" s="472"/>
      <c r="CL1227" s="472"/>
      <c r="CM1227" s="472"/>
      <c r="CN1227" s="472"/>
      <c r="CO1227" s="472"/>
      <c r="CP1227" s="472"/>
      <c r="CQ1227" s="472"/>
      <c r="CR1227" s="472"/>
      <c r="CS1227" s="472"/>
      <c r="CT1227" s="472"/>
      <c r="CU1227" s="472"/>
      <c r="CV1227" s="472"/>
      <c r="CW1227" s="472"/>
      <c r="CX1227" s="472"/>
      <c r="CY1227" s="472"/>
      <c r="CZ1227" s="472"/>
      <c r="DA1227" s="472"/>
      <c r="DB1227" s="472"/>
      <c r="DC1227" s="472"/>
      <c r="DD1227" s="472"/>
      <c r="DE1227" s="472"/>
      <c r="DF1227" s="472"/>
      <c r="DG1227" s="472"/>
      <c r="DH1227" s="472"/>
      <c r="DI1227" s="472"/>
      <c r="DJ1227" s="472"/>
      <c r="DK1227" s="472"/>
      <c r="DL1227" s="472"/>
      <c r="DM1227" s="472"/>
      <c r="DN1227" s="472"/>
      <c r="DO1227" s="472"/>
      <c r="DP1227" s="472"/>
      <c r="DQ1227" s="472"/>
      <c r="DR1227" s="472"/>
      <c r="DS1227" s="472"/>
      <c r="DT1227" s="472"/>
      <c r="DU1227" s="472"/>
      <c r="DV1227" s="472"/>
      <c r="DW1227" s="472"/>
      <c r="DX1227" s="472"/>
      <c r="DY1227" s="472"/>
      <c r="DZ1227" s="472"/>
      <c r="EA1227" s="472"/>
      <c r="EB1227" s="472"/>
      <c r="EC1227" s="472"/>
      <c r="ED1227" s="472"/>
      <c r="EE1227" s="472"/>
      <c r="EF1227" s="472"/>
      <c r="EG1227" s="472"/>
      <c r="EH1227" s="472"/>
      <c r="EI1227" s="472"/>
      <c r="EJ1227" s="472"/>
      <c r="EK1227" s="472"/>
      <c r="EL1227" s="472"/>
      <c r="EM1227" s="472"/>
      <c r="EN1227" s="472"/>
      <c r="EO1227" s="472"/>
      <c r="EP1227" s="472"/>
      <c r="EQ1227" s="472"/>
      <c r="ER1227" s="472"/>
      <c r="ES1227" s="472"/>
      <c r="ET1227" s="472"/>
      <c r="EU1227" s="472"/>
      <c r="EV1227" s="472"/>
      <c r="EW1227" s="472"/>
      <c r="EX1227" s="472"/>
      <c r="EY1227" s="472"/>
      <c r="EZ1227" s="472"/>
      <c r="FA1227" s="472"/>
      <c r="FB1227" s="472"/>
      <c r="FC1227" s="472"/>
      <c r="FD1227" s="472"/>
      <c r="FE1227" s="472"/>
      <c r="FF1227" s="472"/>
      <c r="FG1227" s="472"/>
      <c r="FH1227" s="472"/>
      <c r="FI1227" s="472"/>
      <c r="FJ1227" s="472"/>
      <c r="FK1227" s="472"/>
      <c r="FL1227" s="472"/>
      <c r="FM1227" s="472"/>
      <c r="FN1227" s="472"/>
      <c r="FO1227" s="472"/>
      <c r="FP1227" s="472"/>
      <c r="FQ1227" s="472"/>
      <c r="FR1227" s="472"/>
      <c r="FS1227" s="472"/>
      <c r="FT1227" s="472"/>
      <c r="FU1227" s="472"/>
      <c r="FV1227" s="472"/>
      <c r="FW1227" s="472"/>
      <c r="FX1227" s="472"/>
      <c r="FY1227" s="472"/>
      <c r="FZ1227" s="472"/>
      <c r="GA1227" s="472"/>
      <c r="GB1227" s="472"/>
      <c r="GC1227" s="472"/>
      <c r="GD1227" s="472"/>
      <c r="GE1227" s="472"/>
      <c r="GF1227" s="472"/>
      <c r="GG1227" s="472"/>
      <c r="GH1227" s="472"/>
      <c r="GI1227" s="472"/>
      <c r="GJ1227" s="472"/>
      <c r="GK1227" s="472"/>
      <c r="GL1227" s="472"/>
      <c r="GM1227" s="472"/>
      <c r="GN1227" s="472"/>
      <c r="GO1227" s="472"/>
      <c r="GP1227" s="472"/>
      <c r="GQ1227" s="472"/>
      <c r="GR1227" s="472"/>
      <c r="GS1227" s="472"/>
      <c r="GT1227" s="472"/>
      <c r="GU1227" s="472"/>
      <c r="GV1227" s="472"/>
    </row>
    <row r="1228" spans="1:204" s="473" customFormat="1" x14ac:dyDescent="0.2">
      <c r="A1228" s="476"/>
      <c r="B1228" s="484" t="s">
        <v>3879</v>
      </c>
      <c r="C1228" s="475" t="s">
        <v>305</v>
      </c>
      <c r="D1228" s="478">
        <v>0.6</v>
      </c>
      <c r="E1228" s="478"/>
      <c r="F1228" s="478"/>
      <c r="G1228" s="478"/>
      <c r="H1228" s="478"/>
      <c r="I1228" s="478"/>
      <c r="J1228" s="478"/>
      <c r="K1228" s="478"/>
      <c r="L1228" s="478"/>
      <c r="M1228" s="478"/>
      <c r="N1228" s="478"/>
      <c r="O1228" s="478"/>
      <c r="P1228" s="478"/>
      <c r="Q1228" s="478"/>
      <c r="R1228" s="478"/>
      <c r="S1228" s="478"/>
      <c r="T1228" s="478"/>
      <c r="U1228" s="478"/>
      <c r="V1228" s="478"/>
      <c r="W1228" s="478"/>
      <c r="X1228" s="478">
        <v>0</v>
      </c>
      <c r="Y1228" s="478"/>
      <c r="Z1228" s="478"/>
      <c r="AA1228" s="478"/>
      <c r="AB1228" s="478"/>
      <c r="AC1228" s="478"/>
      <c r="AD1228" s="478"/>
      <c r="AE1228" s="478"/>
      <c r="AF1228" s="478"/>
      <c r="AG1228" s="478"/>
      <c r="AH1228" s="478"/>
      <c r="AI1228" s="478"/>
      <c r="AJ1228" s="478"/>
      <c r="AK1228" s="478"/>
      <c r="AL1228" s="478"/>
      <c r="AM1228" s="478"/>
      <c r="AN1228" s="478"/>
      <c r="AO1228" s="478"/>
      <c r="AP1228" s="478"/>
      <c r="AQ1228" s="478"/>
      <c r="AR1228" s="478"/>
      <c r="AS1228" s="478"/>
      <c r="AT1228" s="478"/>
      <c r="AU1228" s="478"/>
      <c r="AV1228" s="478"/>
      <c r="AW1228" s="478"/>
      <c r="AX1228" s="478"/>
      <c r="AY1228" s="478"/>
      <c r="AZ1228" s="478"/>
      <c r="BA1228" s="478"/>
      <c r="BB1228" s="478"/>
      <c r="BC1228" s="478"/>
      <c r="BD1228" s="475" t="s">
        <v>1538</v>
      </c>
      <c r="BE1228" s="475"/>
      <c r="BF1228" s="472"/>
      <c r="BG1228" s="472">
        <v>0</v>
      </c>
      <c r="BH1228" s="472">
        <v>0.6</v>
      </c>
      <c r="BI1228" s="472"/>
      <c r="BJ1228" s="472"/>
      <c r="BK1228" s="472"/>
      <c r="BL1228" s="472"/>
      <c r="BM1228" s="472"/>
      <c r="BN1228" s="472"/>
      <c r="BO1228" s="472"/>
      <c r="BP1228" s="472"/>
      <c r="BQ1228" s="472"/>
      <c r="BR1228" s="472"/>
      <c r="BS1228" s="472"/>
      <c r="BT1228" s="472"/>
      <c r="BU1228" s="472"/>
      <c r="BV1228" s="472"/>
      <c r="BW1228" s="472"/>
      <c r="BX1228" s="472"/>
      <c r="BY1228" s="472"/>
      <c r="BZ1228" s="472"/>
      <c r="CA1228" s="472"/>
      <c r="CB1228" s="472"/>
      <c r="CC1228" s="472"/>
      <c r="CD1228" s="472"/>
      <c r="CE1228" s="472"/>
      <c r="CF1228" s="472"/>
      <c r="CG1228" s="472"/>
      <c r="CH1228" s="472"/>
      <c r="CI1228" s="472"/>
      <c r="CJ1228" s="472"/>
      <c r="CK1228" s="472"/>
      <c r="CL1228" s="472"/>
      <c r="CM1228" s="472"/>
      <c r="CN1228" s="472"/>
      <c r="CO1228" s="472"/>
      <c r="CP1228" s="472"/>
      <c r="CQ1228" s="472"/>
      <c r="CR1228" s="472"/>
      <c r="CS1228" s="472"/>
      <c r="CT1228" s="472"/>
      <c r="CU1228" s="472"/>
      <c r="CV1228" s="472"/>
      <c r="CW1228" s="472"/>
      <c r="CX1228" s="472"/>
      <c r="CY1228" s="472"/>
      <c r="CZ1228" s="472"/>
      <c r="DA1228" s="472"/>
      <c r="DB1228" s="472"/>
      <c r="DC1228" s="472"/>
      <c r="DD1228" s="472"/>
      <c r="DE1228" s="472"/>
      <c r="DF1228" s="472"/>
      <c r="DG1228" s="472"/>
      <c r="DH1228" s="472"/>
      <c r="DI1228" s="472"/>
      <c r="DJ1228" s="472"/>
      <c r="DK1228" s="472"/>
      <c r="DL1228" s="472"/>
      <c r="DM1228" s="472"/>
      <c r="DN1228" s="472"/>
      <c r="DO1228" s="472"/>
      <c r="DP1228" s="472"/>
      <c r="DQ1228" s="472"/>
      <c r="DR1228" s="472"/>
      <c r="DS1228" s="472"/>
      <c r="DT1228" s="472"/>
      <c r="DU1228" s="472"/>
      <c r="DV1228" s="472"/>
      <c r="DW1228" s="472"/>
      <c r="DX1228" s="472"/>
      <c r="DY1228" s="472"/>
      <c r="DZ1228" s="472"/>
      <c r="EA1228" s="472"/>
      <c r="EB1228" s="472"/>
      <c r="EC1228" s="472"/>
      <c r="ED1228" s="472"/>
      <c r="EE1228" s="472"/>
      <c r="EF1228" s="472"/>
      <c r="EG1228" s="472"/>
      <c r="EH1228" s="472"/>
      <c r="EI1228" s="472"/>
      <c r="EJ1228" s="472"/>
      <c r="EK1228" s="472"/>
      <c r="EL1228" s="472"/>
      <c r="EM1228" s="472"/>
      <c r="EN1228" s="472"/>
      <c r="EO1228" s="472"/>
      <c r="EP1228" s="472"/>
      <c r="EQ1228" s="472"/>
      <c r="ER1228" s="472"/>
      <c r="ES1228" s="472"/>
      <c r="ET1228" s="472"/>
      <c r="EU1228" s="472"/>
      <c r="EV1228" s="472"/>
      <c r="EW1228" s="472"/>
      <c r="EX1228" s="472"/>
      <c r="EY1228" s="472"/>
      <c r="EZ1228" s="472"/>
      <c r="FA1228" s="472"/>
      <c r="FB1228" s="472"/>
      <c r="FC1228" s="472"/>
      <c r="FD1228" s="472"/>
      <c r="FE1228" s="472"/>
      <c r="FF1228" s="472"/>
      <c r="FG1228" s="472"/>
      <c r="FH1228" s="472"/>
      <c r="FI1228" s="472"/>
      <c r="FJ1228" s="472"/>
      <c r="FK1228" s="472"/>
      <c r="FL1228" s="472"/>
      <c r="FM1228" s="472"/>
      <c r="FN1228" s="472"/>
      <c r="FO1228" s="472"/>
      <c r="FP1228" s="472"/>
      <c r="FQ1228" s="472"/>
      <c r="FR1228" s="472"/>
      <c r="FS1228" s="472"/>
      <c r="FT1228" s="472"/>
      <c r="FU1228" s="472"/>
      <c r="FV1228" s="472"/>
      <c r="FW1228" s="472"/>
      <c r="FX1228" s="472"/>
      <c r="FY1228" s="472"/>
      <c r="FZ1228" s="472"/>
      <c r="GA1228" s="472"/>
      <c r="GB1228" s="472"/>
      <c r="GC1228" s="472"/>
      <c r="GD1228" s="472"/>
      <c r="GE1228" s="472"/>
      <c r="GF1228" s="472"/>
      <c r="GG1228" s="472"/>
      <c r="GH1228" s="472"/>
      <c r="GI1228" s="472"/>
      <c r="GJ1228" s="472"/>
      <c r="GK1228" s="472"/>
      <c r="GL1228" s="472"/>
      <c r="GM1228" s="472"/>
      <c r="GN1228" s="472"/>
      <c r="GO1228" s="472"/>
      <c r="GP1228" s="472"/>
      <c r="GQ1228" s="472"/>
      <c r="GR1228" s="472"/>
      <c r="GS1228" s="472"/>
      <c r="GT1228" s="472"/>
      <c r="GU1228" s="472"/>
      <c r="GV1228" s="472"/>
    </row>
    <row r="1229" spans="1:204" s="473" customFormat="1" ht="32" x14ac:dyDescent="0.2">
      <c r="A1229" s="476"/>
      <c r="B1229" s="486" t="s">
        <v>3880</v>
      </c>
      <c r="C1229" s="475" t="s">
        <v>305</v>
      </c>
      <c r="D1229" s="478">
        <v>0.15</v>
      </c>
      <c r="E1229" s="478"/>
      <c r="F1229" s="478"/>
      <c r="G1229" s="478"/>
      <c r="H1229" s="478"/>
      <c r="I1229" s="478"/>
      <c r="J1229" s="478"/>
      <c r="K1229" s="478"/>
      <c r="L1229" s="478"/>
      <c r="M1229" s="478"/>
      <c r="N1229" s="478"/>
      <c r="O1229" s="478"/>
      <c r="P1229" s="478"/>
      <c r="Q1229" s="478"/>
      <c r="R1229" s="478"/>
      <c r="S1229" s="478"/>
      <c r="T1229" s="478"/>
      <c r="U1229" s="478"/>
      <c r="V1229" s="478"/>
      <c r="W1229" s="478"/>
      <c r="X1229" s="478">
        <v>0</v>
      </c>
      <c r="Y1229" s="478"/>
      <c r="Z1229" s="478"/>
      <c r="AA1229" s="478"/>
      <c r="AB1229" s="478"/>
      <c r="AC1229" s="478"/>
      <c r="AD1229" s="478"/>
      <c r="AE1229" s="478"/>
      <c r="AF1229" s="478"/>
      <c r="AG1229" s="478"/>
      <c r="AH1229" s="478"/>
      <c r="AI1229" s="478"/>
      <c r="AJ1229" s="478"/>
      <c r="AK1229" s="478"/>
      <c r="AL1229" s="478"/>
      <c r="AM1229" s="478"/>
      <c r="AN1229" s="478"/>
      <c r="AO1229" s="478"/>
      <c r="AP1229" s="478"/>
      <c r="AQ1229" s="478"/>
      <c r="AR1229" s="478"/>
      <c r="AS1229" s="478"/>
      <c r="AT1229" s="478"/>
      <c r="AU1229" s="478"/>
      <c r="AV1229" s="478"/>
      <c r="AW1229" s="478"/>
      <c r="AX1229" s="478"/>
      <c r="AY1229" s="478"/>
      <c r="AZ1229" s="478"/>
      <c r="BA1229" s="478"/>
      <c r="BB1229" s="478"/>
      <c r="BC1229" s="478"/>
      <c r="BD1229" s="475" t="s">
        <v>3013</v>
      </c>
      <c r="BE1229" s="475"/>
      <c r="BF1229" s="472"/>
      <c r="BG1229" s="472">
        <v>0</v>
      </c>
      <c r="BH1229" s="472">
        <v>0.15</v>
      </c>
      <c r="BI1229" s="472"/>
      <c r="BJ1229" s="472"/>
      <c r="BK1229" s="472"/>
      <c r="BL1229" s="472"/>
      <c r="BM1229" s="472"/>
      <c r="BN1229" s="472"/>
      <c r="BO1229" s="472"/>
      <c r="BP1229" s="472"/>
      <c r="BQ1229" s="472"/>
      <c r="BR1229" s="472"/>
      <c r="BS1229" s="472"/>
      <c r="BT1229" s="472"/>
      <c r="BU1229" s="472"/>
      <c r="BV1229" s="472"/>
      <c r="BW1229" s="472"/>
      <c r="BX1229" s="472"/>
      <c r="BY1229" s="472"/>
      <c r="BZ1229" s="472"/>
      <c r="CA1229" s="472"/>
      <c r="CB1229" s="472"/>
      <c r="CC1229" s="472"/>
      <c r="CD1229" s="472"/>
      <c r="CE1229" s="472"/>
      <c r="CF1229" s="472"/>
      <c r="CG1229" s="472"/>
      <c r="CH1229" s="472"/>
      <c r="CI1229" s="472"/>
      <c r="CJ1229" s="472"/>
      <c r="CK1229" s="472"/>
      <c r="CL1229" s="472"/>
      <c r="CM1229" s="472"/>
      <c r="CN1229" s="472"/>
      <c r="CO1229" s="472"/>
      <c r="CP1229" s="472"/>
      <c r="CQ1229" s="472"/>
      <c r="CR1229" s="472"/>
      <c r="CS1229" s="472"/>
      <c r="CT1229" s="472"/>
      <c r="CU1229" s="472"/>
      <c r="CV1229" s="472"/>
      <c r="CW1229" s="472"/>
      <c r="CX1229" s="472"/>
      <c r="CY1229" s="472"/>
      <c r="CZ1229" s="472"/>
      <c r="DA1229" s="472"/>
      <c r="DB1229" s="472"/>
      <c r="DC1229" s="472"/>
      <c r="DD1229" s="472"/>
      <c r="DE1229" s="472"/>
      <c r="DF1229" s="472"/>
      <c r="DG1229" s="472"/>
      <c r="DH1229" s="472"/>
      <c r="DI1229" s="472"/>
      <c r="DJ1229" s="472"/>
      <c r="DK1229" s="472"/>
      <c r="DL1229" s="472"/>
      <c r="DM1229" s="472"/>
      <c r="DN1229" s="472"/>
      <c r="DO1229" s="472"/>
      <c r="DP1229" s="472"/>
      <c r="DQ1229" s="472"/>
      <c r="DR1229" s="472"/>
      <c r="DS1229" s="472"/>
      <c r="DT1229" s="472"/>
      <c r="DU1229" s="472"/>
      <c r="DV1229" s="472"/>
      <c r="DW1229" s="472"/>
      <c r="DX1229" s="472"/>
      <c r="DY1229" s="472"/>
      <c r="DZ1229" s="472"/>
      <c r="EA1229" s="472"/>
      <c r="EB1229" s="472"/>
      <c r="EC1229" s="472"/>
      <c r="ED1229" s="472"/>
      <c r="EE1229" s="472"/>
      <c r="EF1229" s="472"/>
      <c r="EG1229" s="472"/>
      <c r="EH1229" s="472"/>
      <c r="EI1229" s="472"/>
      <c r="EJ1229" s="472"/>
      <c r="EK1229" s="472"/>
      <c r="EL1229" s="472"/>
      <c r="EM1229" s="472"/>
      <c r="EN1229" s="472"/>
      <c r="EO1229" s="472"/>
      <c r="EP1229" s="472"/>
      <c r="EQ1229" s="472"/>
      <c r="ER1229" s="472"/>
      <c r="ES1229" s="472"/>
      <c r="ET1229" s="472"/>
      <c r="EU1229" s="472"/>
      <c r="EV1229" s="472"/>
      <c r="EW1229" s="472"/>
      <c r="EX1229" s="472"/>
      <c r="EY1229" s="472"/>
      <c r="EZ1229" s="472"/>
      <c r="FA1229" s="472"/>
      <c r="FB1229" s="472"/>
      <c r="FC1229" s="472"/>
      <c r="FD1229" s="472"/>
      <c r="FE1229" s="472"/>
      <c r="FF1229" s="472"/>
      <c r="FG1229" s="472"/>
      <c r="FH1229" s="472"/>
      <c r="FI1229" s="472"/>
      <c r="FJ1229" s="472"/>
      <c r="FK1229" s="472"/>
      <c r="FL1229" s="472"/>
      <c r="FM1229" s="472"/>
      <c r="FN1229" s="472"/>
      <c r="FO1229" s="472"/>
      <c r="FP1229" s="472"/>
      <c r="FQ1229" s="472"/>
      <c r="FR1229" s="472"/>
      <c r="FS1229" s="472"/>
      <c r="FT1229" s="472"/>
      <c r="FU1229" s="472"/>
      <c r="FV1229" s="472"/>
      <c r="FW1229" s="472"/>
      <c r="FX1229" s="472"/>
      <c r="FY1229" s="472"/>
      <c r="FZ1229" s="472"/>
      <c r="GA1229" s="472"/>
      <c r="GB1229" s="472"/>
      <c r="GC1229" s="472"/>
      <c r="GD1229" s="472"/>
      <c r="GE1229" s="472"/>
      <c r="GF1229" s="472"/>
      <c r="GG1229" s="472"/>
      <c r="GH1229" s="472"/>
      <c r="GI1229" s="472"/>
      <c r="GJ1229" s="472"/>
      <c r="GK1229" s="472"/>
      <c r="GL1229" s="472"/>
      <c r="GM1229" s="472"/>
      <c r="GN1229" s="472"/>
      <c r="GO1229" s="472"/>
      <c r="GP1229" s="472"/>
      <c r="GQ1229" s="472"/>
      <c r="GR1229" s="472"/>
      <c r="GS1229" s="472"/>
      <c r="GT1229" s="472"/>
      <c r="GU1229" s="472"/>
      <c r="GV1229" s="472"/>
    </row>
    <row r="1230" spans="1:204" s="473" customFormat="1" ht="32" x14ac:dyDescent="0.2">
      <c r="A1230" s="476"/>
      <c r="B1230" s="484" t="s">
        <v>3881</v>
      </c>
      <c r="C1230" s="475" t="s">
        <v>305</v>
      </c>
      <c r="D1230" s="478">
        <v>2</v>
      </c>
      <c r="E1230" s="478"/>
      <c r="F1230" s="478"/>
      <c r="G1230" s="478"/>
      <c r="H1230" s="478"/>
      <c r="I1230" s="478"/>
      <c r="J1230" s="478"/>
      <c r="K1230" s="478"/>
      <c r="L1230" s="478"/>
      <c r="M1230" s="478"/>
      <c r="N1230" s="478"/>
      <c r="O1230" s="478"/>
      <c r="P1230" s="478"/>
      <c r="Q1230" s="478"/>
      <c r="R1230" s="478"/>
      <c r="S1230" s="478"/>
      <c r="T1230" s="478"/>
      <c r="U1230" s="478"/>
      <c r="V1230" s="478"/>
      <c r="W1230" s="478"/>
      <c r="X1230" s="478">
        <v>0</v>
      </c>
      <c r="Y1230" s="478"/>
      <c r="Z1230" s="478"/>
      <c r="AA1230" s="478"/>
      <c r="AB1230" s="478"/>
      <c r="AC1230" s="478"/>
      <c r="AD1230" s="478"/>
      <c r="AE1230" s="478"/>
      <c r="AF1230" s="478"/>
      <c r="AG1230" s="478"/>
      <c r="AH1230" s="478"/>
      <c r="AI1230" s="478"/>
      <c r="AJ1230" s="478"/>
      <c r="AK1230" s="478"/>
      <c r="AL1230" s="478"/>
      <c r="AM1230" s="478"/>
      <c r="AN1230" s="478"/>
      <c r="AO1230" s="478"/>
      <c r="AP1230" s="478"/>
      <c r="AQ1230" s="478"/>
      <c r="AR1230" s="478"/>
      <c r="AS1230" s="478"/>
      <c r="AT1230" s="478"/>
      <c r="AU1230" s="478"/>
      <c r="AV1230" s="478"/>
      <c r="AW1230" s="478"/>
      <c r="AX1230" s="478"/>
      <c r="AY1230" s="478"/>
      <c r="AZ1230" s="478"/>
      <c r="BA1230" s="478"/>
      <c r="BB1230" s="478"/>
      <c r="BC1230" s="478"/>
      <c r="BD1230" s="475" t="s">
        <v>1571</v>
      </c>
      <c r="BE1230" s="475"/>
      <c r="BF1230" s="472"/>
      <c r="BG1230" s="472">
        <v>0</v>
      </c>
      <c r="BH1230" s="472">
        <v>2</v>
      </c>
      <c r="BI1230" s="472"/>
      <c r="BJ1230" s="472"/>
      <c r="BK1230" s="472"/>
      <c r="BL1230" s="472"/>
      <c r="BM1230" s="472"/>
      <c r="BN1230" s="472"/>
      <c r="BO1230" s="472"/>
      <c r="BP1230" s="472"/>
      <c r="BQ1230" s="472"/>
      <c r="BR1230" s="472"/>
      <c r="BS1230" s="472"/>
      <c r="BT1230" s="472"/>
      <c r="BU1230" s="472"/>
      <c r="BV1230" s="472"/>
      <c r="BW1230" s="472"/>
      <c r="BX1230" s="472"/>
      <c r="BY1230" s="472"/>
      <c r="BZ1230" s="472"/>
      <c r="CA1230" s="472"/>
      <c r="CB1230" s="472"/>
      <c r="CC1230" s="472"/>
      <c r="CD1230" s="472"/>
      <c r="CE1230" s="472"/>
      <c r="CF1230" s="472"/>
      <c r="CG1230" s="472"/>
      <c r="CH1230" s="472"/>
      <c r="CI1230" s="472"/>
      <c r="CJ1230" s="472"/>
      <c r="CK1230" s="472"/>
      <c r="CL1230" s="472"/>
      <c r="CM1230" s="472"/>
      <c r="CN1230" s="472"/>
      <c r="CO1230" s="472"/>
      <c r="CP1230" s="472"/>
      <c r="CQ1230" s="472"/>
      <c r="CR1230" s="472"/>
      <c r="CS1230" s="472"/>
      <c r="CT1230" s="472"/>
      <c r="CU1230" s="472"/>
      <c r="CV1230" s="472"/>
      <c r="CW1230" s="472"/>
      <c r="CX1230" s="472"/>
      <c r="CY1230" s="472"/>
      <c r="CZ1230" s="472"/>
      <c r="DA1230" s="472"/>
      <c r="DB1230" s="472"/>
      <c r="DC1230" s="472"/>
      <c r="DD1230" s="472"/>
      <c r="DE1230" s="472"/>
      <c r="DF1230" s="472"/>
      <c r="DG1230" s="472"/>
      <c r="DH1230" s="472"/>
      <c r="DI1230" s="472"/>
      <c r="DJ1230" s="472"/>
      <c r="DK1230" s="472"/>
      <c r="DL1230" s="472"/>
      <c r="DM1230" s="472"/>
      <c r="DN1230" s="472"/>
      <c r="DO1230" s="472"/>
      <c r="DP1230" s="472"/>
      <c r="DQ1230" s="472"/>
      <c r="DR1230" s="472"/>
      <c r="DS1230" s="472"/>
      <c r="DT1230" s="472"/>
      <c r="DU1230" s="472"/>
      <c r="DV1230" s="472"/>
      <c r="DW1230" s="472"/>
      <c r="DX1230" s="472"/>
      <c r="DY1230" s="472"/>
      <c r="DZ1230" s="472"/>
      <c r="EA1230" s="472"/>
      <c r="EB1230" s="472"/>
      <c r="EC1230" s="472"/>
      <c r="ED1230" s="472"/>
      <c r="EE1230" s="472"/>
      <c r="EF1230" s="472"/>
      <c r="EG1230" s="472"/>
      <c r="EH1230" s="472"/>
      <c r="EI1230" s="472"/>
      <c r="EJ1230" s="472"/>
      <c r="EK1230" s="472"/>
      <c r="EL1230" s="472"/>
      <c r="EM1230" s="472"/>
      <c r="EN1230" s="472"/>
      <c r="EO1230" s="472"/>
      <c r="EP1230" s="472"/>
      <c r="EQ1230" s="472"/>
      <c r="ER1230" s="472"/>
      <c r="ES1230" s="472"/>
      <c r="ET1230" s="472"/>
      <c r="EU1230" s="472"/>
      <c r="EV1230" s="472"/>
      <c r="EW1230" s="472"/>
      <c r="EX1230" s="472"/>
      <c r="EY1230" s="472"/>
      <c r="EZ1230" s="472"/>
      <c r="FA1230" s="472"/>
      <c r="FB1230" s="472"/>
      <c r="FC1230" s="472"/>
      <c r="FD1230" s="472"/>
      <c r="FE1230" s="472"/>
      <c r="FF1230" s="472"/>
      <c r="FG1230" s="472"/>
      <c r="FH1230" s="472"/>
      <c r="FI1230" s="472"/>
      <c r="FJ1230" s="472"/>
      <c r="FK1230" s="472"/>
      <c r="FL1230" s="472"/>
      <c r="FM1230" s="472"/>
      <c r="FN1230" s="472"/>
      <c r="FO1230" s="472"/>
      <c r="FP1230" s="472"/>
      <c r="FQ1230" s="472"/>
      <c r="FR1230" s="472"/>
      <c r="FS1230" s="472"/>
      <c r="FT1230" s="472"/>
      <c r="FU1230" s="472"/>
      <c r="FV1230" s="472"/>
      <c r="FW1230" s="472"/>
      <c r="FX1230" s="472"/>
      <c r="FY1230" s="472"/>
      <c r="FZ1230" s="472"/>
      <c r="GA1230" s="472"/>
      <c r="GB1230" s="472"/>
      <c r="GC1230" s="472"/>
      <c r="GD1230" s="472"/>
      <c r="GE1230" s="472"/>
      <c r="GF1230" s="472"/>
      <c r="GG1230" s="472"/>
      <c r="GH1230" s="472"/>
      <c r="GI1230" s="472"/>
      <c r="GJ1230" s="472"/>
      <c r="GK1230" s="472"/>
      <c r="GL1230" s="472"/>
      <c r="GM1230" s="472"/>
      <c r="GN1230" s="472"/>
      <c r="GO1230" s="472"/>
      <c r="GP1230" s="472"/>
      <c r="GQ1230" s="472"/>
      <c r="GR1230" s="472"/>
      <c r="GS1230" s="472"/>
      <c r="GT1230" s="472"/>
      <c r="GU1230" s="472"/>
      <c r="GV1230" s="472"/>
    </row>
    <row r="1231" spans="1:204" s="473" customFormat="1" ht="32" x14ac:dyDescent="0.2">
      <c r="A1231" s="476"/>
      <c r="B1231" s="508" t="s">
        <v>3882</v>
      </c>
      <c r="C1231" s="475" t="s">
        <v>305</v>
      </c>
      <c r="D1231" s="478">
        <v>0.12</v>
      </c>
      <c r="E1231" s="478"/>
      <c r="F1231" s="478"/>
      <c r="G1231" s="478"/>
      <c r="H1231" s="478"/>
      <c r="I1231" s="478"/>
      <c r="J1231" s="478"/>
      <c r="K1231" s="478"/>
      <c r="L1231" s="478"/>
      <c r="M1231" s="478"/>
      <c r="N1231" s="478"/>
      <c r="O1231" s="478"/>
      <c r="P1231" s="478"/>
      <c r="Q1231" s="478"/>
      <c r="R1231" s="478"/>
      <c r="S1231" s="478"/>
      <c r="T1231" s="478"/>
      <c r="U1231" s="478"/>
      <c r="V1231" s="478"/>
      <c r="W1231" s="478"/>
      <c r="X1231" s="478">
        <v>0</v>
      </c>
      <c r="Y1231" s="478"/>
      <c r="Z1231" s="478"/>
      <c r="AA1231" s="478"/>
      <c r="AB1231" s="478"/>
      <c r="AC1231" s="478"/>
      <c r="AD1231" s="478"/>
      <c r="AE1231" s="478"/>
      <c r="AF1231" s="478"/>
      <c r="AG1231" s="478"/>
      <c r="AH1231" s="478"/>
      <c r="AI1231" s="478"/>
      <c r="AJ1231" s="478"/>
      <c r="AK1231" s="478"/>
      <c r="AL1231" s="478"/>
      <c r="AM1231" s="478"/>
      <c r="AN1231" s="478"/>
      <c r="AO1231" s="478"/>
      <c r="AP1231" s="478"/>
      <c r="AQ1231" s="478"/>
      <c r="AR1231" s="478"/>
      <c r="AS1231" s="478"/>
      <c r="AT1231" s="478"/>
      <c r="AU1231" s="478"/>
      <c r="AV1231" s="478"/>
      <c r="AW1231" s="478"/>
      <c r="AX1231" s="478"/>
      <c r="AY1231" s="478"/>
      <c r="AZ1231" s="478"/>
      <c r="BA1231" s="478">
        <v>0.12</v>
      </c>
      <c r="BB1231" s="478"/>
      <c r="BC1231" s="478"/>
      <c r="BD1231" s="475" t="s">
        <v>2987</v>
      </c>
      <c r="BE1231" s="493" t="s">
        <v>3883</v>
      </c>
      <c r="BF1231" s="472">
        <v>2017</v>
      </c>
      <c r="BG1231" s="472">
        <v>0.12</v>
      </c>
      <c r="BH1231" s="472">
        <v>0</v>
      </c>
      <c r="BI1231" s="472"/>
      <c r="BJ1231" s="472"/>
      <c r="BK1231" s="472"/>
      <c r="BL1231" s="472"/>
      <c r="BM1231" s="472"/>
      <c r="BN1231" s="472"/>
      <c r="BO1231" s="472"/>
      <c r="BP1231" s="472"/>
      <c r="BQ1231" s="472"/>
      <c r="BR1231" s="472"/>
      <c r="BS1231" s="472"/>
      <c r="BT1231" s="472"/>
      <c r="BU1231" s="472"/>
      <c r="BV1231" s="472"/>
      <c r="BW1231" s="472"/>
      <c r="BX1231" s="472"/>
      <c r="BY1231" s="472"/>
      <c r="BZ1231" s="472"/>
      <c r="CA1231" s="472"/>
      <c r="CB1231" s="472"/>
      <c r="CC1231" s="472"/>
      <c r="CD1231" s="472"/>
      <c r="CE1231" s="472"/>
      <c r="CF1231" s="472"/>
      <c r="CG1231" s="472"/>
      <c r="CH1231" s="472"/>
      <c r="CI1231" s="472"/>
      <c r="CJ1231" s="472"/>
      <c r="CK1231" s="472"/>
      <c r="CL1231" s="472"/>
      <c r="CM1231" s="472"/>
      <c r="CN1231" s="472"/>
      <c r="CO1231" s="472"/>
      <c r="CP1231" s="472"/>
      <c r="CQ1231" s="472"/>
      <c r="CR1231" s="472"/>
      <c r="CS1231" s="472"/>
      <c r="CT1231" s="472"/>
      <c r="CU1231" s="472"/>
      <c r="CV1231" s="472"/>
      <c r="CW1231" s="472"/>
      <c r="CX1231" s="472"/>
      <c r="CY1231" s="472"/>
      <c r="CZ1231" s="472"/>
      <c r="DA1231" s="472"/>
      <c r="DB1231" s="472"/>
      <c r="DC1231" s="472"/>
      <c r="DD1231" s="472"/>
      <c r="DE1231" s="472"/>
      <c r="DF1231" s="472"/>
      <c r="DG1231" s="472"/>
      <c r="DH1231" s="472"/>
      <c r="DI1231" s="472"/>
      <c r="DJ1231" s="472"/>
      <c r="DK1231" s="472"/>
      <c r="DL1231" s="472"/>
      <c r="DM1231" s="472"/>
      <c r="DN1231" s="472"/>
      <c r="DO1231" s="472"/>
      <c r="DP1231" s="472"/>
      <c r="DQ1231" s="472"/>
      <c r="DR1231" s="472"/>
      <c r="DS1231" s="472"/>
      <c r="DT1231" s="472"/>
      <c r="DU1231" s="472"/>
      <c r="DV1231" s="472"/>
      <c r="DW1231" s="472"/>
      <c r="DX1231" s="472"/>
      <c r="DY1231" s="472"/>
      <c r="DZ1231" s="472"/>
      <c r="EA1231" s="472"/>
      <c r="EB1231" s="472"/>
      <c r="EC1231" s="472"/>
      <c r="ED1231" s="472"/>
      <c r="EE1231" s="472"/>
      <c r="EF1231" s="472"/>
      <c r="EG1231" s="472"/>
      <c r="EH1231" s="472"/>
      <c r="EI1231" s="472"/>
      <c r="EJ1231" s="472"/>
      <c r="EK1231" s="472"/>
      <c r="EL1231" s="472"/>
      <c r="EM1231" s="472"/>
      <c r="EN1231" s="472"/>
      <c r="EO1231" s="472"/>
      <c r="EP1231" s="472"/>
      <c r="EQ1231" s="472"/>
      <c r="ER1231" s="472"/>
      <c r="ES1231" s="472"/>
      <c r="ET1231" s="472"/>
      <c r="EU1231" s="472"/>
      <c r="EV1231" s="472"/>
      <c r="EW1231" s="472"/>
      <c r="EX1231" s="472"/>
      <c r="EY1231" s="472"/>
      <c r="EZ1231" s="472"/>
      <c r="FA1231" s="472"/>
      <c r="FB1231" s="472"/>
      <c r="FC1231" s="472"/>
      <c r="FD1231" s="472"/>
      <c r="FE1231" s="472"/>
      <c r="FF1231" s="472"/>
      <c r="FG1231" s="472"/>
      <c r="FH1231" s="472"/>
      <c r="FI1231" s="472"/>
      <c r="FJ1231" s="472"/>
      <c r="FK1231" s="472"/>
      <c r="FL1231" s="472"/>
      <c r="FM1231" s="472"/>
      <c r="FN1231" s="472"/>
      <c r="FO1231" s="472"/>
      <c r="FP1231" s="472"/>
      <c r="FQ1231" s="472"/>
      <c r="FR1231" s="472"/>
      <c r="FS1231" s="472"/>
      <c r="FT1231" s="472"/>
      <c r="FU1231" s="472"/>
      <c r="FV1231" s="472"/>
      <c r="FW1231" s="472"/>
      <c r="FX1231" s="472"/>
      <c r="FY1231" s="472"/>
      <c r="FZ1231" s="472"/>
      <c r="GA1231" s="472"/>
      <c r="GB1231" s="472"/>
      <c r="GC1231" s="472"/>
      <c r="GD1231" s="472"/>
      <c r="GE1231" s="472"/>
      <c r="GF1231" s="472"/>
      <c r="GG1231" s="472"/>
      <c r="GH1231" s="472"/>
      <c r="GI1231" s="472"/>
      <c r="GJ1231" s="472"/>
      <c r="GK1231" s="472"/>
      <c r="GL1231" s="472"/>
      <c r="GM1231" s="472"/>
      <c r="GN1231" s="472"/>
      <c r="GO1231" s="472"/>
      <c r="GP1231" s="472"/>
      <c r="GQ1231" s="472"/>
      <c r="GR1231" s="472"/>
      <c r="GS1231" s="472"/>
      <c r="GT1231" s="472"/>
      <c r="GU1231" s="472"/>
      <c r="GV1231" s="472"/>
    </row>
    <row r="1232" spans="1:204" s="473" customFormat="1" x14ac:dyDescent="0.2">
      <c r="A1232" s="476"/>
      <c r="B1232" s="508" t="s">
        <v>3884</v>
      </c>
      <c r="C1232" s="475" t="s">
        <v>305</v>
      </c>
      <c r="D1232" s="478">
        <v>0.1</v>
      </c>
      <c r="E1232" s="478"/>
      <c r="F1232" s="478"/>
      <c r="G1232" s="478"/>
      <c r="H1232" s="478"/>
      <c r="I1232" s="478"/>
      <c r="J1232" s="478"/>
      <c r="K1232" s="478"/>
      <c r="L1232" s="478">
        <v>0.1</v>
      </c>
      <c r="M1232" s="478"/>
      <c r="N1232" s="478"/>
      <c r="O1232" s="478"/>
      <c r="P1232" s="478"/>
      <c r="Q1232" s="478"/>
      <c r="R1232" s="478"/>
      <c r="S1232" s="478"/>
      <c r="T1232" s="478"/>
      <c r="U1232" s="478"/>
      <c r="V1232" s="478"/>
      <c r="W1232" s="478"/>
      <c r="X1232" s="478">
        <v>0</v>
      </c>
      <c r="Y1232" s="478"/>
      <c r="Z1232" s="478"/>
      <c r="AA1232" s="478"/>
      <c r="AB1232" s="478"/>
      <c r="AC1232" s="478"/>
      <c r="AD1232" s="478"/>
      <c r="AE1232" s="478"/>
      <c r="AF1232" s="478"/>
      <c r="AG1232" s="478"/>
      <c r="AH1232" s="478"/>
      <c r="AI1232" s="478"/>
      <c r="AJ1232" s="478"/>
      <c r="AK1232" s="478"/>
      <c r="AL1232" s="478"/>
      <c r="AM1232" s="478"/>
      <c r="AN1232" s="478"/>
      <c r="AO1232" s="478"/>
      <c r="AP1232" s="478"/>
      <c r="AQ1232" s="478"/>
      <c r="AR1232" s="478"/>
      <c r="AS1232" s="478"/>
      <c r="AT1232" s="478"/>
      <c r="AU1232" s="478"/>
      <c r="AV1232" s="478"/>
      <c r="AW1232" s="478"/>
      <c r="AX1232" s="478"/>
      <c r="AY1232" s="478"/>
      <c r="AZ1232" s="478"/>
      <c r="BA1232" s="478"/>
      <c r="BB1232" s="478"/>
      <c r="BC1232" s="478"/>
      <c r="BD1232" s="475" t="s">
        <v>2987</v>
      </c>
      <c r="BE1232" s="493" t="s">
        <v>3885</v>
      </c>
      <c r="BF1232" s="472">
        <v>2017</v>
      </c>
      <c r="BG1232" s="472">
        <v>0.1</v>
      </c>
      <c r="BH1232" s="472">
        <v>0</v>
      </c>
      <c r="BI1232" s="472"/>
      <c r="BJ1232" s="472"/>
      <c r="BK1232" s="472"/>
      <c r="BL1232" s="472"/>
      <c r="BM1232" s="472"/>
      <c r="BN1232" s="472"/>
      <c r="BO1232" s="472"/>
      <c r="BP1232" s="472"/>
      <c r="BQ1232" s="472"/>
      <c r="BR1232" s="472"/>
      <c r="BS1232" s="472"/>
      <c r="BT1232" s="472"/>
      <c r="BU1232" s="472"/>
      <c r="BV1232" s="472"/>
      <c r="BW1232" s="472"/>
      <c r="BX1232" s="472"/>
      <c r="BY1232" s="472"/>
      <c r="BZ1232" s="472"/>
      <c r="CA1232" s="472"/>
      <c r="CB1232" s="472"/>
      <c r="CC1232" s="472"/>
      <c r="CD1232" s="472"/>
      <c r="CE1232" s="472"/>
      <c r="CF1232" s="472"/>
      <c r="CG1232" s="472"/>
      <c r="CH1232" s="472"/>
      <c r="CI1232" s="472"/>
      <c r="CJ1232" s="472"/>
      <c r="CK1232" s="472"/>
      <c r="CL1232" s="472"/>
      <c r="CM1232" s="472"/>
      <c r="CN1232" s="472"/>
      <c r="CO1232" s="472"/>
      <c r="CP1232" s="472"/>
      <c r="CQ1232" s="472"/>
      <c r="CR1232" s="472"/>
      <c r="CS1232" s="472"/>
      <c r="CT1232" s="472"/>
      <c r="CU1232" s="472"/>
      <c r="CV1232" s="472"/>
      <c r="CW1232" s="472"/>
      <c r="CX1232" s="472"/>
      <c r="CY1232" s="472"/>
      <c r="CZ1232" s="472"/>
      <c r="DA1232" s="472"/>
      <c r="DB1232" s="472"/>
      <c r="DC1232" s="472"/>
      <c r="DD1232" s="472"/>
      <c r="DE1232" s="472"/>
      <c r="DF1232" s="472"/>
      <c r="DG1232" s="472"/>
      <c r="DH1232" s="472"/>
      <c r="DI1232" s="472"/>
      <c r="DJ1232" s="472"/>
      <c r="DK1232" s="472"/>
      <c r="DL1232" s="472"/>
      <c r="DM1232" s="472"/>
      <c r="DN1232" s="472"/>
      <c r="DO1232" s="472"/>
      <c r="DP1232" s="472"/>
      <c r="DQ1232" s="472"/>
      <c r="DR1232" s="472"/>
      <c r="DS1232" s="472"/>
      <c r="DT1232" s="472"/>
      <c r="DU1232" s="472"/>
      <c r="DV1232" s="472"/>
      <c r="DW1232" s="472"/>
      <c r="DX1232" s="472"/>
      <c r="DY1232" s="472"/>
      <c r="DZ1232" s="472"/>
      <c r="EA1232" s="472"/>
      <c r="EB1232" s="472"/>
      <c r="EC1232" s="472"/>
      <c r="ED1232" s="472"/>
      <c r="EE1232" s="472"/>
      <c r="EF1232" s="472"/>
      <c r="EG1232" s="472"/>
      <c r="EH1232" s="472"/>
      <c r="EI1232" s="472"/>
      <c r="EJ1232" s="472"/>
      <c r="EK1232" s="472"/>
      <c r="EL1232" s="472"/>
      <c r="EM1232" s="472"/>
      <c r="EN1232" s="472"/>
      <c r="EO1232" s="472"/>
      <c r="EP1232" s="472"/>
      <c r="EQ1232" s="472"/>
      <c r="ER1232" s="472"/>
      <c r="ES1232" s="472"/>
      <c r="ET1232" s="472"/>
      <c r="EU1232" s="472"/>
      <c r="EV1232" s="472"/>
      <c r="EW1232" s="472"/>
      <c r="EX1232" s="472"/>
      <c r="EY1232" s="472"/>
      <c r="EZ1232" s="472"/>
      <c r="FA1232" s="472"/>
      <c r="FB1232" s="472"/>
      <c r="FC1232" s="472"/>
      <c r="FD1232" s="472"/>
      <c r="FE1232" s="472"/>
      <c r="FF1232" s="472"/>
      <c r="FG1232" s="472"/>
      <c r="FH1232" s="472"/>
      <c r="FI1232" s="472"/>
      <c r="FJ1232" s="472"/>
      <c r="FK1232" s="472"/>
      <c r="FL1232" s="472"/>
      <c r="FM1232" s="472"/>
      <c r="FN1232" s="472"/>
      <c r="FO1232" s="472"/>
      <c r="FP1232" s="472"/>
      <c r="FQ1232" s="472"/>
      <c r="FR1232" s="472"/>
      <c r="FS1232" s="472"/>
      <c r="FT1232" s="472"/>
      <c r="FU1232" s="472"/>
      <c r="FV1232" s="472"/>
      <c r="FW1232" s="472"/>
      <c r="FX1232" s="472"/>
      <c r="FY1232" s="472"/>
      <c r="FZ1232" s="472"/>
      <c r="GA1232" s="472"/>
      <c r="GB1232" s="472"/>
      <c r="GC1232" s="472"/>
      <c r="GD1232" s="472"/>
      <c r="GE1232" s="472"/>
      <c r="GF1232" s="472"/>
      <c r="GG1232" s="472"/>
      <c r="GH1232" s="472"/>
      <c r="GI1232" s="472"/>
      <c r="GJ1232" s="472"/>
      <c r="GK1232" s="472"/>
      <c r="GL1232" s="472"/>
      <c r="GM1232" s="472"/>
      <c r="GN1232" s="472"/>
      <c r="GO1232" s="472"/>
      <c r="GP1232" s="472"/>
      <c r="GQ1232" s="472"/>
      <c r="GR1232" s="472"/>
      <c r="GS1232" s="472"/>
      <c r="GT1232" s="472"/>
      <c r="GU1232" s="472"/>
      <c r="GV1232" s="472"/>
    </row>
    <row r="1233" spans="1:204" s="473" customFormat="1" x14ac:dyDescent="0.2">
      <c r="A1233" s="476"/>
      <c r="B1233" s="484" t="s">
        <v>3886</v>
      </c>
      <c r="C1233" s="475" t="s">
        <v>305</v>
      </c>
      <c r="D1233" s="478">
        <v>0.1</v>
      </c>
      <c r="E1233" s="478"/>
      <c r="F1233" s="478"/>
      <c r="G1233" s="478"/>
      <c r="H1233" s="478">
        <v>0.1</v>
      </c>
      <c r="I1233" s="478"/>
      <c r="J1233" s="478"/>
      <c r="K1233" s="478"/>
      <c r="L1233" s="478"/>
      <c r="M1233" s="478"/>
      <c r="N1233" s="478"/>
      <c r="O1233" s="478"/>
      <c r="P1233" s="478"/>
      <c r="Q1233" s="478"/>
      <c r="R1233" s="478"/>
      <c r="S1233" s="478"/>
      <c r="T1233" s="478"/>
      <c r="U1233" s="478"/>
      <c r="V1233" s="478"/>
      <c r="W1233" s="478"/>
      <c r="X1233" s="478">
        <v>0</v>
      </c>
      <c r="Y1233" s="478"/>
      <c r="Z1233" s="478"/>
      <c r="AA1233" s="478"/>
      <c r="AB1233" s="478"/>
      <c r="AC1233" s="478"/>
      <c r="AD1233" s="478"/>
      <c r="AE1233" s="478"/>
      <c r="AF1233" s="478"/>
      <c r="AG1233" s="478"/>
      <c r="AH1233" s="478"/>
      <c r="AI1233" s="478"/>
      <c r="AJ1233" s="478"/>
      <c r="AK1233" s="478"/>
      <c r="AL1233" s="478"/>
      <c r="AM1233" s="478"/>
      <c r="AN1233" s="478"/>
      <c r="AO1233" s="478"/>
      <c r="AP1233" s="478"/>
      <c r="AQ1233" s="478"/>
      <c r="AR1233" s="478"/>
      <c r="AS1233" s="478"/>
      <c r="AT1233" s="478"/>
      <c r="AU1233" s="478"/>
      <c r="AV1233" s="478"/>
      <c r="AW1233" s="478"/>
      <c r="AX1233" s="478"/>
      <c r="AY1233" s="478"/>
      <c r="AZ1233" s="478"/>
      <c r="BA1233" s="478"/>
      <c r="BB1233" s="478"/>
      <c r="BC1233" s="478"/>
      <c r="BD1233" s="475" t="s">
        <v>2987</v>
      </c>
      <c r="BE1233" s="495" t="s">
        <v>3887</v>
      </c>
      <c r="BF1233" s="472">
        <v>2017</v>
      </c>
      <c r="BG1233" s="472">
        <v>0.1</v>
      </c>
      <c r="BH1233" s="472">
        <v>0</v>
      </c>
      <c r="BI1233" s="472"/>
      <c r="BJ1233" s="472"/>
      <c r="BK1233" s="472"/>
      <c r="BL1233" s="472"/>
      <c r="BM1233" s="472"/>
      <c r="BN1233" s="472"/>
      <c r="BO1233" s="472"/>
      <c r="BP1233" s="472"/>
      <c r="BQ1233" s="472"/>
      <c r="BR1233" s="472"/>
      <c r="BS1233" s="472"/>
      <c r="BT1233" s="472"/>
      <c r="BU1233" s="472"/>
      <c r="BV1233" s="472"/>
      <c r="BW1233" s="472"/>
      <c r="BX1233" s="472"/>
      <c r="BY1233" s="472"/>
      <c r="BZ1233" s="472"/>
      <c r="CA1233" s="472"/>
      <c r="CB1233" s="472"/>
      <c r="CC1233" s="472"/>
      <c r="CD1233" s="472"/>
      <c r="CE1233" s="472"/>
      <c r="CF1233" s="472"/>
      <c r="CG1233" s="472"/>
      <c r="CH1233" s="472"/>
      <c r="CI1233" s="472"/>
      <c r="CJ1233" s="472"/>
      <c r="CK1233" s="472"/>
      <c r="CL1233" s="472"/>
      <c r="CM1233" s="472"/>
      <c r="CN1233" s="472"/>
      <c r="CO1233" s="472"/>
      <c r="CP1233" s="472"/>
      <c r="CQ1233" s="472"/>
      <c r="CR1233" s="472"/>
      <c r="CS1233" s="472"/>
      <c r="CT1233" s="472"/>
      <c r="CU1233" s="472"/>
      <c r="CV1233" s="472"/>
      <c r="CW1233" s="472"/>
      <c r="CX1233" s="472"/>
      <c r="CY1233" s="472"/>
      <c r="CZ1233" s="472"/>
      <c r="DA1233" s="472"/>
      <c r="DB1233" s="472"/>
      <c r="DC1233" s="472"/>
      <c r="DD1233" s="472"/>
      <c r="DE1233" s="472"/>
      <c r="DF1233" s="472"/>
      <c r="DG1233" s="472"/>
      <c r="DH1233" s="472"/>
      <c r="DI1233" s="472"/>
      <c r="DJ1233" s="472"/>
      <c r="DK1233" s="472"/>
      <c r="DL1233" s="472"/>
      <c r="DM1233" s="472"/>
      <c r="DN1233" s="472"/>
      <c r="DO1233" s="472"/>
      <c r="DP1233" s="472"/>
      <c r="DQ1233" s="472"/>
      <c r="DR1233" s="472"/>
      <c r="DS1233" s="472"/>
      <c r="DT1233" s="472"/>
      <c r="DU1233" s="472"/>
      <c r="DV1233" s="472"/>
      <c r="DW1233" s="472"/>
      <c r="DX1233" s="472"/>
      <c r="DY1233" s="472"/>
      <c r="DZ1233" s="472"/>
      <c r="EA1233" s="472"/>
      <c r="EB1233" s="472"/>
      <c r="EC1233" s="472"/>
      <c r="ED1233" s="472"/>
      <c r="EE1233" s="472"/>
      <c r="EF1233" s="472"/>
      <c r="EG1233" s="472"/>
      <c r="EH1233" s="472"/>
      <c r="EI1233" s="472"/>
      <c r="EJ1233" s="472"/>
      <c r="EK1233" s="472"/>
      <c r="EL1233" s="472"/>
      <c r="EM1233" s="472"/>
      <c r="EN1233" s="472"/>
      <c r="EO1233" s="472"/>
      <c r="EP1233" s="472"/>
      <c r="EQ1233" s="472"/>
      <c r="ER1233" s="472"/>
      <c r="ES1233" s="472"/>
      <c r="ET1233" s="472"/>
      <c r="EU1233" s="472"/>
      <c r="EV1233" s="472"/>
      <c r="EW1233" s="472"/>
      <c r="EX1233" s="472"/>
      <c r="EY1233" s="472"/>
      <c r="EZ1233" s="472"/>
      <c r="FA1233" s="472"/>
      <c r="FB1233" s="472"/>
      <c r="FC1233" s="472"/>
      <c r="FD1233" s="472"/>
      <c r="FE1233" s="472"/>
      <c r="FF1233" s="472"/>
      <c r="FG1233" s="472"/>
      <c r="FH1233" s="472"/>
      <c r="FI1233" s="472"/>
      <c r="FJ1233" s="472"/>
      <c r="FK1233" s="472"/>
      <c r="FL1233" s="472"/>
      <c r="FM1233" s="472"/>
      <c r="FN1233" s="472"/>
      <c r="FO1233" s="472"/>
      <c r="FP1233" s="472"/>
      <c r="FQ1233" s="472"/>
      <c r="FR1233" s="472"/>
      <c r="FS1233" s="472"/>
      <c r="FT1233" s="472"/>
      <c r="FU1233" s="472"/>
      <c r="FV1233" s="472"/>
      <c r="FW1233" s="472"/>
      <c r="FX1233" s="472"/>
      <c r="FY1233" s="472"/>
      <c r="FZ1233" s="472"/>
      <c r="GA1233" s="472"/>
      <c r="GB1233" s="472"/>
      <c r="GC1233" s="472"/>
      <c r="GD1233" s="472"/>
      <c r="GE1233" s="472"/>
      <c r="GF1233" s="472"/>
      <c r="GG1233" s="472"/>
      <c r="GH1233" s="472"/>
      <c r="GI1233" s="472"/>
      <c r="GJ1233" s="472"/>
      <c r="GK1233" s="472"/>
      <c r="GL1233" s="472"/>
      <c r="GM1233" s="472"/>
      <c r="GN1233" s="472"/>
      <c r="GO1233" s="472"/>
      <c r="GP1233" s="472"/>
      <c r="GQ1233" s="472"/>
      <c r="GR1233" s="472"/>
      <c r="GS1233" s="472"/>
      <c r="GT1233" s="472"/>
      <c r="GU1233" s="472"/>
      <c r="GV1233" s="472"/>
    </row>
    <row r="1234" spans="1:204" s="473" customFormat="1" x14ac:dyDescent="0.2">
      <c r="A1234" s="476"/>
      <c r="B1234" s="484" t="s">
        <v>3888</v>
      </c>
      <c r="C1234" s="475" t="s">
        <v>305</v>
      </c>
      <c r="D1234" s="478">
        <v>0.2</v>
      </c>
      <c r="E1234" s="478"/>
      <c r="F1234" s="478"/>
      <c r="G1234" s="478"/>
      <c r="H1234" s="478"/>
      <c r="I1234" s="478"/>
      <c r="J1234" s="478"/>
      <c r="K1234" s="478"/>
      <c r="L1234" s="478"/>
      <c r="M1234" s="478"/>
      <c r="N1234" s="478"/>
      <c r="O1234" s="478"/>
      <c r="P1234" s="478"/>
      <c r="Q1234" s="478"/>
      <c r="R1234" s="478"/>
      <c r="S1234" s="478"/>
      <c r="T1234" s="478"/>
      <c r="U1234" s="478"/>
      <c r="V1234" s="478"/>
      <c r="W1234" s="478"/>
      <c r="X1234" s="478">
        <v>0</v>
      </c>
      <c r="Y1234" s="478"/>
      <c r="Z1234" s="478"/>
      <c r="AA1234" s="478"/>
      <c r="AB1234" s="478"/>
      <c r="AC1234" s="478"/>
      <c r="AD1234" s="478"/>
      <c r="AE1234" s="478"/>
      <c r="AF1234" s="478"/>
      <c r="AG1234" s="478"/>
      <c r="AH1234" s="478"/>
      <c r="AI1234" s="478"/>
      <c r="AJ1234" s="478"/>
      <c r="AK1234" s="478"/>
      <c r="AL1234" s="478"/>
      <c r="AM1234" s="478"/>
      <c r="AN1234" s="478"/>
      <c r="AO1234" s="478"/>
      <c r="AP1234" s="478"/>
      <c r="AQ1234" s="478"/>
      <c r="AR1234" s="478"/>
      <c r="AS1234" s="478"/>
      <c r="AT1234" s="478"/>
      <c r="AU1234" s="478"/>
      <c r="AV1234" s="478"/>
      <c r="AW1234" s="478"/>
      <c r="AX1234" s="478"/>
      <c r="AY1234" s="478"/>
      <c r="AZ1234" s="478"/>
      <c r="BA1234" s="478"/>
      <c r="BB1234" s="478"/>
      <c r="BC1234" s="478"/>
      <c r="BD1234" s="475" t="s">
        <v>1581</v>
      </c>
      <c r="BE1234" s="495"/>
      <c r="BF1234" s="472"/>
      <c r="BG1234" s="472">
        <v>0</v>
      </c>
      <c r="BH1234" s="472">
        <v>0.2</v>
      </c>
      <c r="BI1234" s="472"/>
      <c r="BJ1234" s="472"/>
      <c r="BK1234" s="472"/>
      <c r="BL1234" s="472"/>
      <c r="BM1234" s="472"/>
      <c r="BN1234" s="472"/>
      <c r="BO1234" s="472"/>
      <c r="BP1234" s="472"/>
      <c r="BQ1234" s="472"/>
      <c r="BR1234" s="472"/>
      <c r="BS1234" s="472"/>
      <c r="BT1234" s="472"/>
      <c r="BU1234" s="472"/>
      <c r="BV1234" s="472"/>
      <c r="BW1234" s="472"/>
      <c r="BX1234" s="472"/>
      <c r="BY1234" s="472"/>
      <c r="BZ1234" s="472"/>
      <c r="CA1234" s="472"/>
      <c r="CB1234" s="472"/>
      <c r="CC1234" s="472"/>
      <c r="CD1234" s="472"/>
      <c r="CE1234" s="472"/>
      <c r="CF1234" s="472"/>
      <c r="CG1234" s="472"/>
      <c r="CH1234" s="472"/>
      <c r="CI1234" s="472"/>
      <c r="CJ1234" s="472"/>
      <c r="CK1234" s="472"/>
      <c r="CL1234" s="472"/>
      <c r="CM1234" s="472"/>
      <c r="CN1234" s="472"/>
      <c r="CO1234" s="472"/>
      <c r="CP1234" s="472"/>
      <c r="CQ1234" s="472"/>
      <c r="CR1234" s="472"/>
      <c r="CS1234" s="472"/>
      <c r="CT1234" s="472"/>
      <c r="CU1234" s="472"/>
      <c r="CV1234" s="472"/>
      <c r="CW1234" s="472"/>
      <c r="CX1234" s="472"/>
      <c r="CY1234" s="472"/>
      <c r="CZ1234" s="472"/>
      <c r="DA1234" s="472"/>
      <c r="DB1234" s="472"/>
      <c r="DC1234" s="472"/>
      <c r="DD1234" s="472"/>
      <c r="DE1234" s="472"/>
      <c r="DF1234" s="472"/>
      <c r="DG1234" s="472"/>
      <c r="DH1234" s="472"/>
      <c r="DI1234" s="472"/>
      <c r="DJ1234" s="472"/>
      <c r="DK1234" s="472"/>
      <c r="DL1234" s="472"/>
      <c r="DM1234" s="472"/>
      <c r="DN1234" s="472"/>
      <c r="DO1234" s="472"/>
      <c r="DP1234" s="472"/>
      <c r="DQ1234" s="472"/>
      <c r="DR1234" s="472"/>
      <c r="DS1234" s="472"/>
      <c r="DT1234" s="472"/>
      <c r="DU1234" s="472"/>
      <c r="DV1234" s="472"/>
      <c r="DW1234" s="472"/>
      <c r="DX1234" s="472"/>
      <c r="DY1234" s="472"/>
      <c r="DZ1234" s="472"/>
      <c r="EA1234" s="472"/>
      <c r="EB1234" s="472"/>
      <c r="EC1234" s="472"/>
      <c r="ED1234" s="472"/>
      <c r="EE1234" s="472"/>
      <c r="EF1234" s="472"/>
      <c r="EG1234" s="472"/>
      <c r="EH1234" s="472"/>
      <c r="EI1234" s="472"/>
      <c r="EJ1234" s="472"/>
      <c r="EK1234" s="472"/>
      <c r="EL1234" s="472"/>
      <c r="EM1234" s="472"/>
      <c r="EN1234" s="472"/>
      <c r="EO1234" s="472"/>
      <c r="EP1234" s="472"/>
      <c r="EQ1234" s="472"/>
      <c r="ER1234" s="472"/>
      <c r="ES1234" s="472"/>
      <c r="ET1234" s="472"/>
      <c r="EU1234" s="472"/>
      <c r="EV1234" s="472"/>
      <c r="EW1234" s="472"/>
      <c r="EX1234" s="472"/>
      <c r="EY1234" s="472"/>
      <c r="EZ1234" s="472"/>
      <c r="FA1234" s="472"/>
      <c r="FB1234" s="472"/>
      <c r="FC1234" s="472"/>
      <c r="FD1234" s="472"/>
      <c r="FE1234" s="472"/>
      <c r="FF1234" s="472"/>
      <c r="FG1234" s="472"/>
      <c r="FH1234" s="472"/>
      <c r="FI1234" s="472"/>
      <c r="FJ1234" s="472"/>
      <c r="FK1234" s="472"/>
      <c r="FL1234" s="472"/>
      <c r="FM1234" s="472"/>
      <c r="FN1234" s="472"/>
      <c r="FO1234" s="472"/>
      <c r="FP1234" s="472"/>
      <c r="FQ1234" s="472"/>
      <c r="FR1234" s="472"/>
      <c r="FS1234" s="472"/>
      <c r="FT1234" s="472"/>
      <c r="FU1234" s="472"/>
      <c r="FV1234" s="472"/>
      <c r="FW1234" s="472"/>
      <c r="FX1234" s="472"/>
      <c r="FY1234" s="472"/>
      <c r="FZ1234" s="472"/>
      <c r="GA1234" s="472"/>
      <c r="GB1234" s="472"/>
      <c r="GC1234" s="472"/>
      <c r="GD1234" s="472"/>
      <c r="GE1234" s="472"/>
      <c r="GF1234" s="472"/>
      <c r="GG1234" s="472"/>
      <c r="GH1234" s="472"/>
      <c r="GI1234" s="472"/>
      <c r="GJ1234" s="472"/>
      <c r="GK1234" s="472"/>
      <c r="GL1234" s="472"/>
      <c r="GM1234" s="472"/>
      <c r="GN1234" s="472"/>
      <c r="GO1234" s="472"/>
      <c r="GP1234" s="472"/>
      <c r="GQ1234" s="472"/>
      <c r="GR1234" s="472"/>
      <c r="GS1234" s="472"/>
      <c r="GT1234" s="472"/>
      <c r="GU1234" s="472"/>
      <c r="GV1234" s="472"/>
    </row>
    <row r="1235" spans="1:204" s="473" customFormat="1" x14ac:dyDescent="0.2">
      <c r="A1235" s="476"/>
      <c r="B1235" s="481" t="s">
        <v>3889</v>
      </c>
      <c r="C1235" s="475" t="s">
        <v>305</v>
      </c>
      <c r="D1235" s="478">
        <v>0.90999999999999992</v>
      </c>
      <c r="E1235" s="478"/>
      <c r="F1235" s="478"/>
      <c r="G1235" s="478"/>
      <c r="H1235" s="478">
        <v>7.0000000000000007E-2</v>
      </c>
      <c r="I1235" s="478"/>
      <c r="J1235" s="478"/>
      <c r="K1235" s="478"/>
      <c r="L1235" s="478"/>
      <c r="M1235" s="478"/>
      <c r="N1235" s="478"/>
      <c r="O1235" s="478"/>
      <c r="P1235" s="478"/>
      <c r="Q1235" s="478"/>
      <c r="R1235" s="478"/>
      <c r="S1235" s="478"/>
      <c r="T1235" s="478"/>
      <c r="U1235" s="478"/>
      <c r="V1235" s="478"/>
      <c r="W1235" s="478"/>
      <c r="X1235" s="478">
        <v>0</v>
      </c>
      <c r="Y1235" s="478"/>
      <c r="Z1235" s="478"/>
      <c r="AA1235" s="478"/>
      <c r="AB1235" s="478"/>
      <c r="AC1235" s="478"/>
      <c r="AD1235" s="478"/>
      <c r="AE1235" s="478"/>
      <c r="AF1235" s="478"/>
      <c r="AG1235" s="478"/>
      <c r="AH1235" s="478"/>
      <c r="AI1235" s="478"/>
      <c r="AJ1235" s="478"/>
      <c r="AK1235" s="478"/>
      <c r="AL1235" s="478"/>
      <c r="AM1235" s="478"/>
      <c r="AN1235" s="478"/>
      <c r="AO1235" s="478"/>
      <c r="AP1235" s="478"/>
      <c r="AQ1235" s="478"/>
      <c r="AR1235" s="478"/>
      <c r="AS1235" s="478"/>
      <c r="AT1235" s="478"/>
      <c r="AU1235" s="478"/>
      <c r="AV1235" s="478"/>
      <c r="AW1235" s="478"/>
      <c r="AX1235" s="478"/>
      <c r="AY1235" s="478"/>
      <c r="AZ1235" s="478"/>
      <c r="BA1235" s="478"/>
      <c r="BB1235" s="478"/>
      <c r="BC1235" s="478"/>
      <c r="BD1235" s="475" t="s">
        <v>3004</v>
      </c>
      <c r="BE1235" s="495"/>
      <c r="BF1235" s="472">
        <v>2017</v>
      </c>
      <c r="BG1235" s="472">
        <v>7.0000000000000007E-2</v>
      </c>
      <c r="BH1235" s="472">
        <v>0.84</v>
      </c>
      <c r="BI1235" s="472"/>
      <c r="BJ1235" s="472"/>
      <c r="BK1235" s="472"/>
      <c r="BL1235" s="472"/>
      <c r="BM1235" s="472"/>
      <c r="BN1235" s="472"/>
      <c r="BO1235" s="472"/>
      <c r="BP1235" s="472"/>
      <c r="BQ1235" s="472"/>
      <c r="BR1235" s="472"/>
      <c r="BS1235" s="472"/>
      <c r="BT1235" s="472"/>
      <c r="BU1235" s="472"/>
      <c r="BV1235" s="472"/>
      <c r="BW1235" s="472"/>
      <c r="BX1235" s="472"/>
      <c r="BY1235" s="472"/>
      <c r="BZ1235" s="472"/>
      <c r="CA1235" s="472"/>
      <c r="CB1235" s="472"/>
      <c r="CC1235" s="472"/>
      <c r="CD1235" s="472"/>
      <c r="CE1235" s="472"/>
      <c r="CF1235" s="472"/>
      <c r="CG1235" s="472"/>
      <c r="CH1235" s="472"/>
      <c r="CI1235" s="472"/>
      <c r="CJ1235" s="472"/>
      <c r="CK1235" s="472"/>
      <c r="CL1235" s="472"/>
      <c r="CM1235" s="472"/>
      <c r="CN1235" s="472"/>
      <c r="CO1235" s="472"/>
      <c r="CP1235" s="472"/>
      <c r="CQ1235" s="472"/>
      <c r="CR1235" s="472"/>
      <c r="CS1235" s="472"/>
      <c r="CT1235" s="472"/>
      <c r="CU1235" s="472"/>
      <c r="CV1235" s="472"/>
      <c r="CW1235" s="472"/>
      <c r="CX1235" s="472"/>
      <c r="CY1235" s="472"/>
      <c r="CZ1235" s="472"/>
      <c r="DA1235" s="472"/>
      <c r="DB1235" s="472"/>
      <c r="DC1235" s="472"/>
      <c r="DD1235" s="472"/>
      <c r="DE1235" s="472"/>
      <c r="DF1235" s="472"/>
      <c r="DG1235" s="472"/>
      <c r="DH1235" s="472"/>
      <c r="DI1235" s="472"/>
      <c r="DJ1235" s="472"/>
      <c r="DK1235" s="472"/>
      <c r="DL1235" s="472"/>
      <c r="DM1235" s="472"/>
      <c r="DN1235" s="472"/>
      <c r="DO1235" s="472"/>
      <c r="DP1235" s="472"/>
      <c r="DQ1235" s="472"/>
      <c r="DR1235" s="472"/>
      <c r="DS1235" s="472"/>
      <c r="DT1235" s="472"/>
      <c r="DU1235" s="472"/>
      <c r="DV1235" s="472"/>
      <c r="DW1235" s="472"/>
      <c r="DX1235" s="472"/>
      <c r="DY1235" s="472"/>
      <c r="DZ1235" s="472"/>
      <c r="EA1235" s="472"/>
      <c r="EB1235" s="472"/>
      <c r="EC1235" s="472"/>
      <c r="ED1235" s="472"/>
      <c r="EE1235" s="472"/>
      <c r="EF1235" s="472"/>
      <c r="EG1235" s="472"/>
      <c r="EH1235" s="472"/>
      <c r="EI1235" s="472"/>
      <c r="EJ1235" s="472"/>
      <c r="EK1235" s="472"/>
      <c r="EL1235" s="472"/>
      <c r="EM1235" s="472"/>
      <c r="EN1235" s="472"/>
      <c r="EO1235" s="472"/>
      <c r="EP1235" s="472"/>
      <c r="EQ1235" s="472"/>
      <c r="ER1235" s="472"/>
      <c r="ES1235" s="472"/>
      <c r="ET1235" s="472"/>
      <c r="EU1235" s="472"/>
      <c r="EV1235" s="472"/>
      <c r="EW1235" s="472"/>
      <c r="EX1235" s="472"/>
      <c r="EY1235" s="472"/>
      <c r="EZ1235" s="472"/>
      <c r="FA1235" s="472"/>
      <c r="FB1235" s="472"/>
      <c r="FC1235" s="472"/>
      <c r="FD1235" s="472"/>
      <c r="FE1235" s="472"/>
      <c r="FF1235" s="472"/>
      <c r="FG1235" s="472"/>
      <c r="FH1235" s="472"/>
      <c r="FI1235" s="472"/>
      <c r="FJ1235" s="472"/>
      <c r="FK1235" s="472"/>
      <c r="FL1235" s="472"/>
      <c r="FM1235" s="472"/>
      <c r="FN1235" s="472"/>
      <c r="FO1235" s="472"/>
      <c r="FP1235" s="472"/>
      <c r="FQ1235" s="472"/>
      <c r="FR1235" s="472"/>
      <c r="FS1235" s="472"/>
      <c r="FT1235" s="472"/>
      <c r="FU1235" s="472"/>
      <c r="FV1235" s="472"/>
      <c r="FW1235" s="472"/>
      <c r="FX1235" s="472"/>
      <c r="FY1235" s="472"/>
      <c r="FZ1235" s="472"/>
      <c r="GA1235" s="472"/>
      <c r="GB1235" s="472"/>
      <c r="GC1235" s="472"/>
      <c r="GD1235" s="472"/>
      <c r="GE1235" s="472"/>
      <c r="GF1235" s="472"/>
      <c r="GG1235" s="472"/>
      <c r="GH1235" s="472"/>
      <c r="GI1235" s="472"/>
      <c r="GJ1235" s="472"/>
      <c r="GK1235" s="472"/>
      <c r="GL1235" s="472"/>
      <c r="GM1235" s="472"/>
      <c r="GN1235" s="472"/>
      <c r="GO1235" s="472"/>
      <c r="GP1235" s="472"/>
      <c r="GQ1235" s="472"/>
      <c r="GR1235" s="472"/>
      <c r="GS1235" s="472"/>
      <c r="GT1235" s="472"/>
      <c r="GU1235" s="472"/>
      <c r="GV1235" s="472"/>
    </row>
    <row r="1236" spans="1:204" s="473" customFormat="1" x14ac:dyDescent="0.2">
      <c r="A1236" s="476"/>
      <c r="B1236" s="486" t="s">
        <v>3890</v>
      </c>
      <c r="C1236" s="475" t="s">
        <v>305</v>
      </c>
      <c r="D1236" s="478">
        <v>1</v>
      </c>
      <c r="E1236" s="478"/>
      <c r="F1236" s="478"/>
      <c r="G1236" s="478"/>
      <c r="H1236" s="478"/>
      <c r="I1236" s="478"/>
      <c r="J1236" s="478"/>
      <c r="K1236" s="478"/>
      <c r="L1236" s="478"/>
      <c r="M1236" s="478"/>
      <c r="N1236" s="478"/>
      <c r="O1236" s="478"/>
      <c r="P1236" s="478"/>
      <c r="Q1236" s="478"/>
      <c r="R1236" s="478"/>
      <c r="S1236" s="478"/>
      <c r="T1236" s="478"/>
      <c r="U1236" s="478"/>
      <c r="V1236" s="478"/>
      <c r="W1236" s="478"/>
      <c r="X1236" s="478">
        <v>0</v>
      </c>
      <c r="Y1236" s="478"/>
      <c r="Z1236" s="478"/>
      <c r="AA1236" s="478"/>
      <c r="AB1236" s="478"/>
      <c r="AC1236" s="478"/>
      <c r="AD1236" s="478"/>
      <c r="AE1236" s="478"/>
      <c r="AF1236" s="478"/>
      <c r="AG1236" s="478"/>
      <c r="AH1236" s="478"/>
      <c r="AI1236" s="478"/>
      <c r="AJ1236" s="478"/>
      <c r="AK1236" s="478"/>
      <c r="AL1236" s="478"/>
      <c r="AM1236" s="478"/>
      <c r="AN1236" s="478"/>
      <c r="AO1236" s="478"/>
      <c r="AP1236" s="478"/>
      <c r="AQ1236" s="478"/>
      <c r="AR1236" s="478"/>
      <c r="AS1236" s="478"/>
      <c r="AT1236" s="478"/>
      <c r="AU1236" s="478"/>
      <c r="AV1236" s="478"/>
      <c r="AW1236" s="478"/>
      <c r="AX1236" s="478"/>
      <c r="AY1236" s="478"/>
      <c r="AZ1236" s="478"/>
      <c r="BA1236" s="478"/>
      <c r="BB1236" s="478"/>
      <c r="BC1236" s="478"/>
      <c r="BD1236" s="475" t="s">
        <v>1613</v>
      </c>
      <c r="BE1236" s="475"/>
      <c r="BF1236" s="472"/>
      <c r="BG1236" s="472">
        <v>0</v>
      </c>
      <c r="BH1236" s="472">
        <v>1</v>
      </c>
      <c r="BI1236" s="472"/>
      <c r="BJ1236" s="472"/>
      <c r="BK1236" s="472"/>
      <c r="BL1236" s="472"/>
      <c r="BM1236" s="472"/>
      <c r="BN1236" s="472"/>
      <c r="BO1236" s="472"/>
      <c r="BP1236" s="472"/>
      <c r="BQ1236" s="472"/>
      <c r="BR1236" s="472"/>
      <c r="BS1236" s="472"/>
      <c r="BT1236" s="472"/>
      <c r="BU1236" s="472"/>
      <c r="BV1236" s="472"/>
      <c r="BW1236" s="472"/>
      <c r="BX1236" s="472"/>
      <c r="BY1236" s="472"/>
      <c r="BZ1236" s="472"/>
      <c r="CA1236" s="472"/>
      <c r="CB1236" s="472"/>
      <c r="CC1236" s="472"/>
      <c r="CD1236" s="472"/>
      <c r="CE1236" s="472"/>
      <c r="CF1236" s="472"/>
      <c r="CG1236" s="472"/>
      <c r="CH1236" s="472"/>
      <c r="CI1236" s="472"/>
      <c r="CJ1236" s="472"/>
      <c r="CK1236" s="472"/>
      <c r="CL1236" s="472"/>
      <c r="CM1236" s="472"/>
      <c r="CN1236" s="472"/>
      <c r="CO1236" s="472"/>
      <c r="CP1236" s="472"/>
      <c r="CQ1236" s="472"/>
      <c r="CR1236" s="472"/>
      <c r="CS1236" s="472"/>
      <c r="CT1236" s="472"/>
      <c r="CU1236" s="472"/>
      <c r="CV1236" s="472"/>
      <c r="CW1236" s="472"/>
      <c r="CX1236" s="472"/>
      <c r="CY1236" s="472"/>
      <c r="CZ1236" s="472"/>
      <c r="DA1236" s="472"/>
      <c r="DB1236" s="472"/>
      <c r="DC1236" s="472"/>
      <c r="DD1236" s="472"/>
      <c r="DE1236" s="472"/>
      <c r="DF1236" s="472"/>
      <c r="DG1236" s="472"/>
      <c r="DH1236" s="472"/>
      <c r="DI1236" s="472"/>
      <c r="DJ1236" s="472"/>
      <c r="DK1236" s="472"/>
      <c r="DL1236" s="472"/>
      <c r="DM1236" s="472"/>
      <c r="DN1236" s="472"/>
      <c r="DO1236" s="472"/>
      <c r="DP1236" s="472"/>
      <c r="DQ1236" s="472"/>
      <c r="DR1236" s="472"/>
      <c r="DS1236" s="472"/>
      <c r="DT1236" s="472"/>
      <c r="DU1236" s="472"/>
      <c r="DV1236" s="472"/>
      <c r="DW1236" s="472"/>
      <c r="DX1236" s="472"/>
      <c r="DY1236" s="472"/>
      <c r="DZ1236" s="472"/>
      <c r="EA1236" s="472"/>
      <c r="EB1236" s="472"/>
      <c r="EC1236" s="472"/>
      <c r="ED1236" s="472"/>
      <c r="EE1236" s="472"/>
      <c r="EF1236" s="472"/>
      <c r="EG1236" s="472"/>
      <c r="EH1236" s="472"/>
      <c r="EI1236" s="472"/>
      <c r="EJ1236" s="472"/>
      <c r="EK1236" s="472"/>
      <c r="EL1236" s="472"/>
      <c r="EM1236" s="472"/>
      <c r="EN1236" s="472"/>
      <c r="EO1236" s="472"/>
      <c r="EP1236" s="472"/>
      <c r="EQ1236" s="472"/>
      <c r="ER1236" s="472"/>
      <c r="ES1236" s="472"/>
      <c r="ET1236" s="472"/>
      <c r="EU1236" s="472"/>
      <c r="EV1236" s="472"/>
      <c r="EW1236" s="472"/>
      <c r="EX1236" s="472"/>
      <c r="EY1236" s="472"/>
      <c r="EZ1236" s="472"/>
      <c r="FA1236" s="472"/>
      <c r="FB1236" s="472"/>
      <c r="FC1236" s="472"/>
      <c r="FD1236" s="472"/>
      <c r="FE1236" s="472"/>
      <c r="FF1236" s="472"/>
      <c r="FG1236" s="472"/>
      <c r="FH1236" s="472"/>
      <c r="FI1236" s="472"/>
      <c r="FJ1236" s="472"/>
      <c r="FK1236" s="472"/>
      <c r="FL1236" s="472"/>
      <c r="FM1236" s="472"/>
      <c r="FN1236" s="472"/>
      <c r="FO1236" s="472"/>
      <c r="FP1236" s="472"/>
      <c r="FQ1236" s="472"/>
      <c r="FR1236" s="472"/>
      <c r="FS1236" s="472"/>
      <c r="FT1236" s="472"/>
      <c r="FU1236" s="472"/>
      <c r="FV1236" s="472"/>
      <c r="FW1236" s="472"/>
      <c r="FX1236" s="472"/>
      <c r="FY1236" s="472"/>
      <c r="FZ1236" s="472"/>
      <c r="GA1236" s="472"/>
      <c r="GB1236" s="472"/>
      <c r="GC1236" s="472"/>
      <c r="GD1236" s="472"/>
      <c r="GE1236" s="472"/>
      <c r="GF1236" s="472"/>
      <c r="GG1236" s="472"/>
      <c r="GH1236" s="472"/>
      <c r="GI1236" s="472"/>
      <c r="GJ1236" s="472"/>
      <c r="GK1236" s="472"/>
      <c r="GL1236" s="472"/>
      <c r="GM1236" s="472"/>
      <c r="GN1236" s="472"/>
      <c r="GO1236" s="472"/>
      <c r="GP1236" s="472"/>
      <c r="GQ1236" s="472"/>
      <c r="GR1236" s="472"/>
      <c r="GS1236" s="472"/>
      <c r="GT1236" s="472"/>
      <c r="GU1236" s="472"/>
      <c r="GV1236" s="472"/>
    </row>
    <row r="1237" spans="1:204" s="473" customFormat="1" x14ac:dyDescent="0.2">
      <c r="A1237" s="476"/>
      <c r="B1237" s="486" t="s">
        <v>3891</v>
      </c>
      <c r="C1237" s="475" t="s">
        <v>305</v>
      </c>
      <c r="D1237" s="478">
        <v>10.879999999999999</v>
      </c>
      <c r="E1237" s="478"/>
      <c r="F1237" s="478"/>
      <c r="G1237" s="478"/>
      <c r="H1237" s="478"/>
      <c r="I1237" s="478"/>
      <c r="J1237" s="478"/>
      <c r="K1237" s="478"/>
      <c r="L1237" s="478"/>
      <c r="M1237" s="478"/>
      <c r="N1237" s="478"/>
      <c r="O1237" s="478"/>
      <c r="P1237" s="478"/>
      <c r="Q1237" s="478"/>
      <c r="R1237" s="478"/>
      <c r="S1237" s="478"/>
      <c r="T1237" s="478"/>
      <c r="U1237" s="478"/>
      <c r="V1237" s="478"/>
      <c r="W1237" s="478"/>
      <c r="X1237" s="478">
        <v>0</v>
      </c>
      <c r="Y1237" s="478"/>
      <c r="Z1237" s="478"/>
      <c r="AA1237" s="478"/>
      <c r="AB1237" s="478"/>
      <c r="AC1237" s="478"/>
      <c r="AD1237" s="478"/>
      <c r="AE1237" s="478"/>
      <c r="AF1237" s="478"/>
      <c r="AG1237" s="478"/>
      <c r="AH1237" s="478"/>
      <c r="AI1237" s="478"/>
      <c r="AJ1237" s="478"/>
      <c r="AK1237" s="478"/>
      <c r="AL1237" s="478"/>
      <c r="AM1237" s="478"/>
      <c r="AN1237" s="478"/>
      <c r="AO1237" s="478"/>
      <c r="AP1237" s="478"/>
      <c r="AQ1237" s="478"/>
      <c r="AR1237" s="478"/>
      <c r="AS1237" s="478"/>
      <c r="AT1237" s="478"/>
      <c r="AU1237" s="478"/>
      <c r="AV1237" s="478"/>
      <c r="AW1237" s="478"/>
      <c r="AX1237" s="478"/>
      <c r="AY1237" s="478"/>
      <c r="AZ1237" s="478"/>
      <c r="BA1237" s="478"/>
      <c r="BB1237" s="478"/>
      <c r="BC1237" s="478"/>
      <c r="BD1237" s="475" t="s">
        <v>357</v>
      </c>
      <c r="BE1237" s="475"/>
      <c r="BF1237" s="472"/>
      <c r="BG1237" s="472"/>
      <c r="BH1237" s="472"/>
      <c r="BI1237" s="472"/>
      <c r="BJ1237" s="472"/>
      <c r="BK1237" s="472"/>
      <c r="BL1237" s="472"/>
      <c r="BM1237" s="472"/>
      <c r="BN1237" s="472"/>
      <c r="BO1237" s="472"/>
      <c r="BP1237" s="472"/>
      <c r="BQ1237" s="472"/>
      <c r="BR1237" s="472"/>
      <c r="BS1237" s="472"/>
      <c r="BT1237" s="472"/>
      <c r="BU1237" s="472"/>
      <c r="BV1237" s="472"/>
      <c r="BW1237" s="472"/>
      <c r="BX1237" s="472"/>
      <c r="BY1237" s="472"/>
      <c r="BZ1237" s="472"/>
      <c r="CA1237" s="472"/>
      <c r="CB1237" s="472"/>
      <c r="CC1237" s="472"/>
      <c r="CD1237" s="472"/>
      <c r="CE1237" s="472"/>
      <c r="CF1237" s="472"/>
      <c r="CG1237" s="472"/>
      <c r="CH1237" s="472"/>
      <c r="CI1237" s="472"/>
      <c r="CJ1237" s="472"/>
      <c r="CK1237" s="472"/>
      <c r="CL1237" s="472"/>
      <c r="CM1237" s="472"/>
      <c r="CN1237" s="472"/>
      <c r="CO1237" s="472"/>
      <c r="CP1237" s="472"/>
      <c r="CQ1237" s="472"/>
      <c r="CR1237" s="472"/>
      <c r="CS1237" s="472"/>
      <c r="CT1237" s="472"/>
      <c r="CU1237" s="472"/>
      <c r="CV1237" s="472"/>
      <c r="CW1237" s="472"/>
      <c r="CX1237" s="472"/>
      <c r="CY1237" s="472"/>
      <c r="CZ1237" s="472"/>
      <c r="DA1237" s="472"/>
      <c r="DB1237" s="472"/>
      <c r="DC1237" s="472"/>
      <c r="DD1237" s="472"/>
      <c r="DE1237" s="472"/>
      <c r="DF1237" s="472"/>
      <c r="DG1237" s="472"/>
      <c r="DH1237" s="472"/>
      <c r="DI1237" s="472"/>
      <c r="DJ1237" s="472"/>
      <c r="DK1237" s="472"/>
      <c r="DL1237" s="472"/>
      <c r="DM1237" s="472"/>
      <c r="DN1237" s="472"/>
      <c r="DO1237" s="472"/>
      <c r="DP1237" s="472"/>
      <c r="DQ1237" s="472"/>
      <c r="DR1237" s="472"/>
      <c r="DS1237" s="472"/>
      <c r="DT1237" s="472"/>
      <c r="DU1237" s="472"/>
      <c r="DV1237" s="472"/>
      <c r="DW1237" s="472"/>
      <c r="DX1237" s="472"/>
      <c r="DY1237" s="472"/>
      <c r="DZ1237" s="472"/>
      <c r="EA1237" s="472"/>
      <c r="EB1237" s="472"/>
      <c r="EC1237" s="472"/>
      <c r="ED1237" s="472"/>
      <c r="EE1237" s="472"/>
      <c r="EF1237" s="472"/>
      <c r="EG1237" s="472"/>
      <c r="EH1237" s="472"/>
      <c r="EI1237" s="472"/>
      <c r="EJ1237" s="472"/>
      <c r="EK1237" s="472"/>
      <c r="EL1237" s="472"/>
      <c r="EM1237" s="472"/>
      <c r="EN1237" s="472"/>
      <c r="EO1237" s="472"/>
      <c r="EP1237" s="472"/>
      <c r="EQ1237" s="472"/>
      <c r="ER1237" s="472"/>
      <c r="ES1237" s="472"/>
      <c r="ET1237" s="472"/>
      <c r="EU1237" s="472"/>
      <c r="EV1237" s="472"/>
      <c r="EW1237" s="472"/>
      <c r="EX1237" s="472"/>
      <c r="EY1237" s="472"/>
      <c r="EZ1237" s="472"/>
      <c r="FA1237" s="472"/>
      <c r="FB1237" s="472"/>
      <c r="FC1237" s="472"/>
      <c r="FD1237" s="472"/>
      <c r="FE1237" s="472"/>
      <c r="FF1237" s="472"/>
      <c r="FG1237" s="472"/>
      <c r="FH1237" s="472"/>
      <c r="FI1237" s="472"/>
      <c r="FJ1237" s="472"/>
      <c r="FK1237" s="472"/>
      <c r="FL1237" s="472"/>
      <c r="FM1237" s="472"/>
      <c r="FN1237" s="472"/>
      <c r="FO1237" s="472"/>
      <c r="FP1237" s="472"/>
      <c r="FQ1237" s="472"/>
      <c r="FR1237" s="472"/>
      <c r="FS1237" s="472"/>
      <c r="FT1237" s="472"/>
      <c r="FU1237" s="472"/>
      <c r="FV1237" s="472"/>
      <c r="FW1237" s="472"/>
      <c r="FX1237" s="472"/>
      <c r="FY1237" s="472"/>
      <c r="FZ1237" s="472"/>
      <c r="GA1237" s="472"/>
      <c r="GB1237" s="472"/>
      <c r="GC1237" s="472"/>
      <c r="GD1237" s="472"/>
      <c r="GE1237" s="472"/>
      <c r="GF1237" s="472"/>
      <c r="GG1237" s="472"/>
      <c r="GH1237" s="472"/>
      <c r="GI1237" s="472"/>
      <c r="GJ1237" s="472"/>
      <c r="GK1237" s="472"/>
      <c r="GL1237" s="472"/>
      <c r="GM1237" s="472"/>
      <c r="GN1237" s="472"/>
      <c r="GO1237" s="472"/>
      <c r="GP1237" s="472"/>
      <c r="GQ1237" s="472"/>
      <c r="GR1237" s="472"/>
      <c r="GS1237" s="472"/>
      <c r="GT1237" s="472"/>
      <c r="GU1237" s="472"/>
      <c r="GV1237" s="472"/>
    </row>
    <row r="1238" spans="1:204" s="473" customFormat="1" x14ac:dyDescent="0.2">
      <c r="A1238" s="476" t="s">
        <v>3876</v>
      </c>
      <c r="B1238" s="477" t="s">
        <v>150</v>
      </c>
      <c r="C1238" s="475"/>
      <c r="D1238" s="478"/>
      <c r="E1238" s="478"/>
      <c r="F1238" s="478"/>
      <c r="G1238" s="478"/>
      <c r="H1238" s="478"/>
      <c r="I1238" s="478"/>
      <c r="J1238" s="478"/>
      <c r="K1238" s="478"/>
      <c r="L1238" s="478"/>
      <c r="M1238" s="478"/>
      <c r="N1238" s="478"/>
      <c r="O1238" s="478"/>
      <c r="P1238" s="478"/>
      <c r="Q1238" s="478"/>
      <c r="R1238" s="478"/>
      <c r="S1238" s="478"/>
      <c r="T1238" s="478"/>
      <c r="U1238" s="478"/>
      <c r="V1238" s="478"/>
      <c r="W1238" s="478"/>
      <c r="X1238" s="478">
        <v>0</v>
      </c>
      <c r="Y1238" s="478"/>
      <c r="Z1238" s="478"/>
      <c r="AA1238" s="478"/>
      <c r="AB1238" s="478"/>
      <c r="AC1238" s="478"/>
      <c r="AD1238" s="478"/>
      <c r="AE1238" s="478"/>
      <c r="AF1238" s="478"/>
      <c r="AG1238" s="478"/>
      <c r="AH1238" s="478"/>
      <c r="AI1238" s="478"/>
      <c r="AJ1238" s="478"/>
      <c r="AK1238" s="478"/>
      <c r="AL1238" s="478"/>
      <c r="AM1238" s="478"/>
      <c r="AN1238" s="478"/>
      <c r="AO1238" s="478"/>
      <c r="AP1238" s="478"/>
      <c r="AQ1238" s="478"/>
      <c r="AR1238" s="478"/>
      <c r="AS1238" s="478"/>
      <c r="AT1238" s="478"/>
      <c r="AU1238" s="478"/>
      <c r="AV1238" s="478"/>
      <c r="AW1238" s="478"/>
      <c r="AX1238" s="478"/>
      <c r="AY1238" s="478"/>
      <c r="AZ1238" s="478"/>
      <c r="BA1238" s="478"/>
      <c r="BB1238" s="478"/>
      <c r="BC1238" s="478"/>
      <c r="BD1238" s="475"/>
      <c r="BE1238" s="475"/>
      <c r="BF1238" s="472"/>
      <c r="BG1238" s="472">
        <v>0</v>
      </c>
      <c r="BH1238" s="472">
        <v>0</v>
      </c>
      <c r="BI1238" s="472"/>
      <c r="BJ1238" s="472"/>
      <c r="BK1238" s="472"/>
      <c r="BL1238" s="472"/>
      <c r="BM1238" s="472"/>
      <c r="BN1238" s="472"/>
      <c r="BO1238" s="472"/>
      <c r="BP1238" s="472"/>
      <c r="BQ1238" s="472"/>
      <c r="BR1238" s="472"/>
      <c r="BS1238" s="472"/>
      <c r="BT1238" s="472"/>
      <c r="BU1238" s="472"/>
      <c r="BV1238" s="472"/>
      <c r="BW1238" s="472"/>
      <c r="BX1238" s="472"/>
      <c r="BY1238" s="472"/>
      <c r="BZ1238" s="472"/>
      <c r="CA1238" s="472"/>
      <c r="CB1238" s="472"/>
      <c r="CC1238" s="472"/>
      <c r="CD1238" s="472"/>
      <c r="CE1238" s="472"/>
      <c r="CF1238" s="472"/>
      <c r="CG1238" s="472"/>
      <c r="CH1238" s="472"/>
      <c r="CI1238" s="472"/>
      <c r="CJ1238" s="472"/>
      <c r="CK1238" s="472"/>
      <c r="CL1238" s="472"/>
      <c r="CM1238" s="472"/>
      <c r="CN1238" s="472"/>
      <c r="CO1238" s="472"/>
      <c r="CP1238" s="472"/>
      <c r="CQ1238" s="472"/>
      <c r="CR1238" s="472"/>
      <c r="CS1238" s="472"/>
      <c r="CT1238" s="472"/>
      <c r="CU1238" s="472"/>
      <c r="CV1238" s="472"/>
      <c r="CW1238" s="472"/>
      <c r="CX1238" s="472"/>
      <c r="CY1238" s="472"/>
      <c r="CZ1238" s="472"/>
      <c r="DA1238" s="472"/>
      <c r="DB1238" s="472"/>
      <c r="DC1238" s="472"/>
      <c r="DD1238" s="472"/>
      <c r="DE1238" s="472"/>
      <c r="DF1238" s="472"/>
      <c r="DG1238" s="472"/>
      <c r="DH1238" s="472"/>
      <c r="DI1238" s="472"/>
      <c r="DJ1238" s="472"/>
      <c r="DK1238" s="472"/>
      <c r="DL1238" s="472"/>
      <c r="DM1238" s="472"/>
      <c r="DN1238" s="472"/>
      <c r="DO1238" s="472"/>
      <c r="DP1238" s="472"/>
      <c r="DQ1238" s="472"/>
      <c r="DR1238" s="472"/>
      <c r="DS1238" s="472"/>
      <c r="DT1238" s="472"/>
      <c r="DU1238" s="472"/>
      <c r="DV1238" s="472"/>
      <c r="DW1238" s="472"/>
      <c r="DX1238" s="472"/>
      <c r="DY1238" s="472"/>
      <c r="DZ1238" s="472"/>
      <c r="EA1238" s="472"/>
      <c r="EB1238" s="472"/>
      <c r="EC1238" s="472"/>
      <c r="ED1238" s="472"/>
      <c r="EE1238" s="472"/>
      <c r="EF1238" s="472"/>
      <c r="EG1238" s="472"/>
      <c r="EH1238" s="472"/>
      <c r="EI1238" s="472"/>
      <c r="EJ1238" s="472"/>
      <c r="EK1238" s="472"/>
      <c r="EL1238" s="472"/>
      <c r="EM1238" s="472"/>
      <c r="EN1238" s="472"/>
      <c r="EO1238" s="472"/>
      <c r="EP1238" s="472"/>
      <c r="EQ1238" s="472"/>
      <c r="ER1238" s="472"/>
      <c r="ES1238" s="472"/>
      <c r="ET1238" s="472"/>
      <c r="EU1238" s="472"/>
      <c r="EV1238" s="472"/>
      <c r="EW1238" s="472"/>
      <c r="EX1238" s="472"/>
      <c r="EY1238" s="472"/>
      <c r="EZ1238" s="472"/>
      <c r="FA1238" s="472"/>
      <c r="FB1238" s="472"/>
      <c r="FC1238" s="472"/>
      <c r="FD1238" s="472"/>
      <c r="FE1238" s="472"/>
      <c r="FF1238" s="472"/>
      <c r="FG1238" s="472"/>
      <c r="FH1238" s="472"/>
      <c r="FI1238" s="472"/>
      <c r="FJ1238" s="472"/>
      <c r="FK1238" s="472"/>
      <c r="FL1238" s="472"/>
      <c r="FM1238" s="472"/>
      <c r="FN1238" s="472"/>
      <c r="FO1238" s="472"/>
      <c r="FP1238" s="472"/>
      <c r="FQ1238" s="472"/>
      <c r="FR1238" s="472"/>
      <c r="FS1238" s="472"/>
      <c r="FT1238" s="472"/>
      <c r="FU1238" s="472"/>
      <c r="FV1238" s="472"/>
      <c r="FW1238" s="472"/>
      <c r="FX1238" s="472"/>
      <c r="FY1238" s="472"/>
      <c r="FZ1238" s="472"/>
      <c r="GA1238" s="472"/>
      <c r="GB1238" s="472"/>
      <c r="GC1238" s="472"/>
      <c r="GD1238" s="472"/>
      <c r="GE1238" s="472"/>
      <c r="GF1238" s="472"/>
      <c r="GG1238" s="472"/>
      <c r="GH1238" s="472"/>
      <c r="GI1238" s="472"/>
      <c r="GJ1238" s="472"/>
      <c r="GK1238" s="472"/>
      <c r="GL1238" s="472"/>
      <c r="GM1238" s="472"/>
      <c r="GN1238" s="472"/>
      <c r="GO1238" s="472"/>
      <c r="GP1238" s="472"/>
      <c r="GQ1238" s="472"/>
      <c r="GR1238" s="472"/>
      <c r="GS1238" s="472"/>
      <c r="GT1238" s="472"/>
      <c r="GU1238" s="472"/>
      <c r="GV1238" s="472"/>
    </row>
    <row r="1239" spans="1:204" s="473" customFormat="1" x14ac:dyDescent="0.2">
      <c r="A1239" s="491"/>
      <c r="B1239" s="492" t="s">
        <v>3892</v>
      </c>
      <c r="C1239" s="475" t="s">
        <v>151</v>
      </c>
      <c r="D1239" s="478">
        <v>0.12</v>
      </c>
      <c r="E1239" s="478"/>
      <c r="F1239" s="478"/>
      <c r="G1239" s="478"/>
      <c r="H1239" s="478"/>
      <c r="I1239" s="478"/>
      <c r="J1239" s="478"/>
      <c r="K1239" s="478"/>
      <c r="L1239" s="478"/>
      <c r="M1239" s="478"/>
      <c r="N1239" s="478"/>
      <c r="O1239" s="478"/>
      <c r="P1239" s="478"/>
      <c r="Q1239" s="478"/>
      <c r="R1239" s="478"/>
      <c r="S1239" s="478"/>
      <c r="T1239" s="478"/>
      <c r="U1239" s="478"/>
      <c r="V1239" s="478"/>
      <c r="W1239" s="478"/>
      <c r="X1239" s="478">
        <v>0</v>
      </c>
      <c r="Y1239" s="478"/>
      <c r="Z1239" s="478"/>
      <c r="AA1239" s="478"/>
      <c r="AB1239" s="478"/>
      <c r="AC1239" s="478"/>
      <c r="AD1239" s="478"/>
      <c r="AE1239" s="478"/>
      <c r="AF1239" s="478"/>
      <c r="AG1239" s="478"/>
      <c r="AH1239" s="478"/>
      <c r="AI1239" s="478"/>
      <c r="AJ1239" s="478"/>
      <c r="AK1239" s="478"/>
      <c r="AL1239" s="478"/>
      <c r="AM1239" s="478"/>
      <c r="AN1239" s="478"/>
      <c r="AO1239" s="478"/>
      <c r="AP1239" s="478"/>
      <c r="AQ1239" s="478"/>
      <c r="AR1239" s="478"/>
      <c r="AS1239" s="478"/>
      <c r="AT1239" s="478"/>
      <c r="AU1239" s="478"/>
      <c r="AV1239" s="478"/>
      <c r="AW1239" s="478"/>
      <c r="AX1239" s="478"/>
      <c r="AY1239" s="478"/>
      <c r="AZ1239" s="478"/>
      <c r="BA1239" s="478">
        <v>0.12</v>
      </c>
      <c r="BB1239" s="478"/>
      <c r="BC1239" s="478"/>
      <c r="BD1239" s="475" t="s">
        <v>3002</v>
      </c>
      <c r="BE1239" s="475" t="s">
        <v>3893</v>
      </c>
      <c r="BF1239" s="472">
        <v>2017</v>
      </c>
      <c r="BG1239" s="472">
        <v>0.12</v>
      </c>
      <c r="BH1239" s="472">
        <v>0</v>
      </c>
      <c r="BI1239" s="472"/>
      <c r="BJ1239" s="472"/>
      <c r="BK1239" s="472"/>
      <c r="BL1239" s="472"/>
      <c r="BM1239" s="472"/>
      <c r="BN1239" s="472"/>
      <c r="BO1239" s="472"/>
      <c r="BP1239" s="472"/>
      <c r="BQ1239" s="472"/>
      <c r="BR1239" s="472"/>
      <c r="BS1239" s="472"/>
      <c r="BT1239" s="472"/>
      <c r="BU1239" s="472"/>
      <c r="BV1239" s="472"/>
      <c r="BW1239" s="472"/>
      <c r="BX1239" s="472"/>
      <c r="BY1239" s="472"/>
      <c r="BZ1239" s="472"/>
      <c r="CA1239" s="472"/>
      <c r="CB1239" s="472"/>
      <c r="CC1239" s="472"/>
      <c r="CD1239" s="472"/>
      <c r="CE1239" s="472"/>
      <c r="CF1239" s="472"/>
      <c r="CG1239" s="472"/>
      <c r="CH1239" s="472"/>
      <c r="CI1239" s="472"/>
      <c r="CJ1239" s="472"/>
      <c r="CK1239" s="472"/>
      <c r="CL1239" s="472"/>
      <c r="CM1239" s="472"/>
      <c r="CN1239" s="472"/>
      <c r="CO1239" s="472"/>
      <c r="CP1239" s="472"/>
      <c r="CQ1239" s="472"/>
      <c r="CR1239" s="472"/>
      <c r="CS1239" s="472"/>
      <c r="CT1239" s="472"/>
      <c r="CU1239" s="472"/>
      <c r="CV1239" s="472"/>
      <c r="CW1239" s="472"/>
      <c r="CX1239" s="472"/>
      <c r="CY1239" s="472"/>
      <c r="CZ1239" s="472"/>
      <c r="DA1239" s="472"/>
      <c r="DB1239" s="472"/>
      <c r="DC1239" s="472"/>
      <c r="DD1239" s="472"/>
      <c r="DE1239" s="472"/>
      <c r="DF1239" s="472"/>
      <c r="DG1239" s="472"/>
      <c r="DH1239" s="472"/>
      <c r="DI1239" s="472"/>
      <c r="DJ1239" s="472"/>
      <c r="DK1239" s="472"/>
      <c r="DL1239" s="472"/>
      <c r="DM1239" s="472"/>
      <c r="DN1239" s="472"/>
      <c r="DO1239" s="472"/>
      <c r="DP1239" s="472"/>
      <c r="DQ1239" s="472"/>
      <c r="DR1239" s="472"/>
      <c r="DS1239" s="472"/>
      <c r="DT1239" s="472"/>
      <c r="DU1239" s="472"/>
      <c r="DV1239" s="472"/>
      <c r="DW1239" s="472"/>
      <c r="DX1239" s="472"/>
      <c r="DY1239" s="472"/>
      <c r="DZ1239" s="472"/>
      <c r="EA1239" s="472"/>
      <c r="EB1239" s="472"/>
      <c r="EC1239" s="472"/>
      <c r="ED1239" s="472"/>
      <c r="EE1239" s="472"/>
      <c r="EF1239" s="472"/>
      <c r="EG1239" s="472"/>
      <c r="EH1239" s="472"/>
      <c r="EI1239" s="472"/>
      <c r="EJ1239" s="472"/>
      <c r="EK1239" s="472"/>
      <c r="EL1239" s="472"/>
      <c r="EM1239" s="472"/>
      <c r="EN1239" s="472"/>
      <c r="EO1239" s="472"/>
      <c r="EP1239" s="472"/>
      <c r="EQ1239" s="472"/>
      <c r="ER1239" s="472"/>
      <c r="ES1239" s="472"/>
      <c r="ET1239" s="472"/>
      <c r="EU1239" s="472"/>
      <c r="EV1239" s="472"/>
      <c r="EW1239" s="472"/>
      <c r="EX1239" s="472"/>
      <c r="EY1239" s="472"/>
      <c r="EZ1239" s="472"/>
      <c r="FA1239" s="472"/>
      <c r="FB1239" s="472"/>
      <c r="FC1239" s="472"/>
      <c r="FD1239" s="472"/>
      <c r="FE1239" s="472"/>
      <c r="FF1239" s="472"/>
      <c r="FG1239" s="472"/>
      <c r="FH1239" s="472"/>
      <c r="FI1239" s="472"/>
      <c r="FJ1239" s="472"/>
      <c r="FK1239" s="472"/>
      <c r="FL1239" s="472"/>
      <c r="FM1239" s="472"/>
      <c r="FN1239" s="472"/>
      <c r="FO1239" s="472"/>
      <c r="FP1239" s="472"/>
      <c r="FQ1239" s="472"/>
      <c r="FR1239" s="472"/>
      <c r="FS1239" s="472"/>
      <c r="FT1239" s="472"/>
      <c r="FU1239" s="472"/>
      <c r="FV1239" s="472"/>
      <c r="FW1239" s="472"/>
      <c r="FX1239" s="472"/>
      <c r="FY1239" s="472"/>
      <c r="FZ1239" s="472"/>
      <c r="GA1239" s="472"/>
      <c r="GB1239" s="472"/>
      <c r="GC1239" s="472"/>
      <c r="GD1239" s="472"/>
      <c r="GE1239" s="472"/>
      <c r="GF1239" s="472"/>
      <c r="GG1239" s="472"/>
      <c r="GH1239" s="472"/>
      <c r="GI1239" s="472"/>
      <c r="GJ1239" s="472"/>
      <c r="GK1239" s="472"/>
      <c r="GL1239" s="472"/>
      <c r="GM1239" s="472"/>
      <c r="GN1239" s="472"/>
      <c r="GO1239" s="472"/>
      <c r="GP1239" s="472"/>
      <c r="GQ1239" s="472"/>
      <c r="GR1239" s="472"/>
      <c r="GS1239" s="472"/>
      <c r="GT1239" s="472"/>
      <c r="GU1239" s="472"/>
      <c r="GV1239" s="472"/>
    </row>
    <row r="1240" spans="1:204" s="473" customFormat="1" ht="32" x14ac:dyDescent="0.2">
      <c r="A1240" s="491"/>
      <c r="B1240" s="492" t="s">
        <v>3894</v>
      </c>
      <c r="C1240" s="475" t="s">
        <v>151</v>
      </c>
      <c r="D1240" s="478">
        <v>0.9</v>
      </c>
      <c r="E1240" s="478"/>
      <c r="F1240" s="478"/>
      <c r="G1240" s="478"/>
      <c r="H1240" s="478"/>
      <c r="I1240" s="478"/>
      <c r="J1240" s="478"/>
      <c r="K1240" s="478"/>
      <c r="L1240" s="478"/>
      <c r="M1240" s="478"/>
      <c r="N1240" s="478"/>
      <c r="O1240" s="478"/>
      <c r="P1240" s="478"/>
      <c r="Q1240" s="478"/>
      <c r="R1240" s="478"/>
      <c r="S1240" s="478"/>
      <c r="T1240" s="478"/>
      <c r="U1240" s="478"/>
      <c r="V1240" s="478"/>
      <c r="W1240" s="478"/>
      <c r="X1240" s="478">
        <v>0</v>
      </c>
      <c r="Y1240" s="478"/>
      <c r="Z1240" s="478"/>
      <c r="AA1240" s="478"/>
      <c r="AB1240" s="478"/>
      <c r="AC1240" s="478"/>
      <c r="AD1240" s="478"/>
      <c r="AE1240" s="478"/>
      <c r="AF1240" s="478"/>
      <c r="AG1240" s="478"/>
      <c r="AH1240" s="478"/>
      <c r="AI1240" s="478"/>
      <c r="AJ1240" s="478"/>
      <c r="AK1240" s="478"/>
      <c r="AL1240" s="478"/>
      <c r="AM1240" s="478"/>
      <c r="AN1240" s="478"/>
      <c r="AO1240" s="478"/>
      <c r="AP1240" s="478"/>
      <c r="AQ1240" s="478"/>
      <c r="AR1240" s="478"/>
      <c r="AS1240" s="478"/>
      <c r="AT1240" s="478"/>
      <c r="AU1240" s="478"/>
      <c r="AV1240" s="478"/>
      <c r="AW1240" s="478"/>
      <c r="AX1240" s="478"/>
      <c r="AY1240" s="478"/>
      <c r="AZ1240" s="478"/>
      <c r="BA1240" s="478"/>
      <c r="BB1240" s="478"/>
      <c r="BC1240" s="478"/>
      <c r="BD1240" s="475" t="s">
        <v>3002</v>
      </c>
      <c r="BE1240" s="475"/>
      <c r="BF1240" s="472"/>
      <c r="BG1240" s="472">
        <v>0</v>
      </c>
      <c r="BH1240" s="472">
        <v>0.9</v>
      </c>
      <c r="BI1240" s="472"/>
      <c r="BJ1240" s="472"/>
      <c r="BK1240" s="472"/>
      <c r="BL1240" s="472"/>
      <c r="BM1240" s="472"/>
      <c r="BN1240" s="472"/>
      <c r="BO1240" s="472"/>
      <c r="BP1240" s="472"/>
      <c r="BQ1240" s="472"/>
      <c r="BR1240" s="472"/>
      <c r="BS1240" s="472"/>
      <c r="BT1240" s="472"/>
      <c r="BU1240" s="472"/>
      <c r="BV1240" s="472"/>
      <c r="BW1240" s="472"/>
      <c r="BX1240" s="472"/>
      <c r="BY1240" s="472"/>
      <c r="BZ1240" s="472"/>
      <c r="CA1240" s="472"/>
      <c r="CB1240" s="472"/>
      <c r="CC1240" s="472"/>
      <c r="CD1240" s="472"/>
      <c r="CE1240" s="472"/>
      <c r="CF1240" s="472"/>
      <c r="CG1240" s="472"/>
      <c r="CH1240" s="472"/>
      <c r="CI1240" s="472"/>
      <c r="CJ1240" s="472"/>
      <c r="CK1240" s="472"/>
      <c r="CL1240" s="472"/>
      <c r="CM1240" s="472"/>
      <c r="CN1240" s="472"/>
      <c r="CO1240" s="472"/>
      <c r="CP1240" s="472"/>
      <c r="CQ1240" s="472"/>
      <c r="CR1240" s="472"/>
      <c r="CS1240" s="472"/>
      <c r="CT1240" s="472"/>
      <c r="CU1240" s="472"/>
      <c r="CV1240" s="472"/>
      <c r="CW1240" s="472"/>
      <c r="CX1240" s="472"/>
      <c r="CY1240" s="472"/>
      <c r="CZ1240" s="472"/>
      <c r="DA1240" s="472"/>
      <c r="DB1240" s="472"/>
      <c r="DC1240" s="472"/>
      <c r="DD1240" s="472"/>
      <c r="DE1240" s="472"/>
      <c r="DF1240" s="472"/>
      <c r="DG1240" s="472"/>
      <c r="DH1240" s="472"/>
      <c r="DI1240" s="472"/>
      <c r="DJ1240" s="472"/>
      <c r="DK1240" s="472"/>
      <c r="DL1240" s="472"/>
      <c r="DM1240" s="472"/>
      <c r="DN1240" s="472"/>
      <c r="DO1240" s="472"/>
      <c r="DP1240" s="472"/>
      <c r="DQ1240" s="472"/>
      <c r="DR1240" s="472"/>
      <c r="DS1240" s="472"/>
      <c r="DT1240" s="472"/>
      <c r="DU1240" s="472"/>
      <c r="DV1240" s="472"/>
      <c r="DW1240" s="472"/>
      <c r="DX1240" s="472"/>
      <c r="DY1240" s="472"/>
      <c r="DZ1240" s="472"/>
      <c r="EA1240" s="472"/>
      <c r="EB1240" s="472"/>
      <c r="EC1240" s="472"/>
      <c r="ED1240" s="472"/>
      <c r="EE1240" s="472"/>
      <c r="EF1240" s="472"/>
      <c r="EG1240" s="472"/>
      <c r="EH1240" s="472"/>
      <c r="EI1240" s="472"/>
      <c r="EJ1240" s="472"/>
      <c r="EK1240" s="472"/>
      <c r="EL1240" s="472"/>
      <c r="EM1240" s="472"/>
      <c r="EN1240" s="472"/>
      <c r="EO1240" s="472"/>
      <c r="EP1240" s="472"/>
      <c r="EQ1240" s="472"/>
      <c r="ER1240" s="472"/>
      <c r="ES1240" s="472"/>
      <c r="ET1240" s="472"/>
      <c r="EU1240" s="472"/>
      <c r="EV1240" s="472"/>
      <c r="EW1240" s="472"/>
      <c r="EX1240" s="472"/>
      <c r="EY1240" s="472"/>
      <c r="EZ1240" s="472"/>
      <c r="FA1240" s="472"/>
      <c r="FB1240" s="472"/>
      <c r="FC1240" s="472"/>
      <c r="FD1240" s="472"/>
      <c r="FE1240" s="472"/>
      <c r="FF1240" s="472"/>
      <c r="FG1240" s="472"/>
      <c r="FH1240" s="472"/>
      <c r="FI1240" s="472"/>
      <c r="FJ1240" s="472"/>
      <c r="FK1240" s="472"/>
      <c r="FL1240" s="472"/>
      <c r="FM1240" s="472"/>
      <c r="FN1240" s="472"/>
      <c r="FO1240" s="472"/>
      <c r="FP1240" s="472"/>
      <c r="FQ1240" s="472"/>
      <c r="FR1240" s="472"/>
      <c r="FS1240" s="472"/>
      <c r="FT1240" s="472"/>
      <c r="FU1240" s="472"/>
      <c r="FV1240" s="472"/>
      <c r="FW1240" s="472"/>
      <c r="FX1240" s="472"/>
      <c r="FY1240" s="472"/>
      <c r="FZ1240" s="472"/>
      <c r="GA1240" s="472"/>
      <c r="GB1240" s="472"/>
      <c r="GC1240" s="472"/>
      <c r="GD1240" s="472"/>
      <c r="GE1240" s="472"/>
      <c r="GF1240" s="472"/>
      <c r="GG1240" s="472"/>
      <c r="GH1240" s="472"/>
      <c r="GI1240" s="472"/>
      <c r="GJ1240" s="472"/>
      <c r="GK1240" s="472"/>
      <c r="GL1240" s="472"/>
      <c r="GM1240" s="472"/>
      <c r="GN1240" s="472"/>
      <c r="GO1240" s="472"/>
      <c r="GP1240" s="472"/>
      <c r="GQ1240" s="472"/>
      <c r="GR1240" s="472"/>
      <c r="GS1240" s="472"/>
      <c r="GT1240" s="472"/>
      <c r="GU1240" s="472"/>
      <c r="GV1240" s="472"/>
    </row>
    <row r="1241" spans="1:204" s="473" customFormat="1" x14ac:dyDescent="0.2">
      <c r="A1241" s="491"/>
      <c r="B1241" s="485" t="s">
        <v>3895</v>
      </c>
      <c r="C1241" s="475" t="s">
        <v>151</v>
      </c>
      <c r="D1241" s="478">
        <v>0.05</v>
      </c>
      <c r="E1241" s="478"/>
      <c r="F1241" s="478"/>
      <c r="G1241" s="478"/>
      <c r="H1241" s="478"/>
      <c r="I1241" s="478"/>
      <c r="J1241" s="478"/>
      <c r="K1241" s="478"/>
      <c r="L1241" s="478"/>
      <c r="M1241" s="478"/>
      <c r="N1241" s="478"/>
      <c r="O1241" s="478"/>
      <c r="P1241" s="478"/>
      <c r="Q1241" s="478"/>
      <c r="R1241" s="478"/>
      <c r="S1241" s="478"/>
      <c r="T1241" s="478"/>
      <c r="U1241" s="478"/>
      <c r="V1241" s="478"/>
      <c r="W1241" s="478"/>
      <c r="X1241" s="478">
        <v>0</v>
      </c>
      <c r="Y1241" s="478"/>
      <c r="Z1241" s="478"/>
      <c r="AA1241" s="478"/>
      <c r="AB1241" s="478"/>
      <c r="AC1241" s="478"/>
      <c r="AD1241" s="478"/>
      <c r="AE1241" s="478"/>
      <c r="AF1241" s="478"/>
      <c r="AG1241" s="478"/>
      <c r="AH1241" s="478"/>
      <c r="AI1241" s="478"/>
      <c r="AJ1241" s="478"/>
      <c r="AK1241" s="478"/>
      <c r="AL1241" s="478"/>
      <c r="AM1241" s="478"/>
      <c r="AN1241" s="478"/>
      <c r="AO1241" s="478"/>
      <c r="AP1241" s="478"/>
      <c r="AQ1241" s="478"/>
      <c r="AR1241" s="478"/>
      <c r="AS1241" s="478"/>
      <c r="AT1241" s="478"/>
      <c r="AU1241" s="478"/>
      <c r="AV1241" s="478"/>
      <c r="AW1241" s="478"/>
      <c r="AX1241" s="478"/>
      <c r="AY1241" s="478"/>
      <c r="AZ1241" s="478"/>
      <c r="BA1241" s="478">
        <v>0.05</v>
      </c>
      <c r="BB1241" s="478"/>
      <c r="BC1241" s="478"/>
      <c r="BD1241" s="475" t="s">
        <v>3084</v>
      </c>
      <c r="BE1241" s="475" t="s">
        <v>3896</v>
      </c>
      <c r="BF1241" s="472">
        <v>2017</v>
      </c>
      <c r="BG1241" s="472">
        <v>0.05</v>
      </c>
      <c r="BH1241" s="472">
        <v>0</v>
      </c>
      <c r="BI1241" s="472"/>
      <c r="BJ1241" s="472"/>
      <c r="BK1241" s="472"/>
      <c r="BL1241" s="472"/>
      <c r="BM1241" s="472"/>
      <c r="BN1241" s="472"/>
      <c r="BO1241" s="472"/>
      <c r="BP1241" s="472"/>
      <c r="BQ1241" s="472"/>
      <c r="BR1241" s="472"/>
      <c r="BS1241" s="472"/>
      <c r="BT1241" s="472"/>
      <c r="BU1241" s="472"/>
      <c r="BV1241" s="472"/>
      <c r="BW1241" s="472"/>
      <c r="BX1241" s="472"/>
      <c r="BY1241" s="472"/>
      <c r="BZ1241" s="472"/>
      <c r="CA1241" s="472"/>
      <c r="CB1241" s="472"/>
      <c r="CC1241" s="472"/>
      <c r="CD1241" s="472"/>
      <c r="CE1241" s="472"/>
      <c r="CF1241" s="472"/>
      <c r="CG1241" s="472"/>
      <c r="CH1241" s="472"/>
      <c r="CI1241" s="472"/>
      <c r="CJ1241" s="472"/>
      <c r="CK1241" s="472"/>
      <c r="CL1241" s="472"/>
      <c r="CM1241" s="472"/>
      <c r="CN1241" s="472"/>
      <c r="CO1241" s="472"/>
      <c r="CP1241" s="472"/>
      <c r="CQ1241" s="472"/>
      <c r="CR1241" s="472"/>
      <c r="CS1241" s="472"/>
      <c r="CT1241" s="472"/>
      <c r="CU1241" s="472"/>
      <c r="CV1241" s="472"/>
      <c r="CW1241" s="472"/>
      <c r="CX1241" s="472"/>
      <c r="CY1241" s="472"/>
      <c r="CZ1241" s="472"/>
      <c r="DA1241" s="472"/>
      <c r="DB1241" s="472"/>
      <c r="DC1241" s="472"/>
      <c r="DD1241" s="472"/>
      <c r="DE1241" s="472"/>
      <c r="DF1241" s="472"/>
      <c r="DG1241" s="472"/>
      <c r="DH1241" s="472"/>
      <c r="DI1241" s="472"/>
      <c r="DJ1241" s="472"/>
      <c r="DK1241" s="472"/>
      <c r="DL1241" s="472"/>
      <c r="DM1241" s="472"/>
      <c r="DN1241" s="472"/>
      <c r="DO1241" s="472"/>
      <c r="DP1241" s="472"/>
      <c r="DQ1241" s="472"/>
      <c r="DR1241" s="472"/>
      <c r="DS1241" s="472"/>
      <c r="DT1241" s="472"/>
      <c r="DU1241" s="472"/>
      <c r="DV1241" s="472"/>
      <c r="DW1241" s="472"/>
      <c r="DX1241" s="472"/>
      <c r="DY1241" s="472"/>
      <c r="DZ1241" s="472"/>
      <c r="EA1241" s="472"/>
      <c r="EB1241" s="472"/>
      <c r="EC1241" s="472"/>
      <c r="ED1241" s="472"/>
      <c r="EE1241" s="472"/>
      <c r="EF1241" s="472"/>
      <c r="EG1241" s="472"/>
      <c r="EH1241" s="472"/>
      <c r="EI1241" s="472"/>
      <c r="EJ1241" s="472"/>
      <c r="EK1241" s="472"/>
      <c r="EL1241" s="472"/>
      <c r="EM1241" s="472"/>
      <c r="EN1241" s="472"/>
      <c r="EO1241" s="472"/>
      <c r="EP1241" s="472"/>
      <c r="EQ1241" s="472"/>
      <c r="ER1241" s="472"/>
      <c r="ES1241" s="472"/>
      <c r="ET1241" s="472"/>
      <c r="EU1241" s="472"/>
      <c r="EV1241" s="472"/>
      <c r="EW1241" s="472"/>
      <c r="EX1241" s="472"/>
      <c r="EY1241" s="472"/>
      <c r="EZ1241" s="472"/>
      <c r="FA1241" s="472"/>
      <c r="FB1241" s="472"/>
      <c r="FC1241" s="472"/>
      <c r="FD1241" s="472"/>
      <c r="FE1241" s="472"/>
      <c r="FF1241" s="472"/>
      <c r="FG1241" s="472"/>
      <c r="FH1241" s="472"/>
      <c r="FI1241" s="472"/>
      <c r="FJ1241" s="472"/>
      <c r="FK1241" s="472"/>
      <c r="FL1241" s="472"/>
      <c r="FM1241" s="472"/>
      <c r="FN1241" s="472"/>
      <c r="FO1241" s="472"/>
      <c r="FP1241" s="472"/>
      <c r="FQ1241" s="472"/>
      <c r="FR1241" s="472"/>
      <c r="FS1241" s="472"/>
      <c r="FT1241" s="472"/>
      <c r="FU1241" s="472"/>
      <c r="FV1241" s="472"/>
      <c r="FW1241" s="472"/>
      <c r="FX1241" s="472"/>
      <c r="FY1241" s="472"/>
      <c r="FZ1241" s="472"/>
      <c r="GA1241" s="472"/>
      <c r="GB1241" s="472"/>
      <c r="GC1241" s="472"/>
      <c r="GD1241" s="472"/>
      <c r="GE1241" s="472"/>
      <c r="GF1241" s="472"/>
      <c r="GG1241" s="472"/>
      <c r="GH1241" s="472"/>
      <c r="GI1241" s="472"/>
      <c r="GJ1241" s="472"/>
      <c r="GK1241" s="472"/>
      <c r="GL1241" s="472"/>
      <c r="GM1241" s="472"/>
      <c r="GN1241" s="472"/>
      <c r="GO1241" s="472"/>
      <c r="GP1241" s="472"/>
      <c r="GQ1241" s="472"/>
      <c r="GR1241" s="472"/>
      <c r="GS1241" s="472"/>
      <c r="GT1241" s="472"/>
      <c r="GU1241" s="472"/>
      <c r="GV1241" s="472"/>
    </row>
    <row r="1242" spans="1:204" s="473" customFormat="1" x14ac:dyDescent="0.2">
      <c r="A1242" s="491"/>
      <c r="B1242" s="479" t="s">
        <v>3897</v>
      </c>
      <c r="C1242" s="475" t="s">
        <v>151</v>
      </c>
      <c r="D1242" s="478">
        <v>0.05</v>
      </c>
      <c r="E1242" s="478"/>
      <c r="F1242" s="478"/>
      <c r="G1242" s="478"/>
      <c r="H1242" s="478"/>
      <c r="I1242" s="478"/>
      <c r="J1242" s="478"/>
      <c r="K1242" s="478"/>
      <c r="L1242" s="478"/>
      <c r="M1242" s="478"/>
      <c r="N1242" s="478"/>
      <c r="O1242" s="478"/>
      <c r="P1242" s="478"/>
      <c r="Q1242" s="478"/>
      <c r="R1242" s="478"/>
      <c r="S1242" s="478"/>
      <c r="T1242" s="478"/>
      <c r="U1242" s="478"/>
      <c r="V1242" s="478"/>
      <c r="W1242" s="478"/>
      <c r="X1242" s="478">
        <v>0</v>
      </c>
      <c r="Y1242" s="478"/>
      <c r="Z1242" s="478"/>
      <c r="AA1242" s="478"/>
      <c r="AB1242" s="478"/>
      <c r="AC1242" s="478"/>
      <c r="AD1242" s="478"/>
      <c r="AE1242" s="478"/>
      <c r="AF1242" s="478"/>
      <c r="AG1242" s="478"/>
      <c r="AH1242" s="478"/>
      <c r="AI1242" s="478"/>
      <c r="AJ1242" s="478"/>
      <c r="AK1242" s="478"/>
      <c r="AL1242" s="478"/>
      <c r="AM1242" s="478"/>
      <c r="AN1242" s="478"/>
      <c r="AO1242" s="478"/>
      <c r="AP1242" s="478"/>
      <c r="AQ1242" s="478"/>
      <c r="AR1242" s="478"/>
      <c r="AS1242" s="478"/>
      <c r="AT1242" s="478"/>
      <c r="AU1242" s="478"/>
      <c r="AV1242" s="478"/>
      <c r="AW1242" s="478"/>
      <c r="AX1242" s="478"/>
      <c r="AY1242" s="478"/>
      <c r="AZ1242" s="478"/>
      <c r="BA1242" s="478">
        <v>0.05</v>
      </c>
      <c r="BB1242" s="478"/>
      <c r="BC1242" s="478"/>
      <c r="BD1242" s="475" t="s">
        <v>3084</v>
      </c>
      <c r="BE1242" s="480" t="s">
        <v>3898</v>
      </c>
      <c r="BF1242" s="472">
        <v>2017</v>
      </c>
      <c r="BG1242" s="472">
        <v>0.05</v>
      </c>
      <c r="BH1242" s="472">
        <v>0</v>
      </c>
      <c r="BI1242" s="472"/>
      <c r="BJ1242" s="472"/>
      <c r="BK1242" s="472"/>
      <c r="BL1242" s="472"/>
      <c r="BM1242" s="472"/>
      <c r="BN1242" s="472"/>
      <c r="BO1242" s="472"/>
      <c r="BP1242" s="472"/>
      <c r="BQ1242" s="472"/>
      <c r="BR1242" s="472"/>
      <c r="BS1242" s="472"/>
      <c r="BT1242" s="472"/>
      <c r="BU1242" s="472"/>
      <c r="BV1242" s="472"/>
      <c r="BW1242" s="472"/>
      <c r="BX1242" s="472"/>
      <c r="BY1242" s="472"/>
      <c r="BZ1242" s="472"/>
      <c r="CA1242" s="472"/>
      <c r="CB1242" s="472"/>
      <c r="CC1242" s="472"/>
      <c r="CD1242" s="472"/>
      <c r="CE1242" s="472"/>
      <c r="CF1242" s="472"/>
      <c r="CG1242" s="472"/>
      <c r="CH1242" s="472"/>
      <c r="CI1242" s="472"/>
      <c r="CJ1242" s="472"/>
      <c r="CK1242" s="472"/>
      <c r="CL1242" s="472"/>
      <c r="CM1242" s="472"/>
      <c r="CN1242" s="472"/>
      <c r="CO1242" s="472"/>
      <c r="CP1242" s="472"/>
      <c r="CQ1242" s="472"/>
      <c r="CR1242" s="472"/>
      <c r="CS1242" s="472"/>
      <c r="CT1242" s="472"/>
      <c r="CU1242" s="472"/>
      <c r="CV1242" s="472"/>
      <c r="CW1242" s="472"/>
      <c r="CX1242" s="472"/>
      <c r="CY1242" s="472"/>
      <c r="CZ1242" s="472"/>
      <c r="DA1242" s="472"/>
      <c r="DB1242" s="472"/>
      <c r="DC1242" s="472"/>
      <c r="DD1242" s="472"/>
      <c r="DE1242" s="472"/>
      <c r="DF1242" s="472"/>
      <c r="DG1242" s="472"/>
      <c r="DH1242" s="472"/>
      <c r="DI1242" s="472"/>
      <c r="DJ1242" s="472"/>
      <c r="DK1242" s="472"/>
      <c r="DL1242" s="472"/>
      <c r="DM1242" s="472"/>
      <c r="DN1242" s="472"/>
      <c r="DO1242" s="472"/>
      <c r="DP1242" s="472"/>
      <c r="DQ1242" s="472"/>
      <c r="DR1242" s="472"/>
      <c r="DS1242" s="472"/>
      <c r="DT1242" s="472"/>
      <c r="DU1242" s="472"/>
      <c r="DV1242" s="472"/>
      <c r="DW1242" s="472"/>
      <c r="DX1242" s="472"/>
      <c r="DY1242" s="472"/>
      <c r="DZ1242" s="472"/>
      <c r="EA1242" s="472"/>
      <c r="EB1242" s="472"/>
      <c r="EC1242" s="472"/>
      <c r="ED1242" s="472"/>
      <c r="EE1242" s="472"/>
      <c r="EF1242" s="472"/>
      <c r="EG1242" s="472"/>
      <c r="EH1242" s="472"/>
      <c r="EI1242" s="472"/>
      <c r="EJ1242" s="472"/>
      <c r="EK1242" s="472"/>
      <c r="EL1242" s="472"/>
      <c r="EM1242" s="472"/>
      <c r="EN1242" s="472"/>
      <c r="EO1242" s="472"/>
      <c r="EP1242" s="472"/>
      <c r="EQ1242" s="472"/>
      <c r="ER1242" s="472"/>
      <c r="ES1242" s="472"/>
      <c r="ET1242" s="472"/>
      <c r="EU1242" s="472"/>
      <c r="EV1242" s="472"/>
      <c r="EW1242" s="472"/>
      <c r="EX1242" s="472"/>
      <c r="EY1242" s="472"/>
      <c r="EZ1242" s="472"/>
      <c r="FA1242" s="472"/>
      <c r="FB1242" s="472"/>
      <c r="FC1242" s="472"/>
      <c r="FD1242" s="472"/>
      <c r="FE1242" s="472"/>
      <c r="FF1242" s="472"/>
      <c r="FG1242" s="472"/>
      <c r="FH1242" s="472"/>
      <c r="FI1242" s="472"/>
      <c r="FJ1242" s="472"/>
      <c r="FK1242" s="472"/>
      <c r="FL1242" s="472"/>
      <c r="FM1242" s="472"/>
      <c r="FN1242" s="472"/>
      <c r="FO1242" s="472"/>
      <c r="FP1242" s="472"/>
      <c r="FQ1242" s="472"/>
      <c r="FR1242" s="472"/>
      <c r="FS1242" s="472"/>
      <c r="FT1242" s="472"/>
      <c r="FU1242" s="472"/>
      <c r="FV1242" s="472"/>
      <c r="FW1242" s="472"/>
      <c r="FX1242" s="472"/>
      <c r="FY1242" s="472"/>
      <c r="FZ1242" s="472"/>
      <c r="GA1242" s="472"/>
      <c r="GB1242" s="472"/>
      <c r="GC1242" s="472"/>
      <c r="GD1242" s="472"/>
      <c r="GE1242" s="472"/>
      <c r="GF1242" s="472"/>
      <c r="GG1242" s="472"/>
      <c r="GH1242" s="472"/>
      <c r="GI1242" s="472"/>
      <c r="GJ1242" s="472"/>
      <c r="GK1242" s="472"/>
      <c r="GL1242" s="472"/>
      <c r="GM1242" s="472"/>
      <c r="GN1242" s="472"/>
      <c r="GO1242" s="472"/>
      <c r="GP1242" s="472"/>
      <c r="GQ1242" s="472"/>
      <c r="GR1242" s="472"/>
      <c r="GS1242" s="472"/>
      <c r="GT1242" s="472"/>
      <c r="GU1242" s="472"/>
      <c r="GV1242" s="472"/>
    </row>
    <row r="1243" spans="1:204" s="473" customFormat="1" x14ac:dyDescent="0.2">
      <c r="A1243" s="491"/>
      <c r="B1243" s="481" t="s">
        <v>3899</v>
      </c>
      <c r="C1243" s="475" t="s">
        <v>151</v>
      </c>
      <c r="D1243" s="478">
        <v>0.2</v>
      </c>
      <c r="E1243" s="478"/>
      <c r="F1243" s="478"/>
      <c r="G1243" s="478"/>
      <c r="H1243" s="478">
        <v>0.2</v>
      </c>
      <c r="I1243" s="478"/>
      <c r="J1243" s="478"/>
      <c r="K1243" s="478"/>
      <c r="L1243" s="478"/>
      <c r="M1243" s="478"/>
      <c r="N1243" s="478"/>
      <c r="O1243" s="478"/>
      <c r="P1243" s="478"/>
      <c r="Q1243" s="478"/>
      <c r="R1243" s="478"/>
      <c r="S1243" s="478"/>
      <c r="T1243" s="478"/>
      <c r="U1243" s="478"/>
      <c r="V1243" s="478"/>
      <c r="W1243" s="478"/>
      <c r="X1243" s="478">
        <v>0</v>
      </c>
      <c r="Y1243" s="478"/>
      <c r="Z1243" s="478"/>
      <c r="AA1243" s="478"/>
      <c r="AB1243" s="478"/>
      <c r="AC1243" s="478"/>
      <c r="AD1243" s="478"/>
      <c r="AE1243" s="478"/>
      <c r="AF1243" s="478"/>
      <c r="AG1243" s="478"/>
      <c r="AH1243" s="478"/>
      <c r="AI1243" s="478"/>
      <c r="AJ1243" s="478"/>
      <c r="AK1243" s="478"/>
      <c r="AL1243" s="478"/>
      <c r="AM1243" s="478"/>
      <c r="AN1243" s="478"/>
      <c r="AO1243" s="478"/>
      <c r="AP1243" s="478"/>
      <c r="AQ1243" s="478"/>
      <c r="AR1243" s="478"/>
      <c r="AS1243" s="478"/>
      <c r="AT1243" s="478"/>
      <c r="AU1243" s="478"/>
      <c r="AV1243" s="478"/>
      <c r="AW1243" s="478"/>
      <c r="AX1243" s="478"/>
      <c r="AY1243" s="478"/>
      <c r="AZ1243" s="478"/>
      <c r="BA1243" s="478"/>
      <c r="BB1243" s="478"/>
      <c r="BC1243" s="478"/>
      <c r="BD1243" s="475" t="s">
        <v>1477</v>
      </c>
      <c r="BE1243" s="480" t="s">
        <v>3900</v>
      </c>
      <c r="BF1243" s="472">
        <v>2017</v>
      </c>
      <c r="BG1243" s="472">
        <v>0.2</v>
      </c>
      <c r="BH1243" s="472">
        <v>0</v>
      </c>
      <c r="BI1243" s="472"/>
      <c r="BJ1243" s="472"/>
      <c r="BK1243" s="472"/>
      <c r="BL1243" s="472"/>
      <c r="BM1243" s="472"/>
      <c r="BN1243" s="472"/>
      <c r="BO1243" s="472"/>
      <c r="BP1243" s="472"/>
      <c r="BQ1243" s="472"/>
      <c r="BR1243" s="472"/>
      <c r="BS1243" s="472"/>
      <c r="BT1243" s="472"/>
      <c r="BU1243" s="472"/>
      <c r="BV1243" s="472"/>
      <c r="BW1243" s="472"/>
      <c r="BX1243" s="472"/>
      <c r="BY1243" s="472"/>
      <c r="BZ1243" s="472"/>
      <c r="CA1243" s="472"/>
      <c r="CB1243" s="472"/>
      <c r="CC1243" s="472"/>
      <c r="CD1243" s="472"/>
      <c r="CE1243" s="472"/>
      <c r="CF1243" s="472"/>
      <c r="CG1243" s="472"/>
      <c r="CH1243" s="472"/>
      <c r="CI1243" s="472"/>
      <c r="CJ1243" s="472"/>
      <c r="CK1243" s="472"/>
      <c r="CL1243" s="472"/>
      <c r="CM1243" s="472"/>
      <c r="CN1243" s="472"/>
      <c r="CO1243" s="472"/>
      <c r="CP1243" s="472"/>
      <c r="CQ1243" s="472"/>
      <c r="CR1243" s="472"/>
      <c r="CS1243" s="472"/>
      <c r="CT1243" s="472"/>
      <c r="CU1243" s="472"/>
      <c r="CV1243" s="472"/>
      <c r="CW1243" s="472"/>
      <c r="CX1243" s="472"/>
      <c r="CY1243" s="472"/>
      <c r="CZ1243" s="472"/>
      <c r="DA1243" s="472"/>
      <c r="DB1243" s="472"/>
      <c r="DC1243" s="472"/>
      <c r="DD1243" s="472"/>
      <c r="DE1243" s="472"/>
      <c r="DF1243" s="472"/>
      <c r="DG1243" s="472"/>
      <c r="DH1243" s="472"/>
      <c r="DI1243" s="472"/>
      <c r="DJ1243" s="472"/>
      <c r="DK1243" s="472"/>
      <c r="DL1243" s="472"/>
      <c r="DM1243" s="472"/>
      <c r="DN1243" s="472"/>
      <c r="DO1243" s="472"/>
      <c r="DP1243" s="472"/>
      <c r="DQ1243" s="472"/>
      <c r="DR1243" s="472"/>
      <c r="DS1243" s="472"/>
      <c r="DT1243" s="472"/>
      <c r="DU1243" s="472"/>
      <c r="DV1243" s="472"/>
      <c r="DW1243" s="472"/>
      <c r="DX1243" s="472"/>
      <c r="DY1243" s="472"/>
      <c r="DZ1243" s="472"/>
      <c r="EA1243" s="472"/>
      <c r="EB1243" s="472"/>
      <c r="EC1243" s="472"/>
      <c r="ED1243" s="472"/>
      <c r="EE1243" s="472"/>
      <c r="EF1243" s="472"/>
      <c r="EG1243" s="472"/>
      <c r="EH1243" s="472"/>
      <c r="EI1243" s="472"/>
      <c r="EJ1243" s="472"/>
      <c r="EK1243" s="472"/>
      <c r="EL1243" s="472"/>
      <c r="EM1243" s="472"/>
      <c r="EN1243" s="472"/>
      <c r="EO1243" s="472"/>
      <c r="EP1243" s="472"/>
      <c r="EQ1243" s="472"/>
      <c r="ER1243" s="472"/>
      <c r="ES1243" s="472"/>
      <c r="ET1243" s="472"/>
      <c r="EU1243" s="472"/>
      <c r="EV1243" s="472"/>
      <c r="EW1243" s="472"/>
      <c r="EX1243" s="472"/>
      <c r="EY1243" s="472"/>
      <c r="EZ1243" s="472"/>
      <c r="FA1243" s="472"/>
      <c r="FB1243" s="472"/>
      <c r="FC1243" s="472"/>
      <c r="FD1243" s="472"/>
      <c r="FE1243" s="472"/>
      <c r="FF1243" s="472"/>
      <c r="FG1243" s="472"/>
      <c r="FH1243" s="472"/>
      <c r="FI1243" s="472"/>
      <c r="FJ1243" s="472"/>
      <c r="FK1243" s="472"/>
      <c r="FL1243" s="472"/>
      <c r="FM1243" s="472"/>
      <c r="FN1243" s="472"/>
      <c r="FO1243" s="472"/>
      <c r="FP1243" s="472"/>
      <c r="FQ1243" s="472"/>
      <c r="FR1243" s="472"/>
      <c r="FS1243" s="472"/>
      <c r="FT1243" s="472"/>
      <c r="FU1243" s="472"/>
      <c r="FV1243" s="472"/>
      <c r="FW1243" s="472"/>
      <c r="FX1243" s="472"/>
      <c r="FY1243" s="472"/>
      <c r="FZ1243" s="472"/>
      <c r="GA1243" s="472"/>
      <c r="GB1243" s="472"/>
      <c r="GC1243" s="472"/>
      <c r="GD1243" s="472"/>
      <c r="GE1243" s="472"/>
      <c r="GF1243" s="472"/>
      <c r="GG1243" s="472"/>
      <c r="GH1243" s="472"/>
      <c r="GI1243" s="472"/>
      <c r="GJ1243" s="472"/>
      <c r="GK1243" s="472"/>
      <c r="GL1243" s="472"/>
      <c r="GM1243" s="472"/>
      <c r="GN1243" s="472"/>
      <c r="GO1243" s="472"/>
      <c r="GP1243" s="472"/>
      <c r="GQ1243" s="472"/>
      <c r="GR1243" s="472"/>
      <c r="GS1243" s="472"/>
      <c r="GT1243" s="472"/>
      <c r="GU1243" s="472"/>
      <c r="GV1243" s="472"/>
    </row>
    <row r="1244" spans="1:204" s="473" customFormat="1" x14ac:dyDescent="0.2">
      <c r="A1244" s="491"/>
      <c r="B1244" s="481" t="s">
        <v>3901</v>
      </c>
      <c r="C1244" s="475" t="s">
        <v>151</v>
      </c>
      <c r="D1244" s="478">
        <v>0.2</v>
      </c>
      <c r="E1244" s="478"/>
      <c r="F1244" s="478"/>
      <c r="G1244" s="478"/>
      <c r="H1244" s="478"/>
      <c r="I1244" s="478"/>
      <c r="J1244" s="478"/>
      <c r="K1244" s="478"/>
      <c r="L1244" s="478"/>
      <c r="M1244" s="478"/>
      <c r="N1244" s="478"/>
      <c r="O1244" s="478"/>
      <c r="P1244" s="478"/>
      <c r="Q1244" s="478"/>
      <c r="R1244" s="478"/>
      <c r="S1244" s="478"/>
      <c r="T1244" s="478"/>
      <c r="U1244" s="478"/>
      <c r="V1244" s="478"/>
      <c r="W1244" s="478"/>
      <c r="X1244" s="478">
        <v>0</v>
      </c>
      <c r="Y1244" s="478"/>
      <c r="Z1244" s="478"/>
      <c r="AA1244" s="478"/>
      <c r="AB1244" s="478"/>
      <c r="AC1244" s="478"/>
      <c r="AD1244" s="478"/>
      <c r="AE1244" s="478"/>
      <c r="AF1244" s="478"/>
      <c r="AG1244" s="478"/>
      <c r="AH1244" s="478"/>
      <c r="AI1244" s="478"/>
      <c r="AJ1244" s="478"/>
      <c r="AK1244" s="478"/>
      <c r="AL1244" s="478"/>
      <c r="AM1244" s="478"/>
      <c r="AN1244" s="478"/>
      <c r="AO1244" s="478"/>
      <c r="AP1244" s="478"/>
      <c r="AQ1244" s="478"/>
      <c r="AR1244" s="478"/>
      <c r="AS1244" s="478"/>
      <c r="AT1244" s="478"/>
      <c r="AU1244" s="478"/>
      <c r="AV1244" s="478"/>
      <c r="AW1244" s="478"/>
      <c r="AX1244" s="478"/>
      <c r="AY1244" s="478"/>
      <c r="AZ1244" s="478"/>
      <c r="BA1244" s="478"/>
      <c r="BB1244" s="478"/>
      <c r="BC1244" s="478"/>
      <c r="BD1244" s="475" t="s">
        <v>1477</v>
      </c>
      <c r="BE1244" s="480"/>
      <c r="BF1244" s="472"/>
      <c r="BG1244" s="472">
        <v>0</v>
      </c>
      <c r="BH1244" s="472">
        <v>0.2</v>
      </c>
      <c r="BI1244" s="472"/>
      <c r="BJ1244" s="472"/>
      <c r="BK1244" s="472"/>
      <c r="BL1244" s="472"/>
      <c r="BM1244" s="472"/>
      <c r="BN1244" s="472"/>
      <c r="BO1244" s="472"/>
      <c r="BP1244" s="472"/>
      <c r="BQ1244" s="472"/>
      <c r="BR1244" s="472"/>
      <c r="BS1244" s="472"/>
      <c r="BT1244" s="472"/>
      <c r="BU1244" s="472"/>
      <c r="BV1244" s="472"/>
      <c r="BW1244" s="472"/>
      <c r="BX1244" s="472"/>
      <c r="BY1244" s="472"/>
      <c r="BZ1244" s="472"/>
      <c r="CA1244" s="472"/>
      <c r="CB1244" s="472"/>
      <c r="CC1244" s="472"/>
      <c r="CD1244" s="472"/>
      <c r="CE1244" s="472"/>
      <c r="CF1244" s="472"/>
      <c r="CG1244" s="472"/>
      <c r="CH1244" s="472"/>
      <c r="CI1244" s="472"/>
      <c r="CJ1244" s="472"/>
      <c r="CK1244" s="472"/>
      <c r="CL1244" s="472"/>
      <c r="CM1244" s="472"/>
      <c r="CN1244" s="472"/>
      <c r="CO1244" s="472"/>
      <c r="CP1244" s="472"/>
      <c r="CQ1244" s="472"/>
      <c r="CR1244" s="472"/>
      <c r="CS1244" s="472"/>
      <c r="CT1244" s="472"/>
      <c r="CU1244" s="472"/>
      <c r="CV1244" s="472"/>
      <c r="CW1244" s="472"/>
      <c r="CX1244" s="472"/>
      <c r="CY1244" s="472"/>
      <c r="CZ1244" s="472"/>
      <c r="DA1244" s="472"/>
      <c r="DB1244" s="472"/>
      <c r="DC1244" s="472"/>
      <c r="DD1244" s="472"/>
      <c r="DE1244" s="472"/>
      <c r="DF1244" s="472"/>
      <c r="DG1244" s="472"/>
      <c r="DH1244" s="472"/>
      <c r="DI1244" s="472"/>
      <c r="DJ1244" s="472"/>
      <c r="DK1244" s="472"/>
      <c r="DL1244" s="472"/>
      <c r="DM1244" s="472"/>
      <c r="DN1244" s="472"/>
      <c r="DO1244" s="472"/>
      <c r="DP1244" s="472"/>
      <c r="DQ1244" s="472"/>
      <c r="DR1244" s="472"/>
      <c r="DS1244" s="472"/>
      <c r="DT1244" s="472"/>
      <c r="DU1244" s="472"/>
      <c r="DV1244" s="472"/>
      <c r="DW1244" s="472"/>
      <c r="DX1244" s="472"/>
      <c r="DY1244" s="472"/>
      <c r="DZ1244" s="472"/>
      <c r="EA1244" s="472"/>
      <c r="EB1244" s="472"/>
      <c r="EC1244" s="472"/>
      <c r="ED1244" s="472"/>
      <c r="EE1244" s="472"/>
      <c r="EF1244" s="472"/>
      <c r="EG1244" s="472"/>
      <c r="EH1244" s="472"/>
      <c r="EI1244" s="472"/>
      <c r="EJ1244" s="472"/>
      <c r="EK1244" s="472"/>
      <c r="EL1244" s="472"/>
      <c r="EM1244" s="472"/>
      <c r="EN1244" s="472"/>
      <c r="EO1244" s="472"/>
      <c r="EP1244" s="472"/>
      <c r="EQ1244" s="472"/>
      <c r="ER1244" s="472"/>
      <c r="ES1244" s="472"/>
      <c r="ET1244" s="472"/>
      <c r="EU1244" s="472"/>
      <c r="EV1244" s="472"/>
      <c r="EW1244" s="472"/>
      <c r="EX1244" s="472"/>
      <c r="EY1244" s="472"/>
      <c r="EZ1244" s="472"/>
      <c r="FA1244" s="472"/>
      <c r="FB1244" s="472"/>
      <c r="FC1244" s="472"/>
      <c r="FD1244" s="472"/>
      <c r="FE1244" s="472"/>
      <c r="FF1244" s="472"/>
      <c r="FG1244" s="472"/>
      <c r="FH1244" s="472"/>
      <c r="FI1244" s="472"/>
      <c r="FJ1244" s="472"/>
      <c r="FK1244" s="472"/>
      <c r="FL1244" s="472"/>
      <c r="FM1244" s="472"/>
      <c r="FN1244" s="472"/>
      <c r="FO1244" s="472"/>
      <c r="FP1244" s="472"/>
      <c r="FQ1244" s="472"/>
      <c r="FR1244" s="472"/>
      <c r="FS1244" s="472"/>
      <c r="FT1244" s="472"/>
      <c r="FU1244" s="472"/>
      <c r="FV1244" s="472"/>
      <c r="FW1244" s="472"/>
      <c r="FX1244" s="472"/>
      <c r="FY1244" s="472"/>
      <c r="FZ1244" s="472"/>
      <c r="GA1244" s="472"/>
      <c r="GB1244" s="472"/>
      <c r="GC1244" s="472"/>
      <c r="GD1244" s="472"/>
      <c r="GE1244" s="472"/>
      <c r="GF1244" s="472"/>
      <c r="GG1244" s="472"/>
      <c r="GH1244" s="472"/>
      <c r="GI1244" s="472"/>
      <c r="GJ1244" s="472"/>
      <c r="GK1244" s="472"/>
      <c r="GL1244" s="472"/>
      <c r="GM1244" s="472"/>
      <c r="GN1244" s="472"/>
      <c r="GO1244" s="472"/>
      <c r="GP1244" s="472"/>
      <c r="GQ1244" s="472"/>
      <c r="GR1244" s="472"/>
      <c r="GS1244" s="472"/>
      <c r="GT1244" s="472"/>
      <c r="GU1244" s="472"/>
      <c r="GV1244" s="472"/>
    </row>
    <row r="1245" spans="1:204" s="473" customFormat="1" x14ac:dyDescent="0.2">
      <c r="A1245" s="491"/>
      <c r="B1245" s="479" t="s">
        <v>3902</v>
      </c>
      <c r="C1245" s="475" t="s">
        <v>151</v>
      </c>
      <c r="D1245" s="478">
        <v>0.06</v>
      </c>
      <c r="E1245" s="478"/>
      <c r="F1245" s="478"/>
      <c r="G1245" s="478"/>
      <c r="H1245" s="478"/>
      <c r="I1245" s="478"/>
      <c r="J1245" s="478"/>
      <c r="K1245" s="478"/>
      <c r="L1245" s="478"/>
      <c r="M1245" s="478"/>
      <c r="N1245" s="478"/>
      <c r="O1245" s="478"/>
      <c r="P1245" s="478"/>
      <c r="Q1245" s="478"/>
      <c r="R1245" s="478"/>
      <c r="S1245" s="478"/>
      <c r="T1245" s="478"/>
      <c r="U1245" s="478"/>
      <c r="V1245" s="478"/>
      <c r="W1245" s="478"/>
      <c r="X1245" s="478">
        <v>0.06</v>
      </c>
      <c r="Y1245" s="478"/>
      <c r="Z1245" s="478"/>
      <c r="AA1245" s="478"/>
      <c r="AB1245" s="478"/>
      <c r="AC1245" s="478"/>
      <c r="AD1245" s="478"/>
      <c r="AE1245" s="478"/>
      <c r="AF1245" s="478">
        <v>0.06</v>
      </c>
      <c r="AG1245" s="478"/>
      <c r="AH1245" s="478"/>
      <c r="AI1245" s="478"/>
      <c r="AJ1245" s="478"/>
      <c r="AK1245" s="478"/>
      <c r="AL1245" s="478"/>
      <c r="AM1245" s="478"/>
      <c r="AN1245" s="478"/>
      <c r="AO1245" s="478"/>
      <c r="AP1245" s="478"/>
      <c r="AQ1245" s="478"/>
      <c r="AR1245" s="478"/>
      <c r="AS1245" s="478"/>
      <c r="AT1245" s="478"/>
      <c r="AU1245" s="478"/>
      <c r="AV1245" s="478"/>
      <c r="AW1245" s="478"/>
      <c r="AX1245" s="478"/>
      <c r="AY1245" s="478"/>
      <c r="AZ1245" s="478"/>
      <c r="BA1245" s="478"/>
      <c r="BB1245" s="478"/>
      <c r="BC1245" s="478"/>
      <c r="BD1245" s="475" t="s">
        <v>1481</v>
      </c>
      <c r="BE1245" s="480" t="s">
        <v>3903</v>
      </c>
      <c r="BF1245" s="472">
        <v>2017</v>
      </c>
      <c r="BG1245" s="472">
        <v>0.06</v>
      </c>
      <c r="BH1245" s="472">
        <v>0</v>
      </c>
      <c r="BI1245" s="472"/>
      <c r="BJ1245" s="472"/>
      <c r="BK1245" s="472"/>
      <c r="BL1245" s="472"/>
      <c r="BM1245" s="472"/>
      <c r="BN1245" s="472"/>
      <c r="BO1245" s="472"/>
      <c r="BP1245" s="472"/>
      <c r="BQ1245" s="472"/>
      <c r="BR1245" s="472"/>
      <c r="BS1245" s="472"/>
      <c r="BT1245" s="472"/>
      <c r="BU1245" s="472"/>
      <c r="BV1245" s="472"/>
      <c r="BW1245" s="472"/>
      <c r="BX1245" s="472"/>
      <c r="BY1245" s="472"/>
      <c r="BZ1245" s="472"/>
      <c r="CA1245" s="472"/>
      <c r="CB1245" s="472"/>
      <c r="CC1245" s="472"/>
      <c r="CD1245" s="472"/>
      <c r="CE1245" s="472"/>
      <c r="CF1245" s="472"/>
      <c r="CG1245" s="472"/>
      <c r="CH1245" s="472"/>
      <c r="CI1245" s="472"/>
      <c r="CJ1245" s="472"/>
      <c r="CK1245" s="472"/>
      <c r="CL1245" s="472"/>
      <c r="CM1245" s="472"/>
      <c r="CN1245" s="472"/>
      <c r="CO1245" s="472"/>
      <c r="CP1245" s="472"/>
      <c r="CQ1245" s="472"/>
      <c r="CR1245" s="472"/>
      <c r="CS1245" s="472"/>
      <c r="CT1245" s="472"/>
      <c r="CU1245" s="472"/>
      <c r="CV1245" s="472"/>
      <c r="CW1245" s="472"/>
      <c r="CX1245" s="472"/>
      <c r="CY1245" s="472"/>
      <c r="CZ1245" s="472"/>
      <c r="DA1245" s="472"/>
      <c r="DB1245" s="472"/>
      <c r="DC1245" s="472"/>
      <c r="DD1245" s="472"/>
      <c r="DE1245" s="472"/>
      <c r="DF1245" s="472"/>
      <c r="DG1245" s="472"/>
      <c r="DH1245" s="472"/>
      <c r="DI1245" s="472"/>
      <c r="DJ1245" s="472"/>
      <c r="DK1245" s="472"/>
      <c r="DL1245" s="472"/>
      <c r="DM1245" s="472"/>
      <c r="DN1245" s="472"/>
      <c r="DO1245" s="472"/>
      <c r="DP1245" s="472"/>
      <c r="DQ1245" s="472"/>
      <c r="DR1245" s="472"/>
      <c r="DS1245" s="472"/>
      <c r="DT1245" s="472"/>
      <c r="DU1245" s="472"/>
      <c r="DV1245" s="472"/>
      <c r="DW1245" s="472"/>
      <c r="DX1245" s="472"/>
      <c r="DY1245" s="472"/>
      <c r="DZ1245" s="472"/>
      <c r="EA1245" s="472"/>
      <c r="EB1245" s="472"/>
      <c r="EC1245" s="472"/>
      <c r="ED1245" s="472"/>
      <c r="EE1245" s="472"/>
      <c r="EF1245" s="472"/>
      <c r="EG1245" s="472"/>
      <c r="EH1245" s="472"/>
      <c r="EI1245" s="472"/>
      <c r="EJ1245" s="472"/>
      <c r="EK1245" s="472"/>
      <c r="EL1245" s="472"/>
      <c r="EM1245" s="472"/>
      <c r="EN1245" s="472"/>
      <c r="EO1245" s="472"/>
      <c r="EP1245" s="472"/>
      <c r="EQ1245" s="472"/>
      <c r="ER1245" s="472"/>
      <c r="ES1245" s="472"/>
      <c r="ET1245" s="472"/>
      <c r="EU1245" s="472"/>
      <c r="EV1245" s="472"/>
      <c r="EW1245" s="472"/>
      <c r="EX1245" s="472"/>
      <c r="EY1245" s="472"/>
      <c r="EZ1245" s="472"/>
      <c r="FA1245" s="472"/>
      <c r="FB1245" s="472"/>
      <c r="FC1245" s="472"/>
      <c r="FD1245" s="472"/>
      <c r="FE1245" s="472"/>
      <c r="FF1245" s="472"/>
      <c r="FG1245" s="472"/>
      <c r="FH1245" s="472"/>
      <c r="FI1245" s="472"/>
      <c r="FJ1245" s="472"/>
      <c r="FK1245" s="472"/>
      <c r="FL1245" s="472"/>
      <c r="FM1245" s="472"/>
      <c r="FN1245" s="472"/>
      <c r="FO1245" s="472"/>
      <c r="FP1245" s="472"/>
      <c r="FQ1245" s="472"/>
      <c r="FR1245" s="472"/>
      <c r="FS1245" s="472"/>
      <c r="FT1245" s="472"/>
      <c r="FU1245" s="472"/>
      <c r="FV1245" s="472"/>
      <c r="FW1245" s="472"/>
      <c r="FX1245" s="472"/>
      <c r="FY1245" s="472"/>
      <c r="FZ1245" s="472"/>
      <c r="GA1245" s="472"/>
      <c r="GB1245" s="472"/>
      <c r="GC1245" s="472"/>
      <c r="GD1245" s="472"/>
      <c r="GE1245" s="472"/>
      <c r="GF1245" s="472"/>
      <c r="GG1245" s="472"/>
      <c r="GH1245" s="472"/>
      <c r="GI1245" s="472"/>
      <c r="GJ1245" s="472"/>
      <c r="GK1245" s="472"/>
      <c r="GL1245" s="472"/>
      <c r="GM1245" s="472"/>
      <c r="GN1245" s="472"/>
      <c r="GO1245" s="472"/>
      <c r="GP1245" s="472"/>
      <c r="GQ1245" s="472"/>
      <c r="GR1245" s="472"/>
      <c r="GS1245" s="472"/>
      <c r="GT1245" s="472"/>
      <c r="GU1245" s="472"/>
      <c r="GV1245" s="472"/>
    </row>
    <row r="1246" spans="1:204" s="473" customFormat="1" x14ac:dyDescent="0.2">
      <c r="A1246" s="491"/>
      <c r="B1246" s="481" t="s">
        <v>3904</v>
      </c>
      <c r="C1246" s="475" t="s">
        <v>151</v>
      </c>
      <c r="D1246" s="478">
        <v>0.2</v>
      </c>
      <c r="E1246" s="478"/>
      <c r="F1246" s="478"/>
      <c r="G1246" s="478"/>
      <c r="H1246" s="478"/>
      <c r="I1246" s="478"/>
      <c r="J1246" s="478"/>
      <c r="K1246" s="478"/>
      <c r="L1246" s="478"/>
      <c r="M1246" s="478"/>
      <c r="N1246" s="478"/>
      <c r="O1246" s="478"/>
      <c r="P1246" s="478"/>
      <c r="Q1246" s="478"/>
      <c r="R1246" s="478"/>
      <c r="S1246" s="478"/>
      <c r="T1246" s="478"/>
      <c r="U1246" s="478"/>
      <c r="V1246" s="478"/>
      <c r="W1246" s="478"/>
      <c r="X1246" s="478">
        <v>0</v>
      </c>
      <c r="Y1246" s="478"/>
      <c r="Z1246" s="478"/>
      <c r="AA1246" s="478"/>
      <c r="AB1246" s="478"/>
      <c r="AC1246" s="478"/>
      <c r="AD1246" s="478"/>
      <c r="AE1246" s="478"/>
      <c r="AF1246" s="478"/>
      <c r="AG1246" s="478"/>
      <c r="AH1246" s="478"/>
      <c r="AI1246" s="478"/>
      <c r="AJ1246" s="478"/>
      <c r="AK1246" s="478"/>
      <c r="AL1246" s="478"/>
      <c r="AM1246" s="478"/>
      <c r="AN1246" s="478"/>
      <c r="AO1246" s="478"/>
      <c r="AP1246" s="478"/>
      <c r="AQ1246" s="478"/>
      <c r="AR1246" s="478"/>
      <c r="AS1246" s="478"/>
      <c r="AT1246" s="478"/>
      <c r="AU1246" s="478"/>
      <c r="AV1246" s="478"/>
      <c r="AW1246" s="478"/>
      <c r="AX1246" s="478"/>
      <c r="AY1246" s="478"/>
      <c r="AZ1246" s="478"/>
      <c r="BA1246" s="478"/>
      <c r="BB1246" s="478"/>
      <c r="BC1246" s="478"/>
      <c r="BD1246" s="475" t="s">
        <v>1477</v>
      </c>
      <c r="BE1246" s="480"/>
      <c r="BF1246" s="472"/>
      <c r="BG1246" s="472">
        <v>0</v>
      </c>
      <c r="BH1246" s="472">
        <v>0.2</v>
      </c>
      <c r="BI1246" s="472"/>
      <c r="BJ1246" s="472"/>
      <c r="BK1246" s="472"/>
      <c r="BL1246" s="472"/>
      <c r="BM1246" s="472"/>
      <c r="BN1246" s="472"/>
      <c r="BO1246" s="472"/>
      <c r="BP1246" s="472"/>
      <c r="BQ1246" s="472"/>
      <c r="BR1246" s="472"/>
      <c r="BS1246" s="472"/>
      <c r="BT1246" s="472"/>
      <c r="BU1246" s="472"/>
      <c r="BV1246" s="472"/>
      <c r="BW1246" s="472"/>
      <c r="BX1246" s="472"/>
      <c r="BY1246" s="472"/>
      <c r="BZ1246" s="472"/>
      <c r="CA1246" s="472"/>
      <c r="CB1246" s="472"/>
      <c r="CC1246" s="472"/>
      <c r="CD1246" s="472"/>
      <c r="CE1246" s="472"/>
      <c r="CF1246" s="472"/>
      <c r="CG1246" s="472"/>
      <c r="CH1246" s="472"/>
      <c r="CI1246" s="472"/>
      <c r="CJ1246" s="472"/>
      <c r="CK1246" s="472"/>
      <c r="CL1246" s="472"/>
      <c r="CM1246" s="472"/>
      <c r="CN1246" s="472"/>
      <c r="CO1246" s="472"/>
      <c r="CP1246" s="472"/>
      <c r="CQ1246" s="472"/>
      <c r="CR1246" s="472"/>
      <c r="CS1246" s="472"/>
      <c r="CT1246" s="472"/>
      <c r="CU1246" s="472"/>
      <c r="CV1246" s="472"/>
      <c r="CW1246" s="472"/>
      <c r="CX1246" s="472"/>
      <c r="CY1246" s="472"/>
      <c r="CZ1246" s="472"/>
      <c r="DA1246" s="472"/>
      <c r="DB1246" s="472"/>
      <c r="DC1246" s="472"/>
      <c r="DD1246" s="472"/>
      <c r="DE1246" s="472"/>
      <c r="DF1246" s="472"/>
      <c r="DG1246" s="472"/>
      <c r="DH1246" s="472"/>
      <c r="DI1246" s="472"/>
      <c r="DJ1246" s="472"/>
      <c r="DK1246" s="472"/>
      <c r="DL1246" s="472"/>
      <c r="DM1246" s="472"/>
      <c r="DN1246" s="472"/>
      <c r="DO1246" s="472"/>
      <c r="DP1246" s="472"/>
      <c r="DQ1246" s="472"/>
      <c r="DR1246" s="472"/>
      <c r="DS1246" s="472"/>
      <c r="DT1246" s="472"/>
      <c r="DU1246" s="472"/>
      <c r="DV1246" s="472"/>
      <c r="DW1246" s="472"/>
      <c r="DX1246" s="472"/>
      <c r="DY1246" s="472"/>
      <c r="DZ1246" s="472"/>
      <c r="EA1246" s="472"/>
      <c r="EB1246" s="472"/>
      <c r="EC1246" s="472"/>
      <c r="ED1246" s="472"/>
      <c r="EE1246" s="472"/>
      <c r="EF1246" s="472"/>
      <c r="EG1246" s="472"/>
      <c r="EH1246" s="472"/>
      <c r="EI1246" s="472"/>
      <c r="EJ1246" s="472"/>
      <c r="EK1246" s="472"/>
      <c r="EL1246" s="472"/>
      <c r="EM1246" s="472"/>
      <c r="EN1246" s="472"/>
      <c r="EO1246" s="472"/>
      <c r="EP1246" s="472"/>
      <c r="EQ1246" s="472"/>
      <c r="ER1246" s="472"/>
      <c r="ES1246" s="472"/>
      <c r="ET1246" s="472"/>
      <c r="EU1246" s="472"/>
      <c r="EV1246" s="472"/>
      <c r="EW1246" s="472"/>
      <c r="EX1246" s="472"/>
      <c r="EY1246" s="472"/>
      <c r="EZ1246" s="472"/>
      <c r="FA1246" s="472"/>
      <c r="FB1246" s="472"/>
      <c r="FC1246" s="472"/>
      <c r="FD1246" s="472"/>
      <c r="FE1246" s="472"/>
      <c r="FF1246" s="472"/>
      <c r="FG1246" s="472"/>
      <c r="FH1246" s="472"/>
      <c r="FI1246" s="472"/>
      <c r="FJ1246" s="472"/>
      <c r="FK1246" s="472"/>
      <c r="FL1246" s="472"/>
      <c r="FM1246" s="472"/>
      <c r="FN1246" s="472"/>
      <c r="FO1246" s="472"/>
      <c r="FP1246" s="472"/>
      <c r="FQ1246" s="472"/>
      <c r="FR1246" s="472"/>
      <c r="FS1246" s="472"/>
      <c r="FT1246" s="472"/>
      <c r="FU1246" s="472"/>
      <c r="FV1246" s="472"/>
      <c r="FW1246" s="472"/>
      <c r="FX1246" s="472"/>
      <c r="FY1246" s="472"/>
      <c r="FZ1246" s="472"/>
      <c r="GA1246" s="472"/>
      <c r="GB1246" s="472"/>
      <c r="GC1246" s="472"/>
      <c r="GD1246" s="472"/>
      <c r="GE1246" s="472"/>
      <c r="GF1246" s="472"/>
      <c r="GG1246" s="472"/>
      <c r="GH1246" s="472"/>
      <c r="GI1246" s="472"/>
      <c r="GJ1246" s="472"/>
      <c r="GK1246" s="472"/>
      <c r="GL1246" s="472"/>
      <c r="GM1246" s="472"/>
      <c r="GN1246" s="472"/>
      <c r="GO1246" s="472"/>
      <c r="GP1246" s="472"/>
      <c r="GQ1246" s="472"/>
      <c r="GR1246" s="472"/>
      <c r="GS1246" s="472"/>
      <c r="GT1246" s="472"/>
      <c r="GU1246" s="472"/>
      <c r="GV1246" s="472"/>
    </row>
    <row r="1247" spans="1:204" s="473" customFormat="1" x14ac:dyDescent="0.2">
      <c r="A1247" s="491"/>
      <c r="B1247" s="508" t="s">
        <v>3905</v>
      </c>
      <c r="C1247" s="475" t="s">
        <v>151</v>
      </c>
      <c r="D1247" s="478">
        <v>0.8</v>
      </c>
      <c r="E1247" s="478"/>
      <c r="F1247" s="478"/>
      <c r="G1247" s="478"/>
      <c r="H1247" s="478"/>
      <c r="I1247" s="478"/>
      <c r="J1247" s="478"/>
      <c r="K1247" s="478"/>
      <c r="L1247" s="478"/>
      <c r="M1247" s="478"/>
      <c r="N1247" s="478"/>
      <c r="O1247" s="478"/>
      <c r="P1247" s="478"/>
      <c r="Q1247" s="478"/>
      <c r="R1247" s="478"/>
      <c r="S1247" s="478"/>
      <c r="T1247" s="478"/>
      <c r="U1247" s="478"/>
      <c r="V1247" s="478"/>
      <c r="W1247" s="478"/>
      <c r="X1247" s="478">
        <v>0</v>
      </c>
      <c r="Y1247" s="478"/>
      <c r="Z1247" s="478"/>
      <c r="AA1247" s="478"/>
      <c r="AB1247" s="478"/>
      <c r="AC1247" s="478"/>
      <c r="AD1247" s="478"/>
      <c r="AE1247" s="478"/>
      <c r="AF1247" s="478"/>
      <c r="AG1247" s="478"/>
      <c r="AH1247" s="478"/>
      <c r="AI1247" s="478"/>
      <c r="AJ1247" s="478"/>
      <c r="AK1247" s="478"/>
      <c r="AL1247" s="478"/>
      <c r="AM1247" s="478"/>
      <c r="AN1247" s="478"/>
      <c r="AO1247" s="478"/>
      <c r="AP1247" s="478"/>
      <c r="AQ1247" s="478"/>
      <c r="AR1247" s="478"/>
      <c r="AS1247" s="478"/>
      <c r="AT1247" s="478"/>
      <c r="AU1247" s="478"/>
      <c r="AV1247" s="478"/>
      <c r="AW1247" s="478"/>
      <c r="AX1247" s="478"/>
      <c r="AY1247" s="478"/>
      <c r="AZ1247" s="478"/>
      <c r="BA1247" s="478"/>
      <c r="BB1247" s="478"/>
      <c r="BC1247" s="478"/>
      <c r="BD1247" s="475" t="s">
        <v>1497</v>
      </c>
      <c r="BE1247" s="480"/>
      <c r="BF1247" s="472"/>
      <c r="BG1247" s="472">
        <v>0</v>
      </c>
      <c r="BH1247" s="472">
        <v>0.8</v>
      </c>
      <c r="BI1247" s="472"/>
      <c r="BJ1247" s="472"/>
      <c r="BK1247" s="472"/>
      <c r="BL1247" s="472"/>
      <c r="BM1247" s="472"/>
      <c r="BN1247" s="472"/>
      <c r="BO1247" s="472"/>
      <c r="BP1247" s="472"/>
      <c r="BQ1247" s="472"/>
      <c r="BR1247" s="472"/>
      <c r="BS1247" s="472"/>
      <c r="BT1247" s="472"/>
      <c r="BU1247" s="472"/>
      <c r="BV1247" s="472"/>
      <c r="BW1247" s="472"/>
      <c r="BX1247" s="472"/>
      <c r="BY1247" s="472"/>
      <c r="BZ1247" s="472"/>
      <c r="CA1247" s="472"/>
      <c r="CB1247" s="472"/>
      <c r="CC1247" s="472"/>
      <c r="CD1247" s="472"/>
      <c r="CE1247" s="472"/>
      <c r="CF1247" s="472"/>
      <c r="CG1247" s="472"/>
      <c r="CH1247" s="472"/>
      <c r="CI1247" s="472"/>
      <c r="CJ1247" s="472"/>
      <c r="CK1247" s="472"/>
      <c r="CL1247" s="472"/>
      <c r="CM1247" s="472"/>
      <c r="CN1247" s="472"/>
      <c r="CO1247" s="472"/>
      <c r="CP1247" s="472"/>
      <c r="CQ1247" s="472"/>
      <c r="CR1247" s="472"/>
      <c r="CS1247" s="472"/>
      <c r="CT1247" s="472"/>
      <c r="CU1247" s="472"/>
      <c r="CV1247" s="472"/>
      <c r="CW1247" s="472"/>
      <c r="CX1247" s="472"/>
      <c r="CY1247" s="472"/>
      <c r="CZ1247" s="472"/>
      <c r="DA1247" s="472"/>
      <c r="DB1247" s="472"/>
      <c r="DC1247" s="472"/>
      <c r="DD1247" s="472"/>
      <c r="DE1247" s="472"/>
      <c r="DF1247" s="472"/>
      <c r="DG1247" s="472"/>
      <c r="DH1247" s="472"/>
      <c r="DI1247" s="472"/>
      <c r="DJ1247" s="472"/>
      <c r="DK1247" s="472"/>
      <c r="DL1247" s="472"/>
      <c r="DM1247" s="472"/>
      <c r="DN1247" s="472"/>
      <c r="DO1247" s="472"/>
      <c r="DP1247" s="472"/>
      <c r="DQ1247" s="472"/>
      <c r="DR1247" s="472"/>
      <c r="DS1247" s="472"/>
      <c r="DT1247" s="472"/>
      <c r="DU1247" s="472"/>
      <c r="DV1247" s="472"/>
      <c r="DW1247" s="472"/>
      <c r="DX1247" s="472"/>
      <c r="DY1247" s="472"/>
      <c r="DZ1247" s="472"/>
      <c r="EA1247" s="472"/>
      <c r="EB1247" s="472"/>
      <c r="EC1247" s="472"/>
      <c r="ED1247" s="472"/>
      <c r="EE1247" s="472"/>
      <c r="EF1247" s="472"/>
      <c r="EG1247" s="472"/>
      <c r="EH1247" s="472"/>
      <c r="EI1247" s="472"/>
      <c r="EJ1247" s="472"/>
      <c r="EK1247" s="472"/>
      <c r="EL1247" s="472"/>
      <c r="EM1247" s="472"/>
      <c r="EN1247" s="472"/>
      <c r="EO1247" s="472"/>
      <c r="EP1247" s="472"/>
      <c r="EQ1247" s="472"/>
      <c r="ER1247" s="472"/>
      <c r="ES1247" s="472"/>
      <c r="ET1247" s="472"/>
      <c r="EU1247" s="472"/>
      <c r="EV1247" s="472"/>
      <c r="EW1247" s="472"/>
      <c r="EX1247" s="472"/>
      <c r="EY1247" s="472"/>
      <c r="EZ1247" s="472"/>
      <c r="FA1247" s="472"/>
      <c r="FB1247" s="472"/>
      <c r="FC1247" s="472"/>
      <c r="FD1247" s="472"/>
      <c r="FE1247" s="472"/>
      <c r="FF1247" s="472"/>
      <c r="FG1247" s="472"/>
      <c r="FH1247" s="472"/>
      <c r="FI1247" s="472"/>
      <c r="FJ1247" s="472"/>
      <c r="FK1247" s="472"/>
      <c r="FL1247" s="472"/>
      <c r="FM1247" s="472"/>
      <c r="FN1247" s="472"/>
      <c r="FO1247" s="472"/>
      <c r="FP1247" s="472"/>
      <c r="FQ1247" s="472"/>
      <c r="FR1247" s="472"/>
      <c r="FS1247" s="472"/>
      <c r="FT1247" s="472"/>
      <c r="FU1247" s="472"/>
      <c r="FV1247" s="472"/>
      <c r="FW1247" s="472"/>
      <c r="FX1247" s="472"/>
      <c r="FY1247" s="472"/>
      <c r="FZ1247" s="472"/>
      <c r="GA1247" s="472"/>
      <c r="GB1247" s="472"/>
      <c r="GC1247" s="472"/>
      <c r="GD1247" s="472"/>
      <c r="GE1247" s="472"/>
      <c r="GF1247" s="472"/>
      <c r="GG1247" s="472"/>
      <c r="GH1247" s="472"/>
      <c r="GI1247" s="472"/>
      <c r="GJ1247" s="472"/>
      <c r="GK1247" s="472"/>
      <c r="GL1247" s="472"/>
      <c r="GM1247" s="472"/>
      <c r="GN1247" s="472"/>
      <c r="GO1247" s="472"/>
      <c r="GP1247" s="472"/>
      <c r="GQ1247" s="472"/>
      <c r="GR1247" s="472"/>
      <c r="GS1247" s="472"/>
      <c r="GT1247" s="472"/>
      <c r="GU1247" s="472"/>
      <c r="GV1247" s="472"/>
    </row>
    <row r="1248" spans="1:204" s="473" customFormat="1" x14ac:dyDescent="0.2">
      <c r="A1248" s="491"/>
      <c r="B1248" s="481" t="s">
        <v>3906</v>
      </c>
      <c r="C1248" s="475" t="s">
        <v>151</v>
      </c>
      <c r="D1248" s="478">
        <v>0.36</v>
      </c>
      <c r="E1248" s="478"/>
      <c r="F1248" s="478"/>
      <c r="G1248" s="478"/>
      <c r="H1248" s="478"/>
      <c r="I1248" s="478"/>
      <c r="J1248" s="478"/>
      <c r="K1248" s="478"/>
      <c r="L1248" s="478"/>
      <c r="M1248" s="478"/>
      <c r="N1248" s="478"/>
      <c r="O1248" s="478"/>
      <c r="P1248" s="478"/>
      <c r="Q1248" s="478"/>
      <c r="R1248" s="478"/>
      <c r="S1248" s="478"/>
      <c r="T1248" s="478"/>
      <c r="U1248" s="478"/>
      <c r="V1248" s="478"/>
      <c r="W1248" s="478"/>
      <c r="X1248" s="478">
        <v>0</v>
      </c>
      <c r="Y1248" s="478"/>
      <c r="Z1248" s="478"/>
      <c r="AA1248" s="478"/>
      <c r="AB1248" s="478"/>
      <c r="AC1248" s="478"/>
      <c r="AD1248" s="478"/>
      <c r="AE1248" s="478"/>
      <c r="AF1248" s="478"/>
      <c r="AG1248" s="478"/>
      <c r="AH1248" s="478"/>
      <c r="AI1248" s="478"/>
      <c r="AJ1248" s="478"/>
      <c r="AK1248" s="478"/>
      <c r="AL1248" s="478"/>
      <c r="AM1248" s="478"/>
      <c r="AN1248" s="478"/>
      <c r="AO1248" s="478"/>
      <c r="AP1248" s="478"/>
      <c r="AQ1248" s="478"/>
      <c r="AR1248" s="478"/>
      <c r="AS1248" s="478"/>
      <c r="AT1248" s="478"/>
      <c r="AU1248" s="478"/>
      <c r="AV1248" s="478"/>
      <c r="AW1248" s="478"/>
      <c r="AX1248" s="478"/>
      <c r="AY1248" s="478"/>
      <c r="AZ1248" s="478"/>
      <c r="BA1248" s="478">
        <v>0.36</v>
      </c>
      <c r="BB1248" s="478"/>
      <c r="BC1248" s="478"/>
      <c r="BD1248" s="475" t="s">
        <v>2976</v>
      </c>
      <c r="BE1248" s="475" t="s">
        <v>3907</v>
      </c>
      <c r="BF1248" s="472">
        <v>2017</v>
      </c>
      <c r="BG1248" s="472">
        <v>0.36</v>
      </c>
      <c r="BH1248" s="472">
        <v>0</v>
      </c>
      <c r="BI1248" s="472"/>
      <c r="BJ1248" s="472"/>
      <c r="BK1248" s="472"/>
      <c r="BL1248" s="472"/>
      <c r="BM1248" s="472"/>
      <c r="BN1248" s="472"/>
      <c r="BO1248" s="472"/>
      <c r="BP1248" s="472"/>
      <c r="BQ1248" s="472"/>
      <c r="BR1248" s="472"/>
      <c r="BS1248" s="472"/>
      <c r="BT1248" s="472"/>
      <c r="BU1248" s="472"/>
      <c r="BV1248" s="472"/>
      <c r="BW1248" s="472"/>
      <c r="BX1248" s="472"/>
      <c r="BY1248" s="472"/>
      <c r="BZ1248" s="472"/>
      <c r="CA1248" s="472"/>
      <c r="CB1248" s="472"/>
      <c r="CC1248" s="472"/>
      <c r="CD1248" s="472"/>
      <c r="CE1248" s="472"/>
      <c r="CF1248" s="472"/>
      <c r="CG1248" s="472"/>
      <c r="CH1248" s="472"/>
      <c r="CI1248" s="472"/>
      <c r="CJ1248" s="472"/>
      <c r="CK1248" s="472"/>
      <c r="CL1248" s="472"/>
      <c r="CM1248" s="472"/>
      <c r="CN1248" s="472"/>
      <c r="CO1248" s="472"/>
      <c r="CP1248" s="472"/>
      <c r="CQ1248" s="472"/>
      <c r="CR1248" s="472"/>
      <c r="CS1248" s="472"/>
      <c r="CT1248" s="472"/>
      <c r="CU1248" s="472"/>
      <c r="CV1248" s="472"/>
      <c r="CW1248" s="472"/>
      <c r="CX1248" s="472"/>
      <c r="CY1248" s="472"/>
      <c r="CZ1248" s="472"/>
      <c r="DA1248" s="472"/>
      <c r="DB1248" s="472"/>
      <c r="DC1248" s="472"/>
      <c r="DD1248" s="472"/>
      <c r="DE1248" s="472"/>
      <c r="DF1248" s="472"/>
      <c r="DG1248" s="472"/>
      <c r="DH1248" s="472"/>
      <c r="DI1248" s="472"/>
      <c r="DJ1248" s="472"/>
      <c r="DK1248" s="472"/>
      <c r="DL1248" s="472"/>
      <c r="DM1248" s="472"/>
      <c r="DN1248" s="472"/>
      <c r="DO1248" s="472"/>
      <c r="DP1248" s="472"/>
      <c r="DQ1248" s="472"/>
      <c r="DR1248" s="472"/>
      <c r="DS1248" s="472"/>
      <c r="DT1248" s="472"/>
      <c r="DU1248" s="472"/>
      <c r="DV1248" s="472"/>
      <c r="DW1248" s="472"/>
      <c r="DX1248" s="472"/>
      <c r="DY1248" s="472"/>
      <c r="DZ1248" s="472"/>
      <c r="EA1248" s="472"/>
      <c r="EB1248" s="472"/>
      <c r="EC1248" s="472"/>
      <c r="ED1248" s="472"/>
      <c r="EE1248" s="472"/>
      <c r="EF1248" s="472"/>
      <c r="EG1248" s="472"/>
      <c r="EH1248" s="472"/>
      <c r="EI1248" s="472"/>
      <c r="EJ1248" s="472"/>
      <c r="EK1248" s="472"/>
      <c r="EL1248" s="472"/>
      <c r="EM1248" s="472"/>
      <c r="EN1248" s="472"/>
      <c r="EO1248" s="472"/>
      <c r="EP1248" s="472"/>
      <c r="EQ1248" s="472"/>
      <c r="ER1248" s="472"/>
      <c r="ES1248" s="472"/>
      <c r="ET1248" s="472"/>
      <c r="EU1248" s="472"/>
      <c r="EV1248" s="472"/>
      <c r="EW1248" s="472"/>
      <c r="EX1248" s="472"/>
      <c r="EY1248" s="472"/>
      <c r="EZ1248" s="472"/>
      <c r="FA1248" s="472"/>
      <c r="FB1248" s="472"/>
      <c r="FC1248" s="472"/>
      <c r="FD1248" s="472"/>
      <c r="FE1248" s="472"/>
      <c r="FF1248" s="472"/>
      <c r="FG1248" s="472"/>
      <c r="FH1248" s="472"/>
      <c r="FI1248" s="472"/>
      <c r="FJ1248" s="472"/>
      <c r="FK1248" s="472"/>
      <c r="FL1248" s="472"/>
      <c r="FM1248" s="472"/>
      <c r="FN1248" s="472"/>
      <c r="FO1248" s="472"/>
      <c r="FP1248" s="472"/>
      <c r="FQ1248" s="472"/>
      <c r="FR1248" s="472"/>
      <c r="FS1248" s="472"/>
      <c r="FT1248" s="472"/>
      <c r="FU1248" s="472"/>
      <c r="FV1248" s="472"/>
      <c r="FW1248" s="472"/>
      <c r="FX1248" s="472"/>
      <c r="FY1248" s="472"/>
      <c r="FZ1248" s="472"/>
      <c r="GA1248" s="472"/>
      <c r="GB1248" s="472"/>
      <c r="GC1248" s="472"/>
      <c r="GD1248" s="472"/>
      <c r="GE1248" s="472"/>
      <c r="GF1248" s="472"/>
      <c r="GG1248" s="472"/>
      <c r="GH1248" s="472"/>
      <c r="GI1248" s="472"/>
      <c r="GJ1248" s="472"/>
      <c r="GK1248" s="472"/>
      <c r="GL1248" s="472"/>
      <c r="GM1248" s="472"/>
      <c r="GN1248" s="472"/>
      <c r="GO1248" s="472"/>
      <c r="GP1248" s="472"/>
      <c r="GQ1248" s="472"/>
      <c r="GR1248" s="472"/>
      <c r="GS1248" s="472"/>
      <c r="GT1248" s="472"/>
      <c r="GU1248" s="472"/>
      <c r="GV1248" s="472"/>
    </row>
    <row r="1249" spans="1:204" s="473" customFormat="1" x14ac:dyDescent="0.2">
      <c r="A1249" s="491"/>
      <c r="B1249" s="481" t="s">
        <v>3908</v>
      </c>
      <c r="C1249" s="475" t="s">
        <v>151</v>
      </c>
      <c r="D1249" s="478">
        <v>0.2</v>
      </c>
      <c r="E1249" s="478"/>
      <c r="F1249" s="478"/>
      <c r="G1249" s="478"/>
      <c r="H1249" s="478"/>
      <c r="I1249" s="478"/>
      <c r="J1249" s="478"/>
      <c r="K1249" s="478"/>
      <c r="L1249" s="478">
        <v>0.2</v>
      </c>
      <c r="M1249" s="478"/>
      <c r="N1249" s="478"/>
      <c r="O1249" s="478"/>
      <c r="P1249" s="478"/>
      <c r="Q1249" s="478"/>
      <c r="R1249" s="478"/>
      <c r="S1249" s="478"/>
      <c r="T1249" s="478"/>
      <c r="U1249" s="478"/>
      <c r="V1249" s="478"/>
      <c r="W1249" s="478"/>
      <c r="X1249" s="478">
        <v>0</v>
      </c>
      <c r="Y1249" s="478"/>
      <c r="Z1249" s="478"/>
      <c r="AA1249" s="478"/>
      <c r="AB1249" s="478"/>
      <c r="AC1249" s="478"/>
      <c r="AD1249" s="478"/>
      <c r="AE1249" s="478"/>
      <c r="AF1249" s="478"/>
      <c r="AG1249" s="478"/>
      <c r="AH1249" s="478"/>
      <c r="AI1249" s="478"/>
      <c r="AJ1249" s="478"/>
      <c r="AK1249" s="478"/>
      <c r="AL1249" s="478"/>
      <c r="AM1249" s="478"/>
      <c r="AN1249" s="478"/>
      <c r="AO1249" s="478"/>
      <c r="AP1249" s="478"/>
      <c r="AQ1249" s="478"/>
      <c r="AR1249" s="478"/>
      <c r="AS1249" s="478"/>
      <c r="AT1249" s="478"/>
      <c r="AU1249" s="478"/>
      <c r="AV1249" s="478"/>
      <c r="AW1249" s="478"/>
      <c r="AX1249" s="478"/>
      <c r="AY1249" s="478"/>
      <c r="AZ1249" s="478"/>
      <c r="BA1249" s="478"/>
      <c r="BB1249" s="478"/>
      <c r="BC1249" s="478"/>
      <c r="BD1249" s="475" t="s">
        <v>2976</v>
      </c>
      <c r="BE1249" s="475" t="s">
        <v>3909</v>
      </c>
      <c r="BF1249" s="472">
        <v>2017</v>
      </c>
      <c r="BG1249" s="472">
        <v>0.2</v>
      </c>
      <c r="BH1249" s="472">
        <v>0</v>
      </c>
      <c r="BI1249" s="472"/>
      <c r="BJ1249" s="472"/>
      <c r="BK1249" s="472"/>
      <c r="BL1249" s="472"/>
      <c r="BM1249" s="472"/>
      <c r="BN1249" s="472"/>
      <c r="BO1249" s="472"/>
      <c r="BP1249" s="472"/>
      <c r="BQ1249" s="472"/>
      <c r="BR1249" s="472"/>
      <c r="BS1249" s="472"/>
      <c r="BT1249" s="472"/>
      <c r="BU1249" s="472"/>
      <c r="BV1249" s="472"/>
      <c r="BW1249" s="472"/>
      <c r="BX1249" s="472"/>
      <c r="BY1249" s="472"/>
      <c r="BZ1249" s="472"/>
      <c r="CA1249" s="472"/>
      <c r="CB1249" s="472"/>
      <c r="CC1249" s="472"/>
      <c r="CD1249" s="472"/>
      <c r="CE1249" s="472"/>
      <c r="CF1249" s="472"/>
      <c r="CG1249" s="472"/>
      <c r="CH1249" s="472"/>
      <c r="CI1249" s="472"/>
      <c r="CJ1249" s="472"/>
      <c r="CK1249" s="472"/>
      <c r="CL1249" s="472"/>
      <c r="CM1249" s="472"/>
      <c r="CN1249" s="472"/>
      <c r="CO1249" s="472"/>
      <c r="CP1249" s="472"/>
      <c r="CQ1249" s="472"/>
      <c r="CR1249" s="472"/>
      <c r="CS1249" s="472"/>
      <c r="CT1249" s="472"/>
      <c r="CU1249" s="472"/>
      <c r="CV1249" s="472"/>
      <c r="CW1249" s="472"/>
      <c r="CX1249" s="472"/>
      <c r="CY1249" s="472"/>
      <c r="CZ1249" s="472"/>
      <c r="DA1249" s="472"/>
      <c r="DB1249" s="472"/>
      <c r="DC1249" s="472"/>
      <c r="DD1249" s="472"/>
      <c r="DE1249" s="472"/>
      <c r="DF1249" s="472"/>
      <c r="DG1249" s="472"/>
      <c r="DH1249" s="472"/>
      <c r="DI1249" s="472"/>
      <c r="DJ1249" s="472"/>
      <c r="DK1249" s="472"/>
      <c r="DL1249" s="472"/>
      <c r="DM1249" s="472"/>
      <c r="DN1249" s="472"/>
      <c r="DO1249" s="472"/>
      <c r="DP1249" s="472"/>
      <c r="DQ1249" s="472"/>
      <c r="DR1249" s="472"/>
      <c r="DS1249" s="472"/>
      <c r="DT1249" s="472"/>
      <c r="DU1249" s="472"/>
      <c r="DV1249" s="472"/>
      <c r="DW1249" s="472"/>
      <c r="DX1249" s="472"/>
      <c r="DY1249" s="472"/>
      <c r="DZ1249" s="472"/>
      <c r="EA1249" s="472"/>
      <c r="EB1249" s="472"/>
      <c r="EC1249" s="472"/>
      <c r="ED1249" s="472"/>
      <c r="EE1249" s="472"/>
      <c r="EF1249" s="472"/>
      <c r="EG1249" s="472"/>
      <c r="EH1249" s="472"/>
      <c r="EI1249" s="472"/>
      <c r="EJ1249" s="472"/>
      <c r="EK1249" s="472"/>
      <c r="EL1249" s="472"/>
      <c r="EM1249" s="472"/>
      <c r="EN1249" s="472"/>
      <c r="EO1249" s="472"/>
      <c r="EP1249" s="472"/>
      <c r="EQ1249" s="472"/>
      <c r="ER1249" s="472"/>
      <c r="ES1249" s="472"/>
      <c r="ET1249" s="472"/>
      <c r="EU1249" s="472"/>
      <c r="EV1249" s="472"/>
      <c r="EW1249" s="472"/>
      <c r="EX1249" s="472"/>
      <c r="EY1249" s="472"/>
      <c r="EZ1249" s="472"/>
      <c r="FA1249" s="472"/>
      <c r="FB1249" s="472"/>
      <c r="FC1249" s="472"/>
      <c r="FD1249" s="472"/>
      <c r="FE1249" s="472"/>
      <c r="FF1249" s="472"/>
      <c r="FG1249" s="472"/>
      <c r="FH1249" s="472"/>
      <c r="FI1249" s="472"/>
      <c r="FJ1249" s="472"/>
      <c r="FK1249" s="472"/>
      <c r="FL1249" s="472"/>
      <c r="FM1249" s="472"/>
      <c r="FN1249" s="472"/>
      <c r="FO1249" s="472"/>
      <c r="FP1249" s="472"/>
      <c r="FQ1249" s="472"/>
      <c r="FR1249" s="472"/>
      <c r="FS1249" s="472"/>
      <c r="FT1249" s="472"/>
      <c r="FU1249" s="472"/>
      <c r="FV1249" s="472"/>
      <c r="FW1249" s="472"/>
      <c r="FX1249" s="472"/>
      <c r="FY1249" s="472"/>
      <c r="FZ1249" s="472"/>
      <c r="GA1249" s="472"/>
      <c r="GB1249" s="472"/>
      <c r="GC1249" s="472"/>
      <c r="GD1249" s="472"/>
      <c r="GE1249" s="472"/>
      <c r="GF1249" s="472"/>
      <c r="GG1249" s="472"/>
      <c r="GH1249" s="472"/>
      <c r="GI1249" s="472"/>
      <c r="GJ1249" s="472"/>
      <c r="GK1249" s="472"/>
      <c r="GL1249" s="472"/>
      <c r="GM1249" s="472"/>
      <c r="GN1249" s="472"/>
      <c r="GO1249" s="472"/>
      <c r="GP1249" s="472"/>
      <c r="GQ1249" s="472"/>
      <c r="GR1249" s="472"/>
      <c r="GS1249" s="472"/>
      <c r="GT1249" s="472"/>
      <c r="GU1249" s="472"/>
      <c r="GV1249" s="472"/>
    </row>
    <row r="1250" spans="1:204" s="473" customFormat="1" x14ac:dyDescent="0.2">
      <c r="A1250" s="491"/>
      <c r="B1250" s="481" t="s">
        <v>3910</v>
      </c>
      <c r="C1250" s="475" t="s">
        <v>151</v>
      </c>
      <c r="D1250" s="478">
        <v>0.1</v>
      </c>
      <c r="E1250" s="478"/>
      <c r="F1250" s="478"/>
      <c r="G1250" s="478"/>
      <c r="H1250" s="478"/>
      <c r="I1250" s="478"/>
      <c r="J1250" s="478"/>
      <c r="K1250" s="478"/>
      <c r="L1250" s="478"/>
      <c r="M1250" s="478"/>
      <c r="N1250" s="478"/>
      <c r="O1250" s="478"/>
      <c r="P1250" s="478"/>
      <c r="Q1250" s="478"/>
      <c r="R1250" s="478"/>
      <c r="S1250" s="478"/>
      <c r="T1250" s="478"/>
      <c r="U1250" s="478"/>
      <c r="V1250" s="478"/>
      <c r="W1250" s="478"/>
      <c r="X1250" s="478">
        <v>0</v>
      </c>
      <c r="Y1250" s="478"/>
      <c r="Z1250" s="478"/>
      <c r="AA1250" s="478"/>
      <c r="AB1250" s="478"/>
      <c r="AC1250" s="478"/>
      <c r="AD1250" s="478"/>
      <c r="AE1250" s="478"/>
      <c r="AF1250" s="478"/>
      <c r="AG1250" s="478"/>
      <c r="AH1250" s="478"/>
      <c r="AI1250" s="478"/>
      <c r="AJ1250" s="478"/>
      <c r="AK1250" s="478"/>
      <c r="AL1250" s="478"/>
      <c r="AM1250" s="478"/>
      <c r="AN1250" s="478"/>
      <c r="AO1250" s="478"/>
      <c r="AP1250" s="478"/>
      <c r="AQ1250" s="478"/>
      <c r="AR1250" s="478"/>
      <c r="AS1250" s="478"/>
      <c r="AT1250" s="478"/>
      <c r="AU1250" s="478"/>
      <c r="AV1250" s="478"/>
      <c r="AW1250" s="478"/>
      <c r="AX1250" s="478"/>
      <c r="AY1250" s="478"/>
      <c r="AZ1250" s="478"/>
      <c r="BA1250" s="478"/>
      <c r="BB1250" s="478"/>
      <c r="BC1250" s="478"/>
      <c r="BD1250" s="475" t="s">
        <v>1524</v>
      </c>
      <c r="BE1250" s="475"/>
      <c r="BF1250" s="472"/>
      <c r="BG1250" s="472">
        <v>0</v>
      </c>
      <c r="BH1250" s="472">
        <v>0.1</v>
      </c>
      <c r="BI1250" s="472"/>
      <c r="BJ1250" s="472"/>
      <c r="BK1250" s="472"/>
      <c r="BL1250" s="472"/>
      <c r="BM1250" s="472"/>
      <c r="BN1250" s="472"/>
      <c r="BO1250" s="472"/>
      <c r="BP1250" s="472"/>
      <c r="BQ1250" s="472"/>
      <c r="BR1250" s="472"/>
      <c r="BS1250" s="472"/>
      <c r="BT1250" s="472"/>
      <c r="BU1250" s="472"/>
      <c r="BV1250" s="472"/>
      <c r="BW1250" s="472"/>
      <c r="BX1250" s="472"/>
      <c r="BY1250" s="472"/>
      <c r="BZ1250" s="472"/>
      <c r="CA1250" s="472"/>
      <c r="CB1250" s="472"/>
      <c r="CC1250" s="472"/>
      <c r="CD1250" s="472"/>
      <c r="CE1250" s="472"/>
      <c r="CF1250" s="472"/>
      <c r="CG1250" s="472"/>
      <c r="CH1250" s="472"/>
      <c r="CI1250" s="472"/>
      <c r="CJ1250" s="472"/>
      <c r="CK1250" s="472"/>
      <c r="CL1250" s="472"/>
      <c r="CM1250" s="472"/>
      <c r="CN1250" s="472"/>
      <c r="CO1250" s="472"/>
      <c r="CP1250" s="472"/>
      <c r="CQ1250" s="472"/>
      <c r="CR1250" s="472"/>
      <c r="CS1250" s="472"/>
      <c r="CT1250" s="472"/>
      <c r="CU1250" s="472"/>
      <c r="CV1250" s="472"/>
      <c r="CW1250" s="472"/>
      <c r="CX1250" s="472"/>
      <c r="CY1250" s="472"/>
      <c r="CZ1250" s="472"/>
      <c r="DA1250" s="472"/>
      <c r="DB1250" s="472"/>
      <c r="DC1250" s="472"/>
      <c r="DD1250" s="472"/>
      <c r="DE1250" s="472"/>
      <c r="DF1250" s="472"/>
      <c r="DG1250" s="472"/>
      <c r="DH1250" s="472"/>
      <c r="DI1250" s="472"/>
      <c r="DJ1250" s="472"/>
      <c r="DK1250" s="472"/>
      <c r="DL1250" s="472"/>
      <c r="DM1250" s="472"/>
      <c r="DN1250" s="472"/>
      <c r="DO1250" s="472"/>
      <c r="DP1250" s="472"/>
      <c r="DQ1250" s="472"/>
      <c r="DR1250" s="472"/>
      <c r="DS1250" s="472"/>
      <c r="DT1250" s="472"/>
      <c r="DU1250" s="472"/>
      <c r="DV1250" s="472"/>
      <c r="DW1250" s="472"/>
      <c r="DX1250" s="472"/>
      <c r="DY1250" s="472"/>
      <c r="DZ1250" s="472"/>
      <c r="EA1250" s="472"/>
      <c r="EB1250" s="472"/>
      <c r="EC1250" s="472"/>
      <c r="ED1250" s="472"/>
      <c r="EE1250" s="472"/>
      <c r="EF1250" s="472"/>
      <c r="EG1250" s="472"/>
      <c r="EH1250" s="472"/>
      <c r="EI1250" s="472"/>
      <c r="EJ1250" s="472"/>
      <c r="EK1250" s="472"/>
      <c r="EL1250" s="472"/>
      <c r="EM1250" s="472"/>
      <c r="EN1250" s="472"/>
      <c r="EO1250" s="472"/>
      <c r="EP1250" s="472"/>
      <c r="EQ1250" s="472"/>
      <c r="ER1250" s="472"/>
      <c r="ES1250" s="472"/>
      <c r="ET1250" s="472"/>
      <c r="EU1250" s="472"/>
      <c r="EV1250" s="472"/>
      <c r="EW1250" s="472"/>
      <c r="EX1250" s="472"/>
      <c r="EY1250" s="472"/>
      <c r="EZ1250" s="472"/>
      <c r="FA1250" s="472"/>
      <c r="FB1250" s="472"/>
      <c r="FC1250" s="472"/>
      <c r="FD1250" s="472"/>
      <c r="FE1250" s="472"/>
      <c r="FF1250" s="472"/>
      <c r="FG1250" s="472"/>
      <c r="FH1250" s="472"/>
      <c r="FI1250" s="472"/>
      <c r="FJ1250" s="472"/>
      <c r="FK1250" s="472"/>
      <c r="FL1250" s="472"/>
      <c r="FM1250" s="472"/>
      <c r="FN1250" s="472"/>
      <c r="FO1250" s="472"/>
      <c r="FP1250" s="472"/>
      <c r="FQ1250" s="472"/>
      <c r="FR1250" s="472"/>
      <c r="FS1250" s="472"/>
      <c r="FT1250" s="472"/>
      <c r="FU1250" s="472"/>
      <c r="FV1250" s="472"/>
      <c r="FW1250" s="472"/>
      <c r="FX1250" s="472"/>
      <c r="FY1250" s="472"/>
      <c r="FZ1250" s="472"/>
      <c r="GA1250" s="472"/>
      <c r="GB1250" s="472"/>
      <c r="GC1250" s="472"/>
      <c r="GD1250" s="472"/>
      <c r="GE1250" s="472"/>
      <c r="GF1250" s="472"/>
      <c r="GG1250" s="472"/>
      <c r="GH1250" s="472"/>
      <c r="GI1250" s="472"/>
      <c r="GJ1250" s="472"/>
      <c r="GK1250" s="472"/>
      <c r="GL1250" s="472"/>
      <c r="GM1250" s="472"/>
      <c r="GN1250" s="472"/>
      <c r="GO1250" s="472"/>
      <c r="GP1250" s="472"/>
      <c r="GQ1250" s="472"/>
      <c r="GR1250" s="472"/>
      <c r="GS1250" s="472"/>
      <c r="GT1250" s="472"/>
      <c r="GU1250" s="472"/>
      <c r="GV1250" s="472"/>
    </row>
    <row r="1251" spans="1:204" s="473" customFormat="1" x14ac:dyDescent="0.2">
      <c r="A1251" s="491"/>
      <c r="B1251" s="484" t="s">
        <v>3911</v>
      </c>
      <c r="C1251" s="475" t="s">
        <v>151</v>
      </c>
      <c r="D1251" s="478">
        <v>0.12</v>
      </c>
      <c r="E1251" s="478"/>
      <c r="F1251" s="478"/>
      <c r="G1251" s="478"/>
      <c r="H1251" s="478"/>
      <c r="I1251" s="478"/>
      <c r="J1251" s="478"/>
      <c r="K1251" s="478"/>
      <c r="L1251" s="478"/>
      <c r="M1251" s="478"/>
      <c r="N1251" s="478"/>
      <c r="O1251" s="478"/>
      <c r="P1251" s="478"/>
      <c r="Q1251" s="478"/>
      <c r="R1251" s="478"/>
      <c r="S1251" s="478"/>
      <c r="T1251" s="478"/>
      <c r="U1251" s="478"/>
      <c r="V1251" s="478"/>
      <c r="W1251" s="478"/>
      <c r="X1251" s="478">
        <v>0.12</v>
      </c>
      <c r="Y1251" s="478"/>
      <c r="Z1251" s="478"/>
      <c r="AA1251" s="478"/>
      <c r="AB1251" s="478"/>
      <c r="AC1251" s="478"/>
      <c r="AD1251" s="478"/>
      <c r="AE1251" s="478">
        <v>0.12</v>
      </c>
      <c r="AF1251" s="478"/>
      <c r="AG1251" s="478"/>
      <c r="AH1251" s="478"/>
      <c r="AI1251" s="478"/>
      <c r="AJ1251" s="478"/>
      <c r="AK1251" s="478"/>
      <c r="AL1251" s="478"/>
      <c r="AM1251" s="478"/>
      <c r="AN1251" s="478"/>
      <c r="AO1251" s="478"/>
      <c r="AP1251" s="478"/>
      <c r="AQ1251" s="478"/>
      <c r="AR1251" s="478"/>
      <c r="AS1251" s="478"/>
      <c r="AT1251" s="478"/>
      <c r="AU1251" s="478"/>
      <c r="AV1251" s="478"/>
      <c r="AW1251" s="478"/>
      <c r="AX1251" s="478"/>
      <c r="AY1251" s="478"/>
      <c r="AZ1251" s="478"/>
      <c r="BA1251" s="478"/>
      <c r="BB1251" s="478"/>
      <c r="BC1251" s="478"/>
      <c r="BD1251" s="475" t="s">
        <v>1538</v>
      </c>
      <c r="BE1251" s="495" t="s">
        <v>3912</v>
      </c>
      <c r="BF1251" s="472">
        <v>2017</v>
      </c>
      <c r="BG1251" s="472">
        <v>0.12</v>
      </c>
      <c r="BH1251" s="472">
        <v>0</v>
      </c>
      <c r="BI1251" s="472"/>
      <c r="BJ1251" s="472"/>
      <c r="BK1251" s="472"/>
      <c r="BL1251" s="472"/>
      <c r="BM1251" s="472"/>
      <c r="BN1251" s="472"/>
      <c r="BO1251" s="472"/>
      <c r="BP1251" s="472"/>
      <c r="BQ1251" s="472"/>
      <c r="BR1251" s="472"/>
      <c r="BS1251" s="472"/>
      <c r="BT1251" s="472"/>
      <c r="BU1251" s="472"/>
      <c r="BV1251" s="472"/>
      <c r="BW1251" s="472"/>
      <c r="BX1251" s="472"/>
      <c r="BY1251" s="472"/>
      <c r="BZ1251" s="472"/>
      <c r="CA1251" s="472"/>
      <c r="CB1251" s="472"/>
      <c r="CC1251" s="472"/>
      <c r="CD1251" s="472"/>
      <c r="CE1251" s="472"/>
      <c r="CF1251" s="472"/>
      <c r="CG1251" s="472"/>
      <c r="CH1251" s="472"/>
      <c r="CI1251" s="472"/>
      <c r="CJ1251" s="472"/>
      <c r="CK1251" s="472"/>
      <c r="CL1251" s="472"/>
      <c r="CM1251" s="472"/>
      <c r="CN1251" s="472"/>
      <c r="CO1251" s="472"/>
      <c r="CP1251" s="472"/>
      <c r="CQ1251" s="472"/>
      <c r="CR1251" s="472"/>
      <c r="CS1251" s="472"/>
      <c r="CT1251" s="472"/>
      <c r="CU1251" s="472"/>
      <c r="CV1251" s="472"/>
      <c r="CW1251" s="472"/>
      <c r="CX1251" s="472"/>
      <c r="CY1251" s="472"/>
      <c r="CZ1251" s="472"/>
      <c r="DA1251" s="472"/>
      <c r="DB1251" s="472"/>
      <c r="DC1251" s="472"/>
      <c r="DD1251" s="472"/>
      <c r="DE1251" s="472"/>
      <c r="DF1251" s="472"/>
      <c r="DG1251" s="472"/>
      <c r="DH1251" s="472"/>
      <c r="DI1251" s="472"/>
      <c r="DJ1251" s="472"/>
      <c r="DK1251" s="472"/>
      <c r="DL1251" s="472"/>
      <c r="DM1251" s="472"/>
      <c r="DN1251" s="472"/>
      <c r="DO1251" s="472"/>
      <c r="DP1251" s="472"/>
      <c r="DQ1251" s="472"/>
      <c r="DR1251" s="472"/>
      <c r="DS1251" s="472"/>
      <c r="DT1251" s="472"/>
      <c r="DU1251" s="472"/>
      <c r="DV1251" s="472"/>
      <c r="DW1251" s="472"/>
      <c r="DX1251" s="472"/>
      <c r="DY1251" s="472"/>
      <c r="DZ1251" s="472"/>
      <c r="EA1251" s="472"/>
      <c r="EB1251" s="472"/>
      <c r="EC1251" s="472"/>
      <c r="ED1251" s="472"/>
      <c r="EE1251" s="472"/>
      <c r="EF1251" s="472"/>
      <c r="EG1251" s="472"/>
      <c r="EH1251" s="472"/>
      <c r="EI1251" s="472"/>
      <c r="EJ1251" s="472"/>
      <c r="EK1251" s="472"/>
      <c r="EL1251" s="472"/>
      <c r="EM1251" s="472"/>
      <c r="EN1251" s="472"/>
      <c r="EO1251" s="472"/>
      <c r="EP1251" s="472"/>
      <c r="EQ1251" s="472"/>
      <c r="ER1251" s="472"/>
      <c r="ES1251" s="472"/>
      <c r="ET1251" s="472"/>
      <c r="EU1251" s="472"/>
      <c r="EV1251" s="472"/>
      <c r="EW1251" s="472"/>
      <c r="EX1251" s="472"/>
      <c r="EY1251" s="472"/>
      <c r="EZ1251" s="472"/>
      <c r="FA1251" s="472"/>
      <c r="FB1251" s="472"/>
      <c r="FC1251" s="472"/>
      <c r="FD1251" s="472"/>
      <c r="FE1251" s="472"/>
      <c r="FF1251" s="472"/>
      <c r="FG1251" s="472"/>
      <c r="FH1251" s="472"/>
      <c r="FI1251" s="472"/>
      <c r="FJ1251" s="472"/>
      <c r="FK1251" s="472"/>
      <c r="FL1251" s="472"/>
      <c r="FM1251" s="472"/>
      <c r="FN1251" s="472"/>
      <c r="FO1251" s="472"/>
      <c r="FP1251" s="472"/>
      <c r="FQ1251" s="472"/>
      <c r="FR1251" s="472"/>
      <c r="FS1251" s="472"/>
      <c r="FT1251" s="472"/>
      <c r="FU1251" s="472"/>
      <c r="FV1251" s="472"/>
      <c r="FW1251" s="472"/>
      <c r="FX1251" s="472"/>
      <c r="FY1251" s="472"/>
      <c r="FZ1251" s="472"/>
      <c r="GA1251" s="472"/>
      <c r="GB1251" s="472"/>
      <c r="GC1251" s="472"/>
      <c r="GD1251" s="472"/>
      <c r="GE1251" s="472"/>
      <c r="GF1251" s="472"/>
      <c r="GG1251" s="472"/>
      <c r="GH1251" s="472"/>
      <c r="GI1251" s="472"/>
      <c r="GJ1251" s="472"/>
      <c r="GK1251" s="472"/>
      <c r="GL1251" s="472"/>
      <c r="GM1251" s="472"/>
      <c r="GN1251" s="472"/>
      <c r="GO1251" s="472"/>
      <c r="GP1251" s="472"/>
      <c r="GQ1251" s="472"/>
      <c r="GR1251" s="472"/>
      <c r="GS1251" s="472"/>
      <c r="GT1251" s="472"/>
      <c r="GU1251" s="472"/>
      <c r="GV1251" s="472"/>
    </row>
    <row r="1252" spans="1:204" s="473" customFormat="1" x14ac:dyDescent="0.2">
      <c r="A1252" s="491"/>
      <c r="B1252" s="484" t="s">
        <v>3913</v>
      </c>
      <c r="C1252" s="475" t="s">
        <v>151</v>
      </c>
      <c r="D1252" s="478">
        <v>0.6</v>
      </c>
      <c r="E1252" s="478"/>
      <c r="F1252" s="478"/>
      <c r="G1252" s="478"/>
      <c r="H1252" s="478"/>
      <c r="I1252" s="478"/>
      <c r="J1252" s="478"/>
      <c r="K1252" s="478"/>
      <c r="L1252" s="478"/>
      <c r="M1252" s="478"/>
      <c r="N1252" s="478"/>
      <c r="O1252" s="478"/>
      <c r="P1252" s="478"/>
      <c r="Q1252" s="478"/>
      <c r="R1252" s="478"/>
      <c r="S1252" s="478"/>
      <c r="T1252" s="478"/>
      <c r="U1252" s="478"/>
      <c r="V1252" s="478"/>
      <c r="W1252" s="478"/>
      <c r="X1252" s="478">
        <v>0</v>
      </c>
      <c r="Y1252" s="478"/>
      <c r="Z1252" s="478"/>
      <c r="AA1252" s="478"/>
      <c r="AB1252" s="478"/>
      <c r="AC1252" s="478"/>
      <c r="AD1252" s="478"/>
      <c r="AE1252" s="478"/>
      <c r="AF1252" s="478"/>
      <c r="AG1252" s="478"/>
      <c r="AH1252" s="478"/>
      <c r="AI1252" s="478"/>
      <c r="AJ1252" s="478"/>
      <c r="AK1252" s="478"/>
      <c r="AL1252" s="478"/>
      <c r="AM1252" s="478"/>
      <c r="AN1252" s="478"/>
      <c r="AO1252" s="478"/>
      <c r="AP1252" s="478"/>
      <c r="AQ1252" s="478"/>
      <c r="AR1252" s="478"/>
      <c r="AS1252" s="478"/>
      <c r="AT1252" s="478"/>
      <c r="AU1252" s="478"/>
      <c r="AV1252" s="478"/>
      <c r="AW1252" s="478"/>
      <c r="AX1252" s="478"/>
      <c r="AY1252" s="478"/>
      <c r="AZ1252" s="478"/>
      <c r="BA1252" s="478"/>
      <c r="BB1252" s="478"/>
      <c r="BC1252" s="478"/>
      <c r="BD1252" s="475" t="s">
        <v>2983</v>
      </c>
      <c r="BE1252" s="475"/>
      <c r="BF1252" s="472"/>
      <c r="BG1252" s="472">
        <v>0</v>
      </c>
      <c r="BH1252" s="472">
        <v>0.6</v>
      </c>
      <c r="BI1252" s="472"/>
      <c r="BJ1252" s="472"/>
      <c r="BK1252" s="472"/>
      <c r="BL1252" s="472"/>
      <c r="BM1252" s="472"/>
      <c r="BN1252" s="472"/>
      <c r="BO1252" s="472"/>
      <c r="BP1252" s="472"/>
      <c r="BQ1252" s="472"/>
      <c r="BR1252" s="472"/>
      <c r="BS1252" s="472"/>
      <c r="BT1252" s="472"/>
      <c r="BU1252" s="472"/>
      <c r="BV1252" s="472"/>
      <c r="BW1252" s="472"/>
      <c r="BX1252" s="472"/>
      <c r="BY1252" s="472"/>
      <c r="BZ1252" s="472"/>
      <c r="CA1252" s="472"/>
      <c r="CB1252" s="472"/>
      <c r="CC1252" s="472"/>
      <c r="CD1252" s="472"/>
      <c r="CE1252" s="472"/>
      <c r="CF1252" s="472"/>
      <c r="CG1252" s="472"/>
      <c r="CH1252" s="472"/>
      <c r="CI1252" s="472"/>
      <c r="CJ1252" s="472"/>
      <c r="CK1252" s="472"/>
      <c r="CL1252" s="472"/>
      <c r="CM1252" s="472"/>
      <c r="CN1252" s="472"/>
      <c r="CO1252" s="472"/>
      <c r="CP1252" s="472"/>
      <c r="CQ1252" s="472"/>
      <c r="CR1252" s="472"/>
      <c r="CS1252" s="472"/>
      <c r="CT1252" s="472"/>
      <c r="CU1252" s="472"/>
      <c r="CV1252" s="472"/>
      <c r="CW1252" s="472"/>
      <c r="CX1252" s="472"/>
      <c r="CY1252" s="472"/>
      <c r="CZ1252" s="472"/>
      <c r="DA1252" s="472"/>
      <c r="DB1252" s="472"/>
      <c r="DC1252" s="472"/>
      <c r="DD1252" s="472"/>
      <c r="DE1252" s="472"/>
      <c r="DF1252" s="472"/>
      <c r="DG1252" s="472"/>
      <c r="DH1252" s="472"/>
      <c r="DI1252" s="472"/>
      <c r="DJ1252" s="472"/>
      <c r="DK1252" s="472"/>
      <c r="DL1252" s="472"/>
      <c r="DM1252" s="472"/>
      <c r="DN1252" s="472"/>
      <c r="DO1252" s="472"/>
      <c r="DP1252" s="472"/>
      <c r="DQ1252" s="472"/>
      <c r="DR1252" s="472"/>
      <c r="DS1252" s="472"/>
      <c r="DT1252" s="472"/>
      <c r="DU1252" s="472"/>
      <c r="DV1252" s="472"/>
      <c r="DW1252" s="472"/>
      <c r="DX1252" s="472"/>
      <c r="DY1252" s="472"/>
      <c r="DZ1252" s="472"/>
      <c r="EA1252" s="472"/>
      <c r="EB1252" s="472"/>
      <c r="EC1252" s="472"/>
      <c r="ED1252" s="472"/>
      <c r="EE1252" s="472"/>
      <c r="EF1252" s="472"/>
      <c r="EG1252" s="472"/>
      <c r="EH1252" s="472"/>
      <c r="EI1252" s="472"/>
      <c r="EJ1252" s="472"/>
      <c r="EK1252" s="472"/>
      <c r="EL1252" s="472"/>
      <c r="EM1252" s="472"/>
      <c r="EN1252" s="472"/>
      <c r="EO1252" s="472"/>
      <c r="EP1252" s="472"/>
      <c r="EQ1252" s="472"/>
      <c r="ER1252" s="472"/>
      <c r="ES1252" s="472"/>
      <c r="ET1252" s="472"/>
      <c r="EU1252" s="472"/>
      <c r="EV1252" s="472"/>
      <c r="EW1252" s="472"/>
      <c r="EX1252" s="472"/>
      <c r="EY1252" s="472"/>
      <c r="EZ1252" s="472"/>
      <c r="FA1252" s="472"/>
      <c r="FB1252" s="472"/>
      <c r="FC1252" s="472"/>
      <c r="FD1252" s="472"/>
      <c r="FE1252" s="472"/>
      <c r="FF1252" s="472"/>
      <c r="FG1252" s="472"/>
      <c r="FH1252" s="472"/>
      <c r="FI1252" s="472"/>
      <c r="FJ1252" s="472"/>
      <c r="FK1252" s="472"/>
      <c r="FL1252" s="472"/>
      <c r="FM1252" s="472"/>
      <c r="FN1252" s="472"/>
      <c r="FO1252" s="472"/>
      <c r="FP1252" s="472"/>
      <c r="FQ1252" s="472"/>
      <c r="FR1252" s="472"/>
      <c r="FS1252" s="472"/>
      <c r="FT1252" s="472"/>
      <c r="FU1252" s="472"/>
      <c r="FV1252" s="472"/>
      <c r="FW1252" s="472"/>
      <c r="FX1252" s="472"/>
      <c r="FY1252" s="472"/>
      <c r="FZ1252" s="472"/>
      <c r="GA1252" s="472"/>
      <c r="GB1252" s="472"/>
      <c r="GC1252" s="472"/>
      <c r="GD1252" s="472"/>
      <c r="GE1252" s="472"/>
      <c r="GF1252" s="472"/>
      <c r="GG1252" s="472"/>
      <c r="GH1252" s="472"/>
      <c r="GI1252" s="472"/>
      <c r="GJ1252" s="472"/>
      <c r="GK1252" s="472"/>
      <c r="GL1252" s="472"/>
      <c r="GM1252" s="472"/>
      <c r="GN1252" s="472"/>
      <c r="GO1252" s="472"/>
      <c r="GP1252" s="472"/>
      <c r="GQ1252" s="472"/>
      <c r="GR1252" s="472"/>
      <c r="GS1252" s="472"/>
      <c r="GT1252" s="472"/>
      <c r="GU1252" s="472"/>
      <c r="GV1252" s="472"/>
    </row>
    <row r="1253" spans="1:204" s="473" customFormat="1" x14ac:dyDescent="0.2">
      <c r="A1253" s="491"/>
      <c r="B1253" s="509" t="s">
        <v>3914</v>
      </c>
      <c r="C1253" s="475" t="s">
        <v>151</v>
      </c>
      <c r="D1253" s="478">
        <v>0.1</v>
      </c>
      <c r="E1253" s="478"/>
      <c r="F1253" s="478"/>
      <c r="G1253" s="478"/>
      <c r="H1253" s="478"/>
      <c r="I1253" s="478"/>
      <c r="J1253" s="478"/>
      <c r="K1253" s="478"/>
      <c r="L1253" s="478"/>
      <c r="M1253" s="478"/>
      <c r="N1253" s="478"/>
      <c r="O1253" s="478"/>
      <c r="P1253" s="478"/>
      <c r="Q1253" s="478"/>
      <c r="R1253" s="478"/>
      <c r="S1253" s="478"/>
      <c r="T1253" s="478"/>
      <c r="U1253" s="478"/>
      <c r="V1253" s="478"/>
      <c r="W1253" s="478"/>
      <c r="X1253" s="478">
        <v>0</v>
      </c>
      <c r="Y1253" s="478"/>
      <c r="Z1253" s="478"/>
      <c r="AA1253" s="478"/>
      <c r="AB1253" s="478"/>
      <c r="AC1253" s="478"/>
      <c r="AD1253" s="478"/>
      <c r="AE1253" s="478"/>
      <c r="AF1253" s="478"/>
      <c r="AG1253" s="478"/>
      <c r="AH1253" s="478"/>
      <c r="AI1253" s="478"/>
      <c r="AJ1253" s="478"/>
      <c r="AK1253" s="478"/>
      <c r="AL1253" s="478"/>
      <c r="AM1253" s="478"/>
      <c r="AN1253" s="478"/>
      <c r="AO1253" s="478"/>
      <c r="AP1253" s="478"/>
      <c r="AQ1253" s="478"/>
      <c r="AR1253" s="478"/>
      <c r="AS1253" s="478"/>
      <c r="AT1253" s="478"/>
      <c r="AU1253" s="478"/>
      <c r="AV1253" s="478"/>
      <c r="AW1253" s="478"/>
      <c r="AX1253" s="478"/>
      <c r="AY1253" s="478"/>
      <c r="AZ1253" s="478"/>
      <c r="BA1253" s="478"/>
      <c r="BB1253" s="478"/>
      <c r="BC1253" s="478"/>
      <c r="BD1253" s="475" t="s">
        <v>2983</v>
      </c>
      <c r="BE1253" s="475"/>
      <c r="BF1253" s="472"/>
      <c r="BG1253" s="472">
        <v>0</v>
      </c>
      <c r="BH1253" s="472">
        <v>0.1</v>
      </c>
      <c r="BI1253" s="472"/>
      <c r="BJ1253" s="472"/>
      <c r="BK1253" s="472"/>
      <c r="BL1253" s="472"/>
      <c r="BM1253" s="472"/>
      <c r="BN1253" s="472"/>
      <c r="BO1253" s="472"/>
      <c r="BP1253" s="472"/>
      <c r="BQ1253" s="472"/>
      <c r="BR1253" s="472"/>
      <c r="BS1253" s="472"/>
      <c r="BT1253" s="472"/>
      <c r="BU1253" s="472"/>
      <c r="BV1253" s="472"/>
      <c r="BW1253" s="472"/>
      <c r="BX1253" s="472"/>
      <c r="BY1253" s="472"/>
      <c r="BZ1253" s="472"/>
      <c r="CA1253" s="472"/>
      <c r="CB1253" s="472"/>
      <c r="CC1253" s="472"/>
      <c r="CD1253" s="472"/>
      <c r="CE1253" s="472"/>
      <c r="CF1253" s="472"/>
      <c r="CG1253" s="472"/>
      <c r="CH1253" s="472"/>
      <c r="CI1253" s="472"/>
      <c r="CJ1253" s="472"/>
      <c r="CK1253" s="472"/>
      <c r="CL1253" s="472"/>
      <c r="CM1253" s="472"/>
      <c r="CN1253" s="472"/>
      <c r="CO1253" s="472"/>
      <c r="CP1253" s="472"/>
      <c r="CQ1253" s="472"/>
      <c r="CR1253" s="472"/>
      <c r="CS1253" s="472"/>
      <c r="CT1253" s="472"/>
      <c r="CU1253" s="472"/>
      <c r="CV1253" s="472"/>
      <c r="CW1253" s="472"/>
      <c r="CX1253" s="472"/>
      <c r="CY1253" s="472"/>
      <c r="CZ1253" s="472"/>
      <c r="DA1253" s="472"/>
      <c r="DB1253" s="472"/>
      <c r="DC1253" s="472"/>
      <c r="DD1253" s="472"/>
      <c r="DE1253" s="472"/>
      <c r="DF1253" s="472"/>
      <c r="DG1253" s="472"/>
      <c r="DH1253" s="472"/>
      <c r="DI1253" s="472"/>
      <c r="DJ1253" s="472"/>
      <c r="DK1253" s="472"/>
      <c r="DL1253" s="472"/>
      <c r="DM1253" s="472"/>
      <c r="DN1253" s="472"/>
      <c r="DO1253" s="472"/>
      <c r="DP1253" s="472"/>
      <c r="DQ1253" s="472"/>
      <c r="DR1253" s="472"/>
      <c r="DS1253" s="472"/>
      <c r="DT1253" s="472"/>
      <c r="DU1253" s="472"/>
      <c r="DV1253" s="472"/>
      <c r="DW1253" s="472"/>
      <c r="DX1253" s="472"/>
      <c r="DY1253" s="472"/>
      <c r="DZ1253" s="472"/>
      <c r="EA1253" s="472"/>
      <c r="EB1253" s="472"/>
      <c r="EC1253" s="472"/>
      <c r="ED1253" s="472"/>
      <c r="EE1253" s="472"/>
      <c r="EF1253" s="472"/>
      <c r="EG1253" s="472"/>
      <c r="EH1253" s="472"/>
      <c r="EI1253" s="472"/>
      <c r="EJ1253" s="472"/>
      <c r="EK1253" s="472"/>
      <c r="EL1253" s="472"/>
      <c r="EM1253" s="472"/>
      <c r="EN1253" s="472"/>
      <c r="EO1253" s="472"/>
      <c r="EP1253" s="472"/>
      <c r="EQ1253" s="472"/>
      <c r="ER1253" s="472"/>
      <c r="ES1253" s="472"/>
      <c r="ET1253" s="472"/>
      <c r="EU1253" s="472"/>
      <c r="EV1253" s="472"/>
      <c r="EW1253" s="472"/>
      <c r="EX1253" s="472"/>
      <c r="EY1253" s="472"/>
      <c r="EZ1253" s="472"/>
      <c r="FA1253" s="472"/>
      <c r="FB1253" s="472"/>
      <c r="FC1253" s="472"/>
      <c r="FD1253" s="472"/>
      <c r="FE1253" s="472"/>
      <c r="FF1253" s="472"/>
      <c r="FG1253" s="472"/>
      <c r="FH1253" s="472"/>
      <c r="FI1253" s="472"/>
      <c r="FJ1253" s="472"/>
      <c r="FK1253" s="472"/>
      <c r="FL1253" s="472"/>
      <c r="FM1253" s="472"/>
      <c r="FN1253" s="472"/>
      <c r="FO1253" s="472"/>
      <c r="FP1253" s="472"/>
      <c r="FQ1253" s="472"/>
      <c r="FR1253" s="472"/>
      <c r="FS1253" s="472"/>
      <c r="FT1253" s="472"/>
      <c r="FU1253" s="472"/>
      <c r="FV1253" s="472"/>
      <c r="FW1253" s="472"/>
      <c r="FX1253" s="472"/>
      <c r="FY1253" s="472"/>
      <c r="FZ1253" s="472"/>
      <c r="GA1253" s="472"/>
      <c r="GB1253" s="472"/>
      <c r="GC1253" s="472"/>
      <c r="GD1253" s="472"/>
      <c r="GE1253" s="472"/>
      <c r="GF1253" s="472"/>
      <c r="GG1253" s="472"/>
      <c r="GH1253" s="472"/>
      <c r="GI1253" s="472"/>
      <c r="GJ1253" s="472"/>
      <c r="GK1253" s="472"/>
      <c r="GL1253" s="472"/>
      <c r="GM1253" s="472"/>
      <c r="GN1253" s="472"/>
      <c r="GO1253" s="472"/>
      <c r="GP1253" s="472"/>
      <c r="GQ1253" s="472"/>
      <c r="GR1253" s="472"/>
      <c r="GS1253" s="472"/>
      <c r="GT1253" s="472"/>
      <c r="GU1253" s="472"/>
      <c r="GV1253" s="472"/>
    </row>
    <row r="1254" spans="1:204" s="473" customFormat="1" x14ac:dyDescent="0.2">
      <c r="A1254" s="491"/>
      <c r="B1254" s="509" t="s">
        <v>3915</v>
      </c>
      <c r="C1254" s="475" t="s">
        <v>151</v>
      </c>
      <c r="D1254" s="478">
        <v>0.3</v>
      </c>
      <c r="E1254" s="478"/>
      <c r="F1254" s="478"/>
      <c r="G1254" s="478"/>
      <c r="H1254" s="478"/>
      <c r="I1254" s="478"/>
      <c r="J1254" s="478"/>
      <c r="K1254" s="478"/>
      <c r="L1254" s="478"/>
      <c r="M1254" s="478"/>
      <c r="N1254" s="478"/>
      <c r="O1254" s="478"/>
      <c r="P1254" s="478"/>
      <c r="Q1254" s="478"/>
      <c r="R1254" s="478"/>
      <c r="S1254" s="478"/>
      <c r="T1254" s="478"/>
      <c r="U1254" s="478"/>
      <c r="V1254" s="478"/>
      <c r="W1254" s="478"/>
      <c r="X1254" s="478">
        <v>0</v>
      </c>
      <c r="Y1254" s="478"/>
      <c r="Z1254" s="478"/>
      <c r="AA1254" s="478"/>
      <c r="AB1254" s="478"/>
      <c r="AC1254" s="478"/>
      <c r="AD1254" s="478"/>
      <c r="AE1254" s="478"/>
      <c r="AF1254" s="478"/>
      <c r="AG1254" s="478"/>
      <c r="AH1254" s="478"/>
      <c r="AI1254" s="478"/>
      <c r="AJ1254" s="478"/>
      <c r="AK1254" s="478"/>
      <c r="AL1254" s="478"/>
      <c r="AM1254" s="478"/>
      <c r="AN1254" s="478"/>
      <c r="AO1254" s="478"/>
      <c r="AP1254" s="478"/>
      <c r="AQ1254" s="478"/>
      <c r="AR1254" s="478"/>
      <c r="AS1254" s="478"/>
      <c r="AT1254" s="478"/>
      <c r="AU1254" s="478"/>
      <c r="AV1254" s="478"/>
      <c r="AW1254" s="478"/>
      <c r="AX1254" s="478"/>
      <c r="AY1254" s="478"/>
      <c r="AZ1254" s="478"/>
      <c r="BA1254" s="478"/>
      <c r="BB1254" s="478"/>
      <c r="BC1254" s="478"/>
      <c r="BD1254" s="475" t="s">
        <v>1581</v>
      </c>
      <c r="BE1254" s="475"/>
      <c r="BF1254" s="472"/>
      <c r="BG1254" s="472">
        <v>0</v>
      </c>
      <c r="BH1254" s="472">
        <v>0.3</v>
      </c>
      <c r="BI1254" s="472"/>
      <c r="BJ1254" s="472"/>
      <c r="BK1254" s="472"/>
      <c r="BL1254" s="472"/>
      <c r="BM1254" s="472"/>
      <c r="BN1254" s="472"/>
      <c r="BO1254" s="472"/>
      <c r="BP1254" s="472"/>
      <c r="BQ1254" s="472"/>
      <c r="BR1254" s="472"/>
      <c r="BS1254" s="472"/>
      <c r="BT1254" s="472"/>
      <c r="BU1254" s="472"/>
      <c r="BV1254" s="472"/>
      <c r="BW1254" s="472"/>
      <c r="BX1254" s="472"/>
      <c r="BY1254" s="472"/>
      <c r="BZ1254" s="472"/>
      <c r="CA1254" s="472"/>
      <c r="CB1254" s="472"/>
      <c r="CC1254" s="472"/>
      <c r="CD1254" s="472"/>
      <c r="CE1254" s="472"/>
      <c r="CF1254" s="472"/>
      <c r="CG1254" s="472"/>
      <c r="CH1254" s="472"/>
      <c r="CI1254" s="472"/>
      <c r="CJ1254" s="472"/>
      <c r="CK1254" s="472"/>
      <c r="CL1254" s="472"/>
      <c r="CM1254" s="472"/>
      <c r="CN1254" s="472"/>
      <c r="CO1254" s="472"/>
      <c r="CP1254" s="472"/>
      <c r="CQ1254" s="472"/>
      <c r="CR1254" s="472"/>
      <c r="CS1254" s="472"/>
      <c r="CT1254" s="472"/>
      <c r="CU1254" s="472"/>
      <c r="CV1254" s="472"/>
      <c r="CW1254" s="472"/>
      <c r="CX1254" s="472"/>
      <c r="CY1254" s="472"/>
      <c r="CZ1254" s="472"/>
      <c r="DA1254" s="472"/>
      <c r="DB1254" s="472"/>
      <c r="DC1254" s="472"/>
      <c r="DD1254" s="472"/>
      <c r="DE1254" s="472"/>
      <c r="DF1254" s="472"/>
      <c r="DG1254" s="472"/>
      <c r="DH1254" s="472"/>
      <c r="DI1254" s="472"/>
      <c r="DJ1254" s="472"/>
      <c r="DK1254" s="472"/>
      <c r="DL1254" s="472"/>
      <c r="DM1254" s="472"/>
      <c r="DN1254" s="472"/>
      <c r="DO1254" s="472"/>
      <c r="DP1254" s="472"/>
      <c r="DQ1254" s="472"/>
      <c r="DR1254" s="472"/>
      <c r="DS1254" s="472"/>
      <c r="DT1254" s="472"/>
      <c r="DU1254" s="472"/>
      <c r="DV1254" s="472"/>
      <c r="DW1254" s="472"/>
      <c r="DX1254" s="472"/>
      <c r="DY1254" s="472"/>
      <c r="DZ1254" s="472"/>
      <c r="EA1254" s="472"/>
      <c r="EB1254" s="472"/>
      <c r="EC1254" s="472"/>
      <c r="ED1254" s="472"/>
      <c r="EE1254" s="472"/>
      <c r="EF1254" s="472"/>
      <c r="EG1254" s="472"/>
      <c r="EH1254" s="472"/>
      <c r="EI1254" s="472"/>
      <c r="EJ1254" s="472"/>
      <c r="EK1254" s="472"/>
      <c r="EL1254" s="472"/>
      <c r="EM1254" s="472"/>
      <c r="EN1254" s="472"/>
      <c r="EO1254" s="472"/>
      <c r="EP1254" s="472"/>
      <c r="EQ1254" s="472"/>
      <c r="ER1254" s="472"/>
      <c r="ES1254" s="472"/>
      <c r="ET1254" s="472"/>
      <c r="EU1254" s="472"/>
      <c r="EV1254" s="472"/>
      <c r="EW1254" s="472"/>
      <c r="EX1254" s="472"/>
      <c r="EY1254" s="472"/>
      <c r="EZ1254" s="472"/>
      <c r="FA1254" s="472"/>
      <c r="FB1254" s="472"/>
      <c r="FC1254" s="472"/>
      <c r="FD1254" s="472"/>
      <c r="FE1254" s="472"/>
      <c r="FF1254" s="472"/>
      <c r="FG1254" s="472"/>
      <c r="FH1254" s="472"/>
      <c r="FI1254" s="472"/>
      <c r="FJ1254" s="472"/>
      <c r="FK1254" s="472"/>
      <c r="FL1254" s="472"/>
      <c r="FM1254" s="472"/>
      <c r="FN1254" s="472"/>
      <c r="FO1254" s="472"/>
      <c r="FP1254" s="472"/>
      <c r="FQ1254" s="472"/>
      <c r="FR1254" s="472"/>
      <c r="FS1254" s="472"/>
      <c r="FT1254" s="472"/>
      <c r="FU1254" s="472"/>
      <c r="FV1254" s="472"/>
      <c r="FW1254" s="472"/>
      <c r="FX1254" s="472"/>
      <c r="FY1254" s="472"/>
      <c r="FZ1254" s="472"/>
      <c r="GA1254" s="472"/>
      <c r="GB1254" s="472"/>
      <c r="GC1254" s="472"/>
      <c r="GD1254" s="472"/>
      <c r="GE1254" s="472"/>
      <c r="GF1254" s="472"/>
      <c r="GG1254" s="472"/>
      <c r="GH1254" s="472"/>
      <c r="GI1254" s="472"/>
      <c r="GJ1254" s="472"/>
      <c r="GK1254" s="472"/>
      <c r="GL1254" s="472"/>
      <c r="GM1254" s="472"/>
      <c r="GN1254" s="472"/>
      <c r="GO1254" s="472"/>
      <c r="GP1254" s="472"/>
      <c r="GQ1254" s="472"/>
      <c r="GR1254" s="472"/>
      <c r="GS1254" s="472"/>
      <c r="GT1254" s="472"/>
      <c r="GU1254" s="472"/>
      <c r="GV1254" s="472"/>
    </row>
    <row r="1255" spans="1:204" s="473" customFormat="1" x14ac:dyDescent="0.2">
      <c r="A1255" s="491"/>
      <c r="B1255" s="481" t="s">
        <v>3915</v>
      </c>
      <c r="C1255" s="475" t="s">
        <v>151</v>
      </c>
      <c r="D1255" s="478">
        <v>0.49</v>
      </c>
      <c r="E1255" s="478"/>
      <c r="F1255" s="478"/>
      <c r="G1255" s="478"/>
      <c r="H1255" s="478"/>
      <c r="I1255" s="478"/>
      <c r="J1255" s="478"/>
      <c r="K1255" s="478"/>
      <c r="L1255" s="478"/>
      <c r="M1255" s="478"/>
      <c r="N1255" s="478"/>
      <c r="O1255" s="478"/>
      <c r="P1255" s="478"/>
      <c r="Q1255" s="478"/>
      <c r="R1255" s="478"/>
      <c r="S1255" s="478"/>
      <c r="T1255" s="478"/>
      <c r="U1255" s="478"/>
      <c r="V1255" s="478"/>
      <c r="W1255" s="478"/>
      <c r="X1255" s="478">
        <v>0</v>
      </c>
      <c r="Y1255" s="478"/>
      <c r="Z1255" s="478"/>
      <c r="AA1255" s="478"/>
      <c r="AB1255" s="478"/>
      <c r="AC1255" s="478"/>
      <c r="AD1255" s="478"/>
      <c r="AE1255" s="478"/>
      <c r="AF1255" s="478"/>
      <c r="AG1255" s="478"/>
      <c r="AH1255" s="478"/>
      <c r="AI1255" s="478"/>
      <c r="AJ1255" s="478"/>
      <c r="AK1255" s="478"/>
      <c r="AL1255" s="478"/>
      <c r="AM1255" s="478"/>
      <c r="AN1255" s="478"/>
      <c r="AO1255" s="478"/>
      <c r="AP1255" s="478"/>
      <c r="AQ1255" s="478"/>
      <c r="AR1255" s="478"/>
      <c r="AS1255" s="478"/>
      <c r="AT1255" s="478"/>
      <c r="AU1255" s="478"/>
      <c r="AV1255" s="478"/>
      <c r="AW1255" s="478"/>
      <c r="AX1255" s="478"/>
      <c r="AY1255" s="478"/>
      <c r="AZ1255" s="478"/>
      <c r="BA1255" s="478"/>
      <c r="BB1255" s="478"/>
      <c r="BC1255" s="478"/>
      <c r="BD1255" s="475" t="s">
        <v>2976</v>
      </c>
      <c r="BE1255" s="475"/>
      <c r="BF1255" s="472"/>
      <c r="BG1255" s="472">
        <v>0</v>
      </c>
      <c r="BH1255" s="472">
        <v>0.49</v>
      </c>
      <c r="BI1255" s="472"/>
      <c r="BJ1255" s="472"/>
      <c r="BK1255" s="472"/>
      <c r="BL1255" s="472"/>
      <c r="BM1255" s="472"/>
      <c r="BN1255" s="472"/>
      <c r="BO1255" s="472"/>
      <c r="BP1255" s="472"/>
      <c r="BQ1255" s="472"/>
      <c r="BR1255" s="472"/>
      <c r="BS1255" s="472"/>
      <c r="BT1255" s="472"/>
      <c r="BU1255" s="472"/>
      <c r="BV1255" s="472"/>
      <c r="BW1255" s="472"/>
      <c r="BX1255" s="472"/>
      <c r="BY1255" s="472"/>
      <c r="BZ1255" s="472"/>
      <c r="CA1255" s="472"/>
      <c r="CB1255" s="472"/>
      <c r="CC1255" s="472"/>
      <c r="CD1255" s="472"/>
      <c r="CE1255" s="472"/>
      <c r="CF1255" s="472"/>
      <c r="CG1255" s="472"/>
      <c r="CH1255" s="472"/>
      <c r="CI1255" s="472"/>
      <c r="CJ1255" s="472"/>
      <c r="CK1255" s="472"/>
      <c r="CL1255" s="472"/>
      <c r="CM1255" s="472"/>
      <c r="CN1255" s="472"/>
      <c r="CO1255" s="472"/>
      <c r="CP1255" s="472"/>
      <c r="CQ1255" s="472"/>
      <c r="CR1255" s="472"/>
      <c r="CS1255" s="472"/>
      <c r="CT1255" s="472"/>
      <c r="CU1255" s="472"/>
      <c r="CV1255" s="472"/>
      <c r="CW1255" s="472"/>
      <c r="CX1255" s="472"/>
      <c r="CY1255" s="472"/>
      <c r="CZ1255" s="472"/>
      <c r="DA1255" s="472"/>
      <c r="DB1255" s="472"/>
      <c r="DC1255" s="472"/>
      <c r="DD1255" s="472"/>
      <c r="DE1255" s="472"/>
      <c r="DF1255" s="472"/>
      <c r="DG1255" s="472"/>
      <c r="DH1255" s="472"/>
      <c r="DI1255" s="472"/>
      <c r="DJ1255" s="472"/>
      <c r="DK1255" s="472"/>
      <c r="DL1255" s="472"/>
      <c r="DM1255" s="472"/>
      <c r="DN1255" s="472"/>
      <c r="DO1255" s="472"/>
      <c r="DP1255" s="472"/>
      <c r="DQ1255" s="472"/>
      <c r="DR1255" s="472"/>
      <c r="DS1255" s="472"/>
      <c r="DT1255" s="472"/>
      <c r="DU1255" s="472"/>
      <c r="DV1255" s="472"/>
      <c r="DW1255" s="472"/>
      <c r="DX1255" s="472"/>
      <c r="DY1255" s="472"/>
      <c r="DZ1255" s="472"/>
      <c r="EA1255" s="472"/>
      <c r="EB1255" s="472"/>
      <c r="EC1255" s="472"/>
      <c r="ED1255" s="472"/>
      <c r="EE1255" s="472"/>
      <c r="EF1255" s="472"/>
      <c r="EG1255" s="472"/>
      <c r="EH1255" s="472"/>
      <c r="EI1255" s="472"/>
      <c r="EJ1255" s="472"/>
      <c r="EK1255" s="472"/>
      <c r="EL1255" s="472"/>
      <c r="EM1255" s="472"/>
      <c r="EN1255" s="472"/>
      <c r="EO1255" s="472"/>
      <c r="EP1255" s="472"/>
      <c r="EQ1255" s="472"/>
      <c r="ER1255" s="472"/>
      <c r="ES1255" s="472"/>
      <c r="ET1255" s="472"/>
      <c r="EU1255" s="472"/>
      <c r="EV1255" s="472"/>
      <c r="EW1255" s="472"/>
      <c r="EX1255" s="472"/>
      <c r="EY1255" s="472"/>
      <c r="EZ1255" s="472"/>
      <c r="FA1255" s="472"/>
      <c r="FB1255" s="472"/>
      <c r="FC1255" s="472"/>
      <c r="FD1255" s="472"/>
      <c r="FE1255" s="472"/>
      <c r="FF1255" s="472"/>
      <c r="FG1255" s="472"/>
      <c r="FH1255" s="472"/>
      <c r="FI1255" s="472"/>
      <c r="FJ1255" s="472"/>
      <c r="FK1255" s="472"/>
      <c r="FL1255" s="472"/>
      <c r="FM1255" s="472"/>
      <c r="FN1255" s="472"/>
      <c r="FO1255" s="472"/>
      <c r="FP1255" s="472"/>
      <c r="FQ1255" s="472"/>
      <c r="FR1255" s="472"/>
      <c r="FS1255" s="472"/>
      <c r="FT1255" s="472"/>
      <c r="FU1255" s="472"/>
      <c r="FV1255" s="472"/>
      <c r="FW1255" s="472"/>
      <c r="FX1255" s="472"/>
      <c r="FY1255" s="472"/>
      <c r="FZ1255" s="472"/>
      <c r="GA1255" s="472"/>
      <c r="GB1255" s="472"/>
      <c r="GC1255" s="472"/>
      <c r="GD1255" s="472"/>
      <c r="GE1255" s="472"/>
      <c r="GF1255" s="472"/>
      <c r="GG1255" s="472"/>
      <c r="GH1255" s="472"/>
      <c r="GI1255" s="472"/>
      <c r="GJ1255" s="472"/>
      <c r="GK1255" s="472"/>
      <c r="GL1255" s="472"/>
      <c r="GM1255" s="472"/>
      <c r="GN1255" s="472"/>
      <c r="GO1255" s="472"/>
      <c r="GP1255" s="472"/>
      <c r="GQ1255" s="472"/>
      <c r="GR1255" s="472"/>
      <c r="GS1255" s="472"/>
      <c r="GT1255" s="472"/>
      <c r="GU1255" s="472"/>
      <c r="GV1255" s="472"/>
    </row>
    <row r="1256" spans="1:204" s="473" customFormat="1" x14ac:dyDescent="0.2">
      <c r="A1256" s="491"/>
      <c r="B1256" s="481" t="s">
        <v>3916</v>
      </c>
      <c r="C1256" s="475" t="s">
        <v>151</v>
      </c>
      <c r="D1256" s="478">
        <v>7.0000000000000007E-2</v>
      </c>
      <c r="E1256" s="478"/>
      <c r="F1256" s="478"/>
      <c r="G1256" s="478"/>
      <c r="H1256" s="478"/>
      <c r="I1256" s="478"/>
      <c r="J1256" s="478"/>
      <c r="K1256" s="478"/>
      <c r="L1256" s="478"/>
      <c r="M1256" s="478"/>
      <c r="N1256" s="478"/>
      <c r="O1256" s="478"/>
      <c r="P1256" s="478"/>
      <c r="Q1256" s="478"/>
      <c r="R1256" s="478"/>
      <c r="S1256" s="478"/>
      <c r="T1256" s="478"/>
      <c r="U1256" s="478"/>
      <c r="V1256" s="478"/>
      <c r="W1256" s="478"/>
      <c r="X1256" s="478">
        <v>7.0000000000000007E-2</v>
      </c>
      <c r="Y1256" s="478"/>
      <c r="Z1256" s="478"/>
      <c r="AA1256" s="478"/>
      <c r="AB1256" s="478"/>
      <c r="AC1256" s="478"/>
      <c r="AD1256" s="478"/>
      <c r="AE1256" s="478">
        <v>7.0000000000000007E-2</v>
      </c>
      <c r="AF1256" s="478"/>
      <c r="AG1256" s="478"/>
      <c r="AH1256" s="478"/>
      <c r="AI1256" s="478"/>
      <c r="AJ1256" s="478"/>
      <c r="AK1256" s="478"/>
      <c r="AL1256" s="478"/>
      <c r="AM1256" s="478"/>
      <c r="AN1256" s="478"/>
      <c r="AO1256" s="478"/>
      <c r="AP1256" s="478"/>
      <c r="AQ1256" s="478"/>
      <c r="AR1256" s="478"/>
      <c r="AS1256" s="478"/>
      <c r="AT1256" s="478"/>
      <c r="AU1256" s="478"/>
      <c r="AV1256" s="478"/>
      <c r="AW1256" s="478"/>
      <c r="AX1256" s="478"/>
      <c r="AY1256" s="478"/>
      <c r="AZ1256" s="478"/>
      <c r="BA1256" s="478"/>
      <c r="BB1256" s="478"/>
      <c r="BC1256" s="478"/>
      <c r="BD1256" s="475" t="s">
        <v>2987</v>
      </c>
      <c r="BE1256" s="495" t="s">
        <v>3917</v>
      </c>
      <c r="BF1256" s="472">
        <v>2017</v>
      </c>
      <c r="BG1256" s="472">
        <v>7.0000000000000007E-2</v>
      </c>
      <c r="BH1256" s="472">
        <v>0</v>
      </c>
      <c r="BI1256" s="472"/>
      <c r="BJ1256" s="472"/>
      <c r="BK1256" s="472"/>
      <c r="BL1256" s="472"/>
      <c r="BM1256" s="472"/>
      <c r="BN1256" s="472"/>
      <c r="BO1256" s="472"/>
      <c r="BP1256" s="472"/>
      <c r="BQ1256" s="472"/>
      <c r="BR1256" s="472"/>
      <c r="BS1256" s="472"/>
      <c r="BT1256" s="472"/>
      <c r="BU1256" s="472"/>
      <c r="BV1256" s="472"/>
      <c r="BW1256" s="472"/>
      <c r="BX1256" s="472"/>
      <c r="BY1256" s="472"/>
      <c r="BZ1256" s="472"/>
      <c r="CA1256" s="472"/>
      <c r="CB1256" s="472"/>
      <c r="CC1256" s="472"/>
      <c r="CD1256" s="472"/>
      <c r="CE1256" s="472"/>
      <c r="CF1256" s="472"/>
      <c r="CG1256" s="472"/>
      <c r="CH1256" s="472"/>
      <c r="CI1256" s="472"/>
      <c r="CJ1256" s="472"/>
      <c r="CK1256" s="472"/>
      <c r="CL1256" s="472"/>
      <c r="CM1256" s="472"/>
      <c r="CN1256" s="472"/>
      <c r="CO1256" s="472"/>
      <c r="CP1256" s="472"/>
      <c r="CQ1256" s="472"/>
      <c r="CR1256" s="472"/>
      <c r="CS1256" s="472"/>
      <c r="CT1256" s="472"/>
      <c r="CU1256" s="472"/>
      <c r="CV1256" s="472"/>
      <c r="CW1256" s="472"/>
      <c r="CX1256" s="472"/>
      <c r="CY1256" s="472"/>
      <c r="CZ1256" s="472"/>
      <c r="DA1256" s="472"/>
      <c r="DB1256" s="472"/>
      <c r="DC1256" s="472"/>
      <c r="DD1256" s="472"/>
      <c r="DE1256" s="472"/>
      <c r="DF1256" s="472"/>
      <c r="DG1256" s="472"/>
      <c r="DH1256" s="472"/>
      <c r="DI1256" s="472"/>
      <c r="DJ1256" s="472"/>
      <c r="DK1256" s="472"/>
      <c r="DL1256" s="472"/>
      <c r="DM1256" s="472"/>
      <c r="DN1256" s="472"/>
      <c r="DO1256" s="472"/>
      <c r="DP1256" s="472"/>
      <c r="DQ1256" s="472"/>
      <c r="DR1256" s="472"/>
      <c r="DS1256" s="472"/>
      <c r="DT1256" s="472"/>
      <c r="DU1256" s="472"/>
      <c r="DV1256" s="472"/>
      <c r="DW1256" s="472"/>
      <c r="DX1256" s="472"/>
      <c r="DY1256" s="472"/>
      <c r="DZ1256" s="472"/>
      <c r="EA1256" s="472"/>
      <c r="EB1256" s="472"/>
      <c r="EC1256" s="472"/>
      <c r="ED1256" s="472"/>
      <c r="EE1256" s="472"/>
      <c r="EF1256" s="472"/>
      <c r="EG1256" s="472"/>
      <c r="EH1256" s="472"/>
      <c r="EI1256" s="472"/>
      <c r="EJ1256" s="472"/>
      <c r="EK1256" s="472"/>
      <c r="EL1256" s="472"/>
      <c r="EM1256" s="472"/>
      <c r="EN1256" s="472"/>
      <c r="EO1256" s="472"/>
      <c r="EP1256" s="472"/>
      <c r="EQ1256" s="472"/>
      <c r="ER1256" s="472"/>
      <c r="ES1256" s="472"/>
      <c r="ET1256" s="472"/>
      <c r="EU1256" s="472"/>
      <c r="EV1256" s="472"/>
      <c r="EW1256" s="472"/>
      <c r="EX1256" s="472"/>
      <c r="EY1256" s="472"/>
      <c r="EZ1256" s="472"/>
      <c r="FA1256" s="472"/>
      <c r="FB1256" s="472"/>
      <c r="FC1256" s="472"/>
      <c r="FD1256" s="472"/>
      <c r="FE1256" s="472"/>
      <c r="FF1256" s="472"/>
      <c r="FG1256" s="472"/>
      <c r="FH1256" s="472"/>
      <c r="FI1256" s="472"/>
      <c r="FJ1256" s="472"/>
      <c r="FK1256" s="472"/>
      <c r="FL1256" s="472"/>
      <c r="FM1256" s="472"/>
      <c r="FN1256" s="472"/>
      <c r="FO1256" s="472"/>
      <c r="FP1256" s="472"/>
      <c r="FQ1256" s="472"/>
      <c r="FR1256" s="472"/>
      <c r="FS1256" s="472"/>
      <c r="FT1256" s="472"/>
      <c r="FU1256" s="472"/>
      <c r="FV1256" s="472"/>
      <c r="FW1256" s="472"/>
      <c r="FX1256" s="472"/>
      <c r="FY1256" s="472"/>
      <c r="FZ1256" s="472"/>
      <c r="GA1256" s="472"/>
      <c r="GB1256" s="472"/>
      <c r="GC1256" s="472"/>
      <c r="GD1256" s="472"/>
      <c r="GE1256" s="472"/>
      <c r="GF1256" s="472"/>
      <c r="GG1256" s="472"/>
      <c r="GH1256" s="472"/>
      <c r="GI1256" s="472"/>
      <c r="GJ1256" s="472"/>
      <c r="GK1256" s="472"/>
      <c r="GL1256" s="472"/>
      <c r="GM1256" s="472"/>
      <c r="GN1256" s="472"/>
      <c r="GO1256" s="472"/>
      <c r="GP1256" s="472"/>
      <c r="GQ1256" s="472"/>
      <c r="GR1256" s="472"/>
      <c r="GS1256" s="472"/>
      <c r="GT1256" s="472"/>
      <c r="GU1256" s="472"/>
      <c r="GV1256" s="472"/>
    </row>
    <row r="1257" spans="1:204" s="473" customFormat="1" x14ac:dyDescent="0.2">
      <c r="A1257" s="491"/>
      <c r="B1257" s="481" t="s">
        <v>3918</v>
      </c>
      <c r="C1257" s="475" t="s">
        <v>151</v>
      </c>
      <c r="D1257" s="478">
        <v>0.4</v>
      </c>
      <c r="E1257" s="478"/>
      <c r="F1257" s="478"/>
      <c r="G1257" s="478"/>
      <c r="H1257" s="478"/>
      <c r="I1257" s="478"/>
      <c r="J1257" s="478"/>
      <c r="K1257" s="478"/>
      <c r="L1257" s="478"/>
      <c r="M1257" s="478"/>
      <c r="N1257" s="478"/>
      <c r="O1257" s="478"/>
      <c r="P1257" s="478"/>
      <c r="Q1257" s="478"/>
      <c r="R1257" s="478"/>
      <c r="S1257" s="478"/>
      <c r="T1257" s="478"/>
      <c r="U1257" s="478"/>
      <c r="V1257" s="478"/>
      <c r="W1257" s="478"/>
      <c r="X1257" s="478">
        <v>0</v>
      </c>
      <c r="Y1257" s="478"/>
      <c r="Z1257" s="478"/>
      <c r="AA1257" s="478"/>
      <c r="AB1257" s="478"/>
      <c r="AC1257" s="478"/>
      <c r="AD1257" s="478"/>
      <c r="AE1257" s="478"/>
      <c r="AF1257" s="478"/>
      <c r="AG1257" s="478"/>
      <c r="AH1257" s="478"/>
      <c r="AI1257" s="478"/>
      <c r="AJ1257" s="478"/>
      <c r="AK1257" s="478"/>
      <c r="AL1257" s="478"/>
      <c r="AM1257" s="478"/>
      <c r="AN1257" s="478"/>
      <c r="AO1257" s="478"/>
      <c r="AP1257" s="478"/>
      <c r="AQ1257" s="478"/>
      <c r="AR1257" s="478"/>
      <c r="AS1257" s="478"/>
      <c r="AT1257" s="478"/>
      <c r="AU1257" s="478"/>
      <c r="AV1257" s="478"/>
      <c r="AW1257" s="478"/>
      <c r="AX1257" s="478"/>
      <c r="AY1257" s="478"/>
      <c r="AZ1257" s="478"/>
      <c r="BA1257" s="478"/>
      <c r="BB1257" s="478"/>
      <c r="BC1257" s="478"/>
      <c r="BD1257" s="475" t="s">
        <v>3004</v>
      </c>
      <c r="BE1257" s="475"/>
      <c r="BF1257" s="472"/>
      <c r="BG1257" s="472">
        <v>0</v>
      </c>
      <c r="BH1257" s="472">
        <v>0.4</v>
      </c>
      <c r="BI1257" s="472"/>
      <c r="BJ1257" s="472"/>
      <c r="BK1257" s="472"/>
      <c r="BL1257" s="472"/>
      <c r="BM1257" s="472"/>
      <c r="BN1257" s="472"/>
      <c r="BO1257" s="472"/>
      <c r="BP1257" s="472"/>
      <c r="BQ1257" s="472"/>
      <c r="BR1257" s="472"/>
      <c r="BS1257" s="472"/>
      <c r="BT1257" s="472"/>
      <c r="BU1257" s="472"/>
      <c r="BV1257" s="472"/>
      <c r="BW1257" s="472"/>
      <c r="BX1257" s="472"/>
      <c r="BY1257" s="472"/>
      <c r="BZ1257" s="472"/>
      <c r="CA1257" s="472"/>
      <c r="CB1257" s="472"/>
      <c r="CC1257" s="472"/>
      <c r="CD1257" s="472"/>
      <c r="CE1257" s="472"/>
      <c r="CF1257" s="472"/>
      <c r="CG1257" s="472"/>
      <c r="CH1257" s="472"/>
      <c r="CI1257" s="472"/>
      <c r="CJ1257" s="472"/>
      <c r="CK1257" s="472"/>
      <c r="CL1257" s="472"/>
      <c r="CM1257" s="472"/>
      <c r="CN1257" s="472"/>
      <c r="CO1257" s="472"/>
      <c r="CP1257" s="472"/>
      <c r="CQ1257" s="472"/>
      <c r="CR1257" s="472"/>
      <c r="CS1257" s="472"/>
      <c r="CT1257" s="472"/>
      <c r="CU1257" s="472"/>
      <c r="CV1257" s="472"/>
      <c r="CW1257" s="472"/>
      <c r="CX1257" s="472"/>
      <c r="CY1257" s="472"/>
      <c r="CZ1257" s="472"/>
      <c r="DA1257" s="472"/>
      <c r="DB1257" s="472"/>
      <c r="DC1257" s="472"/>
      <c r="DD1257" s="472"/>
      <c r="DE1257" s="472"/>
      <c r="DF1257" s="472"/>
      <c r="DG1257" s="472"/>
      <c r="DH1257" s="472"/>
      <c r="DI1257" s="472"/>
      <c r="DJ1257" s="472"/>
      <c r="DK1257" s="472"/>
      <c r="DL1257" s="472"/>
      <c r="DM1257" s="472"/>
      <c r="DN1257" s="472"/>
      <c r="DO1257" s="472"/>
      <c r="DP1257" s="472"/>
      <c r="DQ1257" s="472"/>
      <c r="DR1257" s="472"/>
      <c r="DS1257" s="472"/>
      <c r="DT1257" s="472"/>
      <c r="DU1257" s="472"/>
      <c r="DV1257" s="472"/>
      <c r="DW1257" s="472"/>
      <c r="DX1257" s="472"/>
      <c r="DY1257" s="472"/>
      <c r="DZ1257" s="472"/>
      <c r="EA1257" s="472"/>
      <c r="EB1257" s="472"/>
      <c r="EC1257" s="472"/>
      <c r="ED1257" s="472"/>
      <c r="EE1257" s="472"/>
      <c r="EF1257" s="472"/>
      <c r="EG1257" s="472"/>
      <c r="EH1257" s="472"/>
      <c r="EI1257" s="472"/>
      <c r="EJ1257" s="472"/>
      <c r="EK1257" s="472"/>
      <c r="EL1257" s="472"/>
      <c r="EM1257" s="472"/>
      <c r="EN1257" s="472"/>
      <c r="EO1257" s="472"/>
      <c r="EP1257" s="472"/>
      <c r="EQ1257" s="472"/>
      <c r="ER1257" s="472"/>
      <c r="ES1257" s="472"/>
      <c r="ET1257" s="472"/>
      <c r="EU1257" s="472"/>
      <c r="EV1257" s="472"/>
      <c r="EW1257" s="472"/>
      <c r="EX1257" s="472"/>
      <c r="EY1257" s="472"/>
      <c r="EZ1257" s="472"/>
      <c r="FA1257" s="472"/>
      <c r="FB1257" s="472"/>
      <c r="FC1257" s="472"/>
      <c r="FD1257" s="472"/>
      <c r="FE1257" s="472"/>
      <c r="FF1257" s="472"/>
      <c r="FG1257" s="472"/>
      <c r="FH1257" s="472"/>
      <c r="FI1257" s="472"/>
      <c r="FJ1257" s="472"/>
      <c r="FK1257" s="472"/>
      <c r="FL1257" s="472"/>
      <c r="FM1257" s="472"/>
      <c r="FN1257" s="472"/>
      <c r="FO1257" s="472"/>
      <c r="FP1257" s="472"/>
      <c r="FQ1257" s="472"/>
      <c r="FR1257" s="472"/>
      <c r="FS1257" s="472"/>
      <c r="FT1257" s="472"/>
      <c r="FU1257" s="472"/>
      <c r="FV1257" s="472"/>
      <c r="FW1257" s="472"/>
      <c r="FX1257" s="472"/>
      <c r="FY1257" s="472"/>
      <c r="FZ1257" s="472"/>
      <c r="GA1257" s="472"/>
      <c r="GB1257" s="472"/>
      <c r="GC1257" s="472"/>
      <c r="GD1257" s="472"/>
      <c r="GE1257" s="472"/>
      <c r="GF1257" s="472"/>
      <c r="GG1257" s="472"/>
      <c r="GH1257" s="472"/>
      <c r="GI1257" s="472"/>
      <c r="GJ1257" s="472"/>
      <c r="GK1257" s="472"/>
      <c r="GL1257" s="472"/>
      <c r="GM1257" s="472"/>
      <c r="GN1257" s="472"/>
      <c r="GO1257" s="472"/>
      <c r="GP1257" s="472"/>
      <c r="GQ1257" s="472"/>
      <c r="GR1257" s="472"/>
      <c r="GS1257" s="472"/>
      <c r="GT1257" s="472"/>
      <c r="GU1257" s="472"/>
      <c r="GV1257" s="472"/>
    </row>
    <row r="1258" spans="1:204" s="473" customFormat="1" x14ac:dyDescent="0.2">
      <c r="A1258" s="491"/>
      <c r="B1258" s="481" t="s">
        <v>3919</v>
      </c>
      <c r="C1258" s="475" t="s">
        <v>151</v>
      </c>
      <c r="D1258" s="478">
        <v>0.12</v>
      </c>
      <c r="E1258" s="478"/>
      <c r="F1258" s="478"/>
      <c r="G1258" s="478"/>
      <c r="H1258" s="478"/>
      <c r="I1258" s="478"/>
      <c r="J1258" s="478"/>
      <c r="K1258" s="478"/>
      <c r="L1258" s="478"/>
      <c r="M1258" s="478"/>
      <c r="N1258" s="478"/>
      <c r="O1258" s="478"/>
      <c r="P1258" s="478"/>
      <c r="Q1258" s="478"/>
      <c r="R1258" s="478"/>
      <c r="S1258" s="478"/>
      <c r="T1258" s="478"/>
      <c r="U1258" s="478"/>
      <c r="V1258" s="478"/>
      <c r="W1258" s="478"/>
      <c r="X1258" s="478">
        <v>0</v>
      </c>
      <c r="Y1258" s="478"/>
      <c r="Z1258" s="478"/>
      <c r="AA1258" s="478"/>
      <c r="AB1258" s="478"/>
      <c r="AC1258" s="478"/>
      <c r="AD1258" s="478"/>
      <c r="AE1258" s="478"/>
      <c r="AF1258" s="478"/>
      <c r="AG1258" s="478"/>
      <c r="AH1258" s="478"/>
      <c r="AI1258" s="478"/>
      <c r="AJ1258" s="478"/>
      <c r="AK1258" s="478"/>
      <c r="AL1258" s="478"/>
      <c r="AM1258" s="478"/>
      <c r="AN1258" s="478"/>
      <c r="AO1258" s="478"/>
      <c r="AP1258" s="478"/>
      <c r="AQ1258" s="478"/>
      <c r="AR1258" s="478"/>
      <c r="AS1258" s="478"/>
      <c r="AT1258" s="478"/>
      <c r="AU1258" s="478"/>
      <c r="AV1258" s="478"/>
      <c r="AW1258" s="478"/>
      <c r="AX1258" s="478"/>
      <c r="AY1258" s="478"/>
      <c r="AZ1258" s="478"/>
      <c r="BA1258" s="478"/>
      <c r="BB1258" s="478"/>
      <c r="BC1258" s="478"/>
      <c r="BD1258" s="475" t="s">
        <v>3004</v>
      </c>
      <c r="BE1258" s="475"/>
      <c r="BF1258" s="472"/>
      <c r="BG1258" s="472">
        <v>0</v>
      </c>
      <c r="BH1258" s="472">
        <v>0.12</v>
      </c>
      <c r="BI1258" s="472"/>
      <c r="BJ1258" s="472"/>
      <c r="BK1258" s="472"/>
      <c r="BL1258" s="472"/>
      <c r="BM1258" s="472"/>
      <c r="BN1258" s="472"/>
      <c r="BO1258" s="472"/>
      <c r="BP1258" s="472"/>
      <c r="BQ1258" s="472"/>
      <c r="BR1258" s="472"/>
      <c r="BS1258" s="472"/>
      <c r="BT1258" s="472"/>
      <c r="BU1258" s="472"/>
      <c r="BV1258" s="472"/>
      <c r="BW1258" s="472"/>
      <c r="BX1258" s="472"/>
      <c r="BY1258" s="472"/>
      <c r="BZ1258" s="472"/>
      <c r="CA1258" s="472"/>
      <c r="CB1258" s="472"/>
      <c r="CC1258" s="472"/>
      <c r="CD1258" s="472"/>
      <c r="CE1258" s="472"/>
      <c r="CF1258" s="472"/>
      <c r="CG1258" s="472"/>
      <c r="CH1258" s="472"/>
      <c r="CI1258" s="472"/>
      <c r="CJ1258" s="472"/>
      <c r="CK1258" s="472"/>
      <c r="CL1258" s="472"/>
      <c r="CM1258" s="472"/>
      <c r="CN1258" s="472"/>
      <c r="CO1258" s="472"/>
      <c r="CP1258" s="472"/>
      <c r="CQ1258" s="472"/>
      <c r="CR1258" s="472"/>
      <c r="CS1258" s="472"/>
      <c r="CT1258" s="472"/>
      <c r="CU1258" s="472"/>
      <c r="CV1258" s="472"/>
      <c r="CW1258" s="472"/>
      <c r="CX1258" s="472"/>
      <c r="CY1258" s="472"/>
      <c r="CZ1258" s="472"/>
      <c r="DA1258" s="472"/>
      <c r="DB1258" s="472"/>
      <c r="DC1258" s="472"/>
      <c r="DD1258" s="472"/>
      <c r="DE1258" s="472"/>
      <c r="DF1258" s="472"/>
      <c r="DG1258" s="472"/>
      <c r="DH1258" s="472"/>
      <c r="DI1258" s="472"/>
      <c r="DJ1258" s="472"/>
      <c r="DK1258" s="472"/>
      <c r="DL1258" s="472"/>
      <c r="DM1258" s="472"/>
      <c r="DN1258" s="472"/>
      <c r="DO1258" s="472"/>
      <c r="DP1258" s="472"/>
      <c r="DQ1258" s="472"/>
      <c r="DR1258" s="472"/>
      <c r="DS1258" s="472"/>
      <c r="DT1258" s="472"/>
      <c r="DU1258" s="472"/>
      <c r="DV1258" s="472"/>
      <c r="DW1258" s="472"/>
      <c r="DX1258" s="472"/>
      <c r="DY1258" s="472"/>
      <c r="DZ1258" s="472"/>
      <c r="EA1258" s="472"/>
      <c r="EB1258" s="472"/>
      <c r="EC1258" s="472"/>
      <c r="ED1258" s="472"/>
      <c r="EE1258" s="472"/>
      <c r="EF1258" s="472"/>
      <c r="EG1258" s="472"/>
      <c r="EH1258" s="472"/>
      <c r="EI1258" s="472"/>
      <c r="EJ1258" s="472"/>
      <c r="EK1258" s="472"/>
      <c r="EL1258" s="472"/>
      <c r="EM1258" s="472"/>
      <c r="EN1258" s="472"/>
      <c r="EO1258" s="472"/>
      <c r="EP1258" s="472"/>
      <c r="EQ1258" s="472"/>
      <c r="ER1258" s="472"/>
      <c r="ES1258" s="472"/>
      <c r="ET1258" s="472"/>
      <c r="EU1258" s="472"/>
      <c r="EV1258" s="472"/>
      <c r="EW1258" s="472"/>
      <c r="EX1258" s="472"/>
      <c r="EY1258" s="472"/>
      <c r="EZ1258" s="472"/>
      <c r="FA1258" s="472"/>
      <c r="FB1258" s="472"/>
      <c r="FC1258" s="472"/>
      <c r="FD1258" s="472"/>
      <c r="FE1258" s="472"/>
      <c r="FF1258" s="472"/>
      <c r="FG1258" s="472"/>
      <c r="FH1258" s="472"/>
      <c r="FI1258" s="472"/>
      <c r="FJ1258" s="472"/>
      <c r="FK1258" s="472"/>
      <c r="FL1258" s="472"/>
      <c r="FM1258" s="472"/>
      <c r="FN1258" s="472"/>
      <c r="FO1258" s="472"/>
      <c r="FP1258" s="472"/>
      <c r="FQ1258" s="472"/>
      <c r="FR1258" s="472"/>
      <c r="FS1258" s="472"/>
      <c r="FT1258" s="472"/>
      <c r="FU1258" s="472"/>
      <c r="FV1258" s="472"/>
      <c r="FW1258" s="472"/>
      <c r="FX1258" s="472"/>
      <c r="FY1258" s="472"/>
      <c r="FZ1258" s="472"/>
      <c r="GA1258" s="472"/>
      <c r="GB1258" s="472"/>
      <c r="GC1258" s="472"/>
      <c r="GD1258" s="472"/>
      <c r="GE1258" s="472"/>
      <c r="GF1258" s="472"/>
      <c r="GG1258" s="472"/>
      <c r="GH1258" s="472"/>
      <c r="GI1258" s="472"/>
      <c r="GJ1258" s="472"/>
      <c r="GK1258" s="472"/>
      <c r="GL1258" s="472"/>
      <c r="GM1258" s="472"/>
      <c r="GN1258" s="472"/>
      <c r="GO1258" s="472"/>
      <c r="GP1258" s="472"/>
      <c r="GQ1258" s="472"/>
      <c r="GR1258" s="472"/>
      <c r="GS1258" s="472"/>
      <c r="GT1258" s="472"/>
      <c r="GU1258" s="472"/>
      <c r="GV1258" s="472"/>
    </row>
    <row r="1259" spans="1:204" s="473" customFormat="1" ht="32" x14ac:dyDescent="0.2">
      <c r="A1259" s="491"/>
      <c r="B1259" s="481" t="s">
        <v>3920</v>
      </c>
      <c r="C1259" s="475" t="s">
        <v>151</v>
      </c>
      <c r="D1259" s="478">
        <v>0.2</v>
      </c>
      <c r="E1259" s="478"/>
      <c r="F1259" s="478"/>
      <c r="G1259" s="478"/>
      <c r="H1259" s="478"/>
      <c r="I1259" s="478"/>
      <c r="J1259" s="478"/>
      <c r="K1259" s="478"/>
      <c r="L1259" s="478"/>
      <c r="M1259" s="478"/>
      <c r="N1259" s="478"/>
      <c r="O1259" s="478"/>
      <c r="P1259" s="478"/>
      <c r="Q1259" s="478"/>
      <c r="R1259" s="478"/>
      <c r="S1259" s="478"/>
      <c r="T1259" s="478"/>
      <c r="U1259" s="478"/>
      <c r="V1259" s="478">
        <v>0.2</v>
      </c>
      <c r="W1259" s="478"/>
      <c r="X1259" s="478">
        <v>0</v>
      </c>
      <c r="Y1259" s="478"/>
      <c r="Z1259" s="478"/>
      <c r="AA1259" s="478"/>
      <c r="AB1259" s="478"/>
      <c r="AC1259" s="478"/>
      <c r="AD1259" s="478"/>
      <c r="AE1259" s="478"/>
      <c r="AF1259" s="478"/>
      <c r="AG1259" s="478"/>
      <c r="AH1259" s="478"/>
      <c r="AI1259" s="478"/>
      <c r="AJ1259" s="478"/>
      <c r="AK1259" s="478"/>
      <c r="AL1259" s="478"/>
      <c r="AM1259" s="478"/>
      <c r="AN1259" s="478"/>
      <c r="AO1259" s="478"/>
      <c r="AP1259" s="478"/>
      <c r="AQ1259" s="478"/>
      <c r="AR1259" s="478"/>
      <c r="AS1259" s="478"/>
      <c r="AT1259" s="478"/>
      <c r="AU1259" s="478"/>
      <c r="AV1259" s="478"/>
      <c r="AW1259" s="478"/>
      <c r="AX1259" s="478"/>
      <c r="AY1259" s="478"/>
      <c r="AZ1259" s="478"/>
      <c r="BA1259" s="478"/>
      <c r="BB1259" s="478"/>
      <c r="BC1259" s="478"/>
      <c r="BD1259" s="475" t="s">
        <v>3016</v>
      </c>
      <c r="BE1259" s="495" t="s">
        <v>3921</v>
      </c>
      <c r="BF1259" s="472">
        <v>2017</v>
      </c>
      <c r="BG1259" s="472">
        <v>0.2</v>
      </c>
      <c r="BH1259" s="472">
        <v>0</v>
      </c>
      <c r="BI1259" s="472"/>
      <c r="BJ1259" s="472"/>
      <c r="BK1259" s="472"/>
      <c r="BL1259" s="472"/>
      <c r="BM1259" s="472"/>
      <c r="BN1259" s="472"/>
      <c r="BO1259" s="472"/>
      <c r="BP1259" s="472"/>
      <c r="BQ1259" s="472"/>
      <c r="BR1259" s="472"/>
      <c r="BS1259" s="472"/>
      <c r="BT1259" s="472"/>
      <c r="BU1259" s="472"/>
      <c r="BV1259" s="472"/>
      <c r="BW1259" s="472"/>
      <c r="BX1259" s="472"/>
      <c r="BY1259" s="472"/>
      <c r="BZ1259" s="472"/>
      <c r="CA1259" s="472"/>
      <c r="CB1259" s="472"/>
      <c r="CC1259" s="472"/>
      <c r="CD1259" s="472"/>
      <c r="CE1259" s="472"/>
      <c r="CF1259" s="472"/>
      <c r="CG1259" s="472"/>
      <c r="CH1259" s="472"/>
      <c r="CI1259" s="472"/>
      <c r="CJ1259" s="472"/>
      <c r="CK1259" s="472"/>
      <c r="CL1259" s="472"/>
      <c r="CM1259" s="472"/>
      <c r="CN1259" s="472"/>
      <c r="CO1259" s="472"/>
      <c r="CP1259" s="472"/>
      <c r="CQ1259" s="472"/>
      <c r="CR1259" s="472"/>
      <c r="CS1259" s="472"/>
      <c r="CT1259" s="472"/>
      <c r="CU1259" s="472"/>
      <c r="CV1259" s="472"/>
      <c r="CW1259" s="472"/>
      <c r="CX1259" s="472"/>
      <c r="CY1259" s="472"/>
      <c r="CZ1259" s="472"/>
      <c r="DA1259" s="472"/>
      <c r="DB1259" s="472"/>
      <c r="DC1259" s="472"/>
      <c r="DD1259" s="472"/>
      <c r="DE1259" s="472"/>
      <c r="DF1259" s="472"/>
      <c r="DG1259" s="472"/>
      <c r="DH1259" s="472"/>
      <c r="DI1259" s="472"/>
      <c r="DJ1259" s="472"/>
      <c r="DK1259" s="472"/>
      <c r="DL1259" s="472"/>
      <c r="DM1259" s="472"/>
      <c r="DN1259" s="472"/>
      <c r="DO1259" s="472"/>
      <c r="DP1259" s="472"/>
      <c r="DQ1259" s="472"/>
      <c r="DR1259" s="472"/>
      <c r="DS1259" s="472"/>
      <c r="DT1259" s="472"/>
      <c r="DU1259" s="472"/>
      <c r="DV1259" s="472"/>
      <c r="DW1259" s="472"/>
      <c r="DX1259" s="472"/>
      <c r="DY1259" s="472"/>
      <c r="DZ1259" s="472"/>
      <c r="EA1259" s="472"/>
      <c r="EB1259" s="472"/>
      <c r="EC1259" s="472"/>
      <c r="ED1259" s="472"/>
      <c r="EE1259" s="472"/>
      <c r="EF1259" s="472"/>
      <c r="EG1259" s="472"/>
      <c r="EH1259" s="472"/>
      <c r="EI1259" s="472"/>
      <c r="EJ1259" s="472"/>
      <c r="EK1259" s="472"/>
      <c r="EL1259" s="472"/>
      <c r="EM1259" s="472"/>
      <c r="EN1259" s="472"/>
      <c r="EO1259" s="472"/>
      <c r="EP1259" s="472"/>
      <c r="EQ1259" s="472"/>
      <c r="ER1259" s="472"/>
      <c r="ES1259" s="472"/>
      <c r="ET1259" s="472"/>
      <c r="EU1259" s="472"/>
      <c r="EV1259" s="472"/>
      <c r="EW1259" s="472"/>
      <c r="EX1259" s="472"/>
      <c r="EY1259" s="472"/>
      <c r="EZ1259" s="472"/>
      <c r="FA1259" s="472"/>
      <c r="FB1259" s="472"/>
      <c r="FC1259" s="472"/>
      <c r="FD1259" s="472"/>
      <c r="FE1259" s="472"/>
      <c r="FF1259" s="472"/>
      <c r="FG1259" s="472"/>
      <c r="FH1259" s="472"/>
      <c r="FI1259" s="472"/>
      <c r="FJ1259" s="472"/>
      <c r="FK1259" s="472"/>
      <c r="FL1259" s="472"/>
      <c r="FM1259" s="472"/>
      <c r="FN1259" s="472"/>
      <c r="FO1259" s="472"/>
      <c r="FP1259" s="472"/>
      <c r="FQ1259" s="472"/>
      <c r="FR1259" s="472"/>
      <c r="FS1259" s="472"/>
      <c r="FT1259" s="472"/>
      <c r="FU1259" s="472"/>
      <c r="FV1259" s="472"/>
      <c r="FW1259" s="472"/>
      <c r="FX1259" s="472"/>
      <c r="FY1259" s="472"/>
      <c r="FZ1259" s="472"/>
      <c r="GA1259" s="472"/>
      <c r="GB1259" s="472"/>
      <c r="GC1259" s="472"/>
      <c r="GD1259" s="472"/>
      <c r="GE1259" s="472"/>
      <c r="GF1259" s="472"/>
      <c r="GG1259" s="472"/>
      <c r="GH1259" s="472"/>
      <c r="GI1259" s="472"/>
      <c r="GJ1259" s="472"/>
      <c r="GK1259" s="472"/>
      <c r="GL1259" s="472"/>
      <c r="GM1259" s="472"/>
      <c r="GN1259" s="472"/>
      <c r="GO1259" s="472"/>
      <c r="GP1259" s="472"/>
      <c r="GQ1259" s="472"/>
      <c r="GR1259" s="472"/>
      <c r="GS1259" s="472"/>
      <c r="GT1259" s="472"/>
      <c r="GU1259" s="472"/>
      <c r="GV1259" s="472"/>
    </row>
    <row r="1260" spans="1:204" s="473" customFormat="1" ht="32" x14ac:dyDescent="0.2">
      <c r="A1260" s="491"/>
      <c r="B1260" s="481" t="s">
        <v>3922</v>
      </c>
      <c r="C1260" s="475" t="s">
        <v>151</v>
      </c>
      <c r="D1260" s="478">
        <v>0.44</v>
      </c>
      <c r="E1260" s="478"/>
      <c r="F1260" s="478"/>
      <c r="G1260" s="478"/>
      <c r="H1260" s="478"/>
      <c r="I1260" s="478"/>
      <c r="J1260" s="478"/>
      <c r="K1260" s="478"/>
      <c r="L1260" s="478"/>
      <c r="M1260" s="478"/>
      <c r="N1260" s="478"/>
      <c r="O1260" s="478"/>
      <c r="P1260" s="478"/>
      <c r="Q1260" s="478"/>
      <c r="R1260" s="478"/>
      <c r="S1260" s="478"/>
      <c r="T1260" s="478"/>
      <c r="U1260" s="478"/>
      <c r="V1260" s="478">
        <v>0.44</v>
      </c>
      <c r="W1260" s="478"/>
      <c r="X1260" s="478">
        <v>0</v>
      </c>
      <c r="Y1260" s="478"/>
      <c r="Z1260" s="478"/>
      <c r="AA1260" s="478"/>
      <c r="AB1260" s="478"/>
      <c r="AC1260" s="478"/>
      <c r="AD1260" s="478"/>
      <c r="AE1260" s="478"/>
      <c r="AF1260" s="478"/>
      <c r="AG1260" s="478"/>
      <c r="AH1260" s="478"/>
      <c r="AI1260" s="478"/>
      <c r="AJ1260" s="478"/>
      <c r="AK1260" s="478"/>
      <c r="AL1260" s="478"/>
      <c r="AM1260" s="478"/>
      <c r="AN1260" s="478"/>
      <c r="AO1260" s="478"/>
      <c r="AP1260" s="478"/>
      <c r="AQ1260" s="478"/>
      <c r="AR1260" s="478"/>
      <c r="AS1260" s="478"/>
      <c r="AT1260" s="478"/>
      <c r="AU1260" s="478"/>
      <c r="AV1260" s="478"/>
      <c r="AW1260" s="478"/>
      <c r="AX1260" s="478"/>
      <c r="AY1260" s="478"/>
      <c r="AZ1260" s="478"/>
      <c r="BA1260" s="478"/>
      <c r="BB1260" s="478"/>
      <c r="BC1260" s="478"/>
      <c r="BD1260" s="475" t="s">
        <v>3016</v>
      </c>
      <c r="BE1260" s="495" t="s">
        <v>3921</v>
      </c>
      <c r="BF1260" s="472">
        <v>2017</v>
      </c>
      <c r="BG1260" s="472">
        <v>0.44</v>
      </c>
      <c r="BH1260" s="472">
        <v>0</v>
      </c>
      <c r="BI1260" s="472"/>
      <c r="BJ1260" s="472"/>
      <c r="BK1260" s="472"/>
      <c r="BL1260" s="472"/>
      <c r="BM1260" s="472"/>
      <c r="BN1260" s="472"/>
      <c r="BO1260" s="472"/>
      <c r="BP1260" s="472"/>
      <c r="BQ1260" s="472"/>
      <c r="BR1260" s="472"/>
      <c r="BS1260" s="472"/>
      <c r="BT1260" s="472"/>
      <c r="BU1260" s="472"/>
      <c r="BV1260" s="472"/>
      <c r="BW1260" s="472"/>
      <c r="BX1260" s="472"/>
      <c r="BY1260" s="472"/>
      <c r="BZ1260" s="472"/>
      <c r="CA1260" s="472"/>
      <c r="CB1260" s="472"/>
      <c r="CC1260" s="472"/>
      <c r="CD1260" s="472"/>
      <c r="CE1260" s="472"/>
      <c r="CF1260" s="472"/>
      <c r="CG1260" s="472"/>
      <c r="CH1260" s="472"/>
      <c r="CI1260" s="472"/>
      <c r="CJ1260" s="472"/>
      <c r="CK1260" s="472"/>
      <c r="CL1260" s="472"/>
      <c r="CM1260" s="472"/>
      <c r="CN1260" s="472"/>
      <c r="CO1260" s="472"/>
      <c r="CP1260" s="472"/>
      <c r="CQ1260" s="472"/>
      <c r="CR1260" s="472"/>
      <c r="CS1260" s="472"/>
      <c r="CT1260" s="472"/>
      <c r="CU1260" s="472"/>
      <c r="CV1260" s="472"/>
      <c r="CW1260" s="472"/>
      <c r="CX1260" s="472"/>
      <c r="CY1260" s="472"/>
      <c r="CZ1260" s="472"/>
      <c r="DA1260" s="472"/>
      <c r="DB1260" s="472"/>
      <c r="DC1260" s="472"/>
      <c r="DD1260" s="472"/>
      <c r="DE1260" s="472"/>
      <c r="DF1260" s="472"/>
      <c r="DG1260" s="472"/>
      <c r="DH1260" s="472"/>
      <c r="DI1260" s="472"/>
      <c r="DJ1260" s="472"/>
      <c r="DK1260" s="472"/>
      <c r="DL1260" s="472"/>
      <c r="DM1260" s="472"/>
      <c r="DN1260" s="472"/>
      <c r="DO1260" s="472"/>
      <c r="DP1260" s="472"/>
      <c r="DQ1260" s="472"/>
      <c r="DR1260" s="472"/>
      <c r="DS1260" s="472"/>
      <c r="DT1260" s="472"/>
      <c r="DU1260" s="472"/>
      <c r="DV1260" s="472"/>
      <c r="DW1260" s="472"/>
      <c r="DX1260" s="472"/>
      <c r="DY1260" s="472"/>
      <c r="DZ1260" s="472"/>
      <c r="EA1260" s="472"/>
      <c r="EB1260" s="472"/>
      <c r="EC1260" s="472"/>
      <c r="ED1260" s="472"/>
      <c r="EE1260" s="472"/>
      <c r="EF1260" s="472"/>
      <c r="EG1260" s="472"/>
      <c r="EH1260" s="472"/>
      <c r="EI1260" s="472"/>
      <c r="EJ1260" s="472"/>
      <c r="EK1260" s="472"/>
      <c r="EL1260" s="472"/>
      <c r="EM1260" s="472"/>
      <c r="EN1260" s="472"/>
      <c r="EO1260" s="472"/>
      <c r="EP1260" s="472"/>
      <c r="EQ1260" s="472"/>
      <c r="ER1260" s="472"/>
      <c r="ES1260" s="472"/>
      <c r="ET1260" s="472"/>
      <c r="EU1260" s="472"/>
      <c r="EV1260" s="472"/>
      <c r="EW1260" s="472"/>
      <c r="EX1260" s="472"/>
      <c r="EY1260" s="472"/>
      <c r="EZ1260" s="472"/>
      <c r="FA1260" s="472"/>
      <c r="FB1260" s="472"/>
      <c r="FC1260" s="472"/>
      <c r="FD1260" s="472"/>
      <c r="FE1260" s="472"/>
      <c r="FF1260" s="472"/>
      <c r="FG1260" s="472"/>
      <c r="FH1260" s="472"/>
      <c r="FI1260" s="472"/>
      <c r="FJ1260" s="472"/>
      <c r="FK1260" s="472"/>
      <c r="FL1260" s="472"/>
      <c r="FM1260" s="472"/>
      <c r="FN1260" s="472"/>
      <c r="FO1260" s="472"/>
      <c r="FP1260" s="472"/>
      <c r="FQ1260" s="472"/>
      <c r="FR1260" s="472"/>
      <c r="FS1260" s="472"/>
      <c r="FT1260" s="472"/>
      <c r="FU1260" s="472"/>
      <c r="FV1260" s="472"/>
      <c r="FW1260" s="472"/>
      <c r="FX1260" s="472"/>
      <c r="FY1260" s="472"/>
      <c r="FZ1260" s="472"/>
      <c r="GA1260" s="472"/>
      <c r="GB1260" s="472"/>
      <c r="GC1260" s="472"/>
      <c r="GD1260" s="472"/>
      <c r="GE1260" s="472"/>
      <c r="GF1260" s="472"/>
      <c r="GG1260" s="472"/>
      <c r="GH1260" s="472"/>
      <c r="GI1260" s="472"/>
      <c r="GJ1260" s="472"/>
      <c r="GK1260" s="472"/>
      <c r="GL1260" s="472"/>
      <c r="GM1260" s="472"/>
      <c r="GN1260" s="472"/>
      <c r="GO1260" s="472"/>
      <c r="GP1260" s="472"/>
      <c r="GQ1260" s="472"/>
      <c r="GR1260" s="472"/>
      <c r="GS1260" s="472"/>
      <c r="GT1260" s="472"/>
      <c r="GU1260" s="472"/>
      <c r="GV1260" s="472"/>
    </row>
    <row r="1261" spans="1:204" s="473" customFormat="1" ht="32" x14ac:dyDescent="0.2">
      <c r="A1261" s="491"/>
      <c r="B1261" s="481" t="s">
        <v>3923</v>
      </c>
      <c r="C1261" s="475" t="s">
        <v>151</v>
      </c>
      <c r="D1261" s="478">
        <v>0.18</v>
      </c>
      <c r="E1261" s="478"/>
      <c r="F1261" s="478"/>
      <c r="G1261" s="478"/>
      <c r="H1261" s="478">
        <v>0.18</v>
      </c>
      <c r="I1261" s="478"/>
      <c r="J1261" s="478"/>
      <c r="K1261" s="478"/>
      <c r="L1261" s="478"/>
      <c r="M1261" s="478"/>
      <c r="N1261" s="478"/>
      <c r="O1261" s="478"/>
      <c r="P1261" s="478"/>
      <c r="Q1261" s="478"/>
      <c r="R1261" s="478"/>
      <c r="S1261" s="478"/>
      <c r="T1261" s="478"/>
      <c r="U1261" s="478"/>
      <c r="V1261" s="478"/>
      <c r="W1261" s="478"/>
      <c r="X1261" s="478">
        <v>0</v>
      </c>
      <c r="Y1261" s="478"/>
      <c r="Z1261" s="478"/>
      <c r="AA1261" s="478"/>
      <c r="AB1261" s="478"/>
      <c r="AC1261" s="478"/>
      <c r="AD1261" s="478"/>
      <c r="AE1261" s="478"/>
      <c r="AF1261" s="478"/>
      <c r="AG1261" s="478"/>
      <c r="AH1261" s="478"/>
      <c r="AI1261" s="478"/>
      <c r="AJ1261" s="478"/>
      <c r="AK1261" s="478"/>
      <c r="AL1261" s="478"/>
      <c r="AM1261" s="478"/>
      <c r="AN1261" s="478"/>
      <c r="AO1261" s="478"/>
      <c r="AP1261" s="478"/>
      <c r="AQ1261" s="478"/>
      <c r="AR1261" s="478"/>
      <c r="AS1261" s="478"/>
      <c r="AT1261" s="478"/>
      <c r="AU1261" s="478"/>
      <c r="AV1261" s="478"/>
      <c r="AW1261" s="478"/>
      <c r="AX1261" s="478"/>
      <c r="AY1261" s="478"/>
      <c r="AZ1261" s="478"/>
      <c r="BA1261" s="478"/>
      <c r="BB1261" s="478"/>
      <c r="BC1261" s="478"/>
      <c r="BD1261" s="475" t="s">
        <v>3016</v>
      </c>
      <c r="BE1261" s="495" t="s">
        <v>3924</v>
      </c>
      <c r="BF1261" s="472">
        <v>2017</v>
      </c>
      <c r="BG1261" s="472">
        <v>0.18</v>
      </c>
      <c r="BH1261" s="472">
        <v>0</v>
      </c>
      <c r="BI1261" s="472"/>
      <c r="BJ1261" s="472"/>
      <c r="BK1261" s="472"/>
      <c r="BL1261" s="472"/>
      <c r="BM1261" s="472"/>
      <c r="BN1261" s="472"/>
      <c r="BO1261" s="472"/>
      <c r="BP1261" s="472"/>
      <c r="BQ1261" s="472"/>
      <c r="BR1261" s="472"/>
      <c r="BS1261" s="472"/>
      <c r="BT1261" s="472"/>
      <c r="BU1261" s="472"/>
      <c r="BV1261" s="472"/>
      <c r="BW1261" s="472"/>
      <c r="BX1261" s="472"/>
      <c r="BY1261" s="472"/>
      <c r="BZ1261" s="472"/>
      <c r="CA1261" s="472"/>
      <c r="CB1261" s="472"/>
      <c r="CC1261" s="472"/>
      <c r="CD1261" s="472"/>
      <c r="CE1261" s="472"/>
      <c r="CF1261" s="472"/>
      <c r="CG1261" s="472"/>
      <c r="CH1261" s="472"/>
      <c r="CI1261" s="472"/>
      <c r="CJ1261" s="472"/>
      <c r="CK1261" s="472"/>
      <c r="CL1261" s="472"/>
      <c r="CM1261" s="472"/>
      <c r="CN1261" s="472"/>
      <c r="CO1261" s="472"/>
      <c r="CP1261" s="472"/>
      <c r="CQ1261" s="472"/>
      <c r="CR1261" s="472"/>
      <c r="CS1261" s="472"/>
      <c r="CT1261" s="472"/>
      <c r="CU1261" s="472"/>
      <c r="CV1261" s="472"/>
      <c r="CW1261" s="472"/>
      <c r="CX1261" s="472"/>
      <c r="CY1261" s="472"/>
      <c r="CZ1261" s="472"/>
      <c r="DA1261" s="472"/>
      <c r="DB1261" s="472"/>
      <c r="DC1261" s="472"/>
      <c r="DD1261" s="472"/>
      <c r="DE1261" s="472"/>
      <c r="DF1261" s="472"/>
      <c r="DG1261" s="472"/>
      <c r="DH1261" s="472"/>
      <c r="DI1261" s="472"/>
      <c r="DJ1261" s="472"/>
      <c r="DK1261" s="472"/>
      <c r="DL1261" s="472"/>
      <c r="DM1261" s="472"/>
      <c r="DN1261" s="472"/>
      <c r="DO1261" s="472"/>
      <c r="DP1261" s="472"/>
      <c r="DQ1261" s="472"/>
      <c r="DR1261" s="472"/>
      <c r="DS1261" s="472"/>
      <c r="DT1261" s="472"/>
      <c r="DU1261" s="472"/>
      <c r="DV1261" s="472"/>
      <c r="DW1261" s="472"/>
      <c r="DX1261" s="472"/>
      <c r="DY1261" s="472"/>
      <c r="DZ1261" s="472"/>
      <c r="EA1261" s="472"/>
      <c r="EB1261" s="472"/>
      <c r="EC1261" s="472"/>
      <c r="ED1261" s="472"/>
      <c r="EE1261" s="472"/>
      <c r="EF1261" s="472"/>
      <c r="EG1261" s="472"/>
      <c r="EH1261" s="472"/>
      <c r="EI1261" s="472"/>
      <c r="EJ1261" s="472"/>
      <c r="EK1261" s="472"/>
      <c r="EL1261" s="472"/>
      <c r="EM1261" s="472"/>
      <c r="EN1261" s="472"/>
      <c r="EO1261" s="472"/>
      <c r="EP1261" s="472"/>
      <c r="EQ1261" s="472"/>
      <c r="ER1261" s="472"/>
      <c r="ES1261" s="472"/>
      <c r="ET1261" s="472"/>
      <c r="EU1261" s="472"/>
      <c r="EV1261" s="472"/>
      <c r="EW1261" s="472"/>
      <c r="EX1261" s="472"/>
      <c r="EY1261" s="472"/>
      <c r="EZ1261" s="472"/>
      <c r="FA1261" s="472"/>
      <c r="FB1261" s="472"/>
      <c r="FC1261" s="472"/>
      <c r="FD1261" s="472"/>
      <c r="FE1261" s="472"/>
      <c r="FF1261" s="472"/>
      <c r="FG1261" s="472"/>
      <c r="FH1261" s="472"/>
      <c r="FI1261" s="472"/>
      <c r="FJ1261" s="472"/>
      <c r="FK1261" s="472"/>
      <c r="FL1261" s="472"/>
      <c r="FM1261" s="472"/>
      <c r="FN1261" s="472"/>
      <c r="FO1261" s="472"/>
      <c r="FP1261" s="472"/>
      <c r="FQ1261" s="472"/>
      <c r="FR1261" s="472"/>
      <c r="FS1261" s="472"/>
      <c r="FT1261" s="472"/>
      <c r="FU1261" s="472"/>
      <c r="FV1261" s="472"/>
      <c r="FW1261" s="472"/>
      <c r="FX1261" s="472"/>
      <c r="FY1261" s="472"/>
      <c r="FZ1261" s="472"/>
      <c r="GA1261" s="472"/>
      <c r="GB1261" s="472"/>
      <c r="GC1261" s="472"/>
      <c r="GD1261" s="472"/>
      <c r="GE1261" s="472"/>
      <c r="GF1261" s="472"/>
      <c r="GG1261" s="472"/>
      <c r="GH1261" s="472"/>
      <c r="GI1261" s="472"/>
      <c r="GJ1261" s="472"/>
      <c r="GK1261" s="472"/>
      <c r="GL1261" s="472"/>
      <c r="GM1261" s="472"/>
      <c r="GN1261" s="472"/>
      <c r="GO1261" s="472"/>
      <c r="GP1261" s="472"/>
      <c r="GQ1261" s="472"/>
      <c r="GR1261" s="472"/>
      <c r="GS1261" s="472"/>
      <c r="GT1261" s="472"/>
      <c r="GU1261" s="472"/>
      <c r="GV1261" s="472"/>
    </row>
    <row r="1262" spans="1:204" s="473" customFormat="1" ht="32" x14ac:dyDescent="0.2">
      <c r="A1262" s="491"/>
      <c r="B1262" s="481" t="s">
        <v>3925</v>
      </c>
      <c r="C1262" s="475" t="s">
        <v>151</v>
      </c>
      <c r="D1262" s="478">
        <v>0.45</v>
      </c>
      <c r="E1262" s="478"/>
      <c r="F1262" s="478"/>
      <c r="G1262" s="478"/>
      <c r="H1262" s="478"/>
      <c r="I1262" s="478">
        <v>0.45</v>
      </c>
      <c r="J1262" s="478"/>
      <c r="K1262" s="478"/>
      <c r="L1262" s="478"/>
      <c r="M1262" s="478"/>
      <c r="N1262" s="478"/>
      <c r="O1262" s="478"/>
      <c r="P1262" s="478"/>
      <c r="Q1262" s="478"/>
      <c r="R1262" s="478"/>
      <c r="S1262" s="478"/>
      <c r="T1262" s="478"/>
      <c r="U1262" s="478"/>
      <c r="V1262" s="478"/>
      <c r="W1262" s="478"/>
      <c r="X1262" s="478">
        <v>0</v>
      </c>
      <c r="Y1262" s="478"/>
      <c r="Z1262" s="478"/>
      <c r="AA1262" s="478"/>
      <c r="AB1262" s="478"/>
      <c r="AC1262" s="478"/>
      <c r="AD1262" s="478"/>
      <c r="AE1262" s="478"/>
      <c r="AF1262" s="478"/>
      <c r="AG1262" s="478"/>
      <c r="AH1262" s="478"/>
      <c r="AI1262" s="478"/>
      <c r="AJ1262" s="478"/>
      <c r="AK1262" s="478"/>
      <c r="AL1262" s="478"/>
      <c r="AM1262" s="478"/>
      <c r="AN1262" s="478"/>
      <c r="AO1262" s="478"/>
      <c r="AP1262" s="478"/>
      <c r="AQ1262" s="478"/>
      <c r="AR1262" s="478"/>
      <c r="AS1262" s="478"/>
      <c r="AT1262" s="478"/>
      <c r="AU1262" s="478"/>
      <c r="AV1262" s="478"/>
      <c r="AW1262" s="478"/>
      <c r="AX1262" s="478"/>
      <c r="AY1262" s="478"/>
      <c r="AZ1262" s="478"/>
      <c r="BA1262" s="478"/>
      <c r="BB1262" s="478"/>
      <c r="BC1262" s="478"/>
      <c r="BD1262" s="475" t="s">
        <v>3016</v>
      </c>
      <c r="BE1262" s="495" t="s">
        <v>3926</v>
      </c>
      <c r="BF1262" s="472">
        <v>2017</v>
      </c>
      <c r="BG1262" s="472">
        <v>0.45</v>
      </c>
      <c r="BH1262" s="472">
        <v>0</v>
      </c>
      <c r="BI1262" s="472"/>
      <c r="BJ1262" s="472"/>
      <c r="BK1262" s="472"/>
      <c r="BL1262" s="472"/>
      <c r="BM1262" s="472"/>
      <c r="BN1262" s="472"/>
      <c r="BO1262" s="472"/>
      <c r="BP1262" s="472"/>
      <c r="BQ1262" s="472"/>
      <c r="BR1262" s="472"/>
      <c r="BS1262" s="472"/>
      <c r="BT1262" s="472"/>
      <c r="BU1262" s="472"/>
      <c r="BV1262" s="472"/>
      <c r="BW1262" s="472"/>
      <c r="BX1262" s="472"/>
      <c r="BY1262" s="472"/>
      <c r="BZ1262" s="472"/>
      <c r="CA1262" s="472"/>
      <c r="CB1262" s="472"/>
      <c r="CC1262" s="472"/>
      <c r="CD1262" s="472"/>
      <c r="CE1262" s="472"/>
      <c r="CF1262" s="472"/>
      <c r="CG1262" s="472"/>
      <c r="CH1262" s="472"/>
      <c r="CI1262" s="472"/>
      <c r="CJ1262" s="472"/>
      <c r="CK1262" s="472"/>
      <c r="CL1262" s="472"/>
      <c r="CM1262" s="472"/>
      <c r="CN1262" s="472"/>
      <c r="CO1262" s="472"/>
      <c r="CP1262" s="472"/>
      <c r="CQ1262" s="472"/>
      <c r="CR1262" s="472"/>
      <c r="CS1262" s="472"/>
      <c r="CT1262" s="472"/>
      <c r="CU1262" s="472"/>
      <c r="CV1262" s="472"/>
      <c r="CW1262" s="472"/>
      <c r="CX1262" s="472"/>
      <c r="CY1262" s="472"/>
      <c r="CZ1262" s="472"/>
      <c r="DA1262" s="472"/>
      <c r="DB1262" s="472"/>
      <c r="DC1262" s="472"/>
      <c r="DD1262" s="472"/>
      <c r="DE1262" s="472"/>
      <c r="DF1262" s="472"/>
      <c r="DG1262" s="472"/>
      <c r="DH1262" s="472"/>
      <c r="DI1262" s="472"/>
      <c r="DJ1262" s="472"/>
      <c r="DK1262" s="472"/>
      <c r="DL1262" s="472"/>
      <c r="DM1262" s="472"/>
      <c r="DN1262" s="472"/>
      <c r="DO1262" s="472"/>
      <c r="DP1262" s="472"/>
      <c r="DQ1262" s="472"/>
      <c r="DR1262" s="472"/>
      <c r="DS1262" s="472"/>
      <c r="DT1262" s="472"/>
      <c r="DU1262" s="472"/>
      <c r="DV1262" s="472"/>
      <c r="DW1262" s="472"/>
      <c r="DX1262" s="472"/>
      <c r="DY1262" s="472"/>
      <c r="DZ1262" s="472"/>
      <c r="EA1262" s="472"/>
      <c r="EB1262" s="472"/>
      <c r="EC1262" s="472"/>
      <c r="ED1262" s="472"/>
      <c r="EE1262" s="472"/>
      <c r="EF1262" s="472"/>
      <c r="EG1262" s="472"/>
      <c r="EH1262" s="472"/>
      <c r="EI1262" s="472"/>
      <c r="EJ1262" s="472"/>
      <c r="EK1262" s="472"/>
      <c r="EL1262" s="472"/>
      <c r="EM1262" s="472"/>
      <c r="EN1262" s="472"/>
      <c r="EO1262" s="472"/>
      <c r="EP1262" s="472"/>
      <c r="EQ1262" s="472"/>
      <c r="ER1262" s="472"/>
      <c r="ES1262" s="472"/>
      <c r="ET1262" s="472"/>
      <c r="EU1262" s="472"/>
      <c r="EV1262" s="472"/>
      <c r="EW1262" s="472"/>
      <c r="EX1262" s="472"/>
      <c r="EY1262" s="472"/>
      <c r="EZ1262" s="472"/>
      <c r="FA1262" s="472"/>
      <c r="FB1262" s="472"/>
      <c r="FC1262" s="472"/>
      <c r="FD1262" s="472"/>
      <c r="FE1262" s="472"/>
      <c r="FF1262" s="472"/>
      <c r="FG1262" s="472"/>
      <c r="FH1262" s="472"/>
      <c r="FI1262" s="472"/>
      <c r="FJ1262" s="472"/>
      <c r="FK1262" s="472"/>
      <c r="FL1262" s="472"/>
      <c r="FM1262" s="472"/>
      <c r="FN1262" s="472"/>
      <c r="FO1262" s="472"/>
      <c r="FP1262" s="472"/>
      <c r="FQ1262" s="472"/>
      <c r="FR1262" s="472"/>
      <c r="FS1262" s="472"/>
      <c r="FT1262" s="472"/>
      <c r="FU1262" s="472"/>
      <c r="FV1262" s="472"/>
      <c r="FW1262" s="472"/>
      <c r="FX1262" s="472"/>
      <c r="FY1262" s="472"/>
      <c r="FZ1262" s="472"/>
      <c r="GA1262" s="472"/>
      <c r="GB1262" s="472"/>
      <c r="GC1262" s="472"/>
      <c r="GD1262" s="472"/>
      <c r="GE1262" s="472"/>
      <c r="GF1262" s="472"/>
      <c r="GG1262" s="472"/>
      <c r="GH1262" s="472"/>
      <c r="GI1262" s="472"/>
      <c r="GJ1262" s="472"/>
      <c r="GK1262" s="472"/>
      <c r="GL1262" s="472"/>
      <c r="GM1262" s="472"/>
      <c r="GN1262" s="472"/>
      <c r="GO1262" s="472"/>
      <c r="GP1262" s="472"/>
      <c r="GQ1262" s="472"/>
      <c r="GR1262" s="472"/>
      <c r="GS1262" s="472"/>
      <c r="GT1262" s="472"/>
      <c r="GU1262" s="472"/>
      <c r="GV1262" s="472"/>
    </row>
    <row r="1263" spans="1:204" s="473" customFormat="1" ht="32" x14ac:dyDescent="0.2">
      <c r="A1263" s="491"/>
      <c r="B1263" s="481" t="s">
        <v>3927</v>
      </c>
      <c r="C1263" s="475" t="s">
        <v>151</v>
      </c>
      <c r="D1263" s="478">
        <v>0.15</v>
      </c>
      <c r="E1263" s="478"/>
      <c r="F1263" s="478"/>
      <c r="G1263" s="478"/>
      <c r="H1263" s="478"/>
      <c r="I1263" s="478"/>
      <c r="J1263" s="478"/>
      <c r="K1263" s="478"/>
      <c r="L1263" s="478"/>
      <c r="M1263" s="478"/>
      <c r="N1263" s="478"/>
      <c r="O1263" s="478"/>
      <c r="P1263" s="478"/>
      <c r="Q1263" s="478"/>
      <c r="R1263" s="478"/>
      <c r="S1263" s="478"/>
      <c r="T1263" s="478"/>
      <c r="U1263" s="478"/>
      <c r="V1263" s="478"/>
      <c r="W1263" s="478"/>
      <c r="X1263" s="478">
        <v>0.15</v>
      </c>
      <c r="Y1263" s="478"/>
      <c r="Z1263" s="478"/>
      <c r="AA1263" s="478"/>
      <c r="AB1263" s="478"/>
      <c r="AC1263" s="478"/>
      <c r="AD1263" s="478"/>
      <c r="AE1263" s="478">
        <v>0.15</v>
      </c>
      <c r="AF1263" s="478"/>
      <c r="AG1263" s="478"/>
      <c r="AH1263" s="478"/>
      <c r="AI1263" s="478"/>
      <c r="AJ1263" s="478"/>
      <c r="AK1263" s="478"/>
      <c r="AL1263" s="478"/>
      <c r="AM1263" s="478"/>
      <c r="AN1263" s="478"/>
      <c r="AO1263" s="478"/>
      <c r="AP1263" s="478"/>
      <c r="AQ1263" s="478"/>
      <c r="AR1263" s="478"/>
      <c r="AS1263" s="478"/>
      <c r="AT1263" s="478"/>
      <c r="AU1263" s="478"/>
      <c r="AV1263" s="478"/>
      <c r="AW1263" s="478"/>
      <c r="AX1263" s="478"/>
      <c r="AY1263" s="478"/>
      <c r="AZ1263" s="478"/>
      <c r="BA1263" s="478"/>
      <c r="BB1263" s="478"/>
      <c r="BC1263" s="478"/>
      <c r="BD1263" s="475" t="s">
        <v>3016</v>
      </c>
      <c r="BE1263" s="495" t="s">
        <v>3928</v>
      </c>
      <c r="BF1263" s="472">
        <v>2017</v>
      </c>
      <c r="BG1263" s="472">
        <v>0.15</v>
      </c>
      <c r="BH1263" s="472">
        <v>0</v>
      </c>
      <c r="BI1263" s="472"/>
      <c r="BJ1263" s="472"/>
      <c r="BK1263" s="472"/>
      <c r="BL1263" s="472"/>
      <c r="BM1263" s="472"/>
      <c r="BN1263" s="472"/>
      <c r="BO1263" s="472"/>
      <c r="BP1263" s="472"/>
      <c r="BQ1263" s="472"/>
      <c r="BR1263" s="472"/>
      <c r="BS1263" s="472"/>
      <c r="BT1263" s="472"/>
      <c r="BU1263" s="472"/>
      <c r="BV1263" s="472"/>
      <c r="BW1263" s="472"/>
      <c r="BX1263" s="472"/>
      <c r="BY1263" s="472"/>
      <c r="BZ1263" s="472"/>
      <c r="CA1263" s="472"/>
      <c r="CB1263" s="472"/>
      <c r="CC1263" s="472"/>
      <c r="CD1263" s="472"/>
      <c r="CE1263" s="472"/>
      <c r="CF1263" s="472"/>
      <c r="CG1263" s="472"/>
      <c r="CH1263" s="472"/>
      <c r="CI1263" s="472"/>
      <c r="CJ1263" s="472"/>
      <c r="CK1263" s="472"/>
      <c r="CL1263" s="472"/>
      <c r="CM1263" s="472"/>
      <c r="CN1263" s="472"/>
      <c r="CO1263" s="472"/>
      <c r="CP1263" s="472"/>
      <c r="CQ1263" s="472"/>
      <c r="CR1263" s="472"/>
      <c r="CS1263" s="472"/>
      <c r="CT1263" s="472"/>
      <c r="CU1263" s="472"/>
      <c r="CV1263" s="472"/>
      <c r="CW1263" s="472"/>
      <c r="CX1263" s="472"/>
      <c r="CY1263" s="472"/>
      <c r="CZ1263" s="472"/>
      <c r="DA1263" s="472"/>
      <c r="DB1263" s="472"/>
      <c r="DC1263" s="472"/>
      <c r="DD1263" s="472"/>
      <c r="DE1263" s="472"/>
      <c r="DF1263" s="472"/>
      <c r="DG1263" s="472"/>
      <c r="DH1263" s="472"/>
      <c r="DI1263" s="472"/>
      <c r="DJ1263" s="472"/>
      <c r="DK1263" s="472"/>
      <c r="DL1263" s="472"/>
      <c r="DM1263" s="472"/>
      <c r="DN1263" s="472"/>
      <c r="DO1263" s="472"/>
      <c r="DP1263" s="472"/>
      <c r="DQ1263" s="472"/>
      <c r="DR1263" s="472"/>
      <c r="DS1263" s="472"/>
      <c r="DT1263" s="472"/>
      <c r="DU1263" s="472"/>
      <c r="DV1263" s="472"/>
      <c r="DW1263" s="472"/>
      <c r="DX1263" s="472"/>
      <c r="DY1263" s="472"/>
      <c r="DZ1263" s="472"/>
      <c r="EA1263" s="472"/>
      <c r="EB1263" s="472"/>
      <c r="EC1263" s="472"/>
      <c r="ED1263" s="472"/>
      <c r="EE1263" s="472"/>
      <c r="EF1263" s="472"/>
      <c r="EG1263" s="472"/>
      <c r="EH1263" s="472"/>
      <c r="EI1263" s="472"/>
      <c r="EJ1263" s="472"/>
      <c r="EK1263" s="472"/>
      <c r="EL1263" s="472"/>
      <c r="EM1263" s="472"/>
      <c r="EN1263" s="472"/>
      <c r="EO1263" s="472"/>
      <c r="EP1263" s="472"/>
      <c r="EQ1263" s="472"/>
      <c r="ER1263" s="472"/>
      <c r="ES1263" s="472"/>
      <c r="ET1263" s="472"/>
      <c r="EU1263" s="472"/>
      <c r="EV1263" s="472"/>
      <c r="EW1263" s="472"/>
      <c r="EX1263" s="472"/>
      <c r="EY1263" s="472"/>
      <c r="EZ1263" s="472"/>
      <c r="FA1263" s="472"/>
      <c r="FB1263" s="472"/>
      <c r="FC1263" s="472"/>
      <c r="FD1263" s="472"/>
      <c r="FE1263" s="472"/>
      <c r="FF1263" s="472"/>
      <c r="FG1263" s="472"/>
      <c r="FH1263" s="472"/>
      <c r="FI1263" s="472"/>
      <c r="FJ1263" s="472"/>
      <c r="FK1263" s="472"/>
      <c r="FL1263" s="472"/>
      <c r="FM1263" s="472"/>
      <c r="FN1263" s="472"/>
      <c r="FO1263" s="472"/>
      <c r="FP1263" s="472"/>
      <c r="FQ1263" s="472"/>
      <c r="FR1263" s="472"/>
      <c r="FS1263" s="472"/>
      <c r="FT1263" s="472"/>
      <c r="FU1263" s="472"/>
      <c r="FV1263" s="472"/>
      <c r="FW1263" s="472"/>
      <c r="FX1263" s="472"/>
      <c r="FY1263" s="472"/>
      <c r="FZ1263" s="472"/>
      <c r="GA1263" s="472"/>
      <c r="GB1263" s="472"/>
      <c r="GC1263" s="472"/>
      <c r="GD1263" s="472"/>
      <c r="GE1263" s="472"/>
      <c r="GF1263" s="472"/>
      <c r="GG1263" s="472"/>
      <c r="GH1263" s="472"/>
      <c r="GI1263" s="472"/>
      <c r="GJ1263" s="472"/>
      <c r="GK1263" s="472"/>
      <c r="GL1263" s="472"/>
      <c r="GM1263" s="472"/>
      <c r="GN1263" s="472"/>
      <c r="GO1263" s="472"/>
      <c r="GP1263" s="472"/>
      <c r="GQ1263" s="472"/>
      <c r="GR1263" s="472"/>
      <c r="GS1263" s="472"/>
      <c r="GT1263" s="472"/>
      <c r="GU1263" s="472"/>
      <c r="GV1263" s="472"/>
    </row>
    <row r="1264" spans="1:204" s="473" customFormat="1" x14ac:dyDescent="0.2">
      <c r="A1264" s="491"/>
      <c r="B1264" s="508" t="s">
        <v>3929</v>
      </c>
      <c r="C1264" s="475" t="s">
        <v>151</v>
      </c>
      <c r="D1264" s="478">
        <v>0.1</v>
      </c>
      <c r="E1264" s="478"/>
      <c r="F1264" s="478"/>
      <c r="G1264" s="478"/>
      <c r="H1264" s="478">
        <v>0.1</v>
      </c>
      <c r="I1264" s="478"/>
      <c r="J1264" s="478"/>
      <c r="K1264" s="478"/>
      <c r="L1264" s="478"/>
      <c r="M1264" s="478"/>
      <c r="N1264" s="478"/>
      <c r="O1264" s="478"/>
      <c r="P1264" s="478"/>
      <c r="Q1264" s="478"/>
      <c r="R1264" s="478"/>
      <c r="S1264" s="478"/>
      <c r="T1264" s="478"/>
      <c r="U1264" s="478"/>
      <c r="V1264" s="478"/>
      <c r="W1264" s="478"/>
      <c r="X1264" s="478">
        <v>0</v>
      </c>
      <c r="Y1264" s="478"/>
      <c r="Z1264" s="478"/>
      <c r="AA1264" s="478"/>
      <c r="AB1264" s="478"/>
      <c r="AC1264" s="478"/>
      <c r="AD1264" s="478"/>
      <c r="AE1264" s="478"/>
      <c r="AF1264" s="478"/>
      <c r="AG1264" s="478"/>
      <c r="AH1264" s="478"/>
      <c r="AI1264" s="478"/>
      <c r="AJ1264" s="478"/>
      <c r="AK1264" s="478"/>
      <c r="AL1264" s="478"/>
      <c r="AM1264" s="478"/>
      <c r="AN1264" s="478"/>
      <c r="AO1264" s="478"/>
      <c r="AP1264" s="478"/>
      <c r="AQ1264" s="478"/>
      <c r="AR1264" s="478"/>
      <c r="AS1264" s="478"/>
      <c r="AT1264" s="478"/>
      <c r="AU1264" s="478"/>
      <c r="AV1264" s="478"/>
      <c r="AW1264" s="478"/>
      <c r="AX1264" s="478"/>
      <c r="AY1264" s="478"/>
      <c r="AZ1264" s="478"/>
      <c r="BA1264" s="478"/>
      <c r="BB1264" s="478"/>
      <c r="BC1264" s="478"/>
      <c r="BD1264" s="475" t="s">
        <v>2993</v>
      </c>
      <c r="BE1264" s="475" t="s">
        <v>2993</v>
      </c>
      <c r="BF1264" s="472">
        <v>2017</v>
      </c>
      <c r="BG1264" s="472">
        <v>0.1</v>
      </c>
      <c r="BH1264" s="472">
        <v>0</v>
      </c>
      <c r="BI1264" s="472"/>
      <c r="BJ1264" s="472"/>
      <c r="BK1264" s="472"/>
      <c r="BL1264" s="472"/>
      <c r="BM1264" s="472"/>
      <c r="BN1264" s="472"/>
      <c r="BO1264" s="472"/>
      <c r="BP1264" s="472"/>
      <c r="BQ1264" s="472"/>
      <c r="BR1264" s="472"/>
      <c r="BS1264" s="472"/>
      <c r="BT1264" s="472"/>
      <c r="BU1264" s="472"/>
      <c r="BV1264" s="472"/>
      <c r="BW1264" s="472"/>
      <c r="BX1264" s="472"/>
      <c r="BY1264" s="472"/>
      <c r="BZ1264" s="472"/>
      <c r="CA1264" s="472"/>
      <c r="CB1264" s="472"/>
      <c r="CC1264" s="472"/>
      <c r="CD1264" s="472"/>
      <c r="CE1264" s="472"/>
      <c r="CF1264" s="472"/>
      <c r="CG1264" s="472"/>
      <c r="CH1264" s="472"/>
      <c r="CI1264" s="472"/>
      <c r="CJ1264" s="472"/>
      <c r="CK1264" s="472"/>
      <c r="CL1264" s="472"/>
      <c r="CM1264" s="472"/>
      <c r="CN1264" s="472"/>
      <c r="CO1264" s="472"/>
      <c r="CP1264" s="472"/>
      <c r="CQ1264" s="472"/>
      <c r="CR1264" s="472"/>
      <c r="CS1264" s="472"/>
      <c r="CT1264" s="472"/>
      <c r="CU1264" s="472"/>
      <c r="CV1264" s="472"/>
      <c r="CW1264" s="472"/>
      <c r="CX1264" s="472"/>
      <c r="CY1264" s="472"/>
      <c r="CZ1264" s="472"/>
      <c r="DA1264" s="472"/>
      <c r="DB1264" s="472"/>
      <c r="DC1264" s="472"/>
      <c r="DD1264" s="472"/>
      <c r="DE1264" s="472"/>
      <c r="DF1264" s="472"/>
      <c r="DG1264" s="472"/>
      <c r="DH1264" s="472"/>
      <c r="DI1264" s="472"/>
      <c r="DJ1264" s="472"/>
      <c r="DK1264" s="472"/>
      <c r="DL1264" s="472"/>
      <c r="DM1264" s="472"/>
      <c r="DN1264" s="472"/>
      <c r="DO1264" s="472"/>
      <c r="DP1264" s="472"/>
      <c r="DQ1264" s="472"/>
      <c r="DR1264" s="472"/>
      <c r="DS1264" s="472"/>
      <c r="DT1264" s="472"/>
      <c r="DU1264" s="472"/>
      <c r="DV1264" s="472"/>
      <c r="DW1264" s="472"/>
      <c r="DX1264" s="472"/>
      <c r="DY1264" s="472"/>
      <c r="DZ1264" s="472"/>
      <c r="EA1264" s="472"/>
      <c r="EB1264" s="472"/>
      <c r="EC1264" s="472"/>
      <c r="ED1264" s="472"/>
      <c r="EE1264" s="472"/>
      <c r="EF1264" s="472"/>
      <c r="EG1264" s="472"/>
      <c r="EH1264" s="472"/>
      <c r="EI1264" s="472"/>
      <c r="EJ1264" s="472"/>
      <c r="EK1264" s="472"/>
      <c r="EL1264" s="472"/>
      <c r="EM1264" s="472"/>
      <c r="EN1264" s="472"/>
      <c r="EO1264" s="472"/>
      <c r="EP1264" s="472"/>
      <c r="EQ1264" s="472"/>
      <c r="ER1264" s="472"/>
      <c r="ES1264" s="472"/>
      <c r="ET1264" s="472"/>
      <c r="EU1264" s="472"/>
      <c r="EV1264" s="472"/>
      <c r="EW1264" s="472"/>
      <c r="EX1264" s="472"/>
      <c r="EY1264" s="472"/>
      <c r="EZ1264" s="472"/>
      <c r="FA1264" s="472"/>
      <c r="FB1264" s="472"/>
      <c r="FC1264" s="472"/>
      <c r="FD1264" s="472"/>
      <c r="FE1264" s="472"/>
      <c r="FF1264" s="472"/>
      <c r="FG1264" s="472"/>
      <c r="FH1264" s="472"/>
      <c r="FI1264" s="472"/>
      <c r="FJ1264" s="472"/>
      <c r="FK1264" s="472"/>
      <c r="FL1264" s="472"/>
      <c r="FM1264" s="472"/>
      <c r="FN1264" s="472"/>
      <c r="FO1264" s="472"/>
      <c r="FP1264" s="472"/>
      <c r="FQ1264" s="472"/>
      <c r="FR1264" s="472"/>
      <c r="FS1264" s="472"/>
      <c r="FT1264" s="472"/>
      <c r="FU1264" s="472"/>
      <c r="FV1264" s="472"/>
      <c r="FW1264" s="472"/>
      <c r="FX1264" s="472"/>
      <c r="FY1264" s="472"/>
      <c r="FZ1264" s="472"/>
      <c r="GA1264" s="472"/>
      <c r="GB1264" s="472"/>
      <c r="GC1264" s="472"/>
      <c r="GD1264" s="472"/>
      <c r="GE1264" s="472"/>
      <c r="GF1264" s="472"/>
      <c r="GG1264" s="472"/>
      <c r="GH1264" s="472"/>
      <c r="GI1264" s="472"/>
      <c r="GJ1264" s="472"/>
      <c r="GK1264" s="472"/>
      <c r="GL1264" s="472"/>
      <c r="GM1264" s="472"/>
      <c r="GN1264" s="472"/>
      <c r="GO1264" s="472"/>
      <c r="GP1264" s="472"/>
      <c r="GQ1264" s="472"/>
      <c r="GR1264" s="472"/>
      <c r="GS1264" s="472"/>
      <c r="GT1264" s="472"/>
      <c r="GU1264" s="472"/>
      <c r="GV1264" s="472"/>
    </row>
    <row r="1265" spans="1:204" s="473" customFormat="1" x14ac:dyDescent="0.2">
      <c r="A1265" s="491"/>
      <c r="B1265" s="508" t="s">
        <v>3930</v>
      </c>
      <c r="C1265" s="475" t="s">
        <v>151</v>
      </c>
      <c r="D1265" s="478">
        <v>1.8</v>
      </c>
      <c r="E1265" s="478"/>
      <c r="F1265" s="478"/>
      <c r="G1265" s="478"/>
      <c r="H1265" s="478"/>
      <c r="I1265" s="478"/>
      <c r="J1265" s="478"/>
      <c r="K1265" s="478"/>
      <c r="L1265" s="478"/>
      <c r="M1265" s="478"/>
      <c r="N1265" s="478"/>
      <c r="O1265" s="478"/>
      <c r="P1265" s="478"/>
      <c r="Q1265" s="478"/>
      <c r="R1265" s="478"/>
      <c r="S1265" s="478"/>
      <c r="T1265" s="478"/>
      <c r="U1265" s="478"/>
      <c r="V1265" s="478"/>
      <c r="W1265" s="478"/>
      <c r="X1265" s="478">
        <v>0</v>
      </c>
      <c r="Y1265" s="478"/>
      <c r="Z1265" s="478"/>
      <c r="AA1265" s="478"/>
      <c r="AB1265" s="478"/>
      <c r="AC1265" s="478"/>
      <c r="AD1265" s="478"/>
      <c r="AE1265" s="478"/>
      <c r="AF1265" s="478"/>
      <c r="AG1265" s="478"/>
      <c r="AH1265" s="478"/>
      <c r="AI1265" s="478"/>
      <c r="AJ1265" s="478"/>
      <c r="AK1265" s="478"/>
      <c r="AL1265" s="478"/>
      <c r="AM1265" s="478"/>
      <c r="AN1265" s="478"/>
      <c r="AO1265" s="478"/>
      <c r="AP1265" s="478"/>
      <c r="AQ1265" s="478"/>
      <c r="AR1265" s="478"/>
      <c r="AS1265" s="478"/>
      <c r="AT1265" s="478"/>
      <c r="AU1265" s="478"/>
      <c r="AV1265" s="478"/>
      <c r="AW1265" s="478"/>
      <c r="AX1265" s="478"/>
      <c r="AY1265" s="478"/>
      <c r="AZ1265" s="478"/>
      <c r="BA1265" s="478"/>
      <c r="BB1265" s="478"/>
      <c r="BC1265" s="478"/>
      <c r="BD1265" s="475" t="s">
        <v>2989</v>
      </c>
      <c r="BE1265" s="475"/>
      <c r="BF1265" s="472"/>
      <c r="BG1265" s="472">
        <v>0</v>
      </c>
      <c r="BH1265" s="472">
        <v>1.8</v>
      </c>
      <c r="BI1265" s="472"/>
      <c r="BJ1265" s="472"/>
      <c r="BK1265" s="472"/>
      <c r="BL1265" s="472"/>
      <c r="BM1265" s="472"/>
      <c r="BN1265" s="472"/>
      <c r="BO1265" s="472"/>
      <c r="BP1265" s="472"/>
      <c r="BQ1265" s="472"/>
      <c r="BR1265" s="472"/>
      <c r="BS1265" s="472"/>
      <c r="BT1265" s="472"/>
      <c r="BU1265" s="472"/>
      <c r="BV1265" s="472"/>
      <c r="BW1265" s="472"/>
      <c r="BX1265" s="472"/>
      <c r="BY1265" s="472"/>
      <c r="BZ1265" s="472"/>
      <c r="CA1265" s="472"/>
      <c r="CB1265" s="472"/>
      <c r="CC1265" s="472"/>
      <c r="CD1265" s="472"/>
      <c r="CE1265" s="472"/>
      <c r="CF1265" s="472"/>
      <c r="CG1265" s="472"/>
      <c r="CH1265" s="472"/>
      <c r="CI1265" s="472"/>
      <c r="CJ1265" s="472"/>
      <c r="CK1265" s="472"/>
      <c r="CL1265" s="472"/>
      <c r="CM1265" s="472"/>
      <c r="CN1265" s="472"/>
      <c r="CO1265" s="472"/>
      <c r="CP1265" s="472"/>
      <c r="CQ1265" s="472"/>
      <c r="CR1265" s="472"/>
      <c r="CS1265" s="472"/>
      <c r="CT1265" s="472"/>
      <c r="CU1265" s="472"/>
      <c r="CV1265" s="472"/>
      <c r="CW1265" s="472"/>
      <c r="CX1265" s="472"/>
      <c r="CY1265" s="472"/>
      <c r="CZ1265" s="472"/>
      <c r="DA1265" s="472"/>
      <c r="DB1265" s="472"/>
      <c r="DC1265" s="472"/>
      <c r="DD1265" s="472"/>
      <c r="DE1265" s="472"/>
      <c r="DF1265" s="472"/>
      <c r="DG1265" s="472"/>
      <c r="DH1265" s="472"/>
      <c r="DI1265" s="472"/>
      <c r="DJ1265" s="472"/>
      <c r="DK1265" s="472"/>
      <c r="DL1265" s="472"/>
      <c r="DM1265" s="472"/>
      <c r="DN1265" s="472"/>
      <c r="DO1265" s="472"/>
      <c r="DP1265" s="472"/>
      <c r="DQ1265" s="472"/>
      <c r="DR1265" s="472"/>
      <c r="DS1265" s="472"/>
      <c r="DT1265" s="472"/>
      <c r="DU1265" s="472"/>
      <c r="DV1265" s="472"/>
      <c r="DW1265" s="472"/>
      <c r="DX1265" s="472"/>
      <c r="DY1265" s="472"/>
      <c r="DZ1265" s="472"/>
      <c r="EA1265" s="472"/>
      <c r="EB1265" s="472"/>
      <c r="EC1265" s="472"/>
      <c r="ED1265" s="472"/>
      <c r="EE1265" s="472"/>
      <c r="EF1265" s="472"/>
      <c r="EG1265" s="472"/>
      <c r="EH1265" s="472"/>
      <c r="EI1265" s="472"/>
      <c r="EJ1265" s="472"/>
      <c r="EK1265" s="472"/>
      <c r="EL1265" s="472"/>
      <c r="EM1265" s="472"/>
      <c r="EN1265" s="472"/>
      <c r="EO1265" s="472"/>
      <c r="EP1265" s="472"/>
      <c r="EQ1265" s="472"/>
      <c r="ER1265" s="472"/>
      <c r="ES1265" s="472"/>
      <c r="ET1265" s="472"/>
      <c r="EU1265" s="472"/>
      <c r="EV1265" s="472"/>
      <c r="EW1265" s="472"/>
      <c r="EX1265" s="472"/>
      <c r="EY1265" s="472"/>
      <c r="EZ1265" s="472"/>
      <c r="FA1265" s="472"/>
      <c r="FB1265" s="472"/>
      <c r="FC1265" s="472"/>
      <c r="FD1265" s="472"/>
      <c r="FE1265" s="472"/>
      <c r="FF1265" s="472"/>
      <c r="FG1265" s="472"/>
      <c r="FH1265" s="472"/>
      <c r="FI1265" s="472"/>
      <c r="FJ1265" s="472"/>
      <c r="FK1265" s="472"/>
      <c r="FL1265" s="472"/>
      <c r="FM1265" s="472"/>
      <c r="FN1265" s="472"/>
      <c r="FO1265" s="472"/>
      <c r="FP1265" s="472"/>
      <c r="FQ1265" s="472"/>
      <c r="FR1265" s="472"/>
      <c r="FS1265" s="472"/>
      <c r="FT1265" s="472"/>
      <c r="FU1265" s="472"/>
      <c r="FV1265" s="472"/>
      <c r="FW1265" s="472"/>
      <c r="FX1265" s="472"/>
      <c r="FY1265" s="472"/>
      <c r="FZ1265" s="472"/>
      <c r="GA1265" s="472"/>
      <c r="GB1265" s="472"/>
      <c r="GC1265" s="472"/>
      <c r="GD1265" s="472"/>
      <c r="GE1265" s="472"/>
      <c r="GF1265" s="472"/>
      <c r="GG1265" s="472"/>
      <c r="GH1265" s="472"/>
      <c r="GI1265" s="472"/>
      <c r="GJ1265" s="472"/>
      <c r="GK1265" s="472"/>
      <c r="GL1265" s="472"/>
      <c r="GM1265" s="472"/>
      <c r="GN1265" s="472"/>
      <c r="GO1265" s="472"/>
      <c r="GP1265" s="472"/>
      <c r="GQ1265" s="472"/>
      <c r="GR1265" s="472"/>
      <c r="GS1265" s="472"/>
      <c r="GT1265" s="472"/>
      <c r="GU1265" s="472"/>
      <c r="GV1265" s="472"/>
    </row>
    <row r="1266" spans="1:204" s="473" customFormat="1" x14ac:dyDescent="0.2">
      <c r="A1266" s="476" t="s">
        <v>3931</v>
      </c>
      <c r="B1266" s="477" t="s">
        <v>3932</v>
      </c>
      <c r="C1266" s="475"/>
      <c r="D1266" s="478"/>
      <c r="E1266" s="478"/>
      <c r="F1266" s="478"/>
      <c r="G1266" s="478"/>
      <c r="H1266" s="478"/>
      <c r="I1266" s="478"/>
      <c r="J1266" s="478"/>
      <c r="K1266" s="478"/>
      <c r="L1266" s="478"/>
      <c r="M1266" s="478"/>
      <c r="N1266" s="478"/>
      <c r="O1266" s="478"/>
      <c r="P1266" s="478"/>
      <c r="Q1266" s="478"/>
      <c r="R1266" s="478"/>
      <c r="S1266" s="478"/>
      <c r="T1266" s="478"/>
      <c r="U1266" s="478"/>
      <c r="V1266" s="478"/>
      <c r="W1266" s="478"/>
      <c r="X1266" s="478">
        <v>0</v>
      </c>
      <c r="Y1266" s="478"/>
      <c r="Z1266" s="478"/>
      <c r="AA1266" s="478"/>
      <c r="AB1266" s="478"/>
      <c r="AC1266" s="478"/>
      <c r="AD1266" s="478"/>
      <c r="AE1266" s="478"/>
      <c r="AF1266" s="478"/>
      <c r="AG1266" s="478"/>
      <c r="AH1266" s="478"/>
      <c r="AI1266" s="478"/>
      <c r="AJ1266" s="478"/>
      <c r="AK1266" s="478"/>
      <c r="AL1266" s="478"/>
      <c r="AM1266" s="478"/>
      <c r="AN1266" s="478"/>
      <c r="AO1266" s="478"/>
      <c r="AP1266" s="478"/>
      <c r="AQ1266" s="478"/>
      <c r="AR1266" s="478"/>
      <c r="AS1266" s="478"/>
      <c r="AT1266" s="478"/>
      <c r="AU1266" s="478"/>
      <c r="AV1266" s="478"/>
      <c r="AW1266" s="478"/>
      <c r="AX1266" s="478"/>
      <c r="AY1266" s="478"/>
      <c r="AZ1266" s="478"/>
      <c r="BA1266" s="478"/>
      <c r="BB1266" s="478"/>
      <c r="BC1266" s="478"/>
      <c r="BD1266" s="475"/>
      <c r="BE1266" s="475"/>
      <c r="BF1266" s="472"/>
      <c r="BG1266" s="472">
        <v>0</v>
      </c>
      <c r="BH1266" s="472">
        <v>0</v>
      </c>
      <c r="BI1266" s="472"/>
      <c r="BJ1266" s="472"/>
      <c r="BK1266" s="472"/>
      <c r="BL1266" s="472"/>
      <c r="BM1266" s="472"/>
      <c r="BN1266" s="472"/>
      <c r="BO1266" s="472"/>
      <c r="BP1266" s="472"/>
      <c r="BQ1266" s="472"/>
      <c r="BR1266" s="472"/>
      <c r="BS1266" s="472"/>
      <c r="BT1266" s="472"/>
      <c r="BU1266" s="472"/>
      <c r="BV1266" s="472"/>
      <c r="BW1266" s="472"/>
      <c r="BX1266" s="472"/>
      <c r="BY1266" s="472"/>
      <c r="BZ1266" s="472"/>
      <c r="CA1266" s="472"/>
      <c r="CB1266" s="472"/>
      <c r="CC1266" s="472"/>
      <c r="CD1266" s="472"/>
      <c r="CE1266" s="472"/>
      <c r="CF1266" s="472"/>
      <c r="CG1266" s="472"/>
      <c r="CH1266" s="472"/>
      <c r="CI1266" s="472"/>
      <c r="CJ1266" s="472"/>
      <c r="CK1266" s="472"/>
      <c r="CL1266" s="472"/>
      <c r="CM1266" s="472"/>
      <c r="CN1266" s="472"/>
      <c r="CO1266" s="472"/>
      <c r="CP1266" s="472"/>
      <c r="CQ1266" s="472"/>
      <c r="CR1266" s="472"/>
      <c r="CS1266" s="472"/>
      <c r="CT1266" s="472"/>
      <c r="CU1266" s="472"/>
      <c r="CV1266" s="472"/>
      <c r="CW1266" s="472"/>
      <c r="CX1266" s="472"/>
      <c r="CY1266" s="472"/>
      <c r="CZ1266" s="472"/>
      <c r="DA1266" s="472"/>
      <c r="DB1266" s="472"/>
      <c r="DC1266" s="472"/>
      <c r="DD1266" s="472"/>
      <c r="DE1266" s="472"/>
      <c r="DF1266" s="472"/>
      <c r="DG1266" s="472"/>
      <c r="DH1266" s="472"/>
      <c r="DI1266" s="472"/>
      <c r="DJ1266" s="472"/>
      <c r="DK1266" s="472"/>
      <c r="DL1266" s="472"/>
      <c r="DM1266" s="472"/>
      <c r="DN1266" s="472"/>
      <c r="DO1266" s="472"/>
      <c r="DP1266" s="472"/>
      <c r="DQ1266" s="472"/>
      <c r="DR1266" s="472"/>
      <c r="DS1266" s="472"/>
      <c r="DT1266" s="472"/>
      <c r="DU1266" s="472"/>
      <c r="DV1266" s="472"/>
      <c r="DW1266" s="472"/>
      <c r="DX1266" s="472"/>
      <c r="DY1266" s="472"/>
      <c r="DZ1266" s="472"/>
      <c r="EA1266" s="472"/>
      <c r="EB1266" s="472"/>
      <c r="EC1266" s="472"/>
      <c r="ED1266" s="472"/>
      <c r="EE1266" s="472"/>
      <c r="EF1266" s="472"/>
      <c r="EG1266" s="472"/>
      <c r="EH1266" s="472"/>
      <c r="EI1266" s="472"/>
      <c r="EJ1266" s="472"/>
      <c r="EK1266" s="472"/>
      <c r="EL1266" s="472"/>
      <c r="EM1266" s="472"/>
      <c r="EN1266" s="472"/>
      <c r="EO1266" s="472"/>
      <c r="EP1266" s="472"/>
      <c r="EQ1266" s="472"/>
      <c r="ER1266" s="472"/>
      <c r="ES1266" s="472"/>
      <c r="ET1266" s="472"/>
      <c r="EU1266" s="472"/>
      <c r="EV1266" s="472"/>
      <c r="EW1266" s="472"/>
      <c r="EX1266" s="472"/>
      <c r="EY1266" s="472"/>
      <c r="EZ1266" s="472"/>
      <c r="FA1266" s="472"/>
      <c r="FB1266" s="472"/>
      <c r="FC1266" s="472"/>
      <c r="FD1266" s="472"/>
      <c r="FE1266" s="472"/>
      <c r="FF1266" s="472"/>
      <c r="FG1266" s="472"/>
      <c r="FH1266" s="472"/>
      <c r="FI1266" s="472"/>
      <c r="FJ1266" s="472"/>
      <c r="FK1266" s="472"/>
      <c r="FL1266" s="472"/>
      <c r="FM1266" s="472"/>
      <c r="FN1266" s="472"/>
      <c r="FO1266" s="472"/>
      <c r="FP1266" s="472"/>
      <c r="FQ1266" s="472"/>
      <c r="FR1266" s="472"/>
      <c r="FS1266" s="472"/>
      <c r="FT1266" s="472"/>
      <c r="FU1266" s="472"/>
      <c r="FV1266" s="472"/>
      <c r="FW1266" s="472"/>
      <c r="FX1266" s="472"/>
      <c r="FY1266" s="472"/>
      <c r="FZ1266" s="472"/>
      <c r="GA1266" s="472"/>
      <c r="GB1266" s="472"/>
      <c r="GC1266" s="472"/>
      <c r="GD1266" s="472"/>
      <c r="GE1266" s="472"/>
      <c r="GF1266" s="472"/>
      <c r="GG1266" s="472"/>
      <c r="GH1266" s="472"/>
      <c r="GI1266" s="472"/>
      <c r="GJ1266" s="472"/>
      <c r="GK1266" s="472"/>
      <c r="GL1266" s="472"/>
      <c r="GM1266" s="472"/>
      <c r="GN1266" s="472"/>
      <c r="GO1266" s="472"/>
      <c r="GP1266" s="472"/>
      <c r="GQ1266" s="472"/>
      <c r="GR1266" s="472"/>
      <c r="GS1266" s="472"/>
      <c r="GT1266" s="472"/>
      <c r="GU1266" s="472"/>
      <c r="GV1266" s="472"/>
    </row>
    <row r="1267" spans="1:204" s="473" customFormat="1" ht="32" x14ac:dyDescent="0.2">
      <c r="A1267" s="476"/>
      <c r="B1267" s="501" t="s">
        <v>3933</v>
      </c>
      <c r="C1267" s="475" t="s">
        <v>186</v>
      </c>
      <c r="D1267" s="478">
        <v>1.51</v>
      </c>
      <c r="E1267" s="478"/>
      <c r="F1267" s="478"/>
      <c r="G1267" s="478"/>
      <c r="H1267" s="478"/>
      <c r="I1267" s="478"/>
      <c r="J1267" s="478"/>
      <c r="K1267" s="478"/>
      <c r="L1267" s="478"/>
      <c r="M1267" s="478"/>
      <c r="N1267" s="478"/>
      <c r="O1267" s="478"/>
      <c r="P1267" s="478"/>
      <c r="Q1267" s="478"/>
      <c r="R1267" s="478"/>
      <c r="S1267" s="478"/>
      <c r="T1267" s="478"/>
      <c r="U1267" s="478"/>
      <c r="V1267" s="478"/>
      <c r="W1267" s="478"/>
      <c r="X1267" s="478">
        <v>1.51</v>
      </c>
      <c r="Y1267" s="478"/>
      <c r="Z1267" s="478"/>
      <c r="AA1267" s="478"/>
      <c r="AB1267" s="478"/>
      <c r="AC1267" s="478"/>
      <c r="AD1267" s="478"/>
      <c r="AE1267" s="478"/>
      <c r="AF1267" s="478">
        <v>1.51</v>
      </c>
      <c r="AG1267" s="478"/>
      <c r="AH1267" s="478"/>
      <c r="AI1267" s="478"/>
      <c r="AJ1267" s="478"/>
      <c r="AK1267" s="478"/>
      <c r="AL1267" s="478"/>
      <c r="AM1267" s="478"/>
      <c r="AN1267" s="478"/>
      <c r="AO1267" s="478"/>
      <c r="AP1267" s="478"/>
      <c r="AQ1267" s="478"/>
      <c r="AR1267" s="478"/>
      <c r="AS1267" s="478"/>
      <c r="AT1267" s="478"/>
      <c r="AU1267" s="478"/>
      <c r="AV1267" s="478"/>
      <c r="AW1267" s="478"/>
      <c r="AX1267" s="478"/>
      <c r="AY1267" s="478"/>
      <c r="AZ1267" s="478"/>
      <c r="BA1267" s="478"/>
      <c r="BB1267" s="478"/>
      <c r="BC1267" s="478"/>
      <c r="BD1267" s="475" t="s">
        <v>3043</v>
      </c>
      <c r="BE1267" s="475" t="s">
        <v>927</v>
      </c>
      <c r="BF1267" s="472">
        <v>2017</v>
      </c>
      <c r="BG1267" s="472">
        <v>1.51</v>
      </c>
      <c r="BH1267" s="472">
        <v>0</v>
      </c>
      <c r="BI1267" s="472"/>
      <c r="BJ1267" s="472"/>
      <c r="BK1267" s="472"/>
      <c r="BL1267" s="472"/>
      <c r="BM1267" s="472"/>
      <c r="BN1267" s="472"/>
      <c r="BO1267" s="472"/>
      <c r="BP1267" s="472"/>
      <c r="BQ1267" s="472"/>
      <c r="BR1267" s="472"/>
      <c r="BS1267" s="472"/>
      <c r="BT1267" s="472"/>
      <c r="BU1267" s="472"/>
      <c r="BV1267" s="472"/>
      <c r="BW1267" s="472"/>
      <c r="BX1267" s="472"/>
      <c r="BY1267" s="472"/>
      <c r="BZ1267" s="472"/>
      <c r="CA1267" s="472"/>
      <c r="CB1267" s="472"/>
      <c r="CC1267" s="472"/>
      <c r="CD1267" s="472"/>
      <c r="CE1267" s="472"/>
      <c r="CF1267" s="472"/>
      <c r="CG1267" s="472"/>
      <c r="CH1267" s="472"/>
      <c r="CI1267" s="472"/>
      <c r="CJ1267" s="472"/>
      <c r="CK1267" s="472"/>
      <c r="CL1267" s="472"/>
      <c r="CM1267" s="472"/>
      <c r="CN1267" s="472"/>
      <c r="CO1267" s="472"/>
      <c r="CP1267" s="472"/>
      <c r="CQ1267" s="472"/>
      <c r="CR1267" s="472"/>
      <c r="CS1267" s="472"/>
      <c r="CT1267" s="472"/>
      <c r="CU1267" s="472"/>
      <c r="CV1267" s="472"/>
      <c r="CW1267" s="472"/>
      <c r="CX1267" s="472"/>
      <c r="CY1267" s="472"/>
      <c r="CZ1267" s="472"/>
      <c r="DA1267" s="472"/>
      <c r="DB1267" s="472"/>
      <c r="DC1267" s="472"/>
      <c r="DD1267" s="472"/>
      <c r="DE1267" s="472"/>
      <c r="DF1267" s="472"/>
      <c r="DG1267" s="472"/>
      <c r="DH1267" s="472"/>
      <c r="DI1267" s="472"/>
      <c r="DJ1267" s="472"/>
      <c r="DK1267" s="472"/>
      <c r="DL1267" s="472"/>
      <c r="DM1267" s="472"/>
      <c r="DN1267" s="472"/>
      <c r="DO1267" s="472"/>
      <c r="DP1267" s="472"/>
      <c r="DQ1267" s="472"/>
      <c r="DR1267" s="472"/>
      <c r="DS1267" s="472"/>
      <c r="DT1267" s="472"/>
      <c r="DU1267" s="472"/>
      <c r="DV1267" s="472"/>
      <c r="DW1267" s="472"/>
      <c r="DX1267" s="472"/>
      <c r="DY1267" s="472"/>
      <c r="DZ1267" s="472"/>
      <c r="EA1267" s="472"/>
      <c r="EB1267" s="472"/>
      <c r="EC1267" s="472"/>
      <c r="ED1267" s="472"/>
      <c r="EE1267" s="472"/>
      <c r="EF1267" s="472"/>
      <c r="EG1267" s="472"/>
      <c r="EH1267" s="472"/>
      <c r="EI1267" s="472"/>
      <c r="EJ1267" s="472"/>
      <c r="EK1267" s="472"/>
      <c r="EL1267" s="472"/>
      <c r="EM1267" s="472"/>
      <c r="EN1267" s="472"/>
      <c r="EO1267" s="472"/>
      <c r="EP1267" s="472"/>
      <c r="EQ1267" s="472"/>
      <c r="ER1267" s="472"/>
      <c r="ES1267" s="472"/>
      <c r="ET1267" s="472"/>
      <c r="EU1267" s="472"/>
      <c r="EV1267" s="472"/>
      <c r="EW1267" s="472"/>
      <c r="EX1267" s="472"/>
      <c r="EY1267" s="472"/>
      <c r="EZ1267" s="472"/>
      <c r="FA1267" s="472"/>
      <c r="FB1267" s="472"/>
      <c r="FC1267" s="472"/>
      <c r="FD1267" s="472"/>
      <c r="FE1267" s="472"/>
      <c r="FF1267" s="472"/>
      <c r="FG1267" s="472"/>
      <c r="FH1267" s="472"/>
      <c r="FI1267" s="472"/>
      <c r="FJ1267" s="472"/>
      <c r="FK1267" s="472"/>
      <c r="FL1267" s="472"/>
      <c r="FM1267" s="472"/>
      <c r="FN1267" s="472"/>
      <c r="FO1267" s="472"/>
      <c r="FP1267" s="472"/>
      <c r="FQ1267" s="472"/>
      <c r="FR1267" s="472"/>
      <c r="FS1267" s="472"/>
      <c r="FT1267" s="472"/>
      <c r="FU1267" s="472"/>
      <c r="FV1267" s="472"/>
      <c r="FW1267" s="472"/>
      <c r="FX1267" s="472"/>
      <c r="FY1267" s="472"/>
      <c r="FZ1267" s="472"/>
      <c r="GA1267" s="472"/>
      <c r="GB1267" s="472"/>
      <c r="GC1267" s="472"/>
      <c r="GD1267" s="472"/>
      <c r="GE1267" s="472"/>
      <c r="GF1267" s="472"/>
      <c r="GG1267" s="472"/>
      <c r="GH1267" s="472"/>
      <c r="GI1267" s="472"/>
      <c r="GJ1267" s="472"/>
      <c r="GK1267" s="472"/>
      <c r="GL1267" s="472"/>
      <c r="GM1267" s="472"/>
      <c r="GN1267" s="472"/>
      <c r="GO1267" s="472"/>
      <c r="GP1267" s="472"/>
      <c r="GQ1267" s="472"/>
      <c r="GR1267" s="472"/>
      <c r="GS1267" s="472"/>
      <c r="GT1267" s="472"/>
      <c r="GU1267" s="472"/>
      <c r="GV1267" s="472"/>
    </row>
    <row r="1268" spans="1:204" s="473" customFormat="1" x14ac:dyDescent="0.2">
      <c r="A1268" s="476"/>
      <c r="B1268" s="501"/>
      <c r="C1268" s="475"/>
      <c r="D1268" s="478"/>
      <c r="E1268" s="478"/>
      <c r="F1268" s="478"/>
      <c r="G1268" s="478"/>
      <c r="H1268" s="478"/>
      <c r="I1268" s="478"/>
      <c r="J1268" s="478"/>
      <c r="K1268" s="478"/>
      <c r="L1268" s="478"/>
      <c r="M1268" s="478"/>
      <c r="N1268" s="478"/>
      <c r="O1268" s="478"/>
      <c r="P1268" s="478"/>
      <c r="Q1268" s="478"/>
      <c r="R1268" s="478"/>
      <c r="S1268" s="478"/>
      <c r="T1268" s="478"/>
      <c r="U1268" s="478"/>
      <c r="V1268" s="478"/>
      <c r="W1268" s="478"/>
      <c r="X1268" s="478">
        <v>0</v>
      </c>
      <c r="Y1268" s="478"/>
      <c r="Z1268" s="478"/>
      <c r="AA1268" s="478"/>
      <c r="AB1268" s="478"/>
      <c r="AC1268" s="478"/>
      <c r="AD1268" s="478"/>
      <c r="AE1268" s="478"/>
      <c r="AF1268" s="478"/>
      <c r="AG1268" s="478"/>
      <c r="AH1268" s="478"/>
      <c r="AI1268" s="478"/>
      <c r="AJ1268" s="478"/>
      <c r="AK1268" s="478"/>
      <c r="AL1268" s="478"/>
      <c r="AM1268" s="478"/>
      <c r="AN1268" s="478"/>
      <c r="AO1268" s="478"/>
      <c r="AP1268" s="478"/>
      <c r="AQ1268" s="478"/>
      <c r="AR1268" s="478"/>
      <c r="AS1268" s="478"/>
      <c r="AT1268" s="478"/>
      <c r="AU1268" s="478"/>
      <c r="AV1268" s="478"/>
      <c r="AW1268" s="478"/>
      <c r="AX1268" s="478"/>
      <c r="AY1268" s="478"/>
      <c r="AZ1268" s="478"/>
      <c r="BA1268" s="478"/>
      <c r="BB1268" s="478"/>
      <c r="BC1268" s="478"/>
      <c r="BD1268" s="475"/>
      <c r="BE1268" s="475"/>
      <c r="BF1268" s="472"/>
      <c r="BG1268" s="472"/>
      <c r="BH1268" s="472"/>
      <c r="BI1268" s="472"/>
      <c r="BJ1268" s="472"/>
      <c r="BK1268" s="472"/>
      <c r="BL1268" s="472"/>
      <c r="BM1268" s="472"/>
      <c r="BN1268" s="472"/>
      <c r="BO1268" s="472"/>
      <c r="BP1268" s="472"/>
      <c r="BQ1268" s="472"/>
      <c r="BR1268" s="472"/>
      <c r="BS1268" s="472"/>
      <c r="BT1268" s="472"/>
      <c r="BU1268" s="472"/>
      <c r="BV1268" s="472"/>
      <c r="BW1268" s="472"/>
      <c r="BX1268" s="472"/>
      <c r="BY1268" s="472"/>
      <c r="BZ1268" s="472"/>
      <c r="CA1268" s="472"/>
      <c r="CB1268" s="472"/>
      <c r="CC1268" s="472"/>
      <c r="CD1268" s="472"/>
      <c r="CE1268" s="472"/>
      <c r="CF1268" s="472"/>
      <c r="CG1268" s="472"/>
      <c r="CH1268" s="472"/>
      <c r="CI1268" s="472"/>
      <c r="CJ1268" s="472"/>
      <c r="CK1268" s="472"/>
      <c r="CL1268" s="472"/>
      <c r="CM1268" s="472"/>
      <c r="CN1268" s="472"/>
      <c r="CO1268" s="472"/>
      <c r="CP1268" s="472"/>
      <c r="CQ1268" s="472"/>
      <c r="CR1268" s="472"/>
      <c r="CS1268" s="472"/>
      <c r="CT1268" s="472"/>
      <c r="CU1268" s="472"/>
      <c r="CV1268" s="472"/>
      <c r="CW1268" s="472"/>
      <c r="CX1268" s="472"/>
      <c r="CY1268" s="472"/>
      <c r="CZ1268" s="472"/>
      <c r="DA1268" s="472"/>
      <c r="DB1268" s="472"/>
      <c r="DC1268" s="472"/>
      <c r="DD1268" s="472"/>
      <c r="DE1268" s="472"/>
      <c r="DF1268" s="472"/>
      <c r="DG1268" s="472"/>
      <c r="DH1268" s="472"/>
      <c r="DI1268" s="472"/>
      <c r="DJ1268" s="472"/>
      <c r="DK1268" s="472"/>
      <c r="DL1268" s="472"/>
      <c r="DM1268" s="472"/>
      <c r="DN1268" s="472"/>
      <c r="DO1268" s="472"/>
      <c r="DP1268" s="472"/>
      <c r="DQ1268" s="472"/>
      <c r="DR1268" s="472"/>
      <c r="DS1268" s="472"/>
      <c r="DT1268" s="472"/>
      <c r="DU1268" s="472"/>
      <c r="DV1268" s="472"/>
      <c r="DW1268" s="472"/>
      <c r="DX1268" s="472"/>
      <c r="DY1268" s="472"/>
      <c r="DZ1268" s="472"/>
      <c r="EA1268" s="472"/>
      <c r="EB1268" s="472"/>
      <c r="EC1268" s="472"/>
      <c r="ED1268" s="472"/>
      <c r="EE1268" s="472"/>
      <c r="EF1268" s="472"/>
      <c r="EG1268" s="472"/>
      <c r="EH1268" s="472"/>
      <c r="EI1268" s="472"/>
      <c r="EJ1268" s="472"/>
      <c r="EK1268" s="472"/>
      <c r="EL1268" s="472"/>
      <c r="EM1268" s="472"/>
      <c r="EN1268" s="472"/>
      <c r="EO1268" s="472"/>
      <c r="EP1268" s="472"/>
      <c r="EQ1268" s="472"/>
      <c r="ER1268" s="472"/>
      <c r="ES1268" s="472"/>
      <c r="ET1268" s="472"/>
      <c r="EU1268" s="472"/>
      <c r="EV1268" s="472"/>
      <c r="EW1268" s="472"/>
      <c r="EX1268" s="472"/>
      <c r="EY1268" s="472"/>
      <c r="EZ1268" s="472"/>
      <c r="FA1268" s="472"/>
      <c r="FB1268" s="472"/>
      <c r="FC1268" s="472"/>
      <c r="FD1268" s="472"/>
      <c r="FE1268" s="472"/>
      <c r="FF1268" s="472"/>
      <c r="FG1268" s="472"/>
      <c r="FH1268" s="472"/>
      <c r="FI1268" s="472"/>
      <c r="FJ1268" s="472"/>
      <c r="FK1268" s="472"/>
      <c r="FL1268" s="472"/>
      <c r="FM1268" s="472"/>
      <c r="FN1268" s="472"/>
      <c r="FO1268" s="472"/>
      <c r="FP1268" s="472"/>
      <c r="FQ1268" s="472"/>
      <c r="FR1268" s="472"/>
      <c r="FS1268" s="472"/>
      <c r="FT1268" s="472"/>
      <c r="FU1268" s="472"/>
      <c r="FV1268" s="472"/>
      <c r="FW1268" s="472"/>
      <c r="FX1268" s="472"/>
      <c r="FY1268" s="472"/>
      <c r="FZ1268" s="472"/>
      <c r="GA1268" s="472"/>
      <c r="GB1268" s="472"/>
      <c r="GC1268" s="472"/>
      <c r="GD1268" s="472"/>
      <c r="GE1268" s="472"/>
      <c r="GF1268" s="472"/>
      <c r="GG1268" s="472"/>
      <c r="GH1268" s="472"/>
      <c r="GI1268" s="472"/>
      <c r="GJ1268" s="472"/>
      <c r="GK1268" s="472"/>
      <c r="GL1268" s="472"/>
      <c r="GM1268" s="472"/>
      <c r="GN1268" s="472"/>
      <c r="GO1268" s="472"/>
      <c r="GP1268" s="472"/>
      <c r="GQ1268" s="472"/>
      <c r="GR1268" s="472"/>
      <c r="GS1268" s="472"/>
      <c r="GT1268" s="472"/>
      <c r="GU1268" s="472"/>
      <c r="GV1268" s="472"/>
    </row>
    <row r="1269" spans="1:204" s="473" customFormat="1" ht="48" x14ac:dyDescent="0.2">
      <c r="A1269" s="476"/>
      <c r="B1269" s="501" t="s">
        <v>3934</v>
      </c>
      <c r="C1269" s="475" t="s">
        <v>186</v>
      </c>
      <c r="D1269" s="478">
        <v>5.23</v>
      </c>
      <c r="E1269" s="478">
        <v>2.65</v>
      </c>
      <c r="F1269" s="478"/>
      <c r="G1269" s="478"/>
      <c r="H1269" s="478">
        <v>2</v>
      </c>
      <c r="I1269" s="478">
        <v>0.57999999999999996</v>
      </c>
      <c r="J1269" s="478"/>
      <c r="K1269" s="478"/>
      <c r="L1269" s="478"/>
      <c r="M1269" s="478"/>
      <c r="N1269" s="478"/>
      <c r="O1269" s="478"/>
      <c r="P1269" s="478"/>
      <c r="Q1269" s="478"/>
      <c r="R1269" s="478"/>
      <c r="S1269" s="478"/>
      <c r="T1269" s="478"/>
      <c r="U1269" s="478"/>
      <c r="V1269" s="478"/>
      <c r="W1269" s="478"/>
      <c r="X1269" s="478">
        <v>0</v>
      </c>
      <c r="Y1269" s="478"/>
      <c r="Z1269" s="478"/>
      <c r="AA1269" s="478"/>
      <c r="AB1269" s="478"/>
      <c r="AC1269" s="478"/>
      <c r="AD1269" s="478"/>
      <c r="AE1269" s="478"/>
      <c r="AF1269" s="478"/>
      <c r="AG1269" s="478"/>
      <c r="AH1269" s="478"/>
      <c r="AI1269" s="478"/>
      <c r="AJ1269" s="478"/>
      <c r="AK1269" s="478"/>
      <c r="AL1269" s="478"/>
      <c r="AM1269" s="478"/>
      <c r="AN1269" s="478"/>
      <c r="AO1269" s="478"/>
      <c r="AP1269" s="478"/>
      <c r="AQ1269" s="478"/>
      <c r="AR1269" s="478"/>
      <c r="AS1269" s="478"/>
      <c r="AT1269" s="478"/>
      <c r="AU1269" s="478"/>
      <c r="AV1269" s="478"/>
      <c r="AW1269" s="478"/>
      <c r="AX1269" s="478"/>
      <c r="AY1269" s="478"/>
      <c r="AZ1269" s="478"/>
      <c r="BA1269" s="478"/>
      <c r="BB1269" s="478"/>
      <c r="BC1269" s="478"/>
      <c r="BD1269" s="475" t="s">
        <v>2981</v>
      </c>
      <c r="BE1269" s="475"/>
      <c r="BF1269" s="472"/>
      <c r="BG1269" s="472">
        <v>5.23</v>
      </c>
      <c r="BH1269" s="472">
        <v>0</v>
      </c>
      <c r="BI1269" s="472"/>
      <c r="BJ1269" s="472"/>
      <c r="BK1269" s="472"/>
      <c r="BL1269" s="472"/>
      <c r="BM1269" s="472"/>
      <c r="BN1269" s="472"/>
      <c r="BO1269" s="472"/>
      <c r="BP1269" s="472"/>
      <c r="BQ1269" s="472"/>
      <c r="BR1269" s="472"/>
      <c r="BS1269" s="472"/>
      <c r="BT1269" s="472"/>
      <c r="BU1269" s="472"/>
      <c r="BV1269" s="472"/>
      <c r="BW1269" s="472"/>
      <c r="BX1269" s="472"/>
      <c r="BY1269" s="472"/>
      <c r="BZ1269" s="472"/>
      <c r="CA1269" s="472"/>
      <c r="CB1269" s="472"/>
      <c r="CC1269" s="472"/>
      <c r="CD1269" s="472"/>
      <c r="CE1269" s="472"/>
      <c r="CF1269" s="472"/>
      <c r="CG1269" s="472"/>
      <c r="CH1269" s="472"/>
      <c r="CI1269" s="472"/>
      <c r="CJ1269" s="472"/>
      <c r="CK1269" s="472"/>
      <c r="CL1269" s="472"/>
      <c r="CM1269" s="472"/>
      <c r="CN1269" s="472"/>
      <c r="CO1269" s="472"/>
      <c r="CP1269" s="472"/>
      <c r="CQ1269" s="472"/>
      <c r="CR1269" s="472"/>
      <c r="CS1269" s="472"/>
      <c r="CT1269" s="472"/>
      <c r="CU1269" s="472"/>
      <c r="CV1269" s="472"/>
      <c r="CW1269" s="472"/>
      <c r="CX1269" s="472"/>
      <c r="CY1269" s="472"/>
      <c r="CZ1269" s="472"/>
      <c r="DA1269" s="472"/>
      <c r="DB1269" s="472"/>
      <c r="DC1269" s="472"/>
      <c r="DD1269" s="472"/>
      <c r="DE1269" s="472"/>
      <c r="DF1269" s="472"/>
      <c r="DG1269" s="472"/>
      <c r="DH1269" s="472"/>
      <c r="DI1269" s="472"/>
      <c r="DJ1269" s="472"/>
      <c r="DK1269" s="472"/>
      <c r="DL1269" s="472"/>
      <c r="DM1269" s="472"/>
      <c r="DN1269" s="472"/>
      <c r="DO1269" s="472"/>
      <c r="DP1269" s="472"/>
      <c r="DQ1269" s="472"/>
      <c r="DR1269" s="472"/>
      <c r="DS1269" s="472"/>
      <c r="DT1269" s="472"/>
      <c r="DU1269" s="472"/>
      <c r="DV1269" s="472"/>
      <c r="DW1269" s="472"/>
      <c r="DX1269" s="472"/>
      <c r="DY1269" s="472"/>
      <c r="DZ1269" s="472"/>
      <c r="EA1269" s="472"/>
      <c r="EB1269" s="472"/>
      <c r="EC1269" s="472"/>
      <c r="ED1269" s="472"/>
      <c r="EE1269" s="472"/>
      <c r="EF1269" s="472"/>
      <c r="EG1269" s="472"/>
      <c r="EH1269" s="472"/>
      <c r="EI1269" s="472"/>
      <c r="EJ1269" s="472"/>
      <c r="EK1269" s="472"/>
      <c r="EL1269" s="472"/>
      <c r="EM1269" s="472"/>
      <c r="EN1269" s="472"/>
      <c r="EO1269" s="472"/>
      <c r="EP1269" s="472"/>
      <c r="EQ1269" s="472"/>
      <c r="ER1269" s="472"/>
      <c r="ES1269" s="472"/>
      <c r="ET1269" s="472"/>
      <c r="EU1269" s="472"/>
      <c r="EV1269" s="472"/>
      <c r="EW1269" s="472"/>
      <c r="EX1269" s="472"/>
      <c r="EY1269" s="472"/>
      <c r="EZ1269" s="472"/>
      <c r="FA1269" s="472"/>
      <c r="FB1269" s="472"/>
      <c r="FC1269" s="472"/>
      <c r="FD1269" s="472"/>
      <c r="FE1269" s="472"/>
      <c r="FF1269" s="472"/>
      <c r="FG1269" s="472"/>
      <c r="FH1269" s="472"/>
      <c r="FI1269" s="472"/>
      <c r="FJ1269" s="472"/>
      <c r="FK1269" s="472"/>
      <c r="FL1269" s="472"/>
      <c r="FM1269" s="472"/>
      <c r="FN1269" s="472"/>
      <c r="FO1269" s="472"/>
      <c r="FP1269" s="472"/>
      <c r="FQ1269" s="472"/>
      <c r="FR1269" s="472"/>
      <c r="FS1269" s="472"/>
      <c r="FT1269" s="472"/>
      <c r="FU1269" s="472"/>
      <c r="FV1269" s="472"/>
      <c r="FW1269" s="472"/>
      <c r="FX1269" s="472"/>
      <c r="FY1269" s="472"/>
      <c r="FZ1269" s="472"/>
      <c r="GA1269" s="472"/>
      <c r="GB1269" s="472"/>
      <c r="GC1269" s="472"/>
      <c r="GD1269" s="472"/>
      <c r="GE1269" s="472"/>
      <c r="GF1269" s="472"/>
      <c r="GG1269" s="472"/>
      <c r="GH1269" s="472"/>
      <c r="GI1269" s="472"/>
      <c r="GJ1269" s="472"/>
      <c r="GK1269" s="472"/>
      <c r="GL1269" s="472"/>
      <c r="GM1269" s="472"/>
      <c r="GN1269" s="472"/>
      <c r="GO1269" s="472"/>
      <c r="GP1269" s="472"/>
      <c r="GQ1269" s="472"/>
      <c r="GR1269" s="472"/>
      <c r="GS1269" s="472"/>
      <c r="GT1269" s="472"/>
      <c r="GU1269" s="472"/>
      <c r="GV1269" s="472"/>
    </row>
    <row r="1270" spans="1:204" s="473" customFormat="1" x14ac:dyDescent="0.2">
      <c r="A1270" s="476"/>
      <c r="B1270" s="481" t="s">
        <v>3935</v>
      </c>
      <c r="C1270" s="475" t="s">
        <v>186</v>
      </c>
      <c r="D1270" s="478">
        <v>0.8</v>
      </c>
      <c r="E1270" s="478"/>
      <c r="F1270" s="478"/>
      <c r="G1270" s="478"/>
      <c r="H1270" s="478"/>
      <c r="I1270" s="478"/>
      <c r="J1270" s="478"/>
      <c r="K1270" s="478"/>
      <c r="L1270" s="478"/>
      <c r="M1270" s="478"/>
      <c r="N1270" s="478"/>
      <c r="O1270" s="478"/>
      <c r="P1270" s="478"/>
      <c r="Q1270" s="478"/>
      <c r="R1270" s="478"/>
      <c r="S1270" s="478"/>
      <c r="T1270" s="478"/>
      <c r="U1270" s="478"/>
      <c r="V1270" s="478"/>
      <c r="W1270" s="478"/>
      <c r="X1270" s="478">
        <v>0</v>
      </c>
      <c r="Y1270" s="478"/>
      <c r="Z1270" s="478"/>
      <c r="AA1270" s="478"/>
      <c r="AB1270" s="478"/>
      <c r="AC1270" s="478"/>
      <c r="AD1270" s="478"/>
      <c r="AE1270" s="478"/>
      <c r="AF1270" s="478"/>
      <c r="AG1270" s="478"/>
      <c r="AH1270" s="478"/>
      <c r="AI1270" s="478"/>
      <c r="AJ1270" s="478"/>
      <c r="AK1270" s="478"/>
      <c r="AL1270" s="478"/>
      <c r="AM1270" s="478"/>
      <c r="AN1270" s="478"/>
      <c r="AO1270" s="478"/>
      <c r="AP1270" s="478"/>
      <c r="AQ1270" s="478"/>
      <c r="AR1270" s="478"/>
      <c r="AS1270" s="478"/>
      <c r="AT1270" s="478"/>
      <c r="AU1270" s="478"/>
      <c r="AV1270" s="478"/>
      <c r="AW1270" s="478"/>
      <c r="AX1270" s="478"/>
      <c r="AY1270" s="478"/>
      <c r="AZ1270" s="478"/>
      <c r="BA1270" s="478"/>
      <c r="BB1270" s="478"/>
      <c r="BC1270" s="478"/>
      <c r="BD1270" s="475" t="s">
        <v>1477</v>
      </c>
      <c r="BE1270" s="475"/>
      <c r="BF1270" s="472"/>
      <c r="BG1270" s="472">
        <v>0</v>
      </c>
      <c r="BH1270" s="472">
        <v>0.8</v>
      </c>
      <c r="BI1270" s="472"/>
      <c r="BJ1270" s="472"/>
      <c r="BK1270" s="472"/>
      <c r="BL1270" s="472"/>
      <c r="BM1270" s="472"/>
      <c r="BN1270" s="472"/>
      <c r="BO1270" s="472"/>
      <c r="BP1270" s="472"/>
      <c r="BQ1270" s="472"/>
      <c r="BR1270" s="472"/>
      <c r="BS1270" s="472"/>
      <c r="BT1270" s="472"/>
      <c r="BU1270" s="472"/>
      <c r="BV1270" s="472"/>
      <c r="BW1270" s="472"/>
      <c r="BX1270" s="472"/>
      <c r="BY1270" s="472"/>
      <c r="BZ1270" s="472"/>
      <c r="CA1270" s="472"/>
      <c r="CB1270" s="472"/>
      <c r="CC1270" s="472"/>
      <c r="CD1270" s="472"/>
      <c r="CE1270" s="472"/>
      <c r="CF1270" s="472"/>
      <c r="CG1270" s="472"/>
      <c r="CH1270" s="472"/>
      <c r="CI1270" s="472"/>
      <c r="CJ1270" s="472"/>
      <c r="CK1270" s="472"/>
      <c r="CL1270" s="472"/>
      <c r="CM1270" s="472"/>
      <c r="CN1270" s="472"/>
      <c r="CO1270" s="472"/>
      <c r="CP1270" s="472"/>
      <c r="CQ1270" s="472"/>
      <c r="CR1270" s="472"/>
      <c r="CS1270" s="472"/>
      <c r="CT1270" s="472"/>
      <c r="CU1270" s="472"/>
      <c r="CV1270" s="472"/>
      <c r="CW1270" s="472"/>
      <c r="CX1270" s="472"/>
      <c r="CY1270" s="472"/>
      <c r="CZ1270" s="472"/>
      <c r="DA1270" s="472"/>
      <c r="DB1270" s="472"/>
      <c r="DC1270" s="472"/>
      <c r="DD1270" s="472"/>
      <c r="DE1270" s="472"/>
      <c r="DF1270" s="472"/>
      <c r="DG1270" s="472"/>
      <c r="DH1270" s="472"/>
      <c r="DI1270" s="472"/>
      <c r="DJ1270" s="472"/>
      <c r="DK1270" s="472"/>
      <c r="DL1270" s="472"/>
      <c r="DM1270" s="472"/>
      <c r="DN1270" s="472"/>
      <c r="DO1270" s="472"/>
      <c r="DP1270" s="472"/>
      <c r="DQ1270" s="472"/>
      <c r="DR1270" s="472"/>
      <c r="DS1270" s="472"/>
      <c r="DT1270" s="472"/>
      <c r="DU1270" s="472"/>
      <c r="DV1270" s="472"/>
      <c r="DW1270" s="472"/>
      <c r="DX1270" s="472"/>
      <c r="DY1270" s="472"/>
      <c r="DZ1270" s="472"/>
      <c r="EA1270" s="472"/>
      <c r="EB1270" s="472"/>
      <c r="EC1270" s="472"/>
      <c r="ED1270" s="472"/>
      <c r="EE1270" s="472"/>
      <c r="EF1270" s="472"/>
      <c r="EG1270" s="472"/>
      <c r="EH1270" s="472"/>
      <c r="EI1270" s="472"/>
      <c r="EJ1270" s="472"/>
      <c r="EK1270" s="472"/>
      <c r="EL1270" s="472"/>
      <c r="EM1270" s="472"/>
      <c r="EN1270" s="472"/>
      <c r="EO1270" s="472"/>
      <c r="EP1270" s="472"/>
      <c r="EQ1270" s="472"/>
      <c r="ER1270" s="472"/>
      <c r="ES1270" s="472"/>
      <c r="ET1270" s="472"/>
      <c r="EU1270" s="472"/>
      <c r="EV1270" s="472"/>
      <c r="EW1270" s="472"/>
      <c r="EX1270" s="472"/>
      <c r="EY1270" s="472"/>
      <c r="EZ1270" s="472"/>
      <c r="FA1270" s="472"/>
      <c r="FB1270" s="472"/>
      <c r="FC1270" s="472"/>
      <c r="FD1270" s="472"/>
      <c r="FE1270" s="472"/>
      <c r="FF1270" s="472"/>
      <c r="FG1270" s="472"/>
      <c r="FH1270" s="472"/>
      <c r="FI1270" s="472"/>
      <c r="FJ1270" s="472"/>
      <c r="FK1270" s="472"/>
      <c r="FL1270" s="472"/>
      <c r="FM1270" s="472"/>
      <c r="FN1270" s="472"/>
      <c r="FO1270" s="472"/>
      <c r="FP1270" s="472"/>
      <c r="FQ1270" s="472"/>
      <c r="FR1270" s="472"/>
      <c r="FS1270" s="472"/>
      <c r="FT1270" s="472"/>
      <c r="FU1270" s="472"/>
      <c r="FV1270" s="472"/>
      <c r="FW1270" s="472"/>
      <c r="FX1270" s="472"/>
      <c r="FY1270" s="472"/>
      <c r="FZ1270" s="472"/>
      <c r="GA1270" s="472"/>
      <c r="GB1270" s="472"/>
      <c r="GC1270" s="472"/>
      <c r="GD1270" s="472"/>
      <c r="GE1270" s="472"/>
      <c r="GF1270" s="472"/>
      <c r="GG1270" s="472"/>
      <c r="GH1270" s="472"/>
      <c r="GI1270" s="472"/>
      <c r="GJ1270" s="472"/>
      <c r="GK1270" s="472"/>
      <c r="GL1270" s="472"/>
      <c r="GM1270" s="472"/>
      <c r="GN1270" s="472"/>
      <c r="GO1270" s="472"/>
      <c r="GP1270" s="472"/>
      <c r="GQ1270" s="472"/>
      <c r="GR1270" s="472"/>
      <c r="GS1270" s="472"/>
      <c r="GT1270" s="472"/>
      <c r="GU1270" s="472"/>
      <c r="GV1270" s="472"/>
    </row>
    <row r="1271" spans="1:204" s="473" customFormat="1" x14ac:dyDescent="0.2">
      <c r="A1271" s="476"/>
      <c r="B1271" s="481" t="s">
        <v>3936</v>
      </c>
      <c r="C1271" s="475" t="s">
        <v>186</v>
      </c>
      <c r="D1271" s="478">
        <v>1.5</v>
      </c>
      <c r="E1271" s="478"/>
      <c r="F1271" s="478"/>
      <c r="G1271" s="478"/>
      <c r="H1271" s="478"/>
      <c r="I1271" s="478"/>
      <c r="J1271" s="478"/>
      <c r="K1271" s="478"/>
      <c r="L1271" s="478"/>
      <c r="M1271" s="478"/>
      <c r="N1271" s="478"/>
      <c r="O1271" s="478"/>
      <c r="P1271" s="478"/>
      <c r="Q1271" s="478"/>
      <c r="R1271" s="478"/>
      <c r="S1271" s="478"/>
      <c r="T1271" s="478"/>
      <c r="U1271" s="478"/>
      <c r="V1271" s="478"/>
      <c r="W1271" s="478"/>
      <c r="X1271" s="478">
        <v>0</v>
      </c>
      <c r="Y1271" s="478"/>
      <c r="Z1271" s="478"/>
      <c r="AA1271" s="478"/>
      <c r="AB1271" s="478"/>
      <c r="AC1271" s="478"/>
      <c r="AD1271" s="478"/>
      <c r="AE1271" s="478"/>
      <c r="AF1271" s="478"/>
      <c r="AG1271" s="478"/>
      <c r="AH1271" s="478"/>
      <c r="AI1271" s="478"/>
      <c r="AJ1271" s="478"/>
      <c r="AK1271" s="478"/>
      <c r="AL1271" s="478"/>
      <c r="AM1271" s="478"/>
      <c r="AN1271" s="478"/>
      <c r="AO1271" s="478"/>
      <c r="AP1271" s="478"/>
      <c r="AQ1271" s="478"/>
      <c r="AR1271" s="478"/>
      <c r="AS1271" s="478"/>
      <c r="AT1271" s="478"/>
      <c r="AU1271" s="478"/>
      <c r="AV1271" s="478"/>
      <c r="AW1271" s="478"/>
      <c r="AX1271" s="478"/>
      <c r="AY1271" s="478"/>
      <c r="AZ1271" s="478"/>
      <c r="BA1271" s="478"/>
      <c r="BB1271" s="478"/>
      <c r="BC1271" s="478"/>
      <c r="BD1271" s="475" t="s">
        <v>2976</v>
      </c>
      <c r="BE1271" s="475"/>
      <c r="BF1271" s="472"/>
      <c r="BG1271" s="472">
        <v>0</v>
      </c>
      <c r="BH1271" s="472">
        <v>1.5</v>
      </c>
      <c r="BI1271" s="472"/>
      <c r="BJ1271" s="472"/>
      <c r="BK1271" s="472"/>
      <c r="BL1271" s="472"/>
      <c r="BM1271" s="472"/>
      <c r="BN1271" s="472"/>
      <c r="BO1271" s="472"/>
      <c r="BP1271" s="472"/>
      <c r="BQ1271" s="472"/>
      <c r="BR1271" s="472"/>
      <c r="BS1271" s="472"/>
      <c r="BT1271" s="472"/>
      <c r="BU1271" s="472"/>
      <c r="BV1271" s="472"/>
      <c r="BW1271" s="472"/>
      <c r="BX1271" s="472"/>
      <c r="BY1271" s="472"/>
      <c r="BZ1271" s="472"/>
      <c r="CA1271" s="472"/>
      <c r="CB1271" s="472"/>
      <c r="CC1271" s="472"/>
      <c r="CD1271" s="472"/>
      <c r="CE1271" s="472"/>
      <c r="CF1271" s="472"/>
      <c r="CG1271" s="472"/>
      <c r="CH1271" s="472"/>
      <c r="CI1271" s="472"/>
      <c r="CJ1271" s="472"/>
      <c r="CK1271" s="472"/>
      <c r="CL1271" s="472"/>
      <c r="CM1271" s="472"/>
      <c r="CN1271" s="472"/>
      <c r="CO1271" s="472"/>
      <c r="CP1271" s="472"/>
      <c r="CQ1271" s="472"/>
      <c r="CR1271" s="472"/>
      <c r="CS1271" s="472"/>
      <c r="CT1271" s="472"/>
      <c r="CU1271" s="472"/>
      <c r="CV1271" s="472"/>
      <c r="CW1271" s="472"/>
      <c r="CX1271" s="472"/>
      <c r="CY1271" s="472"/>
      <c r="CZ1271" s="472"/>
      <c r="DA1271" s="472"/>
      <c r="DB1271" s="472"/>
      <c r="DC1271" s="472"/>
      <c r="DD1271" s="472"/>
      <c r="DE1271" s="472"/>
      <c r="DF1271" s="472"/>
      <c r="DG1271" s="472"/>
      <c r="DH1271" s="472"/>
      <c r="DI1271" s="472"/>
      <c r="DJ1271" s="472"/>
      <c r="DK1271" s="472"/>
      <c r="DL1271" s="472"/>
      <c r="DM1271" s="472"/>
      <c r="DN1271" s="472"/>
      <c r="DO1271" s="472"/>
      <c r="DP1271" s="472"/>
      <c r="DQ1271" s="472"/>
      <c r="DR1271" s="472"/>
      <c r="DS1271" s="472"/>
      <c r="DT1271" s="472"/>
      <c r="DU1271" s="472"/>
      <c r="DV1271" s="472"/>
      <c r="DW1271" s="472"/>
      <c r="DX1271" s="472"/>
      <c r="DY1271" s="472"/>
      <c r="DZ1271" s="472"/>
      <c r="EA1271" s="472"/>
      <c r="EB1271" s="472"/>
      <c r="EC1271" s="472"/>
      <c r="ED1271" s="472"/>
      <c r="EE1271" s="472"/>
      <c r="EF1271" s="472"/>
      <c r="EG1271" s="472"/>
      <c r="EH1271" s="472"/>
      <c r="EI1271" s="472"/>
      <c r="EJ1271" s="472"/>
      <c r="EK1271" s="472"/>
      <c r="EL1271" s="472"/>
      <c r="EM1271" s="472"/>
      <c r="EN1271" s="472"/>
      <c r="EO1271" s="472"/>
      <c r="EP1271" s="472"/>
      <c r="EQ1271" s="472"/>
      <c r="ER1271" s="472"/>
      <c r="ES1271" s="472"/>
      <c r="ET1271" s="472"/>
      <c r="EU1271" s="472"/>
      <c r="EV1271" s="472"/>
      <c r="EW1271" s="472"/>
      <c r="EX1271" s="472"/>
      <c r="EY1271" s="472"/>
      <c r="EZ1271" s="472"/>
      <c r="FA1271" s="472"/>
      <c r="FB1271" s="472"/>
      <c r="FC1271" s="472"/>
      <c r="FD1271" s="472"/>
      <c r="FE1271" s="472"/>
      <c r="FF1271" s="472"/>
      <c r="FG1271" s="472"/>
      <c r="FH1271" s="472"/>
      <c r="FI1271" s="472"/>
      <c r="FJ1271" s="472"/>
      <c r="FK1271" s="472"/>
      <c r="FL1271" s="472"/>
      <c r="FM1271" s="472"/>
      <c r="FN1271" s="472"/>
      <c r="FO1271" s="472"/>
      <c r="FP1271" s="472"/>
      <c r="FQ1271" s="472"/>
      <c r="FR1271" s="472"/>
      <c r="FS1271" s="472"/>
      <c r="FT1271" s="472"/>
      <c r="FU1271" s="472"/>
      <c r="FV1271" s="472"/>
      <c r="FW1271" s="472"/>
      <c r="FX1271" s="472"/>
      <c r="FY1271" s="472"/>
      <c r="FZ1271" s="472"/>
      <c r="GA1271" s="472"/>
      <c r="GB1271" s="472"/>
      <c r="GC1271" s="472"/>
      <c r="GD1271" s="472"/>
      <c r="GE1271" s="472"/>
      <c r="GF1271" s="472"/>
      <c r="GG1271" s="472"/>
      <c r="GH1271" s="472"/>
      <c r="GI1271" s="472"/>
      <c r="GJ1271" s="472"/>
      <c r="GK1271" s="472"/>
      <c r="GL1271" s="472"/>
      <c r="GM1271" s="472"/>
      <c r="GN1271" s="472"/>
      <c r="GO1271" s="472"/>
      <c r="GP1271" s="472"/>
      <c r="GQ1271" s="472"/>
      <c r="GR1271" s="472"/>
      <c r="GS1271" s="472"/>
      <c r="GT1271" s="472"/>
      <c r="GU1271" s="472"/>
      <c r="GV1271" s="472"/>
    </row>
    <row r="1272" spans="1:204" s="473" customFormat="1" ht="32" x14ac:dyDescent="0.2">
      <c r="A1272" s="476"/>
      <c r="B1272" s="481" t="s">
        <v>3937</v>
      </c>
      <c r="C1272" s="475" t="s">
        <v>186</v>
      </c>
      <c r="D1272" s="478">
        <v>5.51</v>
      </c>
      <c r="E1272" s="478"/>
      <c r="F1272" s="478"/>
      <c r="G1272" s="478"/>
      <c r="H1272" s="478">
        <v>1</v>
      </c>
      <c r="I1272" s="478"/>
      <c r="J1272" s="478"/>
      <c r="K1272" s="478"/>
      <c r="L1272" s="478"/>
      <c r="M1272" s="478"/>
      <c r="N1272" s="478"/>
      <c r="O1272" s="478"/>
      <c r="P1272" s="478"/>
      <c r="Q1272" s="478"/>
      <c r="R1272" s="478"/>
      <c r="S1272" s="478"/>
      <c r="T1272" s="478"/>
      <c r="U1272" s="478"/>
      <c r="V1272" s="478"/>
      <c r="W1272" s="478"/>
      <c r="X1272" s="478">
        <v>0</v>
      </c>
      <c r="Y1272" s="478"/>
      <c r="Z1272" s="478"/>
      <c r="AA1272" s="478"/>
      <c r="AB1272" s="478"/>
      <c r="AC1272" s="478"/>
      <c r="AD1272" s="478"/>
      <c r="AE1272" s="478"/>
      <c r="AF1272" s="478"/>
      <c r="AG1272" s="478"/>
      <c r="AH1272" s="478"/>
      <c r="AI1272" s="478"/>
      <c r="AJ1272" s="478"/>
      <c r="AK1272" s="478"/>
      <c r="AL1272" s="478"/>
      <c r="AM1272" s="478"/>
      <c r="AN1272" s="478"/>
      <c r="AO1272" s="478"/>
      <c r="AP1272" s="478"/>
      <c r="AQ1272" s="478"/>
      <c r="AR1272" s="478"/>
      <c r="AS1272" s="478"/>
      <c r="AT1272" s="478"/>
      <c r="AU1272" s="478"/>
      <c r="AV1272" s="478"/>
      <c r="AW1272" s="478"/>
      <c r="AX1272" s="478"/>
      <c r="AY1272" s="478"/>
      <c r="AZ1272" s="478"/>
      <c r="BA1272" s="478"/>
      <c r="BB1272" s="478"/>
      <c r="BC1272" s="478"/>
      <c r="BD1272" s="475" t="s">
        <v>3016</v>
      </c>
      <c r="BE1272" s="475"/>
      <c r="BF1272" s="472"/>
      <c r="BG1272" s="472">
        <v>1</v>
      </c>
      <c r="BH1272" s="472">
        <v>4.51</v>
      </c>
      <c r="BI1272" s="472"/>
      <c r="BJ1272" s="472"/>
      <c r="BK1272" s="472"/>
      <c r="BL1272" s="472"/>
      <c r="BM1272" s="472"/>
      <c r="BN1272" s="472"/>
      <c r="BO1272" s="472"/>
      <c r="BP1272" s="472"/>
      <c r="BQ1272" s="472"/>
      <c r="BR1272" s="472"/>
      <c r="BS1272" s="472"/>
      <c r="BT1272" s="472"/>
      <c r="BU1272" s="472"/>
      <c r="BV1272" s="472"/>
      <c r="BW1272" s="472"/>
      <c r="BX1272" s="472"/>
      <c r="BY1272" s="472"/>
      <c r="BZ1272" s="472"/>
      <c r="CA1272" s="472"/>
      <c r="CB1272" s="472"/>
      <c r="CC1272" s="472"/>
      <c r="CD1272" s="472"/>
      <c r="CE1272" s="472"/>
      <c r="CF1272" s="472"/>
      <c r="CG1272" s="472"/>
      <c r="CH1272" s="472"/>
      <c r="CI1272" s="472"/>
      <c r="CJ1272" s="472"/>
      <c r="CK1272" s="472"/>
      <c r="CL1272" s="472"/>
      <c r="CM1272" s="472"/>
      <c r="CN1272" s="472"/>
      <c r="CO1272" s="472"/>
      <c r="CP1272" s="472"/>
      <c r="CQ1272" s="472"/>
      <c r="CR1272" s="472"/>
      <c r="CS1272" s="472"/>
      <c r="CT1272" s="472"/>
      <c r="CU1272" s="472"/>
      <c r="CV1272" s="472"/>
      <c r="CW1272" s="472"/>
      <c r="CX1272" s="472"/>
      <c r="CY1272" s="472"/>
      <c r="CZ1272" s="472"/>
      <c r="DA1272" s="472"/>
      <c r="DB1272" s="472"/>
      <c r="DC1272" s="472"/>
      <c r="DD1272" s="472"/>
      <c r="DE1272" s="472"/>
      <c r="DF1272" s="472"/>
      <c r="DG1272" s="472"/>
      <c r="DH1272" s="472"/>
      <c r="DI1272" s="472"/>
      <c r="DJ1272" s="472"/>
      <c r="DK1272" s="472"/>
      <c r="DL1272" s="472"/>
      <c r="DM1272" s="472"/>
      <c r="DN1272" s="472"/>
      <c r="DO1272" s="472"/>
      <c r="DP1272" s="472"/>
      <c r="DQ1272" s="472"/>
      <c r="DR1272" s="472"/>
      <c r="DS1272" s="472"/>
      <c r="DT1272" s="472"/>
      <c r="DU1272" s="472"/>
      <c r="DV1272" s="472"/>
      <c r="DW1272" s="472"/>
      <c r="DX1272" s="472"/>
      <c r="DY1272" s="472"/>
      <c r="DZ1272" s="472"/>
      <c r="EA1272" s="472"/>
      <c r="EB1272" s="472"/>
      <c r="EC1272" s="472"/>
      <c r="ED1272" s="472"/>
      <c r="EE1272" s="472"/>
      <c r="EF1272" s="472"/>
      <c r="EG1272" s="472"/>
      <c r="EH1272" s="472"/>
      <c r="EI1272" s="472"/>
      <c r="EJ1272" s="472"/>
      <c r="EK1272" s="472"/>
      <c r="EL1272" s="472"/>
      <c r="EM1272" s="472"/>
      <c r="EN1272" s="472"/>
      <c r="EO1272" s="472"/>
      <c r="EP1272" s="472"/>
      <c r="EQ1272" s="472"/>
      <c r="ER1272" s="472"/>
      <c r="ES1272" s="472"/>
      <c r="ET1272" s="472"/>
      <c r="EU1272" s="472"/>
      <c r="EV1272" s="472"/>
      <c r="EW1272" s="472"/>
      <c r="EX1272" s="472"/>
      <c r="EY1272" s="472"/>
      <c r="EZ1272" s="472"/>
      <c r="FA1272" s="472"/>
      <c r="FB1272" s="472"/>
      <c r="FC1272" s="472"/>
      <c r="FD1272" s="472"/>
      <c r="FE1272" s="472"/>
      <c r="FF1272" s="472"/>
      <c r="FG1272" s="472"/>
      <c r="FH1272" s="472"/>
      <c r="FI1272" s="472"/>
      <c r="FJ1272" s="472"/>
      <c r="FK1272" s="472"/>
      <c r="FL1272" s="472"/>
      <c r="FM1272" s="472"/>
      <c r="FN1272" s="472"/>
      <c r="FO1272" s="472"/>
      <c r="FP1272" s="472"/>
      <c r="FQ1272" s="472"/>
      <c r="FR1272" s="472"/>
      <c r="FS1272" s="472"/>
      <c r="FT1272" s="472"/>
      <c r="FU1272" s="472"/>
      <c r="FV1272" s="472"/>
      <c r="FW1272" s="472"/>
      <c r="FX1272" s="472"/>
      <c r="FY1272" s="472"/>
      <c r="FZ1272" s="472"/>
      <c r="GA1272" s="472"/>
      <c r="GB1272" s="472"/>
      <c r="GC1272" s="472"/>
      <c r="GD1272" s="472"/>
      <c r="GE1272" s="472"/>
      <c r="GF1272" s="472"/>
      <c r="GG1272" s="472"/>
      <c r="GH1272" s="472"/>
      <c r="GI1272" s="472"/>
      <c r="GJ1272" s="472"/>
      <c r="GK1272" s="472"/>
      <c r="GL1272" s="472"/>
      <c r="GM1272" s="472"/>
      <c r="GN1272" s="472"/>
      <c r="GO1272" s="472"/>
      <c r="GP1272" s="472"/>
      <c r="GQ1272" s="472"/>
      <c r="GR1272" s="472"/>
      <c r="GS1272" s="472"/>
      <c r="GT1272" s="472"/>
      <c r="GU1272" s="472"/>
      <c r="GV1272" s="472"/>
    </row>
    <row r="1273" spans="1:204" s="473" customFormat="1" ht="32" x14ac:dyDescent="0.2">
      <c r="A1273" s="476" t="s">
        <v>3938</v>
      </c>
      <c r="B1273" s="477" t="s">
        <v>278</v>
      </c>
      <c r="C1273" s="475"/>
      <c r="D1273" s="478"/>
      <c r="E1273" s="478"/>
      <c r="F1273" s="478"/>
      <c r="G1273" s="478"/>
      <c r="H1273" s="478"/>
      <c r="I1273" s="478"/>
      <c r="J1273" s="478"/>
      <c r="K1273" s="478"/>
      <c r="L1273" s="478"/>
      <c r="M1273" s="478"/>
      <c r="N1273" s="478"/>
      <c r="O1273" s="478"/>
      <c r="P1273" s="478"/>
      <c r="Q1273" s="478"/>
      <c r="R1273" s="478"/>
      <c r="S1273" s="478"/>
      <c r="T1273" s="478"/>
      <c r="U1273" s="478"/>
      <c r="V1273" s="478"/>
      <c r="W1273" s="478"/>
      <c r="X1273" s="478">
        <v>0</v>
      </c>
      <c r="Y1273" s="478"/>
      <c r="Z1273" s="478"/>
      <c r="AA1273" s="478"/>
      <c r="AB1273" s="478"/>
      <c r="AC1273" s="478"/>
      <c r="AD1273" s="478"/>
      <c r="AE1273" s="478"/>
      <c r="AF1273" s="478"/>
      <c r="AG1273" s="478"/>
      <c r="AH1273" s="478"/>
      <c r="AI1273" s="478"/>
      <c r="AJ1273" s="478"/>
      <c r="AK1273" s="478"/>
      <c r="AL1273" s="478"/>
      <c r="AM1273" s="478"/>
      <c r="AN1273" s="478"/>
      <c r="AO1273" s="478"/>
      <c r="AP1273" s="478"/>
      <c r="AQ1273" s="478"/>
      <c r="AR1273" s="478"/>
      <c r="AS1273" s="478"/>
      <c r="AT1273" s="478"/>
      <c r="AU1273" s="478"/>
      <c r="AV1273" s="478"/>
      <c r="AW1273" s="478"/>
      <c r="AX1273" s="478"/>
      <c r="AY1273" s="478"/>
      <c r="AZ1273" s="478"/>
      <c r="BA1273" s="478"/>
      <c r="BB1273" s="478"/>
      <c r="BC1273" s="478"/>
      <c r="BD1273" s="475"/>
      <c r="BE1273" s="475"/>
      <c r="BF1273" s="472"/>
      <c r="BG1273" s="472">
        <v>0</v>
      </c>
      <c r="BH1273" s="472">
        <v>0</v>
      </c>
      <c r="BI1273" s="472"/>
      <c r="BJ1273" s="472"/>
      <c r="BK1273" s="472"/>
      <c r="BL1273" s="472"/>
      <c r="BM1273" s="472"/>
      <c r="BN1273" s="472"/>
      <c r="BO1273" s="472"/>
      <c r="BP1273" s="472"/>
      <c r="BQ1273" s="472"/>
      <c r="BR1273" s="472"/>
      <c r="BS1273" s="472"/>
      <c r="BT1273" s="472"/>
      <c r="BU1273" s="472"/>
      <c r="BV1273" s="472"/>
      <c r="BW1273" s="472"/>
      <c r="BX1273" s="472"/>
      <c r="BY1273" s="472"/>
      <c r="BZ1273" s="472"/>
      <c r="CA1273" s="472"/>
      <c r="CB1273" s="472"/>
      <c r="CC1273" s="472"/>
      <c r="CD1273" s="472"/>
      <c r="CE1273" s="472"/>
      <c r="CF1273" s="472"/>
      <c r="CG1273" s="472"/>
      <c r="CH1273" s="472"/>
      <c r="CI1273" s="472"/>
      <c r="CJ1273" s="472"/>
      <c r="CK1273" s="472"/>
      <c r="CL1273" s="472"/>
      <c r="CM1273" s="472"/>
      <c r="CN1273" s="472"/>
      <c r="CO1273" s="472"/>
      <c r="CP1273" s="472"/>
      <c r="CQ1273" s="472"/>
      <c r="CR1273" s="472"/>
      <c r="CS1273" s="472"/>
      <c r="CT1273" s="472"/>
      <c r="CU1273" s="472"/>
      <c r="CV1273" s="472"/>
      <c r="CW1273" s="472"/>
      <c r="CX1273" s="472"/>
      <c r="CY1273" s="472"/>
      <c r="CZ1273" s="472"/>
      <c r="DA1273" s="472"/>
      <c r="DB1273" s="472"/>
      <c r="DC1273" s="472"/>
      <c r="DD1273" s="472"/>
      <c r="DE1273" s="472"/>
      <c r="DF1273" s="472"/>
      <c r="DG1273" s="472"/>
      <c r="DH1273" s="472"/>
      <c r="DI1273" s="472"/>
      <c r="DJ1273" s="472"/>
      <c r="DK1273" s="472"/>
      <c r="DL1273" s="472"/>
      <c r="DM1273" s="472"/>
      <c r="DN1273" s="472"/>
      <c r="DO1273" s="472"/>
      <c r="DP1273" s="472"/>
      <c r="DQ1273" s="472"/>
      <c r="DR1273" s="472"/>
      <c r="DS1273" s="472"/>
      <c r="DT1273" s="472"/>
      <c r="DU1273" s="472"/>
      <c r="DV1273" s="472"/>
      <c r="DW1273" s="472"/>
      <c r="DX1273" s="472"/>
      <c r="DY1273" s="472"/>
      <c r="DZ1273" s="472"/>
      <c r="EA1273" s="472"/>
      <c r="EB1273" s="472"/>
      <c r="EC1273" s="472"/>
      <c r="ED1273" s="472"/>
      <c r="EE1273" s="472"/>
      <c r="EF1273" s="472"/>
      <c r="EG1273" s="472"/>
      <c r="EH1273" s="472"/>
      <c r="EI1273" s="472"/>
      <c r="EJ1273" s="472"/>
      <c r="EK1273" s="472"/>
      <c r="EL1273" s="472"/>
      <c r="EM1273" s="472"/>
      <c r="EN1273" s="472"/>
      <c r="EO1273" s="472"/>
      <c r="EP1273" s="472"/>
      <c r="EQ1273" s="472"/>
      <c r="ER1273" s="472"/>
      <c r="ES1273" s="472"/>
      <c r="ET1273" s="472"/>
      <c r="EU1273" s="472"/>
      <c r="EV1273" s="472"/>
      <c r="EW1273" s="472"/>
      <c r="EX1273" s="472"/>
      <c r="EY1273" s="472"/>
      <c r="EZ1273" s="472"/>
      <c r="FA1273" s="472"/>
      <c r="FB1273" s="472"/>
      <c r="FC1273" s="472"/>
      <c r="FD1273" s="472"/>
      <c r="FE1273" s="472"/>
      <c r="FF1273" s="472"/>
      <c r="FG1273" s="472"/>
      <c r="FH1273" s="472"/>
      <c r="FI1273" s="472"/>
      <c r="FJ1273" s="472"/>
      <c r="FK1273" s="472"/>
      <c r="FL1273" s="472"/>
      <c r="FM1273" s="472"/>
      <c r="FN1273" s="472"/>
      <c r="FO1273" s="472"/>
      <c r="FP1273" s="472"/>
      <c r="FQ1273" s="472"/>
      <c r="FR1273" s="472"/>
      <c r="FS1273" s="472"/>
      <c r="FT1273" s="472"/>
      <c r="FU1273" s="472"/>
      <c r="FV1273" s="472"/>
      <c r="FW1273" s="472"/>
      <c r="FX1273" s="472"/>
      <c r="FY1273" s="472"/>
      <c r="FZ1273" s="472"/>
      <c r="GA1273" s="472"/>
      <c r="GB1273" s="472"/>
      <c r="GC1273" s="472"/>
      <c r="GD1273" s="472"/>
      <c r="GE1273" s="472"/>
      <c r="GF1273" s="472"/>
      <c r="GG1273" s="472"/>
      <c r="GH1273" s="472"/>
      <c r="GI1273" s="472"/>
      <c r="GJ1273" s="472"/>
      <c r="GK1273" s="472"/>
      <c r="GL1273" s="472"/>
      <c r="GM1273" s="472"/>
      <c r="GN1273" s="472"/>
      <c r="GO1273" s="472"/>
      <c r="GP1273" s="472"/>
      <c r="GQ1273" s="472"/>
      <c r="GR1273" s="472"/>
      <c r="GS1273" s="472"/>
      <c r="GT1273" s="472"/>
      <c r="GU1273" s="472"/>
      <c r="GV1273" s="472"/>
    </row>
    <row r="1274" spans="1:204" s="473" customFormat="1" x14ac:dyDescent="0.2">
      <c r="A1274" s="476"/>
      <c r="B1274" s="529" t="s">
        <v>3939</v>
      </c>
      <c r="C1274" s="475" t="s">
        <v>279</v>
      </c>
      <c r="D1274" s="478">
        <v>2.2999999999999998</v>
      </c>
      <c r="E1274" s="478"/>
      <c r="F1274" s="478"/>
      <c r="G1274" s="478"/>
      <c r="H1274" s="478"/>
      <c r="I1274" s="478"/>
      <c r="J1274" s="478"/>
      <c r="K1274" s="478"/>
      <c r="L1274" s="478">
        <v>2.2999999999999998</v>
      </c>
      <c r="M1274" s="478"/>
      <c r="N1274" s="478"/>
      <c r="O1274" s="478"/>
      <c r="P1274" s="478"/>
      <c r="Q1274" s="478"/>
      <c r="R1274" s="478"/>
      <c r="S1274" s="478"/>
      <c r="T1274" s="478"/>
      <c r="U1274" s="478"/>
      <c r="V1274" s="478"/>
      <c r="W1274" s="478"/>
      <c r="X1274" s="478">
        <v>0</v>
      </c>
      <c r="Y1274" s="478"/>
      <c r="Z1274" s="478"/>
      <c r="AA1274" s="478"/>
      <c r="AB1274" s="478"/>
      <c r="AC1274" s="478"/>
      <c r="AD1274" s="478"/>
      <c r="AE1274" s="478"/>
      <c r="AF1274" s="478"/>
      <c r="AG1274" s="478"/>
      <c r="AH1274" s="478"/>
      <c r="AI1274" s="478"/>
      <c r="AJ1274" s="478"/>
      <c r="AK1274" s="478"/>
      <c r="AL1274" s="478"/>
      <c r="AM1274" s="478"/>
      <c r="AN1274" s="478"/>
      <c r="AO1274" s="478"/>
      <c r="AP1274" s="478"/>
      <c r="AQ1274" s="478"/>
      <c r="AR1274" s="478"/>
      <c r="AS1274" s="478"/>
      <c r="AT1274" s="478"/>
      <c r="AU1274" s="478"/>
      <c r="AV1274" s="478"/>
      <c r="AW1274" s="478"/>
      <c r="AX1274" s="478"/>
      <c r="AY1274" s="478"/>
      <c r="AZ1274" s="478"/>
      <c r="BA1274" s="478"/>
      <c r="BB1274" s="478"/>
      <c r="BC1274" s="478"/>
      <c r="BD1274" s="475" t="s">
        <v>3002</v>
      </c>
      <c r="BE1274" s="530" t="s">
        <v>3940</v>
      </c>
      <c r="BF1274" s="472">
        <v>2017</v>
      </c>
      <c r="BG1274" s="472">
        <v>2.2999999999999998</v>
      </c>
      <c r="BH1274" s="472">
        <v>0</v>
      </c>
      <c r="BI1274" s="472"/>
      <c r="BJ1274" s="472"/>
      <c r="BK1274" s="472"/>
      <c r="BL1274" s="472"/>
      <c r="BM1274" s="472"/>
      <c r="BN1274" s="472"/>
      <c r="BO1274" s="472"/>
      <c r="BP1274" s="472"/>
      <c r="BQ1274" s="472"/>
      <c r="BR1274" s="472"/>
      <c r="BS1274" s="472"/>
      <c r="BT1274" s="472"/>
      <c r="BU1274" s="472"/>
      <c r="BV1274" s="472"/>
      <c r="BW1274" s="472"/>
      <c r="BX1274" s="472"/>
      <c r="BY1274" s="472"/>
      <c r="BZ1274" s="472"/>
      <c r="CA1274" s="472"/>
      <c r="CB1274" s="472"/>
      <c r="CC1274" s="472"/>
      <c r="CD1274" s="472"/>
      <c r="CE1274" s="472"/>
      <c r="CF1274" s="472"/>
      <c r="CG1274" s="472"/>
      <c r="CH1274" s="472"/>
      <c r="CI1274" s="472"/>
      <c r="CJ1274" s="472"/>
      <c r="CK1274" s="472"/>
      <c r="CL1274" s="472"/>
      <c r="CM1274" s="472"/>
      <c r="CN1274" s="472"/>
      <c r="CO1274" s="472"/>
      <c r="CP1274" s="472"/>
      <c r="CQ1274" s="472"/>
      <c r="CR1274" s="472"/>
      <c r="CS1274" s="472"/>
      <c r="CT1274" s="472"/>
      <c r="CU1274" s="472"/>
      <c r="CV1274" s="472"/>
      <c r="CW1274" s="472"/>
      <c r="CX1274" s="472"/>
      <c r="CY1274" s="472"/>
      <c r="CZ1274" s="472"/>
      <c r="DA1274" s="472"/>
      <c r="DB1274" s="472"/>
      <c r="DC1274" s="472"/>
      <c r="DD1274" s="472"/>
      <c r="DE1274" s="472"/>
      <c r="DF1274" s="472"/>
      <c r="DG1274" s="472"/>
      <c r="DH1274" s="472"/>
      <c r="DI1274" s="472"/>
      <c r="DJ1274" s="472"/>
      <c r="DK1274" s="472"/>
      <c r="DL1274" s="472"/>
      <c r="DM1274" s="472"/>
      <c r="DN1274" s="472"/>
      <c r="DO1274" s="472"/>
      <c r="DP1274" s="472"/>
      <c r="DQ1274" s="472"/>
      <c r="DR1274" s="472"/>
      <c r="DS1274" s="472"/>
      <c r="DT1274" s="472"/>
      <c r="DU1274" s="472"/>
      <c r="DV1274" s="472"/>
      <c r="DW1274" s="472"/>
      <c r="DX1274" s="472"/>
      <c r="DY1274" s="472"/>
      <c r="DZ1274" s="472"/>
      <c r="EA1274" s="472"/>
      <c r="EB1274" s="472"/>
      <c r="EC1274" s="472"/>
      <c r="ED1274" s="472"/>
      <c r="EE1274" s="472"/>
      <c r="EF1274" s="472"/>
      <c r="EG1274" s="472"/>
      <c r="EH1274" s="472"/>
      <c r="EI1274" s="472"/>
      <c r="EJ1274" s="472"/>
      <c r="EK1274" s="472"/>
      <c r="EL1274" s="472"/>
      <c r="EM1274" s="472"/>
      <c r="EN1274" s="472"/>
      <c r="EO1274" s="472"/>
      <c r="EP1274" s="472"/>
      <c r="EQ1274" s="472"/>
      <c r="ER1274" s="472"/>
      <c r="ES1274" s="472"/>
      <c r="ET1274" s="472"/>
      <c r="EU1274" s="472"/>
      <c r="EV1274" s="472"/>
      <c r="EW1274" s="472"/>
      <c r="EX1274" s="472"/>
      <c r="EY1274" s="472"/>
      <c r="EZ1274" s="472"/>
      <c r="FA1274" s="472"/>
      <c r="FB1274" s="472"/>
      <c r="FC1274" s="472"/>
      <c r="FD1274" s="472"/>
      <c r="FE1274" s="472"/>
      <c r="FF1274" s="472"/>
      <c r="FG1274" s="472"/>
      <c r="FH1274" s="472"/>
      <c r="FI1274" s="472"/>
      <c r="FJ1274" s="472"/>
      <c r="FK1274" s="472"/>
      <c r="FL1274" s="472"/>
      <c r="FM1274" s="472"/>
      <c r="FN1274" s="472"/>
      <c r="FO1274" s="472"/>
      <c r="FP1274" s="472"/>
      <c r="FQ1274" s="472"/>
      <c r="FR1274" s="472"/>
      <c r="FS1274" s="472"/>
      <c r="FT1274" s="472"/>
      <c r="FU1274" s="472"/>
      <c r="FV1274" s="472"/>
      <c r="FW1274" s="472"/>
      <c r="FX1274" s="472"/>
      <c r="FY1274" s="472"/>
      <c r="FZ1274" s="472"/>
      <c r="GA1274" s="472"/>
      <c r="GB1274" s="472"/>
      <c r="GC1274" s="472"/>
      <c r="GD1274" s="472"/>
      <c r="GE1274" s="472"/>
      <c r="GF1274" s="472"/>
      <c r="GG1274" s="472"/>
      <c r="GH1274" s="472"/>
      <c r="GI1274" s="472"/>
      <c r="GJ1274" s="472"/>
      <c r="GK1274" s="472"/>
      <c r="GL1274" s="472"/>
      <c r="GM1274" s="472"/>
      <c r="GN1274" s="472"/>
      <c r="GO1274" s="472"/>
      <c r="GP1274" s="472"/>
      <c r="GQ1274" s="472"/>
      <c r="GR1274" s="472"/>
      <c r="GS1274" s="472"/>
      <c r="GT1274" s="472"/>
      <c r="GU1274" s="472"/>
      <c r="GV1274" s="472"/>
    </row>
    <row r="1275" spans="1:204" s="473" customFormat="1" x14ac:dyDescent="0.2">
      <c r="A1275" s="476"/>
      <c r="B1275" s="529" t="s">
        <v>3941</v>
      </c>
      <c r="C1275" s="475" t="s">
        <v>279</v>
      </c>
      <c r="D1275" s="478">
        <v>4.5</v>
      </c>
      <c r="E1275" s="478"/>
      <c r="F1275" s="478"/>
      <c r="G1275" s="478"/>
      <c r="H1275" s="478"/>
      <c r="I1275" s="478"/>
      <c r="J1275" s="478"/>
      <c r="K1275" s="478"/>
      <c r="L1275" s="478"/>
      <c r="M1275" s="478"/>
      <c r="N1275" s="478"/>
      <c r="O1275" s="478"/>
      <c r="P1275" s="478"/>
      <c r="Q1275" s="478"/>
      <c r="R1275" s="478"/>
      <c r="S1275" s="478"/>
      <c r="T1275" s="478"/>
      <c r="U1275" s="478"/>
      <c r="V1275" s="478"/>
      <c r="W1275" s="478"/>
      <c r="X1275" s="478">
        <v>0</v>
      </c>
      <c r="Y1275" s="478"/>
      <c r="Z1275" s="478"/>
      <c r="AA1275" s="478"/>
      <c r="AB1275" s="478"/>
      <c r="AC1275" s="478"/>
      <c r="AD1275" s="478"/>
      <c r="AE1275" s="478"/>
      <c r="AF1275" s="478"/>
      <c r="AG1275" s="478"/>
      <c r="AH1275" s="478"/>
      <c r="AI1275" s="478"/>
      <c r="AJ1275" s="478"/>
      <c r="AK1275" s="478"/>
      <c r="AL1275" s="478"/>
      <c r="AM1275" s="478"/>
      <c r="AN1275" s="478"/>
      <c r="AO1275" s="478"/>
      <c r="AP1275" s="478"/>
      <c r="AQ1275" s="478"/>
      <c r="AR1275" s="478"/>
      <c r="AS1275" s="478"/>
      <c r="AT1275" s="478"/>
      <c r="AU1275" s="478"/>
      <c r="AV1275" s="478"/>
      <c r="AW1275" s="478"/>
      <c r="AX1275" s="478"/>
      <c r="AY1275" s="478"/>
      <c r="AZ1275" s="478"/>
      <c r="BA1275" s="478">
        <v>4.5</v>
      </c>
      <c r="BB1275" s="478"/>
      <c r="BC1275" s="478"/>
      <c r="BD1275" s="475" t="s">
        <v>3002</v>
      </c>
      <c r="BE1275" s="530" t="s">
        <v>3942</v>
      </c>
      <c r="BF1275" s="472">
        <v>2017</v>
      </c>
      <c r="BG1275" s="472">
        <v>4.5</v>
      </c>
      <c r="BH1275" s="472">
        <v>0</v>
      </c>
      <c r="BI1275" s="472"/>
      <c r="BJ1275" s="472"/>
      <c r="BK1275" s="472"/>
      <c r="BL1275" s="472"/>
      <c r="BM1275" s="472"/>
      <c r="BN1275" s="472"/>
      <c r="BO1275" s="472"/>
      <c r="BP1275" s="472"/>
      <c r="BQ1275" s="472"/>
      <c r="BR1275" s="472"/>
      <c r="BS1275" s="472"/>
      <c r="BT1275" s="472"/>
      <c r="BU1275" s="472"/>
      <c r="BV1275" s="472"/>
      <c r="BW1275" s="472"/>
      <c r="BX1275" s="472"/>
      <c r="BY1275" s="472"/>
      <c r="BZ1275" s="472"/>
      <c r="CA1275" s="472"/>
      <c r="CB1275" s="472"/>
      <c r="CC1275" s="472"/>
      <c r="CD1275" s="472"/>
      <c r="CE1275" s="472"/>
      <c r="CF1275" s="472"/>
      <c r="CG1275" s="472"/>
      <c r="CH1275" s="472"/>
      <c r="CI1275" s="472"/>
      <c r="CJ1275" s="472"/>
      <c r="CK1275" s="472"/>
      <c r="CL1275" s="472"/>
      <c r="CM1275" s="472"/>
      <c r="CN1275" s="472"/>
      <c r="CO1275" s="472"/>
      <c r="CP1275" s="472"/>
      <c r="CQ1275" s="472"/>
      <c r="CR1275" s="472"/>
      <c r="CS1275" s="472"/>
      <c r="CT1275" s="472"/>
      <c r="CU1275" s="472"/>
      <c r="CV1275" s="472"/>
      <c r="CW1275" s="472"/>
      <c r="CX1275" s="472"/>
      <c r="CY1275" s="472"/>
      <c r="CZ1275" s="472"/>
      <c r="DA1275" s="472"/>
      <c r="DB1275" s="472"/>
      <c r="DC1275" s="472"/>
      <c r="DD1275" s="472"/>
      <c r="DE1275" s="472"/>
      <c r="DF1275" s="472"/>
      <c r="DG1275" s="472"/>
      <c r="DH1275" s="472"/>
      <c r="DI1275" s="472"/>
      <c r="DJ1275" s="472"/>
      <c r="DK1275" s="472"/>
      <c r="DL1275" s="472"/>
      <c r="DM1275" s="472"/>
      <c r="DN1275" s="472"/>
      <c r="DO1275" s="472"/>
      <c r="DP1275" s="472"/>
      <c r="DQ1275" s="472"/>
      <c r="DR1275" s="472"/>
      <c r="DS1275" s="472"/>
      <c r="DT1275" s="472"/>
      <c r="DU1275" s="472"/>
      <c r="DV1275" s="472"/>
      <c r="DW1275" s="472"/>
      <c r="DX1275" s="472"/>
      <c r="DY1275" s="472"/>
      <c r="DZ1275" s="472"/>
      <c r="EA1275" s="472"/>
      <c r="EB1275" s="472"/>
      <c r="EC1275" s="472"/>
      <c r="ED1275" s="472"/>
      <c r="EE1275" s="472"/>
      <c r="EF1275" s="472"/>
      <c r="EG1275" s="472"/>
      <c r="EH1275" s="472"/>
      <c r="EI1275" s="472"/>
      <c r="EJ1275" s="472"/>
      <c r="EK1275" s="472"/>
      <c r="EL1275" s="472"/>
      <c r="EM1275" s="472"/>
      <c r="EN1275" s="472"/>
      <c r="EO1275" s="472"/>
      <c r="EP1275" s="472"/>
      <c r="EQ1275" s="472"/>
      <c r="ER1275" s="472"/>
      <c r="ES1275" s="472"/>
      <c r="ET1275" s="472"/>
      <c r="EU1275" s="472"/>
      <c r="EV1275" s="472"/>
      <c r="EW1275" s="472"/>
      <c r="EX1275" s="472"/>
      <c r="EY1275" s="472"/>
      <c r="EZ1275" s="472"/>
      <c r="FA1275" s="472"/>
      <c r="FB1275" s="472"/>
      <c r="FC1275" s="472"/>
      <c r="FD1275" s="472"/>
      <c r="FE1275" s="472"/>
      <c r="FF1275" s="472"/>
      <c r="FG1275" s="472"/>
      <c r="FH1275" s="472"/>
      <c r="FI1275" s="472"/>
      <c r="FJ1275" s="472"/>
      <c r="FK1275" s="472"/>
      <c r="FL1275" s="472"/>
      <c r="FM1275" s="472"/>
      <c r="FN1275" s="472"/>
      <c r="FO1275" s="472"/>
      <c r="FP1275" s="472"/>
      <c r="FQ1275" s="472"/>
      <c r="FR1275" s="472"/>
      <c r="FS1275" s="472"/>
      <c r="FT1275" s="472"/>
      <c r="FU1275" s="472"/>
      <c r="FV1275" s="472"/>
      <c r="FW1275" s="472"/>
      <c r="FX1275" s="472"/>
      <c r="FY1275" s="472"/>
      <c r="FZ1275" s="472"/>
      <c r="GA1275" s="472"/>
      <c r="GB1275" s="472"/>
      <c r="GC1275" s="472"/>
      <c r="GD1275" s="472"/>
      <c r="GE1275" s="472"/>
      <c r="GF1275" s="472"/>
      <c r="GG1275" s="472"/>
      <c r="GH1275" s="472"/>
      <c r="GI1275" s="472"/>
      <c r="GJ1275" s="472"/>
      <c r="GK1275" s="472"/>
      <c r="GL1275" s="472"/>
      <c r="GM1275" s="472"/>
      <c r="GN1275" s="472"/>
      <c r="GO1275" s="472"/>
      <c r="GP1275" s="472"/>
      <c r="GQ1275" s="472"/>
      <c r="GR1275" s="472"/>
      <c r="GS1275" s="472"/>
      <c r="GT1275" s="472"/>
      <c r="GU1275" s="472"/>
      <c r="GV1275" s="472"/>
    </row>
    <row r="1276" spans="1:204" s="473" customFormat="1" x14ac:dyDescent="0.2">
      <c r="A1276" s="476"/>
      <c r="B1276" s="529" t="s">
        <v>3943</v>
      </c>
      <c r="C1276" s="475" t="s">
        <v>279</v>
      </c>
      <c r="D1276" s="478">
        <v>3</v>
      </c>
      <c r="E1276" s="478"/>
      <c r="F1276" s="478"/>
      <c r="G1276" s="478"/>
      <c r="H1276" s="478"/>
      <c r="I1276" s="478"/>
      <c r="J1276" s="478"/>
      <c r="K1276" s="478"/>
      <c r="L1276" s="478"/>
      <c r="M1276" s="478"/>
      <c r="N1276" s="478"/>
      <c r="O1276" s="478"/>
      <c r="P1276" s="478"/>
      <c r="Q1276" s="478"/>
      <c r="R1276" s="478"/>
      <c r="S1276" s="478"/>
      <c r="T1276" s="478"/>
      <c r="U1276" s="478"/>
      <c r="V1276" s="478"/>
      <c r="W1276" s="478"/>
      <c r="X1276" s="478">
        <v>0</v>
      </c>
      <c r="Y1276" s="478"/>
      <c r="Z1276" s="478"/>
      <c r="AA1276" s="478"/>
      <c r="AB1276" s="478"/>
      <c r="AC1276" s="478"/>
      <c r="AD1276" s="478"/>
      <c r="AE1276" s="478"/>
      <c r="AF1276" s="478"/>
      <c r="AG1276" s="478"/>
      <c r="AH1276" s="478"/>
      <c r="AI1276" s="478"/>
      <c r="AJ1276" s="478"/>
      <c r="AK1276" s="478"/>
      <c r="AL1276" s="478"/>
      <c r="AM1276" s="478"/>
      <c r="AN1276" s="478"/>
      <c r="AO1276" s="478"/>
      <c r="AP1276" s="478"/>
      <c r="AQ1276" s="478"/>
      <c r="AR1276" s="478"/>
      <c r="AS1276" s="478"/>
      <c r="AT1276" s="478"/>
      <c r="AU1276" s="478"/>
      <c r="AV1276" s="478"/>
      <c r="AW1276" s="478"/>
      <c r="AX1276" s="478"/>
      <c r="AY1276" s="478"/>
      <c r="AZ1276" s="478"/>
      <c r="BA1276" s="478">
        <v>3</v>
      </c>
      <c r="BB1276" s="478"/>
      <c r="BC1276" s="478"/>
      <c r="BD1276" s="475" t="s">
        <v>3002</v>
      </c>
      <c r="BE1276" s="530" t="s">
        <v>3944</v>
      </c>
      <c r="BF1276" s="472">
        <v>2017</v>
      </c>
      <c r="BG1276" s="472">
        <v>3</v>
      </c>
      <c r="BH1276" s="472">
        <v>0</v>
      </c>
      <c r="BI1276" s="472"/>
      <c r="BJ1276" s="472"/>
      <c r="BK1276" s="472"/>
      <c r="BL1276" s="472"/>
      <c r="BM1276" s="472"/>
      <c r="BN1276" s="472"/>
      <c r="BO1276" s="472"/>
      <c r="BP1276" s="472"/>
      <c r="BQ1276" s="472"/>
      <c r="BR1276" s="472"/>
      <c r="BS1276" s="472"/>
      <c r="BT1276" s="472"/>
      <c r="BU1276" s="472"/>
      <c r="BV1276" s="472"/>
      <c r="BW1276" s="472"/>
      <c r="BX1276" s="472"/>
      <c r="BY1276" s="472"/>
      <c r="BZ1276" s="472"/>
      <c r="CA1276" s="472"/>
      <c r="CB1276" s="472"/>
      <c r="CC1276" s="472"/>
      <c r="CD1276" s="472"/>
      <c r="CE1276" s="472"/>
      <c r="CF1276" s="472"/>
      <c r="CG1276" s="472"/>
      <c r="CH1276" s="472"/>
      <c r="CI1276" s="472"/>
      <c r="CJ1276" s="472"/>
      <c r="CK1276" s="472"/>
      <c r="CL1276" s="472"/>
      <c r="CM1276" s="472"/>
      <c r="CN1276" s="472"/>
      <c r="CO1276" s="472"/>
      <c r="CP1276" s="472"/>
      <c r="CQ1276" s="472"/>
      <c r="CR1276" s="472"/>
      <c r="CS1276" s="472"/>
      <c r="CT1276" s="472"/>
      <c r="CU1276" s="472"/>
      <c r="CV1276" s="472"/>
      <c r="CW1276" s="472"/>
      <c r="CX1276" s="472"/>
      <c r="CY1276" s="472"/>
      <c r="CZ1276" s="472"/>
      <c r="DA1276" s="472"/>
      <c r="DB1276" s="472"/>
      <c r="DC1276" s="472"/>
      <c r="DD1276" s="472"/>
      <c r="DE1276" s="472"/>
      <c r="DF1276" s="472"/>
      <c r="DG1276" s="472"/>
      <c r="DH1276" s="472"/>
      <c r="DI1276" s="472"/>
      <c r="DJ1276" s="472"/>
      <c r="DK1276" s="472"/>
      <c r="DL1276" s="472"/>
      <c r="DM1276" s="472"/>
      <c r="DN1276" s="472"/>
      <c r="DO1276" s="472"/>
      <c r="DP1276" s="472"/>
      <c r="DQ1276" s="472"/>
      <c r="DR1276" s="472"/>
      <c r="DS1276" s="472"/>
      <c r="DT1276" s="472"/>
      <c r="DU1276" s="472"/>
      <c r="DV1276" s="472"/>
      <c r="DW1276" s="472"/>
      <c r="DX1276" s="472"/>
      <c r="DY1276" s="472"/>
      <c r="DZ1276" s="472"/>
      <c r="EA1276" s="472"/>
      <c r="EB1276" s="472"/>
      <c r="EC1276" s="472"/>
      <c r="ED1276" s="472"/>
      <c r="EE1276" s="472"/>
      <c r="EF1276" s="472"/>
      <c r="EG1276" s="472"/>
      <c r="EH1276" s="472"/>
      <c r="EI1276" s="472"/>
      <c r="EJ1276" s="472"/>
      <c r="EK1276" s="472"/>
      <c r="EL1276" s="472"/>
      <c r="EM1276" s="472"/>
      <c r="EN1276" s="472"/>
      <c r="EO1276" s="472"/>
      <c r="EP1276" s="472"/>
      <c r="EQ1276" s="472"/>
      <c r="ER1276" s="472"/>
      <c r="ES1276" s="472"/>
      <c r="ET1276" s="472"/>
      <c r="EU1276" s="472"/>
      <c r="EV1276" s="472"/>
      <c r="EW1276" s="472"/>
      <c r="EX1276" s="472"/>
      <c r="EY1276" s="472"/>
      <c r="EZ1276" s="472"/>
      <c r="FA1276" s="472"/>
      <c r="FB1276" s="472"/>
      <c r="FC1276" s="472"/>
      <c r="FD1276" s="472"/>
      <c r="FE1276" s="472"/>
      <c r="FF1276" s="472"/>
      <c r="FG1276" s="472"/>
      <c r="FH1276" s="472"/>
      <c r="FI1276" s="472"/>
      <c r="FJ1276" s="472"/>
      <c r="FK1276" s="472"/>
      <c r="FL1276" s="472"/>
      <c r="FM1276" s="472"/>
      <c r="FN1276" s="472"/>
      <c r="FO1276" s="472"/>
      <c r="FP1276" s="472"/>
      <c r="FQ1276" s="472"/>
      <c r="FR1276" s="472"/>
      <c r="FS1276" s="472"/>
      <c r="FT1276" s="472"/>
      <c r="FU1276" s="472"/>
      <c r="FV1276" s="472"/>
      <c r="FW1276" s="472"/>
      <c r="FX1276" s="472"/>
      <c r="FY1276" s="472"/>
      <c r="FZ1276" s="472"/>
      <c r="GA1276" s="472"/>
      <c r="GB1276" s="472"/>
      <c r="GC1276" s="472"/>
      <c r="GD1276" s="472"/>
      <c r="GE1276" s="472"/>
      <c r="GF1276" s="472"/>
      <c r="GG1276" s="472"/>
      <c r="GH1276" s="472"/>
      <c r="GI1276" s="472"/>
      <c r="GJ1276" s="472"/>
      <c r="GK1276" s="472"/>
      <c r="GL1276" s="472"/>
      <c r="GM1276" s="472"/>
      <c r="GN1276" s="472"/>
      <c r="GO1276" s="472"/>
      <c r="GP1276" s="472"/>
      <c r="GQ1276" s="472"/>
      <c r="GR1276" s="472"/>
      <c r="GS1276" s="472"/>
      <c r="GT1276" s="472"/>
      <c r="GU1276" s="472"/>
      <c r="GV1276" s="472"/>
    </row>
    <row r="1277" spans="1:204" s="473" customFormat="1" x14ac:dyDescent="0.2">
      <c r="A1277" s="476"/>
      <c r="B1277" s="529" t="s">
        <v>3945</v>
      </c>
      <c r="C1277" s="475" t="s">
        <v>279</v>
      </c>
      <c r="D1277" s="478">
        <v>3.4</v>
      </c>
      <c r="E1277" s="478"/>
      <c r="F1277" s="478"/>
      <c r="G1277" s="478"/>
      <c r="H1277" s="478"/>
      <c r="I1277" s="478"/>
      <c r="J1277" s="478"/>
      <c r="K1277" s="478"/>
      <c r="L1277" s="478"/>
      <c r="M1277" s="478"/>
      <c r="N1277" s="478"/>
      <c r="O1277" s="478"/>
      <c r="P1277" s="478"/>
      <c r="Q1277" s="478"/>
      <c r="R1277" s="478"/>
      <c r="S1277" s="478"/>
      <c r="T1277" s="478"/>
      <c r="U1277" s="478"/>
      <c r="V1277" s="478"/>
      <c r="W1277" s="478"/>
      <c r="X1277" s="478">
        <v>0</v>
      </c>
      <c r="Y1277" s="478"/>
      <c r="Z1277" s="478"/>
      <c r="AA1277" s="478"/>
      <c r="AB1277" s="478"/>
      <c r="AC1277" s="478"/>
      <c r="AD1277" s="478"/>
      <c r="AE1277" s="478"/>
      <c r="AF1277" s="478"/>
      <c r="AG1277" s="478"/>
      <c r="AH1277" s="478"/>
      <c r="AI1277" s="478"/>
      <c r="AJ1277" s="478"/>
      <c r="AK1277" s="478"/>
      <c r="AL1277" s="478"/>
      <c r="AM1277" s="478"/>
      <c r="AN1277" s="478"/>
      <c r="AO1277" s="478"/>
      <c r="AP1277" s="478"/>
      <c r="AQ1277" s="478"/>
      <c r="AR1277" s="478"/>
      <c r="AS1277" s="478"/>
      <c r="AT1277" s="478"/>
      <c r="AU1277" s="478"/>
      <c r="AV1277" s="478"/>
      <c r="AW1277" s="478"/>
      <c r="AX1277" s="478"/>
      <c r="AY1277" s="478"/>
      <c r="AZ1277" s="478"/>
      <c r="BA1277" s="478"/>
      <c r="BB1277" s="478"/>
      <c r="BC1277" s="478"/>
      <c r="BD1277" s="475" t="s">
        <v>3002</v>
      </c>
      <c r="BE1277" s="495"/>
      <c r="BF1277" s="472"/>
      <c r="BG1277" s="472">
        <v>0</v>
      </c>
      <c r="BH1277" s="472">
        <v>3.4</v>
      </c>
      <c r="BI1277" s="472"/>
      <c r="BJ1277" s="472"/>
      <c r="BK1277" s="472"/>
      <c r="BL1277" s="472"/>
      <c r="BM1277" s="472"/>
      <c r="BN1277" s="472"/>
      <c r="BO1277" s="472"/>
      <c r="BP1277" s="472"/>
      <c r="BQ1277" s="472"/>
      <c r="BR1277" s="472"/>
      <c r="BS1277" s="472"/>
      <c r="BT1277" s="472"/>
      <c r="BU1277" s="472"/>
      <c r="BV1277" s="472"/>
      <c r="BW1277" s="472"/>
      <c r="BX1277" s="472"/>
      <c r="BY1277" s="472"/>
      <c r="BZ1277" s="472"/>
      <c r="CA1277" s="472"/>
      <c r="CB1277" s="472"/>
      <c r="CC1277" s="472"/>
      <c r="CD1277" s="472"/>
      <c r="CE1277" s="472"/>
      <c r="CF1277" s="472"/>
      <c r="CG1277" s="472"/>
      <c r="CH1277" s="472"/>
      <c r="CI1277" s="472"/>
      <c r="CJ1277" s="472"/>
      <c r="CK1277" s="472"/>
      <c r="CL1277" s="472"/>
      <c r="CM1277" s="472"/>
      <c r="CN1277" s="472"/>
      <c r="CO1277" s="472"/>
      <c r="CP1277" s="472"/>
      <c r="CQ1277" s="472"/>
      <c r="CR1277" s="472"/>
      <c r="CS1277" s="472"/>
      <c r="CT1277" s="472"/>
      <c r="CU1277" s="472"/>
      <c r="CV1277" s="472"/>
      <c r="CW1277" s="472"/>
      <c r="CX1277" s="472"/>
      <c r="CY1277" s="472"/>
      <c r="CZ1277" s="472"/>
      <c r="DA1277" s="472"/>
      <c r="DB1277" s="472"/>
      <c r="DC1277" s="472"/>
      <c r="DD1277" s="472"/>
      <c r="DE1277" s="472"/>
      <c r="DF1277" s="472"/>
      <c r="DG1277" s="472"/>
      <c r="DH1277" s="472"/>
      <c r="DI1277" s="472"/>
      <c r="DJ1277" s="472"/>
      <c r="DK1277" s="472"/>
      <c r="DL1277" s="472"/>
      <c r="DM1277" s="472"/>
      <c r="DN1277" s="472"/>
      <c r="DO1277" s="472"/>
      <c r="DP1277" s="472"/>
      <c r="DQ1277" s="472"/>
      <c r="DR1277" s="472"/>
      <c r="DS1277" s="472"/>
      <c r="DT1277" s="472"/>
      <c r="DU1277" s="472"/>
      <c r="DV1277" s="472"/>
      <c r="DW1277" s="472"/>
      <c r="DX1277" s="472"/>
      <c r="DY1277" s="472"/>
      <c r="DZ1277" s="472"/>
      <c r="EA1277" s="472"/>
      <c r="EB1277" s="472"/>
      <c r="EC1277" s="472"/>
      <c r="ED1277" s="472"/>
      <c r="EE1277" s="472"/>
      <c r="EF1277" s="472"/>
      <c r="EG1277" s="472"/>
      <c r="EH1277" s="472"/>
      <c r="EI1277" s="472"/>
      <c r="EJ1277" s="472"/>
      <c r="EK1277" s="472"/>
      <c r="EL1277" s="472"/>
      <c r="EM1277" s="472"/>
      <c r="EN1277" s="472"/>
      <c r="EO1277" s="472"/>
      <c r="EP1277" s="472"/>
      <c r="EQ1277" s="472"/>
      <c r="ER1277" s="472"/>
      <c r="ES1277" s="472"/>
      <c r="ET1277" s="472"/>
      <c r="EU1277" s="472"/>
      <c r="EV1277" s="472"/>
      <c r="EW1277" s="472"/>
      <c r="EX1277" s="472"/>
      <c r="EY1277" s="472"/>
      <c r="EZ1277" s="472"/>
      <c r="FA1277" s="472"/>
      <c r="FB1277" s="472"/>
      <c r="FC1277" s="472"/>
      <c r="FD1277" s="472"/>
      <c r="FE1277" s="472"/>
      <c r="FF1277" s="472"/>
      <c r="FG1277" s="472"/>
      <c r="FH1277" s="472"/>
      <c r="FI1277" s="472"/>
      <c r="FJ1277" s="472"/>
      <c r="FK1277" s="472"/>
      <c r="FL1277" s="472"/>
      <c r="FM1277" s="472"/>
      <c r="FN1277" s="472"/>
      <c r="FO1277" s="472"/>
      <c r="FP1277" s="472"/>
      <c r="FQ1277" s="472"/>
      <c r="FR1277" s="472"/>
      <c r="FS1277" s="472"/>
      <c r="FT1277" s="472"/>
      <c r="FU1277" s="472"/>
      <c r="FV1277" s="472"/>
      <c r="FW1277" s="472"/>
      <c r="FX1277" s="472"/>
      <c r="FY1277" s="472"/>
      <c r="FZ1277" s="472"/>
      <c r="GA1277" s="472"/>
      <c r="GB1277" s="472"/>
      <c r="GC1277" s="472"/>
      <c r="GD1277" s="472"/>
      <c r="GE1277" s="472"/>
      <c r="GF1277" s="472"/>
      <c r="GG1277" s="472"/>
      <c r="GH1277" s="472"/>
      <c r="GI1277" s="472"/>
      <c r="GJ1277" s="472"/>
      <c r="GK1277" s="472"/>
      <c r="GL1277" s="472"/>
      <c r="GM1277" s="472"/>
      <c r="GN1277" s="472"/>
      <c r="GO1277" s="472"/>
      <c r="GP1277" s="472"/>
      <c r="GQ1277" s="472"/>
      <c r="GR1277" s="472"/>
      <c r="GS1277" s="472"/>
      <c r="GT1277" s="472"/>
      <c r="GU1277" s="472"/>
      <c r="GV1277" s="472"/>
    </row>
    <row r="1278" spans="1:204" s="473" customFormat="1" ht="32" x14ac:dyDescent="0.2">
      <c r="A1278" s="476"/>
      <c r="B1278" s="529" t="s">
        <v>3946</v>
      </c>
      <c r="C1278" s="475" t="s">
        <v>279</v>
      </c>
      <c r="D1278" s="478">
        <v>25</v>
      </c>
      <c r="E1278" s="478"/>
      <c r="F1278" s="478"/>
      <c r="G1278" s="478"/>
      <c r="H1278" s="478"/>
      <c r="I1278" s="478"/>
      <c r="J1278" s="478"/>
      <c r="K1278" s="478"/>
      <c r="L1278" s="478"/>
      <c r="M1278" s="478"/>
      <c r="N1278" s="478"/>
      <c r="O1278" s="478"/>
      <c r="P1278" s="478"/>
      <c r="Q1278" s="478"/>
      <c r="R1278" s="478"/>
      <c r="S1278" s="478"/>
      <c r="T1278" s="478"/>
      <c r="U1278" s="478"/>
      <c r="V1278" s="478"/>
      <c r="W1278" s="478"/>
      <c r="X1278" s="478">
        <v>0</v>
      </c>
      <c r="Y1278" s="478"/>
      <c r="Z1278" s="478"/>
      <c r="AA1278" s="478"/>
      <c r="AB1278" s="478"/>
      <c r="AC1278" s="478"/>
      <c r="AD1278" s="478"/>
      <c r="AE1278" s="478"/>
      <c r="AF1278" s="478"/>
      <c r="AG1278" s="478"/>
      <c r="AH1278" s="478"/>
      <c r="AI1278" s="478"/>
      <c r="AJ1278" s="478"/>
      <c r="AK1278" s="478"/>
      <c r="AL1278" s="478"/>
      <c r="AM1278" s="478"/>
      <c r="AN1278" s="478"/>
      <c r="AO1278" s="478"/>
      <c r="AP1278" s="478"/>
      <c r="AQ1278" s="478"/>
      <c r="AR1278" s="478"/>
      <c r="AS1278" s="478"/>
      <c r="AT1278" s="478"/>
      <c r="AU1278" s="478"/>
      <c r="AV1278" s="478"/>
      <c r="AW1278" s="478"/>
      <c r="AX1278" s="478"/>
      <c r="AY1278" s="478"/>
      <c r="AZ1278" s="478"/>
      <c r="BA1278" s="478">
        <v>25</v>
      </c>
      <c r="BB1278" s="478"/>
      <c r="BC1278" s="478"/>
      <c r="BD1278" s="475" t="s">
        <v>3002</v>
      </c>
      <c r="BE1278" s="495" t="s">
        <v>3002</v>
      </c>
      <c r="BF1278" s="472">
        <v>2017</v>
      </c>
      <c r="BG1278" s="472">
        <v>25</v>
      </c>
      <c r="BH1278" s="472">
        <v>0</v>
      </c>
      <c r="BI1278" s="472"/>
      <c r="BJ1278" s="472"/>
      <c r="BK1278" s="472"/>
      <c r="BL1278" s="472"/>
      <c r="BM1278" s="472"/>
      <c r="BN1278" s="472"/>
      <c r="BO1278" s="472"/>
      <c r="BP1278" s="472"/>
      <c r="BQ1278" s="472"/>
      <c r="BR1278" s="472"/>
      <c r="BS1278" s="472"/>
      <c r="BT1278" s="472"/>
      <c r="BU1278" s="472"/>
      <c r="BV1278" s="472"/>
      <c r="BW1278" s="472"/>
      <c r="BX1278" s="472"/>
      <c r="BY1278" s="472"/>
      <c r="BZ1278" s="472"/>
      <c r="CA1278" s="472"/>
      <c r="CB1278" s="472"/>
      <c r="CC1278" s="472"/>
      <c r="CD1278" s="472"/>
      <c r="CE1278" s="472"/>
      <c r="CF1278" s="472"/>
      <c r="CG1278" s="472"/>
      <c r="CH1278" s="472"/>
      <c r="CI1278" s="472"/>
      <c r="CJ1278" s="472"/>
      <c r="CK1278" s="472"/>
      <c r="CL1278" s="472"/>
      <c r="CM1278" s="472"/>
      <c r="CN1278" s="472"/>
      <c r="CO1278" s="472"/>
      <c r="CP1278" s="472"/>
      <c r="CQ1278" s="472"/>
      <c r="CR1278" s="472"/>
      <c r="CS1278" s="472"/>
      <c r="CT1278" s="472"/>
      <c r="CU1278" s="472"/>
      <c r="CV1278" s="472"/>
      <c r="CW1278" s="472"/>
      <c r="CX1278" s="472"/>
      <c r="CY1278" s="472"/>
      <c r="CZ1278" s="472"/>
      <c r="DA1278" s="472"/>
      <c r="DB1278" s="472"/>
      <c r="DC1278" s="472"/>
      <c r="DD1278" s="472"/>
      <c r="DE1278" s="472"/>
      <c r="DF1278" s="472"/>
      <c r="DG1278" s="472"/>
      <c r="DH1278" s="472"/>
      <c r="DI1278" s="472"/>
      <c r="DJ1278" s="472"/>
      <c r="DK1278" s="472"/>
      <c r="DL1278" s="472"/>
      <c r="DM1278" s="472"/>
      <c r="DN1278" s="472"/>
      <c r="DO1278" s="472"/>
      <c r="DP1278" s="472"/>
      <c r="DQ1278" s="472"/>
      <c r="DR1278" s="472"/>
      <c r="DS1278" s="472"/>
      <c r="DT1278" s="472"/>
      <c r="DU1278" s="472"/>
      <c r="DV1278" s="472"/>
      <c r="DW1278" s="472"/>
      <c r="DX1278" s="472"/>
      <c r="DY1278" s="472"/>
      <c r="DZ1278" s="472"/>
      <c r="EA1278" s="472"/>
      <c r="EB1278" s="472"/>
      <c r="EC1278" s="472"/>
      <c r="ED1278" s="472"/>
      <c r="EE1278" s="472"/>
      <c r="EF1278" s="472"/>
      <c r="EG1278" s="472"/>
      <c r="EH1278" s="472"/>
      <c r="EI1278" s="472"/>
      <c r="EJ1278" s="472"/>
      <c r="EK1278" s="472"/>
      <c r="EL1278" s="472"/>
      <c r="EM1278" s="472"/>
      <c r="EN1278" s="472"/>
      <c r="EO1278" s="472"/>
      <c r="EP1278" s="472"/>
      <c r="EQ1278" s="472"/>
      <c r="ER1278" s="472"/>
      <c r="ES1278" s="472"/>
      <c r="ET1278" s="472"/>
      <c r="EU1278" s="472"/>
      <c r="EV1278" s="472"/>
      <c r="EW1278" s="472"/>
      <c r="EX1278" s="472"/>
      <c r="EY1278" s="472"/>
      <c r="EZ1278" s="472"/>
      <c r="FA1278" s="472"/>
      <c r="FB1278" s="472"/>
      <c r="FC1278" s="472"/>
      <c r="FD1278" s="472"/>
      <c r="FE1278" s="472"/>
      <c r="FF1278" s="472"/>
      <c r="FG1278" s="472"/>
      <c r="FH1278" s="472"/>
      <c r="FI1278" s="472"/>
      <c r="FJ1278" s="472"/>
      <c r="FK1278" s="472"/>
      <c r="FL1278" s="472"/>
      <c r="FM1278" s="472"/>
      <c r="FN1278" s="472"/>
      <c r="FO1278" s="472"/>
      <c r="FP1278" s="472"/>
      <c r="FQ1278" s="472"/>
      <c r="FR1278" s="472"/>
      <c r="FS1278" s="472"/>
      <c r="FT1278" s="472"/>
      <c r="FU1278" s="472"/>
      <c r="FV1278" s="472"/>
      <c r="FW1278" s="472"/>
      <c r="FX1278" s="472"/>
      <c r="FY1278" s="472"/>
      <c r="FZ1278" s="472"/>
      <c r="GA1278" s="472"/>
      <c r="GB1278" s="472"/>
      <c r="GC1278" s="472"/>
      <c r="GD1278" s="472"/>
      <c r="GE1278" s="472"/>
      <c r="GF1278" s="472"/>
      <c r="GG1278" s="472"/>
      <c r="GH1278" s="472"/>
      <c r="GI1278" s="472"/>
      <c r="GJ1278" s="472"/>
      <c r="GK1278" s="472"/>
      <c r="GL1278" s="472"/>
      <c r="GM1278" s="472"/>
      <c r="GN1278" s="472"/>
      <c r="GO1278" s="472"/>
      <c r="GP1278" s="472"/>
      <c r="GQ1278" s="472"/>
      <c r="GR1278" s="472"/>
      <c r="GS1278" s="472"/>
      <c r="GT1278" s="472"/>
      <c r="GU1278" s="472"/>
      <c r="GV1278" s="472"/>
    </row>
    <row r="1279" spans="1:204" s="473" customFormat="1" ht="32" x14ac:dyDescent="0.2">
      <c r="A1279" s="476"/>
      <c r="B1279" s="529" t="s">
        <v>3947</v>
      </c>
      <c r="C1279" s="475" t="s">
        <v>279</v>
      </c>
      <c r="D1279" s="478">
        <v>4.5999999999999996</v>
      </c>
      <c r="E1279" s="478"/>
      <c r="F1279" s="478"/>
      <c r="G1279" s="478"/>
      <c r="H1279" s="478"/>
      <c r="I1279" s="478"/>
      <c r="J1279" s="478"/>
      <c r="K1279" s="478"/>
      <c r="L1279" s="478">
        <v>4.5999999999999996</v>
      </c>
      <c r="M1279" s="478"/>
      <c r="N1279" s="478"/>
      <c r="O1279" s="478"/>
      <c r="P1279" s="478"/>
      <c r="Q1279" s="478"/>
      <c r="R1279" s="478"/>
      <c r="S1279" s="478"/>
      <c r="T1279" s="478"/>
      <c r="U1279" s="478"/>
      <c r="V1279" s="478"/>
      <c r="W1279" s="478"/>
      <c r="X1279" s="478">
        <v>0</v>
      </c>
      <c r="Y1279" s="478"/>
      <c r="Z1279" s="478"/>
      <c r="AA1279" s="478"/>
      <c r="AB1279" s="478"/>
      <c r="AC1279" s="478"/>
      <c r="AD1279" s="478"/>
      <c r="AE1279" s="478"/>
      <c r="AF1279" s="478"/>
      <c r="AG1279" s="478"/>
      <c r="AH1279" s="478"/>
      <c r="AI1279" s="478"/>
      <c r="AJ1279" s="478"/>
      <c r="AK1279" s="478"/>
      <c r="AL1279" s="478"/>
      <c r="AM1279" s="478"/>
      <c r="AN1279" s="478"/>
      <c r="AO1279" s="478"/>
      <c r="AP1279" s="478"/>
      <c r="AQ1279" s="478"/>
      <c r="AR1279" s="478"/>
      <c r="AS1279" s="478"/>
      <c r="AT1279" s="478"/>
      <c r="AU1279" s="478"/>
      <c r="AV1279" s="478"/>
      <c r="AW1279" s="478"/>
      <c r="AX1279" s="478"/>
      <c r="AY1279" s="478"/>
      <c r="AZ1279" s="478"/>
      <c r="BA1279" s="478"/>
      <c r="BB1279" s="478"/>
      <c r="BC1279" s="478"/>
      <c r="BD1279" s="475" t="s">
        <v>3002</v>
      </c>
      <c r="BE1279" s="495"/>
      <c r="BF1279" s="472"/>
      <c r="BG1279" s="472">
        <v>4.5999999999999996</v>
      </c>
      <c r="BH1279" s="472">
        <v>0</v>
      </c>
      <c r="BI1279" s="472"/>
      <c r="BJ1279" s="472"/>
      <c r="BK1279" s="472"/>
      <c r="BL1279" s="472"/>
      <c r="BM1279" s="472"/>
      <c r="BN1279" s="472"/>
      <c r="BO1279" s="472"/>
      <c r="BP1279" s="472"/>
      <c r="BQ1279" s="472"/>
      <c r="BR1279" s="472"/>
      <c r="BS1279" s="472"/>
      <c r="BT1279" s="472"/>
      <c r="BU1279" s="472"/>
      <c r="BV1279" s="472"/>
      <c r="BW1279" s="472"/>
      <c r="BX1279" s="472"/>
      <c r="BY1279" s="472"/>
      <c r="BZ1279" s="472"/>
      <c r="CA1279" s="472"/>
      <c r="CB1279" s="472"/>
      <c r="CC1279" s="472"/>
      <c r="CD1279" s="472"/>
      <c r="CE1279" s="472"/>
      <c r="CF1279" s="472"/>
      <c r="CG1279" s="472"/>
      <c r="CH1279" s="472"/>
      <c r="CI1279" s="472"/>
      <c r="CJ1279" s="472"/>
      <c r="CK1279" s="472"/>
      <c r="CL1279" s="472"/>
      <c r="CM1279" s="472"/>
      <c r="CN1279" s="472"/>
      <c r="CO1279" s="472"/>
      <c r="CP1279" s="472"/>
      <c r="CQ1279" s="472"/>
      <c r="CR1279" s="472"/>
      <c r="CS1279" s="472"/>
      <c r="CT1279" s="472"/>
      <c r="CU1279" s="472"/>
      <c r="CV1279" s="472"/>
      <c r="CW1279" s="472"/>
      <c r="CX1279" s="472"/>
      <c r="CY1279" s="472"/>
      <c r="CZ1279" s="472"/>
      <c r="DA1279" s="472"/>
      <c r="DB1279" s="472"/>
      <c r="DC1279" s="472"/>
      <c r="DD1279" s="472"/>
      <c r="DE1279" s="472"/>
      <c r="DF1279" s="472"/>
      <c r="DG1279" s="472"/>
      <c r="DH1279" s="472"/>
      <c r="DI1279" s="472"/>
      <c r="DJ1279" s="472"/>
      <c r="DK1279" s="472"/>
      <c r="DL1279" s="472"/>
      <c r="DM1279" s="472"/>
      <c r="DN1279" s="472"/>
      <c r="DO1279" s="472"/>
      <c r="DP1279" s="472"/>
      <c r="DQ1279" s="472"/>
      <c r="DR1279" s="472"/>
      <c r="DS1279" s="472"/>
      <c r="DT1279" s="472"/>
      <c r="DU1279" s="472"/>
      <c r="DV1279" s="472"/>
      <c r="DW1279" s="472"/>
      <c r="DX1279" s="472"/>
      <c r="DY1279" s="472"/>
      <c r="DZ1279" s="472"/>
      <c r="EA1279" s="472"/>
      <c r="EB1279" s="472"/>
      <c r="EC1279" s="472"/>
      <c r="ED1279" s="472"/>
      <c r="EE1279" s="472"/>
      <c r="EF1279" s="472"/>
      <c r="EG1279" s="472"/>
      <c r="EH1279" s="472"/>
      <c r="EI1279" s="472"/>
      <c r="EJ1279" s="472"/>
      <c r="EK1279" s="472"/>
      <c r="EL1279" s="472"/>
      <c r="EM1279" s="472"/>
      <c r="EN1279" s="472"/>
      <c r="EO1279" s="472"/>
      <c r="EP1279" s="472"/>
      <c r="EQ1279" s="472"/>
      <c r="ER1279" s="472"/>
      <c r="ES1279" s="472"/>
      <c r="ET1279" s="472"/>
      <c r="EU1279" s="472"/>
      <c r="EV1279" s="472"/>
      <c r="EW1279" s="472"/>
      <c r="EX1279" s="472"/>
      <c r="EY1279" s="472"/>
      <c r="EZ1279" s="472"/>
      <c r="FA1279" s="472"/>
      <c r="FB1279" s="472"/>
      <c r="FC1279" s="472"/>
      <c r="FD1279" s="472"/>
      <c r="FE1279" s="472"/>
      <c r="FF1279" s="472"/>
      <c r="FG1279" s="472"/>
      <c r="FH1279" s="472"/>
      <c r="FI1279" s="472"/>
      <c r="FJ1279" s="472"/>
      <c r="FK1279" s="472"/>
      <c r="FL1279" s="472"/>
      <c r="FM1279" s="472"/>
      <c r="FN1279" s="472"/>
      <c r="FO1279" s="472"/>
      <c r="FP1279" s="472"/>
      <c r="FQ1279" s="472"/>
      <c r="FR1279" s="472"/>
      <c r="FS1279" s="472"/>
      <c r="FT1279" s="472"/>
      <c r="FU1279" s="472"/>
      <c r="FV1279" s="472"/>
      <c r="FW1279" s="472"/>
      <c r="FX1279" s="472"/>
      <c r="FY1279" s="472"/>
      <c r="FZ1279" s="472"/>
      <c r="GA1279" s="472"/>
      <c r="GB1279" s="472"/>
      <c r="GC1279" s="472"/>
      <c r="GD1279" s="472"/>
      <c r="GE1279" s="472"/>
      <c r="GF1279" s="472"/>
      <c r="GG1279" s="472"/>
      <c r="GH1279" s="472"/>
      <c r="GI1279" s="472"/>
      <c r="GJ1279" s="472"/>
      <c r="GK1279" s="472"/>
      <c r="GL1279" s="472"/>
      <c r="GM1279" s="472"/>
      <c r="GN1279" s="472"/>
      <c r="GO1279" s="472"/>
      <c r="GP1279" s="472"/>
      <c r="GQ1279" s="472"/>
      <c r="GR1279" s="472"/>
      <c r="GS1279" s="472"/>
      <c r="GT1279" s="472"/>
      <c r="GU1279" s="472"/>
      <c r="GV1279" s="472"/>
    </row>
    <row r="1280" spans="1:204" s="473" customFormat="1" ht="32" x14ac:dyDescent="0.2">
      <c r="A1280" s="476"/>
      <c r="B1280" s="501" t="s">
        <v>3948</v>
      </c>
      <c r="C1280" s="475" t="s">
        <v>279</v>
      </c>
      <c r="D1280" s="478">
        <v>5</v>
      </c>
      <c r="E1280" s="478"/>
      <c r="F1280" s="478"/>
      <c r="G1280" s="478"/>
      <c r="H1280" s="478"/>
      <c r="I1280" s="478"/>
      <c r="J1280" s="478"/>
      <c r="K1280" s="478"/>
      <c r="L1280" s="478"/>
      <c r="M1280" s="478"/>
      <c r="N1280" s="478"/>
      <c r="O1280" s="478"/>
      <c r="P1280" s="478"/>
      <c r="Q1280" s="478"/>
      <c r="R1280" s="478"/>
      <c r="S1280" s="478"/>
      <c r="T1280" s="478"/>
      <c r="U1280" s="478"/>
      <c r="V1280" s="478"/>
      <c r="W1280" s="478"/>
      <c r="X1280" s="478">
        <v>0</v>
      </c>
      <c r="Y1280" s="478"/>
      <c r="Z1280" s="478"/>
      <c r="AA1280" s="478"/>
      <c r="AB1280" s="478"/>
      <c r="AC1280" s="478"/>
      <c r="AD1280" s="478"/>
      <c r="AE1280" s="478"/>
      <c r="AF1280" s="478"/>
      <c r="AG1280" s="478"/>
      <c r="AH1280" s="478"/>
      <c r="AI1280" s="478"/>
      <c r="AJ1280" s="478"/>
      <c r="AK1280" s="478"/>
      <c r="AL1280" s="478"/>
      <c r="AM1280" s="478"/>
      <c r="AN1280" s="478"/>
      <c r="AO1280" s="478"/>
      <c r="AP1280" s="478"/>
      <c r="AQ1280" s="478"/>
      <c r="AR1280" s="478"/>
      <c r="AS1280" s="478"/>
      <c r="AT1280" s="478"/>
      <c r="AU1280" s="478"/>
      <c r="AV1280" s="478"/>
      <c r="AW1280" s="478"/>
      <c r="AX1280" s="478"/>
      <c r="AY1280" s="478"/>
      <c r="AZ1280" s="478"/>
      <c r="BA1280" s="478"/>
      <c r="BB1280" s="478"/>
      <c r="BC1280" s="478"/>
      <c r="BD1280" s="475" t="s">
        <v>3043</v>
      </c>
      <c r="BE1280" s="530"/>
      <c r="BF1280" s="472"/>
      <c r="BG1280" s="472">
        <v>0</v>
      </c>
      <c r="BH1280" s="472">
        <v>5</v>
      </c>
      <c r="BI1280" s="472"/>
      <c r="BJ1280" s="472"/>
      <c r="BK1280" s="472"/>
      <c r="BL1280" s="472"/>
      <c r="BM1280" s="472"/>
      <c r="BN1280" s="472"/>
      <c r="BO1280" s="472"/>
      <c r="BP1280" s="472"/>
      <c r="BQ1280" s="472"/>
      <c r="BR1280" s="472"/>
      <c r="BS1280" s="472"/>
      <c r="BT1280" s="472"/>
      <c r="BU1280" s="472"/>
      <c r="BV1280" s="472"/>
      <c r="BW1280" s="472"/>
      <c r="BX1280" s="472"/>
      <c r="BY1280" s="472"/>
      <c r="BZ1280" s="472"/>
      <c r="CA1280" s="472"/>
      <c r="CB1280" s="472"/>
      <c r="CC1280" s="472"/>
      <c r="CD1280" s="472"/>
      <c r="CE1280" s="472"/>
      <c r="CF1280" s="472"/>
      <c r="CG1280" s="472"/>
      <c r="CH1280" s="472"/>
      <c r="CI1280" s="472"/>
      <c r="CJ1280" s="472"/>
      <c r="CK1280" s="472"/>
      <c r="CL1280" s="472"/>
      <c r="CM1280" s="472"/>
      <c r="CN1280" s="472"/>
      <c r="CO1280" s="472"/>
      <c r="CP1280" s="472"/>
      <c r="CQ1280" s="472"/>
      <c r="CR1280" s="472"/>
      <c r="CS1280" s="472"/>
      <c r="CT1280" s="472"/>
      <c r="CU1280" s="472"/>
      <c r="CV1280" s="472"/>
      <c r="CW1280" s="472"/>
      <c r="CX1280" s="472"/>
      <c r="CY1280" s="472"/>
      <c r="CZ1280" s="472"/>
      <c r="DA1280" s="472"/>
      <c r="DB1280" s="472"/>
      <c r="DC1280" s="472"/>
      <c r="DD1280" s="472"/>
      <c r="DE1280" s="472"/>
      <c r="DF1280" s="472"/>
      <c r="DG1280" s="472"/>
      <c r="DH1280" s="472"/>
      <c r="DI1280" s="472"/>
      <c r="DJ1280" s="472"/>
      <c r="DK1280" s="472"/>
      <c r="DL1280" s="472"/>
      <c r="DM1280" s="472"/>
      <c r="DN1280" s="472"/>
      <c r="DO1280" s="472"/>
      <c r="DP1280" s="472"/>
      <c r="DQ1280" s="472"/>
      <c r="DR1280" s="472"/>
      <c r="DS1280" s="472"/>
      <c r="DT1280" s="472"/>
      <c r="DU1280" s="472"/>
      <c r="DV1280" s="472"/>
      <c r="DW1280" s="472"/>
      <c r="DX1280" s="472"/>
      <c r="DY1280" s="472"/>
      <c r="DZ1280" s="472"/>
      <c r="EA1280" s="472"/>
      <c r="EB1280" s="472"/>
      <c r="EC1280" s="472"/>
      <c r="ED1280" s="472"/>
      <c r="EE1280" s="472"/>
      <c r="EF1280" s="472"/>
      <c r="EG1280" s="472"/>
      <c r="EH1280" s="472"/>
      <c r="EI1280" s="472"/>
      <c r="EJ1280" s="472"/>
      <c r="EK1280" s="472"/>
      <c r="EL1280" s="472"/>
      <c r="EM1280" s="472"/>
      <c r="EN1280" s="472"/>
      <c r="EO1280" s="472"/>
      <c r="EP1280" s="472"/>
      <c r="EQ1280" s="472"/>
      <c r="ER1280" s="472"/>
      <c r="ES1280" s="472"/>
      <c r="ET1280" s="472"/>
      <c r="EU1280" s="472"/>
      <c r="EV1280" s="472"/>
      <c r="EW1280" s="472"/>
      <c r="EX1280" s="472"/>
      <c r="EY1280" s="472"/>
      <c r="EZ1280" s="472"/>
      <c r="FA1280" s="472"/>
      <c r="FB1280" s="472"/>
      <c r="FC1280" s="472"/>
      <c r="FD1280" s="472"/>
      <c r="FE1280" s="472"/>
      <c r="FF1280" s="472"/>
      <c r="FG1280" s="472"/>
      <c r="FH1280" s="472"/>
      <c r="FI1280" s="472"/>
      <c r="FJ1280" s="472"/>
      <c r="FK1280" s="472"/>
      <c r="FL1280" s="472"/>
      <c r="FM1280" s="472"/>
      <c r="FN1280" s="472"/>
      <c r="FO1280" s="472"/>
      <c r="FP1280" s="472"/>
      <c r="FQ1280" s="472"/>
      <c r="FR1280" s="472"/>
      <c r="FS1280" s="472"/>
      <c r="FT1280" s="472"/>
      <c r="FU1280" s="472"/>
      <c r="FV1280" s="472"/>
      <c r="FW1280" s="472"/>
      <c r="FX1280" s="472"/>
      <c r="FY1280" s="472"/>
      <c r="FZ1280" s="472"/>
      <c r="GA1280" s="472"/>
      <c r="GB1280" s="472"/>
      <c r="GC1280" s="472"/>
      <c r="GD1280" s="472"/>
      <c r="GE1280" s="472"/>
      <c r="GF1280" s="472"/>
      <c r="GG1280" s="472"/>
      <c r="GH1280" s="472"/>
      <c r="GI1280" s="472"/>
      <c r="GJ1280" s="472"/>
      <c r="GK1280" s="472"/>
      <c r="GL1280" s="472"/>
      <c r="GM1280" s="472"/>
      <c r="GN1280" s="472"/>
      <c r="GO1280" s="472"/>
      <c r="GP1280" s="472"/>
      <c r="GQ1280" s="472"/>
      <c r="GR1280" s="472"/>
      <c r="GS1280" s="472"/>
      <c r="GT1280" s="472"/>
      <c r="GU1280" s="472"/>
      <c r="GV1280" s="472"/>
    </row>
    <row r="1281" spans="1:204" s="473" customFormat="1" ht="32" x14ac:dyDescent="0.2">
      <c r="A1281" s="476"/>
      <c r="B1281" s="501" t="s">
        <v>3949</v>
      </c>
      <c r="C1281" s="475" t="s">
        <v>279</v>
      </c>
      <c r="D1281" s="478">
        <v>4</v>
      </c>
      <c r="E1281" s="478"/>
      <c r="F1281" s="478"/>
      <c r="G1281" s="478"/>
      <c r="H1281" s="478"/>
      <c r="I1281" s="478"/>
      <c r="J1281" s="478"/>
      <c r="K1281" s="478"/>
      <c r="L1281" s="478"/>
      <c r="M1281" s="478"/>
      <c r="N1281" s="478"/>
      <c r="O1281" s="478"/>
      <c r="P1281" s="478"/>
      <c r="Q1281" s="478"/>
      <c r="R1281" s="478"/>
      <c r="S1281" s="478"/>
      <c r="T1281" s="478"/>
      <c r="U1281" s="478"/>
      <c r="V1281" s="478"/>
      <c r="W1281" s="478"/>
      <c r="X1281" s="478">
        <v>0</v>
      </c>
      <c r="Y1281" s="478"/>
      <c r="Z1281" s="478"/>
      <c r="AA1281" s="478"/>
      <c r="AB1281" s="478"/>
      <c r="AC1281" s="478"/>
      <c r="AD1281" s="478"/>
      <c r="AE1281" s="478"/>
      <c r="AF1281" s="478"/>
      <c r="AG1281" s="478"/>
      <c r="AH1281" s="478"/>
      <c r="AI1281" s="478"/>
      <c r="AJ1281" s="478"/>
      <c r="AK1281" s="478"/>
      <c r="AL1281" s="478"/>
      <c r="AM1281" s="478"/>
      <c r="AN1281" s="478"/>
      <c r="AO1281" s="478"/>
      <c r="AP1281" s="478"/>
      <c r="AQ1281" s="478"/>
      <c r="AR1281" s="478"/>
      <c r="AS1281" s="478"/>
      <c r="AT1281" s="478"/>
      <c r="AU1281" s="478"/>
      <c r="AV1281" s="478"/>
      <c r="AW1281" s="478"/>
      <c r="AX1281" s="478"/>
      <c r="AY1281" s="478"/>
      <c r="AZ1281" s="478"/>
      <c r="BA1281" s="478"/>
      <c r="BB1281" s="478"/>
      <c r="BC1281" s="478"/>
      <c r="BD1281" s="475" t="s">
        <v>3043</v>
      </c>
      <c r="BE1281" s="530"/>
      <c r="BF1281" s="472"/>
      <c r="BG1281" s="472">
        <v>0</v>
      </c>
      <c r="BH1281" s="472">
        <v>4</v>
      </c>
      <c r="BI1281" s="472"/>
      <c r="BJ1281" s="472"/>
      <c r="BK1281" s="472"/>
      <c r="BL1281" s="472"/>
      <c r="BM1281" s="472"/>
      <c r="BN1281" s="472"/>
      <c r="BO1281" s="472"/>
      <c r="BP1281" s="472"/>
      <c r="BQ1281" s="472"/>
      <c r="BR1281" s="472"/>
      <c r="BS1281" s="472"/>
      <c r="BT1281" s="472"/>
      <c r="BU1281" s="472"/>
      <c r="BV1281" s="472"/>
      <c r="BW1281" s="472"/>
      <c r="BX1281" s="472"/>
      <c r="BY1281" s="472"/>
      <c r="BZ1281" s="472"/>
      <c r="CA1281" s="472"/>
      <c r="CB1281" s="472"/>
      <c r="CC1281" s="472"/>
      <c r="CD1281" s="472"/>
      <c r="CE1281" s="472"/>
      <c r="CF1281" s="472"/>
      <c r="CG1281" s="472"/>
      <c r="CH1281" s="472"/>
      <c r="CI1281" s="472"/>
      <c r="CJ1281" s="472"/>
      <c r="CK1281" s="472"/>
      <c r="CL1281" s="472"/>
      <c r="CM1281" s="472"/>
      <c r="CN1281" s="472"/>
      <c r="CO1281" s="472"/>
      <c r="CP1281" s="472"/>
      <c r="CQ1281" s="472"/>
      <c r="CR1281" s="472"/>
      <c r="CS1281" s="472"/>
      <c r="CT1281" s="472"/>
      <c r="CU1281" s="472"/>
      <c r="CV1281" s="472"/>
      <c r="CW1281" s="472"/>
      <c r="CX1281" s="472"/>
      <c r="CY1281" s="472"/>
      <c r="CZ1281" s="472"/>
      <c r="DA1281" s="472"/>
      <c r="DB1281" s="472"/>
      <c r="DC1281" s="472"/>
      <c r="DD1281" s="472"/>
      <c r="DE1281" s="472"/>
      <c r="DF1281" s="472"/>
      <c r="DG1281" s="472"/>
      <c r="DH1281" s="472"/>
      <c r="DI1281" s="472"/>
      <c r="DJ1281" s="472"/>
      <c r="DK1281" s="472"/>
      <c r="DL1281" s="472"/>
      <c r="DM1281" s="472"/>
      <c r="DN1281" s="472"/>
      <c r="DO1281" s="472"/>
      <c r="DP1281" s="472"/>
      <c r="DQ1281" s="472"/>
      <c r="DR1281" s="472"/>
      <c r="DS1281" s="472"/>
      <c r="DT1281" s="472"/>
      <c r="DU1281" s="472"/>
      <c r="DV1281" s="472"/>
      <c r="DW1281" s="472"/>
      <c r="DX1281" s="472"/>
      <c r="DY1281" s="472"/>
      <c r="DZ1281" s="472"/>
      <c r="EA1281" s="472"/>
      <c r="EB1281" s="472"/>
      <c r="EC1281" s="472"/>
      <c r="ED1281" s="472"/>
      <c r="EE1281" s="472"/>
      <c r="EF1281" s="472"/>
      <c r="EG1281" s="472"/>
      <c r="EH1281" s="472"/>
      <c r="EI1281" s="472"/>
      <c r="EJ1281" s="472"/>
      <c r="EK1281" s="472"/>
      <c r="EL1281" s="472"/>
      <c r="EM1281" s="472"/>
      <c r="EN1281" s="472"/>
      <c r="EO1281" s="472"/>
      <c r="EP1281" s="472"/>
      <c r="EQ1281" s="472"/>
      <c r="ER1281" s="472"/>
      <c r="ES1281" s="472"/>
      <c r="ET1281" s="472"/>
      <c r="EU1281" s="472"/>
      <c r="EV1281" s="472"/>
      <c r="EW1281" s="472"/>
      <c r="EX1281" s="472"/>
      <c r="EY1281" s="472"/>
      <c r="EZ1281" s="472"/>
      <c r="FA1281" s="472"/>
      <c r="FB1281" s="472"/>
      <c r="FC1281" s="472"/>
      <c r="FD1281" s="472"/>
      <c r="FE1281" s="472"/>
      <c r="FF1281" s="472"/>
      <c r="FG1281" s="472"/>
      <c r="FH1281" s="472"/>
      <c r="FI1281" s="472"/>
      <c r="FJ1281" s="472"/>
      <c r="FK1281" s="472"/>
      <c r="FL1281" s="472"/>
      <c r="FM1281" s="472"/>
      <c r="FN1281" s="472"/>
      <c r="FO1281" s="472"/>
      <c r="FP1281" s="472"/>
      <c r="FQ1281" s="472"/>
      <c r="FR1281" s="472"/>
      <c r="FS1281" s="472"/>
      <c r="FT1281" s="472"/>
      <c r="FU1281" s="472"/>
      <c r="FV1281" s="472"/>
      <c r="FW1281" s="472"/>
      <c r="FX1281" s="472"/>
      <c r="FY1281" s="472"/>
      <c r="FZ1281" s="472"/>
      <c r="GA1281" s="472"/>
      <c r="GB1281" s="472"/>
      <c r="GC1281" s="472"/>
      <c r="GD1281" s="472"/>
      <c r="GE1281" s="472"/>
      <c r="GF1281" s="472"/>
      <c r="GG1281" s="472"/>
      <c r="GH1281" s="472"/>
      <c r="GI1281" s="472"/>
      <c r="GJ1281" s="472"/>
      <c r="GK1281" s="472"/>
      <c r="GL1281" s="472"/>
      <c r="GM1281" s="472"/>
      <c r="GN1281" s="472"/>
      <c r="GO1281" s="472"/>
      <c r="GP1281" s="472"/>
      <c r="GQ1281" s="472"/>
      <c r="GR1281" s="472"/>
      <c r="GS1281" s="472"/>
      <c r="GT1281" s="472"/>
      <c r="GU1281" s="472"/>
      <c r="GV1281" s="472"/>
    </row>
    <row r="1282" spans="1:204" s="473" customFormat="1" x14ac:dyDescent="0.2">
      <c r="A1282" s="476"/>
      <c r="B1282" s="507" t="s">
        <v>3950</v>
      </c>
      <c r="C1282" s="475" t="s">
        <v>279</v>
      </c>
      <c r="D1282" s="478">
        <v>6</v>
      </c>
      <c r="E1282" s="478"/>
      <c r="F1282" s="478"/>
      <c r="G1282" s="478"/>
      <c r="H1282" s="478"/>
      <c r="I1282" s="478"/>
      <c r="J1282" s="478"/>
      <c r="K1282" s="478"/>
      <c r="L1282" s="478"/>
      <c r="M1282" s="478"/>
      <c r="N1282" s="478"/>
      <c r="O1282" s="478"/>
      <c r="P1282" s="478"/>
      <c r="Q1282" s="478"/>
      <c r="R1282" s="478"/>
      <c r="S1282" s="478"/>
      <c r="T1282" s="478"/>
      <c r="U1282" s="478"/>
      <c r="V1282" s="478"/>
      <c r="W1282" s="478"/>
      <c r="X1282" s="478">
        <v>0</v>
      </c>
      <c r="Y1282" s="478"/>
      <c r="Z1282" s="478"/>
      <c r="AA1282" s="478"/>
      <c r="AB1282" s="478"/>
      <c r="AC1282" s="478"/>
      <c r="AD1282" s="478"/>
      <c r="AE1282" s="478"/>
      <c r="AF1282" s="478"/>
      <c r="AG1282" s="478"/>
      <c r="AH1282" s="478"/>
      <c r="AI1282" s="478"/>
      <c r="AJ1282" s="478"/>
      <c r="AK1282" s="478"/>
      <c r="AL1282" s="478"/>
      <c r="AM1282" s="478"/>
      <c r="AN1282" s="478"/>
      <c r="AO1282" s="478"/>
      <c r="AP1282" s="478"/>
      <c r="AQ1282" s="478"/>
      <c r="AR1282" s="478"/>
      <c r="AS1282" s="478"/>
      <c r="AT1282" s="478"/>
      <c r="AU1282" s="478"/>
      <c r="AV1282" s="478"/>
      <c r="AW1282" s="478"/>
      <c r="AX1282" s="478">
        <v>6</v>
      </c>
      <c r="AY1282" s="478"/>
      <c r="AZ1282" s="478"/>
      <c r="BA1282" s="478"/>
      <c r="BB1282" s="478"/>
      <c r="BC1282" s="478"/>
      <c r="BD1282" s="475" t="s">
        <v>3025</v>
      </c>
      <c r="BE1282" s="493"/>
      <c r="BF1282" s="472">
        <v>2017</v>
      </c>
      <c r="BG1282" s="472">
        <v>6</v>
      </c>
      <c r="BH1282" s="472">
        <v>0</v>
      </c>
      <c r="BI1282" s="472"/>
      <c r="BJ1282" s="472"/>
      <c r="BK1282" s="472"/>
      <c r="BL1282" s="472"/>
      <c r="BM1282" s="472"/>
      <c r="BN1282" s="472"/>
      <c r="BO1282" s="472"/>
      <c r="BP1282" s="472"/>
      <c r="BQ1282" s="472"/>
      <c r="BR1282" s="472"/>
      <c r="BS1282" s="472"/>
      <c r="BT1282" s="472"/>
      <c r="BU1282" s="472"/>
      <c r="BV1282" s="472"/>
      <c r="BW1282" s="472"/>
      <c r="BX1282" s="472"/>
      <c r="BY1282" s="472"/>
      <c r="BZ1282" s="472"/>
      <c r="CA1282" s="472"/>
      <c r="CB1282" s="472"/>
      <c r="CC1282" s="472"/>
      <c r="CD1282" s="472"/>
      <c r="CE1282" s="472"/>
      <c r="CF1282" s="472"/>
      <c r="CG1282" s="472"/>
      <c r="CH1282" s="472"/>
      <c r="CI1282" s="472"/>
      <c r="CJ1282" s="472"/>
      <c r="CK1282" s="472"/>
      <c r="CL1282" s="472"/>
      <c r="CM1282" s="472"/>
      <c r="CN1282" s="472"/>
      <c r="CO1282" s="472"/>
      <c r="CP1282" s="472"/>
      <c r="CQ1282" s="472"/>
      <c r="CR1282" s="472"/>
      <c r="CS1282" s="472"/>
      <c r="CT1282" s="472"/>
      <c r="CU1282" s="472"/>
      <c r="CV1282" s="472"/>
      <c r="CW1282" s="472"/>
      <c r="CX1282" s="472"/>
      <c r="CY1282" s="472"/>
      <c r="CZ1282" s="472"/>
      <c r="DA1282" s="472"/>
      <c r="DB1282" s="472"/>
      <c r="DC1282" s="472"/>
      <c r="DD1282" s="472"/>
      <c r="DE1282" s="472"/>
      <c r="DF1282" s="472"/>
      <c r="DG1282" s="472"/>
      <c r="DH1282" s="472"/>
      <c r="DI1282" s="472"/>
      <c r="DJ1282" s="472"/>
      <c r="DK1282" s="472"/>
      <c r="DL1282" s="472"/>
      <c r="DM1282" s="472"/>
      <c r="DN1282" s="472"/>
      <c r="DO1282" s="472"/>
      <c r="DP1282" s="472"/>
      <c r="DQ1282" s="472"/>
      <c r="DR1282" s="472"/>
      <c r="DS1282" s="472"/>
      <c r="DT1282" s="472"/>
      <c r="DU1282" s="472"/>
      <c r="DV1282" s="472"/>
      <c r="DW1282" s="472"/>
      <c r="DX1282" s="472"/>
      <c r="DY1282" s="472"/>
      <c r="DZ1282" s="472"/>
      <c r="EA1282" s="472"/>
      <c r="EB1282" s="472"/>
      <c r="EC1282" s="472"/>
      <c r="ED1282" s="472"/>
      <c r="EE1282" s="472"/>
      <c r="EF1282" s="472"/>
      <c r="EG1282" s="472"/>
      <c r="EH1282" s="472"/>
      <c r="EI1282" s="472"/>
      <c r="EJ1282" s="472"/>
      <c r="EK1282" s="472"/>
      <c r="EL1282" s="472"/>
      <c r="EM1282" s="472"/>
      <c r="EN1282" s="472"/>
      <c r="EO1282" s="472"/>
      <c r="EP1282" s="472"/>
      <c r="EQ1282" s="472"/>
      <c r="ER1282" s="472"/>
      <c r="ES1282" s="472"/>
      <c r="ET1282" s="472"/>
      <c r="EU1282" s="472"/>
      <c r="EV1282" s="472"/>
      <c r="EW1282" s="472"/>
      <c r="EX1282" s="472"/>
      <c r="EY1282" s="472"/>
      <c r="EZ1282" s="472"/>
      <c r="FA1282" s="472"/>
      <c r="FB1282" s="472"/>
      <c r="FC1282" s="472"/>
      <c r="FD1282" s="472"/>
      <c r="FE1282" s="472"/>
      <c r="FF1282" s="472"/>
      <c r="FG1282" s="472"/>
      <c r="FH1282" s="472"/>
      <c r="FI1282" s="472"/>
      <c r="FJ1282" s="472"/>
      <c r="FK1282" s="472"/>
      <c r="FL1282" s="472"/>
      <c r="FM1282" s="472"/>
      <c r="FN1282" s="472"/>
      <c r="FO1282" s="472"/>
      <c r="FP1282" s="472"/>
      <c r="FQ1282" s="472"/>
      <c r="FR1282" s="472"/>
      <c r="FS1282" s="472"/>
      <c r="FT1282" s="472"/>
      <c r="FU1282" s="472"/>
      <c r="FV1282" s="472"/>
      <c r="FW1282" s="472"/>
      <c r="FX1282" s="472"/>
      <c r="FY1282" s="472"/>
      <c r="FZ1282" s="472"/>
      <c r="GA1282" s="472"/>
      <c r="GB1282" s="472"/>
      <c r="GC1282" s="472"/>
      <c r="GD1282" s="472"/>
      <c r="GE1282" s="472"/>
      <c r="GF1282" s="472"/>
      <c r="GG1282" s="472"/>
      <c r="GH1282" s="472"/>
      <c r="GI1282" s="472"/>
      <c r="GJ1282" s="472"/>
      <c r="GK1282" s="472"/>
      <c r="GL1282" s="472"/>
      <c r="GM1282" s="472"/>
      <c r="GN1282" s="472"/>
      <c r="GO1282" s="472"/>
      <c r="GP1282" s="472"/>
      <c r="GQ1282" s="472"/>
      <c r="GR1282" s="472"/>
      <c r="GS1282" s="472"/>
      <c r="GT1282" s="472"/>
      <c r="GU1282" s="472"/>
      <c r="GV1282" s="472"/>
    </row>
    <row r="1283" spans="1:204" s="473" customFormat="1" x14ac:dyDescent="0.2">
      <c r="A1283" s="491"/>
      <c r="B1283" s="507" t="s">
        <v>3951</v>
      </c>
      <c r="C1283" s="475" t="s">
        <v>279</v>
      </c>
      <c r="D1283" s="478">
        <v>5</v>
      </c>
      <c r="E1283" s="478">
        <v>5</v>
      </c>
      <c r="F1283" s="478"/>
      <c r="G1283" s="478"/>
      <c r="H1283" s="478"/>
      <c r="I1283" s="478"/>
      <c r="J1283" s="478"/>
      <c r="K1283" s="478"/>
      <c r="L1283" s="478"/>
      <c r="M1283" s="478"/>
      <c r="N1283" s="478"/>
      <c r="O1283" s="478"/>
      <c r="P1283" s="478"/>
      <c r="Q1283" s="478"/>
      <c r="R1283" s="478"/>
      <c r="S1283" s="478"/>
      <c r="T1283" s="478"/>
      <c r="U1283" s="478"/>
      <c r="V1283" s="478"/>
      <c r="W1283" s="478"/>
      <c r="X1283" s="478">
        <v>0</v>
      </c>
      <c r="Y1283" s="478"/>
      <c r="Z1283" s="478"/>
      <c r="AA1283" s="478"/>
      <c r="AB1283" s="478"/>
      <c r="AC1283" s="478"/>
      <c r="AD1283" s="478"/>
      <c r="AE1283" s="478"/>
      <c r="AF1283" s="478"/>
      <c r="AG1283" s="478"/>
      <c r="AH1283" s="478"/>
      <c r="AI1283" s="478"/>
      <c r="AJ1283" s="478"/>
      <c r="AK1283" s="478"/>
      <c r="AL1283" s="478"/>
      <c r="AM1283" s="478"/>
      <c r="AN1283" s="478"/>
      <c r="AO1283" s="478"/>
      <c r="AP1283" s="478"/>
      <c r="AQ1283" s="478"/>
      <c r="AR1283" s="478"/>
      <c r="AS1283" s="478"/>
      <c r="AT1283" s="478"/>
      <c r="AU1283" s="478"/>
      <c r="AV1283" s="478"/>
      <c r="AW1283" s="478"/>
      <c r="AX1283" s="478"/>
      <c r="AY1283" s="478"/>
      <c r="AZ1283" s="478"/>
      <c r="BA1283" s="478"/>
      <c r="BB1283" s="478"/>
      <c r="BC1283" s="478"/>
      <c r="BD1283" s="475" t="s">
        <v>3025</v>
      </c>
      <c r="BE1283" s="510" t="s">
        <v>3952</v>
      </c>
      <c r="BF1283" s="472">
        <v>2017</v>
      </c>
      <c r="BG1283" s="472">
        <v>5</v>
      </c>
      <c r="BH1283" s="472">
        <v>0</v>
      </c>
      <c r="BI1283" s="472"/>
      <c r="BJ1283" s="472"/>
      <c r="BK1283" s="472"/>
      <c r="BL1283" s="472"/>
      <c r="BM1283" s="472"/>
      <c r="BN1283" s="472"/>
      <c r="BO1283" s="472"/>
      <c r="BP1283" s="472"/>
      <c r="BQ1283" s="472"/>
      <c r="BR1283" s="472"/>
      <c r="BS1283" s="472"/>
      <c r="BT1283" s="472"/>
      <c r="BU1283" s="472"/>
      <c r="BV1283" s="472"/>
      <c r="BW1283" s="472"/>
      <c r="BX1283" s="472"/>
      <c r="BY1283" s="472"/>
      <c r="BZ1283" s="472"/>
      <c r="CA1283" s="472"/>
      <c r="CB1283" s="472"/>
      <c r="CC1283" s="472"/>
      <c r="CD1283" s="472"/>
      <c r="CE1283" s="472"/>
      <c r="CF1283" s="472"/>
      <c r="CG1283" s="472"/>
      <c r="CH1283" s="472"/>
      <c r="CI1283" s="472"/>
      <c r="CJ1283" s="472"/>
      <c r="CK1283" s="472"/>
      <c r="CL1283" s="472"/>
      <c r="CM1283" s="472"/>
      <c r="CN1283" s="472"/>
      <c r="CO1283" s="472"/>
      <c r="CP1283" s="472"/>
      <c r="CQ1283" s="472"/>
      <c r="CR1283" s="472"/>
      <c r="CS1283" s="472"/>
      <c r="CT1283" s="472"/>
      <c r="CU1283" s="472"/>
      <c r="CV1283" s="472"/>
      <c r="CW1283" s="472"/>
      <c r="CX1283" s="472"/>
      <c r="CY1283" s="472"/>
      <c r="CZ1283" s="472"/>
      <c r="DA1283" s="472"/>
      <c r="DB1283" s="472"/>
      <c r="DC1283" s="472"/>
      <c r="DD1283" s="472"/>
      <c r="DE1283" s="472"/>
      <c r="DF1283" s="472"/>
      <c r="DG1283" s="472"/>
      <c r="DH1283" s="472"/>
      <c r="DI1283" s="472"/>
      <c r="DJ1283" s="472"/>
      <c r="DK1283" s="472"/>
      <c r="DL1283" s="472"/>
      <c r="DM1283" s="472"/>
      <c r="DN1283" s="472"/>
      <c r="DO1283" s="472"/>
      <c r="DP1283" s="472"/>
      <c r="DQ1283" s="472"/>
      <c r="DR1283" s="472"/>
      <c r="DS1283" s="472"/>
      <c r="DT1283" s="472"/>
      <c r="DU1283" s="472"/>
      <c r="DV1283" s="472"/>
      <c r="DW1283" s="472"/>
      <c r="DX1283" s="472"/>
      <c r="DY1283" s="472"/>
      <c r="DZ1283" s="472"/>
      <c r="EA1283" s="472"/>
      <c r="EB1283" s="472"/>
      <c r="EC1283" s="472"/>
      <c r="ED1283" s="472"/>
      <c r="EE1283" s="472"/>
      <c r="EF1283" s="472"/>
      <c r="EG1283" s="472"/>
      <c r="EH1283" s="472"/>
      <c r="EI1283" s="472"/>
      <c r="EJ1283" s="472"/>
      <c r="EK1283" s="472"/>
      <c r="EL1283" s="472"/>
      <c r="EM1283" s="472"/>
      <c r="EN1283" s="472"/>
      <c r="EO1283" s="472"/>
      <c r="EP1283" s="472"/>
      <c r="EQ1283" s="472"/>
      <c r="ER1283" s="472"/>
      <c r="ES1283" s="472"/>
      <c r="ET1283" s="472"/>
      <c r="EU1283" s="472"/>
      <c r="EV1283" s="472"/>
      <c r="EW1283" s="472"/>
      <c r="EX1283" s="472"/>
      <c r="EY1283" s="472"/>
      <c r="EZ1283" s="472"/>
      <c r="FA1283" s="472"/>
      <c r="FB1283" s="472"/>
      <c r="FC1283" s="472"/>
      <c r="FD1283" s="472"/>
      <c r="FE1283" s="472"/>
      <c r="FF1283" s="472"/>
      <c r="FG1283" s="472"/>
      <c r="FH1283" s="472"/>
      <c r="FI1283" s="472"/>
      <c r="FJ1283" s="472"/>
      <c r="FK1283" s="472"/>
      <c r="FL1283" s="472"/>
      <c r="FM1283" s="472"/>
      <c r="FN1283" s="472"/>
      <c r="FO1283" s="472"/>
      <c r="FP1283" s="472"/>
      <c r="FQ1283" s="472"/>
      <c r="FR1283" s="472"/>
      <c r="FS1283" s="472"/>
      <c r="FT1283" s="472"/>
      <c r="FU1283" s="472"/>
      <c r="FV1283" s="472"/>
      <c r="FW1283" s="472"/>
      <c r="FX1283" s="472"/>
      <c r="FY1283" s="472"/>
      <c r="FZ1283" s="472"/>
      <c r="GA1283" s="472"/>
      <c r="GB1283" s="472"/>
      <c r="GC1283" s="472"/>
      <c r="GD1283" s="472"/>
      <c r="GE1283" s="472"/>
      <c r="GF1283" s="472"/>
      <c r="GG1283" s="472"/>
      <c r="GH1283" s="472"/>
      <c r="GI1283" s="472"/>
      <c r="GJ1283" s="472"/>
      <c r="GK1283" s="472"/>
      <c r="GL1283" s="472"/>
      <c r="GM1283" s="472"/>
      <c r="GN1283" s="472"/>
      <c r="GO1283" s="472"/>
      <c r="GP1283" s="472"/>
      <c r="GQ1283" s="472"/>
      <c r="GR1283" s="472"/>
      <c r="GS1283" s="472"/>
      <c r="GT1283" s="472"/>
      <c r="GU1283" s="472"/>
      <c r="GV1283" s="472"/>
    </row>
    <row r="1284" spans="1:204" s="473" customFormat="1" x14ac:dyDescent="0.2">
      <c r="A1284" s="476"/>
      <c r="B1284" s="505" t="s">
        <v>3953</v>
      </c>
      <c r="C1284" s="475" t="s">
        <v>279</v>
      </c>
      <c r="D1284" s="478">
        <v>6</v>
      </c>
      <c r="E1284" s="478">
        <v>1</v>
      </c>
      <c r="F1284" s="478"/>
      <c r="G1284" s="478"/>
      <c r="H1284" s="478">
        <v>5</v>
      </c>
      <c r="I1284" s="478"/>
      <c r="J1284" s="478"/>
      <c r="K1284" s="478"/>
      <c r="L1284" s="478"/>
      <c r="M1284" s="478"/>
      <c r="N1284" s="478"/>
      <c r="O1284" s="478"/>
      <c r="P1284" s="478"/>
      <c r="Q1284" s="478"/>
      <c r="R1284" s="478"/>
      <c r="S1284" s="478"/>
      <c r="T1284" s="478"/>
      <c r="U1284" s="478"/>
      <c r="V1284" s="478"/>
      <c r="W1284" s="478"/>
      <c r="X1284" s="478">
        <v>0</v>
      </c>
      <c r="Y1284" s="478"/>
      <c r="Z1284" s="478"/>
      <c r="AA1284" s="478"/>
      <c r="AB1284" s="478"/>
      <c r="AC1284" s="478"/>
      <c r="AD1284" s="478"/>
      <c r="AE1284" s="478"/>
      <c r="AF1284" s="478"/>
      <c r="AG1284" s="478"/>
      <c r="AH1284" s="478"/>
      <c r="AI1284" s="478"/>
      <c r="AJ1284" s="478"/>
      <c r="AK1284" s="478"/>
      <c r="AL1284" s="478"/>
      <c r="AM1284" s="478"/>
      <c r="AN1284" s="478"/>
      <c r="AO1284" s="478"/>
      <c r="AP1284" s="478"/>
      <c r="AQ1284" s="478"/>
      <c r="AR1284" s="478"/>
      <c r="AS1284" s="478"/>
      <c r="AT1284" s="478"/>
      <c r="AU1284" s="478"/>
      <c r="AV1284" s="478"/>
      <c r="AW1284" s="478"/>
      <c r="AX1284" s="478"/>
      <c r="AY1284" s="478"/>
      <c r="AZ1284" s="478"/>
      <c r="BA1284" s="478"/>
      <c r="BB1284" s="478"/>
      <c r="BC1284" s="478"/>
      <c r="BD1284" s="475" t="s">
        <v>3025</v>
      </c>
      <c r="BE1284" s="495" t="s">
        <v>3954</v>
      </c>
      <c r="BF1284" s="472">
        <v>2017</v>
      </c>
      <c r="BG1284" s="472">
        <v>6</v>
      </c>
      <c r="BH1284" s="472">
        <v>0</v>
      </c>
      <c r="BI1284" s="472"/>
      <c r="BJ1284" s="472"/>
      <c r="BK1284" s="472"/>
      <c r="BL1284" s="472"/>
      <c r="BM1284" s="472"/>
      <c r="BN1284" s="472"/>
      <c r="BO1284" s="472"/>
      <c r="BP1284" s="472"/>
      <c r="BQ1284" s="472"/>
      <c r="BR1284" s="472"/>
      <c r="BS1284" s="472"/>
      <c r="BT1284" s="472"/>
      <c r="BU1284" s="472"/>
      <c r="BV1284" s="472"/>
      <c r="BW1284" s="472"/>
      <c r="BX1284" s="472"/>
      <c r="BY1284" s="472"/>
      <c r="BZ1284" s="472"/>
      <c r="CA1284" s="472"/>
      <c r="CB1284" s="472"/>
      <c r="CC1284" s="472"/>
      <c r="CD1284" s="472"/>
      <c r="CE1284" s="472"/>
      <c r="CF1284" s="472"/>
      <c r="CG1284" s="472"/>
      <c r="CH1284" s="472"/>
      <c r="CI1284" s="472"/>
      <c r="CJ1284" s="472"/>
      <c r="CK1284" s="472"/>
      <c r="CL1284" s="472"/>
      <c r="CM1284" s="472"/>
      <c r="CN1284" s="472"/>
      <c r="CO1284" s="472"/>
      <c r="CP1284" s="472"/>
      <c r="CQ1284" s="472"/>
      <c r="CR1284" s="472"/>
      <c r="CS1284" s="472"/>
      <c r="CT1284" s="472"/>
      <c r="CU1284" s="472"/>
      <c r="CV1284" s="472"/>
      <c r="CW1284" s="472"/>
      <c r="CX1284" s="472"/>
      <c r="CY1284" s="472"/>
      <c r="CZ1284" s="472"/>
      <c r="DA1284" s="472"/>
      <c r="DB1284" s="472"/>
      <c r="DC1284" s="472"/>
      <c r="DD1284" s="472"/>
      <c r="DE1284" s="472"/>
      <c r="DF1284" s="472"/>
      <c r="DG1284" s="472"/>
      <c r="DH1284" s="472"/>
      <c r="DI1284" s="472"/>
      <c r="DJ1284" s="472"/>
      <c r="DK1284" s="472"/>
      <c r="DL1284" s="472"/>
      <c r="DM1284" s="472"/>
      <c r="DN1284" s="472"/>
      <c r="DO1284" s="472"/>
      <c r="DP1284" s="472"/>
      <c r="DQ1284" s="472"/>
      <c r="DR1284" s="472"/>
      <c r="DS1284" s="472"/>
      <c r="DT1284" s="472"/>
      <c r="DU1284" s="472"/>
      <c r="DV1284" s="472"/>
      <c r="DW1284" s="472"/>
      <c r="DX1284" s="472"/>
      <c r="DY1284" s="472"/>
      <c r="DZ1284" s="472"/>
      <c r="EA1284" s="472"/>
      <c r="EB1284" s="472"/>
      <c r="EC1284" s="472"/>
      <c r="ED1284" s="472"/>
      <c r="EE1284" s="472"/>
      <c r="EF1284" s="472"/>
      <c r="EG1284" s="472"/>
      <c r="EH1284" s="472"/>
      <c r="EI1284" s="472"/>
      <c r="EJ1284" s="472"/>
      <c r="EK1284" s="472"/>
      <c r="EL1284" s="472"/>
      <c r="EM1284" s="472"/>
      <c r="EN1284" s="472"/>
      <c r="EO1284" s="472"/>
      <c r="EP1284" s="472"/>
      <c r="EQ1284" s="472"/>
      <c r="ER1284" s="472"/>
      <c r="ES1284" s="472"/>
      <c r="ET1284" s="472"/>
      <c r="EU1284" s="472"/>
      <c r="EV1284" s="472"/>
      <c r="EW1284" s="472"/>
      <c r="EX1284" s="472"/>
      <c r="EY1284" s="472"/>
      <c r="EZ1284" s="472"/>
      <c r="FA1284" s="472"/>
      <c r="FB1284" s="472"/>
      <c r="FC1284" s="472"/>
      <c r="FD1284" s="472"/>
      <c r="FE1284" s="472"/>
      <c r="FF1284" s="472"/>
      <c r="FG1284" s="472"/>
      <c r="FH1284" s="472"/>
      <c r="FI1284" s="472"/>
      <c r="FJ1284" s="472"/>
      <c r="FK1284" s="472"/>
      <c r="FL1284" s="472"/>
      <c r="FM1284" s="472"/>
      <c r="FN1284" s="472"/>
      <c r="FO1284" s="472"/>
      <c r="FP1284" s="472"/>
      <c r="FQ1284" s="472"/>
      <c r="FR1284" s="472"/>
      <c r="FS1284" s="472"/>
      <c r="FT1284" s="472"/>
      <c r="FU1284" s="472"/>
      <c r="FV1284" s="472"/>
      <c r="FW1284" s="472"/>
      <c r="FX1284" s="472"/>
      <c r="FY1284" s="472"/>
      <c r="FZ1284" s="472"/>
      <c r="GA1284" s="472"/>
      <c r="GB1284" s="472"/>
      <c r="GC1284" s="472"/>
      <c r="GD1284" s="472"/>
      <c r="GE1284" s="472"/>
      <c r="GF1284" s="472"/>
      <c r="GG1284" s="472"/>
      <c r="GH1284" s="472"/>
      <c r="GI1284" s="472"/>
      <c r="GJ1284" s="472"/>
      <c r="GK1284" s="472"/>
      <c r="GL1284" s="472"/>
      <c r="GM1284" s="472"/>
      <c r="GN1284" s="472"/>
      <c r="GO1284" s="472"/>
      <c r="GP1284" s="472"/>
      <c r="GQ1284" s="472"/>
      <c r="GR1284" s="472"/>
      <c r="GS1284" s="472"/>
      <c r="GT1284" s="472"/>
      <c r="GU1284" s="472"/>
      <c r="GV1284" s="472"/>
    </row>
    <row r="1285" spans="1:204" s="473" customFormat="1" x14ac:dyDescent="0.2">
      <c r="A1285" s="476"/>
      <c r="B1285" s="505" t="s">
        <v>3955</v>
      </c>
      <c r="C1285" s="475" t="s">
        <v>279</v>
      </c>
      <c r="D1285" s="478">
        <v>8</v>
      </c>
      <c r="E1285" s="478"/>
      <c r="F1285" s="478"/>
      <c r="G1285" s="478"/>
      <c r="H1285" s="478"/>
      <c r="I1285" s="478"/>
      <c r="J1285" s="478"/>
      <c r="K1285" s="478"/>
      <c r="L1285" s="478"/>
      <c r="M1285" s="478"/>
      <c r="N1285" s="478"/>
      <c r="O1285" s="478"/>
      <c r="P1285" s="478"/>
      <c r="Q1285" s="478"/>
      <c r="R1285" s="478"/>
      <c r="S1285" s="478"/>
      <c r="T1285" s="478"/>
      <c r="U1285" s="478"/>
      <c r="V1285" s="478"/>
      <c r="W1285" s="478"/>
      <c r="X1285" s="478">
        <v>0</v>
      </c>
      <c r="Y1285" s="478"/>
      <c r="Z1285" s="478"/>
      <c r="AA1285" s="478"/>
      <c r="AB1285" s="478"/>
      <c r="AC1285" s="478"/>
      <c r="AD1285" s="478"/>
      <c r="AE1285" s="478"/>
      <c r="AF1285" s="478"/>
      <c r="AG1285" s="478"/>
      <c r="AH1285" s="478"/>
      <c r="AI1285" s="478"/>
      <c r="AJ1285" s="478"/>
      <c r="AK1285" s="478"/>
      <c r="AL1285" s="478"/>
      <c r="AM1285" s="478"/>
      <c r="AN1285" s="478"/>
      <c r="AO1285" s="478"/>
      <c r="AP1285" s="478"/>
      <c r="AQ1285" s="478"/>
      <c r="AR1285" s="478"/>
      <c r="AS1285" s="478"/>
      <c r="AT1285" s="478"/>
      <c r="AU1285" s="478"/>
      <c r="AV1285" s="478"/>
      <c r="AW1285" s="478"/>
      <c r="AX1285" s="478"/>
      <c r="AY1285" s="478"/>
      <c r="AZ1285" s="478"/>
      <c r="BA1285" s="478"/>
      <c r="BB1285" s="478"/>
      <c r="BC1285" s="478"/>
      <c r="BD1285" s="475" t="s">
        <v>3025</v>
      </c>
      <c r="BE1285" s="495"/>
      <c r="BF1285" s="472"/>
      <c r="BG1285" s="472">
        <v>0</v>
      </c>
      <c r="BH1285" s="472">
        <v>8</v>
      </c>
      <c r="BI1285" s="472"/>
      <c r="BJ1285" s="472"/>
      <c r="BK1285" s="472"/>
      <c r="BL1285" s="472"/>
      <c r="BM1285" s="472"/>
      <c r="BN1285" s="472"/>
      <c r="BO1285" s="472"/>
      <c r="BP1285" s="472"/>
      <c r="BQ1285" s="472"/>
      <c r="BR1285" s="472"/>
      <c r="BS1285" s="472"/>
      <c r="BT1285" s="472"/>
      <c r="BU1285" s="472"/>
      <c r="BV1285" s="472"/>
      <c r="BW1285" s="472"/>
      <c r="BX1285" s="472"/>
      <c r="BY1285" s="472"/>
      <c r="BZ1285" s="472"/>
      <c r="CA1285" s="472"/>
      <c r="CB1285" s="472"/>
      <c r="CC1285" s="472"/>
      <c r="CD1285" s="472"/>
      <c r="CE1285" s="472"/>
      <c r="CF1285" s="472"/>
      <c r="CG1285" s="472"/>
      <c r="CH1285" s="472"/>
      <c r="CI1285" s="472"/>
      <c r="CJ1285" s="472"/>
      <c r="CK1285" s="472"/>
      <c r="CL1285" s="472"/>
      <c r="CM1285" s="472"/>
      <c r="CN1285" s="472"/>
      <c r="CO1285" s="472"/>
      <c r="CP1285" s="472"/>
      <c r="CQ1285" s="472"/>
      <c r="CR1285" s="472"/>
      <c r="CS1285" s="472"/>
      <c r="CT1285" s="472"/>
      <c r="CU1285" s="472"/>
      <c r="CV1285" s="472"/>
      <c r="CW1285" s="472"/>
      <c r="CX1285" s="472"/>
      <c r="CY1285" s="472"/>
      <c r="CZ1285" s="472"/>
      <c r="DA1285" s="472"/>
      <c r="DB1285" s="472"/>
      <c r="DC1285" s="472"/>
      <c r="DD1285" s="472"/>
      <c r="DE1285" s="472"/>
      <c r="DF1285" s="472"/>
      <c r="DG1285" s="472"/>
      <c r="DH1285" s="472"/>
      <c r="DI1285" s="472"/>
      <c r="DJ1285" s="472"/>
      <c r="DK1285" s="472"/>
      <c r="DL1285" s="472"/>
      <c r="DM1285" s="472"/>
      <c r="DN1285" s="472"/>
      <c r="DO1285" s="472"/>
      <c r="DP1285" s="472"/>
      <c r="DQ1285" s="472"/>
      <c r="DR1285" s="472"/>
      <c r="DS1285" s="472"/>
      <c r="DT1285" s="472"/>
      <c r="DU1285" s="472"/>
      <c r="DV1285" s="472"/>
      <c r="DW1285" s="472"/>
      <c r="DX1285" s="472"/>
      <c r="DY1285" s="472"/>
      <c r="DZ1285" s="472"/>
      <c r="EA1285" s="472"/>
      <c r="EB1285" s="472"/>
      <c r="EC1285" s="472"/>
      <c r="ED1285" s="472"/>
      <c r="EE1285" s="472"/>
      <c r="EF1285" s="472"/>
      <c r="EG1285" s="472"/>
      <c r="EH1285" s="472"/>
      <c r="EI1285" s="472"/>
      <c r="EJ1285" s="472"/>
      <c r="EK1285" s="472"/>
      <c r="EL1285" s="472"/>
      <c r="EM1285" s="472"/>
      <c r="EN1285" s="472"/>
      <c r="EO1285" s="472"/>
      <c r="EP1285" s="472"/>
      <c r="EQ1285" s="472"/>
      <c r="ER1285" s="472"/>
      <c r="ES1285" s="472"/>
      <c r="ET1285" s="472"/>
      <c r="EU1285" s="472"/>
      <c r="EV1285" s="472"/>
      <c r="EW1285" s="472"/>
      <c r="EX1285" s="472"/>
      <c r="EY1285" s="472"/>
      <c r="EZ1285" s="472"/>
      <c r="FA1285" s="472"/>
      <c r="FB1285" s="472"/>
      <c r="FC1285" s="472"/>
      <c r="FD1285" s="472"/>
      <c r="FE1285" s="472"/>
      <c r="FF1285" s="472"/>
      <c r="FG1285" s="472"/>
      <c r="FH1285" s="472"/>
      <c r="FI1285" s="472"/>
      <c r="FJ1285" s="472"/>
      <c r="FK1285" s="472"/>
      <c r="FL1285" s="472"/>
      <c r="FM1285" s="472"/>
      <c r="FN1285" s="472"/>
      <c r="FO1285" s="472"/>
      <c r="FP1285" s="472"/>
      <c r="FQ1285" s="472"/>
      <c r="FR1285" s="472"/>
      <c r="FS1285" s="472"/>
      <c r="FT1285" s="472"/>
      <c r="FU1285" s="472"/>
      <c r="FV1285" s="472"/>
      <c r="FW1285" s="472"/>
      <c r="FX1285" s="472"/>
      <c r="FY1285" s="472"/>
      <c r="FZ1285" s="472"/>
      <c r="GA1285" s="472"/>
      <c r="GB1285" s="472"/>
      <c r="GC1285" s="472"/>
      <c r="GD1285" s="472"/>
      <c r="GE1285" s="472"/>
      <c r="GF1285" s="472"/>
      <c r="GG1285" s="472"/>
      <c r="GH1285" s="472"/>
      <c r="GI1285" s="472"/>
      <c r="GJ1285" s="472"/>
      <c r="GK1285" s="472"/>
      <c r="GL1285" s="472"/>
      <c r="GM1285" s="472"/>
      <c r="GN1285" s="472"/>
      <c r="GO1285" s="472"/>
      <c r="GP1285" s="472"/>
      <c r="GQ1285" s="472"/>
      <c r="GR1285" s="472"/>
      <c r="GS1285" s="472"/>
      <c r="GT1285" s="472"/>
      <c r="GU1285" s="472"/>
      <c r="GV1285" s="472"/>
    </row>
    <row r="1286" spans="1:204" s="473" customFormat="1" x14ac:dyDescent="0.2">
      <c r="A1286" s="476"/>
      <c r="B1286" s="507" t="s">
        <v>3956</v>
      </c>
      <c r="C1286" s="475" t="s">
        <v>279</v>
      </c>
      <c r="D1286" s="478">
        <v>10</v>
      </c>
      <c r="E1286" s="478">
        <v>1</v>
      </c>
      <c r="F1286" s="478"/>
      <c r="G1286" s="478"/>
      <c r="H1286" s="478">
        <v>3.2</v>
      </c>
      <c r="I1286" s="478">
        <v>4.3</v>
      </c>
      <c r="J1286" s="478"/>
      <c r="K1286" s="478"/>
      <c r="L1286" s="478">
        <v>1.5</v>
      </c>
      <c r="M1286" s="478"/>
      <c r="N1286" s="478"/>
      <c r="O1286" s="478"/>
      <c r="P1286" s="478"/>
      <c r="Q1286" s="478"/>
      <c r="R1286" s="478"/>
      <c r="S1286" s="478"/>
      <c r="T1286" s="478"/>
      <c r="U1286" s="478"/>
      <c r="V1286" s="478"/>
      <c r="W1286" s="478"/>
      <c r="X1286" s="478">
        <v>0</v>
      </c>
      <c r="Y1286" s="478"/>
      <c r="Z1286" s="478"/>
      <c r="AA1286" s="478"/>
      <c r="AB1286" s="478"/>
      <c r="AC1286" s="478"/>
      <c r="AD1286" s="478"/>
      <c r="AE1286" s="478"/>
      <c r="AF1286" s="478"/>
      <c r="AG1286" s="478"/>
      <c r="AH1286" s="478"/>
      <c r="AI1286" s="478"/>
      <c r="AJ1286" s="478"/>
      <c r="AK1286" s="478"/>
      <c r="AL1286" s="478"/>
      <c r="AM1286" s="478"/>
      <c r="AN1286" s="478"/>
      <c r="AO1286" s="478"/>
      <c r="AP1286" s="478"/>
      <c r="AQ1286" s="478"/>
      <c r="AR1286" s="478"/>
      <c r="AS1286" s="478"/>
      <c r="AT1286" s="478"/>
      <c r="AU1286" s="478"/>
      <c r="AV1286" s="478"/>
      <c r="AW1286" s="478"/>
      <c r="AX1286" s="478"/>
      <c r="AY1286" s="478"/>
      <c r="AZ1286" s="478"/>
      <c r="BA1286" s="478"/>
      <c r="BB1286" s="478"/>
      <c r="BC1286" s="478"/>
      <c r="BD1286" s="475" t="s">
        <v>2985</v>
      </c>
      <c r="BE1286" s="495" t="s">
        <v>2985</v>
      </c>
      <c r="BF1286" s="472">
        <v>2017</v>
      </c>
      <c r="BG1286" s="472">
        <v>10</v>
      </c>
      <c r="BH1286" s="472">
        <v>0</v>
      </c>
      <c r="BI1286" s="472"/>
      <c r="BJ1286" s="472"/>
      <c r="BK1286" s="472"/>
      <c r="BL1286" s="472"/>
      <c r="BM1286" s="472"/>
      <c r="BN1286" s="472"/>
      <c r="BO1286" s="472"/>
      <c r="BP1286" s="472"/>
      <c r="BQ1286" s="472"/>
      <c r="BR1286" s="472"/>
      <c r="BS1286" s="472"/>
      <c r="BT1286" s="472"/>
      <c r="BU1286" s="472"/>
      <c r="BV1286" s="472"/>
      <c r="BW1286" s="472"/>
      <c r="BX1286" s="472"/>
      <c r="BY1286" s="472"/>
      <c r="BZ1286" s="472"/>
      <c r="CA1286" s="472"/>
      <c r="CB1286" s="472"/>
      <c r="CC1286" s="472"/>
      <c r="CD1286" s="472"/>
      <c r="CE1286" s="472"/>
      <c r="CF1286" s="472"/>
      <c r="CG1286" s="472"/>
      <c r="CH1286" s="472"/>
      <c r="CI1286" s="472"/>
      <c r="CJ1286" s="472"/>
      <c r="CK1286" s="472"/>
      <c r="CL1286" s="472"/>
      <c r="CM1286" s="472"/>
      <c r="CN1286" s="472"/>
      <c r="CO1286" s="472"/>
      <c r="CP1286" s="472"/>
      <c r="CQ1286" s="472"/>
      <c r="CR1286" s="472"/>
      <c r="CS1286" s="472"/>
      <c r="CT1286" s="472"/>
      <c r="CU1286" s="472"/>
      <c r="CV1286" s="472"/>
      <c r="CW1286" s="472"/>
      <c r="CX1286" s="472"/>
      <c r="CY1286" s="472"/>
      <c r="CZ1286" s="472"/>
      <c r="DA1286" s="472"/>
      <c r="DB1286" s="472"/>
      <c r="DC1286" s="472"/>
      <c r="DD1286" s="472"/>
      <c r="DE1286" s="472"/>
      <c r="DF1286" s="472"/>
      <c r="DG1286" s="472"/>
      <c r="DH1286" s="472"/>
      <c r="DI1286" s="472"/>
      <c r="DJ1286" s="472"/>
      <c r="DK1286" s="472"/>
      <c r="DL1286" s="472"/>
      <c r="DM1286" s="472"/>
      <c r="DN1286" s="472"/>
      <c r="DO1286" s="472"/>
      <c r="DP1286" s="472"/>
      <c r="DQ1286" s="472"/>
      <c r="DR1286" s="472"/>
      <c r="DS1286" s="472"/>
      <c r="DT1286" s="472"/>
      <c r="DU1286" s="472"/>
      <c r="DV1286" s="472"/>
      <c r="DW1286" s="472"/>
      <c r="DX1286" s="472"/>
      <c r="DY1286" s="472"/>
      <c r="DZ1286" s="472"/>
      <c r="EA1286" s="472"/>
      <c r="EB1286" s="472"/>
      <c r="EC1286" s="472"/>
      <c r="ED1286" s="472"/>
      <c r="EE1286" s="472"/>
      <c r="EF1286" s="472"/>
      <c r="EG1286" s="472"/>
      <c r="EH1286" s="472"/>
      <c r="EI1286" s="472"/>
      <c r="EJ1286" s="472"/>
      <c r="EK1286" s="472"/>
      <c r="EL1286" s="472"/>
      <c r="EM1286" s="472"/>
      <c r="EN1286" s="472"/>
      <c r="EO1286" s="472"/>
      <c r="EP1286" s="472"/>
      <c r="EQ1286" s="472"/>
      <c r="ER1286" s="472"/>
      <c r="ES1286" s="472"/>
      <c r="ET1286" s="472"/>
      <c r="EU1286" s="472"/>
      <c r="EV1286" s="472"/>
      <c r="EW1286" s="472"/>
      <c r="EX1286" s="472"/>
      <c r="EY1286" s="472"/>
      <c r="EZ1286" s="472"/>
      <c r="FA1286" s="472"/>
      <c r="FB1286" s="472"/>
      <c r="FC1286" s="472"/>
      <c r="FD1286" s="472"/>
      <c r="FE1286" s="472"/>
      <c r="FF1286" s="472"/>
      <c r="FG1286" s="472"/>
      <c r="FH1286" s="472"/>
      <c r="FI1286" s="472"/>
      <c r="FJ1286" s="472"/>
      <c r="FK1286" s="472"/>
      <c r="FL1286" s="472"/>
      <c r="FM1286" s="472"/>
      <c r="FN1286" s="472"/>
      <c r="FO1286" s="472"/>
      <c r="FP1286" s="472"/>
      <c r="FQ1286" s="472"/>
      <c r="FR1286" s="472"/>
      <c r="FS1286" s="472"/>
      <c r="FT1286" s="472"/>
      <c r="FU1286" s="472"/>
      <c r="FV1286" s="472"/>
      <c r="FW1286" s="472"/>
      <c r="FX1286" s="472"/>
      <c r="FY1286" s="472"/>
      <c r="FZ1286" s="472"/>
      <c r="GA1286" s="472"/>
      <c r="GB1286" s="472"/>
      <c r="GC1286" s="472"/>
      <c r="GD1286" s="472"/>
      <c r="GE1286" s="472"/>
      <c r="GF1286" s="472"/>
      <c r="GG1286" s="472"/>
      <c r="GH1286" s="472"/>
      <c r="GI1286" s="472"/>
      <c r="GJ1286" s="472"/>
      <c r="GK1286" s="472"/>
      <c r="GL1286" s="472"/>
      <c r="GM1286" s="472"/>
      <c r="GN1286" s="472"/>
      <c r="GO1286" s="472"/>
      <c r="GP1286" s="472"/>
      <c r="GQ1286" s="472"/>
      <c r="GR1286" s="472"/>
      <c r="GS1286" s="472"/>
      <c r="GT1286" s="472"/>
      <c r="GU1286" s="472"/>
      <c r="GV1286" s="472"/>
    </row>
    <row r="1287" spans="1:204" s="473" customFormat="1" x14ac:dyDescent="0.2">
      <c r="A1287" s="476"/>
      <c r="B1287" s="507" t="s">
        <v>281</v>
      </c>
      <c r="C1287" s="475" t="s">
        <v>279</v>
      </c>
      <c r="D1287" s="478">
        <v>2</v>
      </c>
      <c r="E1287" s="478"/>
      <c r="F1287" s="478"/>
      <c r="G1287" s="478"/>
      <c r="H1287" s="478"/>
      <c r="I1287" s="478"/>
      <c r="J1287" s="478"/>
      <c r="K1287" s="478"/>
      <c r="L1287" s="478">
        <v>2</v>
      </c>
      <c r="M1287" s="478"/>
      <c r="N1287" s="478"/>
      <c r="O1287" s="478"/>
      <c r="P1287" s="478"/>
      <c r="Q1287" s="478"/>
      <c r="R1287" s="478"/>
      <c r="S1287" s="478"/>
      <c r="T1287" s="478"/>
      <c r="U1287" s="478"/>
      <c r="V1287" s="478"/>
      <c r="W1287" s="478"/>
      <c r="X1287" s="478">
        <v>0</v>
      </c>
      <c r="Y1287" s="478"/>
      <c r="Z1287" s="478"/>
      <c r="AA1287" s="478"/>
      <c r="AB1287" s="478"/>
      <c r="AC1287" s="478"/>
      <c r="AD1287" s="478"/>
      <c r="AE1287" s="478"/>
      <c r="AF1287" s="478"/>
      <c r="AG1287" s="478"/>
      <c r="AH1287" s="478"/>
      <c r="AI1287" s="478"/>
      <c r="AJ1287" s="478"/>
      <c r="AK1287" s="478"/>
      <c r="AL1287" s="478"/>
      <c r="AM1287" s="478"/>
      <c r="AN1287" s="478"/>
      <c r="AO1287" s="478"/>
      <c r="AP1287" s="478"/>
      <c r="AQ1287" s="478"/>
      <c r="AR1287" s="478"/>
      <c r="AS1287" s="478"/>
      <c r="AT1287" s="478"/>
      <c r="AU1287" s="478"/>
      <c r="AV1287" s="478"/>
      <c r="AW1287" s="478"/>
      <c r="AX1287" s="478"/>
      <c r="AY1287" s="478"/>
      <c r="AZ1287" s="478"/>
      <c r="BA1287" s="478"/>
      <c r="BB1287" s="478"/>
      <c r="BC1287" s="478"/>
      <c r="BD1287" s="475" t="s">
        <v>1538</v>
      </c>
      <c r="BE1287" s="495" t="s">
        <v>3957</v>
      </c>
      <c r="BF1287" s="472">
        <v>2017</v>
      </c>
      <c r="BG1287" s="472">
        <v>2</v>
      </c>
      <c r="BH1287" s="472">
        <v>0</v>
      </c>
      <c r="BI1287" s="472"/>
      <c r="BJ1287" s="472"/>
      <c r="BK1287" s="472"/>
      <c r="BL1287" s="472"/>
      <c r="BM1287" s="472"/>
      <c r="BN1287" s="472"/>
      <c r="BO1287" s="472"/>
      <c r="BP1287" s="472"/>
      <c r="BQ1287" s="472"/>
      <c r="BR1287" s="472"/>
      <c r="BS1287" s="472"/>
      <c r="BT1287" s="472"/>
      <c r="BU1287" s="472"/>
      <c r="BV1287" s="472"/>
      <c r="BW1287" s="472"/>
      <c r="BX1287" s="472"/>
      <c r="BY1287" s="472"/>
      <c r="BZ1287" s="472"/>
      <c r="CA1287" s="472"/>
      <c r="CB1287" s="472"/>
      <c r="CC1287" s="472"/>
      <c r="CD1287" s="472"/>
      <c r="CE1287" s="472"/>
      <c r="CF1287" s="472"/>
      <c r="CG1287" s="472"/>
      <c r="CH1287" s="472"/>
      <c r="CI1287" s="472"/>
      <c r="CJ1287" s="472"/>
      <c r="CK1287" s="472"/>
      <c r="CL1287" s="472"/>
      <c r="CM1287" s="472"/>
      <c r="CN1287" s="472"/>
      <c r="CO1287" s="472"/>
      <c r="CP1287" s="472"/>
      <c r="CQ1287" s="472"/>
      <c r="CR1287" s="472"/>
      <c r="CS1287" s="472"/>
      <c r="CT1287" s="472"/>
      <c r="CU1287" s="472"/>
      <c r="CV1287" s="472"/>
      <c r="CW1287" s="472"/>
      <c r="CX1287" s="472"/>
      <c r="CY1287" s="472"/>
      <c r="CZ1287" s="472"/>
      <c r="DA1287" s="472"/>
      <c r="DB1287" s="472"/>
      <c r="DC1287" s="472"/>
      <c r="DD1287" s="472"/>
      <c r="DE1287" s="472"/>
      <c r="DF1287" s="472"/>
      <c r="DG1287" s="472"/>
      <c r="DH1287" s="472"/>
      <c r="DI1287" s="472"/>
      <c r="DJ1287" s="472"/>
      <c r="DK1287" s="472"/>
      <c r="DL1287" s="472"/>
      <c r="DM1287" s="472"/>
      <c r="DN1287" s="472"/>
      <c r="DO1287" s="472"/>
      <c r="DP1287" s="472"/>
      <c r="DQ1287" s="472"/>
      <c r="DR1287" s="472"/>
      <c r="DS1287" s="472"/>
      <c r="DT1287" s="472"/>
      <c r="DU1287" s="472"/>
      <c r="DV1287" s="472"/>
      <c r="DW1287" s="472"/>
      <c r="DX1287" s="472"/>
      <c r="DY1287" s="472"/>
      <c r="DZ1287" s="472"/>
      <c r="EA1287" s="472"/>
      <c r="EB1287" s="472"/>
      <c r="EC1287" s="472"/>
      <c r="ED1287" s="472"/>
      <c r="EE1287" s="472"/>
      <c r="EF1287" s="472"/>
      <c r="EG1287" s="472"/>
      <c r="EH1287" s="472"/>
      <c r="EI1287" s="472"/>
      <c r="EJ1287" s="472"/>
      <c r="EK1287" s="472"/>
      <c r="EL1287" s="472"/>
      <c r="EM1287" s="472"/>
      <c r="EN1287" s="472"/>
      <c r="EO1287" s="472"/>
      <c r="EP1287" s="472"/>
      <c r="EQ1287" s="472"/>
      <c r="ER1287" s="472"/>
      <c r="ES1287" s="472"/>
      <c r="ET1287" s="472"/>
      <c r="EU1287" s="472"/>
      <c r="EV1287" s="472"/>
      <c r="EW1287" s="472"/>
      <c r="EX1287" s="472"/>
      <c r="EY1287" s="472"/>
      <c r="EZ1287" s="472"/>
      <c r="FA1287" s="472"/>
      <c r="FB1287" s="472"/>
      <c r="FC1287" s="472"/>
      <c r="FD1287" s="472"/>
      <c r="FE1287" s="472"/>
      <c r="FF1287" s="472"/>
      <c r="FG1287" s="472"/>
      <c r="FH1287" s="472"/>
      <c r="FI1287" s="472"/>
      <c r="FJ1287" s="472"/>
      <c r="FK1287" s="472"/>
      <c r="FL1287" s="472"/>
      <c r="FM1287" s="472"/>
      <c r="FN1287" s="472"/>
      <c r="FO1287" s="472"/>
      <c r="FP1287" s="472"/>
      <c r="FQ1287" s="472"/>
      <c r="FR1287" s="472"/>
      <c r="FS1287" s="472"/>
      <c r="FT1287" s="472"/>
      <c r="FU1287" s="472"/>
      <c r="FV1287" s="472"/>
      <c r="FW1287" s="472"/>
      <c r="FX1287" s="472"/>
      <c r="FY1287" s="472"/>
      <c r="FZ1287" s="472"/>
      <c r="GA1287" s="472"/>
      <c r="GB1287" s="472"/>
      <c r="GC1287" s="472"/>
      <c r="GD1287" s="472"/>
      <c r="GE1287" s="472"/>
      <c r="GF1287" s="472"/>
      <c r="GG1287" s="472"/>
      <c r="GH1287" s="472"/>
      <c r="GI1287" s="472"/>
      <c r="GJ1287" s="472"/>
      <c r="GK1287" s="472"/>
      <c r="GL1287" s="472"/>
      <c r="GM1287" s="472"/>
      <c r="GN1287" s="472"/>
      <c r="GO1287" s="472"/>
      <c r="GP1287" s="472"/>
      <c r="GQ1287" s="472"/>
      <c r="GR1287" s="472"/>
      <c r="GS1287" s="472"/>
      <c r="GT1287" s="472"/>
      <c r="GU1287" s="472"/>
      <c r="GV1287" s="472"/>
    </row>
    <row r="1288" spans="1:204" s="473" customFormat="1" x14ac:dyDescent="0.2">
      <c r="A1288" s="476"/>
      <c r="B1288" s="505" t="s">
        <v>800</v>
      </c>
      <c r="C1288" s="475" t="s">
        <v>279</v>
      </c>
      <c r="D1288" s="478">
        <v>0.04</v>
      </c>
      <c r="E1288" s="478"/>
      <c r="F1288" s="478"/>
      <c r="G1288" s="478"/>
      <c r="H1288" s="478"/>
      <c r="I1288" s="478">
        <v>0.02</v>
      </c>
      <c r="J1288" s="478"/>
      <c r="K1288" s="478"/>
      <c r="L1288" s="478"/>
      <c r="M1288" s="478">
        <v>0.02</v>
      </c>
      <c r="N1288" s="478"/>
      <c r="O1288" s="478"/>
      <c r="P1288" s="478"/>
      <c r="Q1288" s="478"/>
      <c r="R1288" s="478"/>
      <c r="S1288" s="478"/>
      <c r="T1288" s="478"/>
      <c r="U1288" s="478"/>
      <c r="V1288" s="478"/>
      <c r="W1288" s="478"/>
      <c r="X1288" s="478">
        <v>0</v>
      </c>
      <c r="Y1288" s="478"/>
      <c r="Z1288" s="478"/>
      <c r="AA1288" s="478"/>
      <c r="AB1288" s="478"/>
      <c r="AC1288" s="478"/>
      <c r="AD1288" s="478"/>
      <c r="AE1288" s="478"/>
      <c r="AF1288" s="478"/>
      <c r="AG1288" s="478"/>
      <c r="AH1288" s="478"/>
      <c r="AI1288" s="478"/>
      <c r="AJ1288" s="478"/>
      <c r="AK1288" s="478"/>
      <c r="AL1288" s="478"/>
      <c r="AM1288" s="478"/>
      <c r="AN1288" s="478"/>
      <c r="AO1288" s="478"/>
      <c r="AP1288" s="478"/>
      <c r="AQ1288" s="478"/>
      <c r="AR1288" s="478"/>
      <c r="AS1288" s="478"/>
      <c r="AT1288" s="478"/>
      <c r="AU1288" s="478"/>
      <c r="AV1288" s="478"/>
      <c r="AW1288" s="478"/>
      <c r="AX1288" s="478"/>
      <c r="AY1288" s="478"/>
      <c r="AZ1288" s="478"/>
      <c r="BA1288" s="478"/>
      <c r="BB1288" s="478"/>
      <c r="BC1288" s="478"/>
      <c r="BD1288" s="475" t="s">
        <v>1538</v>
      </c>
      <c r="BE1288" s="495" t="s">
        <v>3958</v>
      </c>
      <c r="BF1288" s="472">
        <v>2017</v>
      </c>
      <c r="BG1288" s="472">
        <v>0.04</v>
      </c>
      <c r="BH1288" s="472">
        <v>0</v>
      </c>
      <c r="BI1288" s="472"/>
      <c r="BJ1288" s="472"/>
      <c r="BK1288" s="472"/>
      <c r="BL1288" s="472"/>
      <c r="BM1288" s="472"/>
      <c r="BN1288" s="472"/>
      <c r="BO1288" s="472"/>
      <c r="BP1288" s="472"/>
      <c r="BQ1288" s="472"/>
      <c r="BR1288" s="472"/>
      <c r="BS1288" s="472"/>
      <c r="BT1288" s="472"/>
      <c r="BU1288" s="472"/>
      <c r="BV1288" s="472"/>
      <c r="BW1288" s="472"/>
      <c r="BX1288" s="472"/>
      <c r="BY1288" s="472"/>
      <c r="BZ1288" s="472"/>
      <c r="CA1288" s="472"/>
      <c r="CB1288" s="472"/>
      <c r="CC1288" s="472"/>
      <c r="CD1288" s="472"/>
      <c r="CE1288" s="472"/>
      <c r="CF1288" s="472"/>
      <c r="CG1288" s="472"/>
      <c r="CH1288" s="472"/>
      <c r="CI1288" s="472"/>
      <c r="CJ1288" s="472"/>
      <c r="CK1288" s="472"/>
      <c r="CL1288" s="472"/>
      <c r="CM1288" s="472"/>
      <c r="CN1288" s="472"/>
      <c r="CO1288" s="472"/>
      <c r="CP1288" s="472"/>
      <c r="CQ1288" s="472"/>
      <c r="CR1288" s="472"/>
      <c r="CS1288" s="472"/>
      <c r="CT1288" s="472"/>
      <c r="CU1288" s="472"/>
      <c r="CV1288" s="472"/>
      <c r="CW1288" s="472"/>
      <c r="CX1288" s="472"/>
      <c r="CY1288" s="472"/>
      <c r="CZ1288" s="472"/>
      <c r="DA1288" s="472"/>
      <c r="DB1288" s="472"/>
      <c r="DC1288" s="472"/>
      <c r="DD1288" s="472"/>
      <c r="DE1288" s="472"/>
      <c r="DF1288" s="472"/>
      <c r="DG1288" s="472"/>
      <c r="DH1288" s="472"/>
      <c r="DI1288" s="472"/>
      <c r="DJ1288" s="472"/>
      <c r="DK1288" s="472"/>
      <c r="DL1288" s="472"/>
      <c r="DM1288" s="472"/>
      <c r="DN1288" s="472"/>
      <c r="DO1288" s="472"/>
      <c r="DP1288" s="472"/>
      <c r="DQ1288" s="472"/>
      <c r="DR1288" s="472"/>
      <c r="DS1288" s="472"/>
      <c r="DT1288" s="472"/>
      <c r="DU1288" s="472"/>
      <c r="DV1288" s="472"/>
      <c r="DW1288" s="472"/>
      <c r="DX1288" s="472"/>
      <c r="DY1288" s="472"/>
      <c r="DZ1288" s="472"/>
      <c r="EA1288" s="472"/>
      <c r="EB1288" s="472"/>
      <c r="EC1288" s="472"/>
      <c r="ED1288" s="472"/>
      <c r="EE1288" s="472"/>
      <c r="EF1288" s="472"/>
      <c r="EG1288" s="472"/>
      <c r="EH1288" s="472"/>
      <c r="EI1288" s="472"/>
      <c r="EJ1288" s="472"/>
      <c r="EK1288" s="472"/>
      <c r="EL1288" s="472"/>
      <c r="EM1288" s="472"/>
      <c r="EN1288" s="472"/>
      <c r="EO1288" s="472"/>
      <c r="EP1288" s="472"/>
      <c r="EQ1288" s="472"/>
      <c r="ER1288" s="472"/>
      <c r="ES1288" s="472"/>
      <c r="ET1288" s="472"/>
      <c r="EU1288" s="472"/>
      <c r="EV1288" s="472"/>
      <c r="EW1288" s="472"/>
      <c r="EX1288" s="472"/>
      <c r="EY1288" s="472"/>
      <c r="EZ1288" s="472"/>
      <c r="FA1288" s="472"/>
      <c r="FB1288" s="472"/>
      <c r="FC1288" s="472"/>
      <c r="FD1288" s="472"/>
      <c r="FE1288" s="472"/>
      <c r="FF1288" s="472"/>
      <c r="FG1288" s="472"/>
      <c r="FH1288" s="472"/>
      <c r="FI1288" s="472"/>
      <c r="FJ1288" s="472"/>
      <c r="FK1288" s="472"/>
      <c r="FL1288" s="472"/>
      <c r="FM1288" s="472"/>
      <c r="FN1288" s="472"/>
      <c r="FO1288" s="472"/>
      <c r="FP1288" s="472"/>
      <c r="FQ1288" s="472"/>
      <c r="FR1288" s="472"/>
      <c r="FS1288" s="472"/>
      <c r="FT1288" s="472"/>
      <c r="FU1288" s="472"/>
      <c r="FV1288" s="472"/>
      <c r="FW1288" s="472"/>
      <c r="FX1288" s="472"/>
      <c r="FY1288" s="472"/>
      <c r="FZ1288" s="472"/>
      <c r="GA1288" s="472"/>
      <c r="GB1288" s="472"/>
      <c r="GC1288" s="472"/>
      <c r="GD1288" s="472"/>
      <c r="GE1288" s="472"/>
      <c r="GF1288" s="472"/>
      <c r="GG1288" s="472"/>
      <c r="GH1288" s="472"/>
      <c r="GI1288" s="472"/>
      <c r="GJ1288" s="472"/>
      <c r="GK1288" s="472"/>
      <c r="GL1288" s="472"/>
      <c r="GM1288" s="472"/>
      <c r="GN1288" s="472"/>
      <c r="GO1288" s="472"/>
      <c r="GP1288" s="472"/>
      <c r="GQ1288" s="472"/>
      <c r="GR1288" s="472"/>
      <c r="GS1288" s="472"/>
      <c r="GT1288" s="472"/>
      <c r="GU1288" s="472"/>
      <c r="GV1288" s="472"/>
    </row>
    <row r="1289" spans="1:204" s="473" customFormat="1" x14ac:dyDescent="0.2">
      <c r="A1289" s="476"/>
      <c r="B1289" s="531" t="s">
        <v>3959</v>
      </c>
      <c r="C1289" s="475" t="s">
        <v>279</v>
      </c>
      <c r="D1289" s="478">
        <v>3</v>
      </c>
      <c r="E1289" s="478"/>
      <c r="F1289" s="478"/>
      <c r="G1289" s="478"/>
      <c r="H1289" s="478"/>
      <c r="I1289" s="478"/>
      <c r="J1289" s="478"/>
      <c r="K1289" s="478"/>
      <c r="L1289" s="478">
        <v>3</v>
      </c>
      <c r="M1289" s="478"/>
      <c r="N1289" s="478"/>
      <c r="O1289" s="478"/>
      <c r="P1289" s="478"/>
      <c r="Q1289" s="478"/>
      <c r="R1289" s="478"/>
      <c r="S1289" s="478"/>
      <c r="T1289" s="478"/>
      <c r="U1289" s="478"/>
      <c r="V1289" s="478"/>
      <c r="W1289" s="478"/>
      <c r="X1289" s="478">
        <v>0</v>
      </c>
      <c r="Y1289" s="478"/>
      <c r="Z1289" s="478"/>
      <c r="AA1289" s="478"/>
      <c r="AB1289" s="478"/>
      <c r="AC1289" s="478"/>
      <c r="AD1289" s="478"/>
      <c r="AE1289" s="478"/>
      <c r="AF1289" s="478"/>
      <c r="AG1289" s="478"/>
      <c r="AH1289" s="478"/>
      <c r="AI1289" s="478"/>
      <c r="AJ1289" s="478"/>
      <c r="AK1289" s="478"/>
      <c r="AL1289" s="478"/>
      <c r="AM1289" s="478"/>
      <c r="AN1289" s="478"/>
      <c r="AO1289" s="478"/>
      <c r="AP1289" s="478"/>
      <c r="AQ1289" s="478"/>
      <c r="AR1289" s="478"/>
      <c r="AS1289" s="478"/>
      <c r="AT1289" s="478"/>
      <c r="AU1289" s="478"/>
      <c r="AV1289" s="478"/>
      <c r="AW1289" s="478"/>
      <c r="AX1289" s="478"/>
      <c r="AY1289" s="478"/>
      <c r="AZ1289" s="478"/>
      <c r="BA1289" s="478"/>
      <c r="BB1289" s="478"/>
      <c r="BC1289" s="478"/>
      <c r="BD1289" s="475" t="s">
        <v>2979</v>
      </c>
      <c r="BE1289" s="495" t="s">
        <v>2979</v>
      </c>
      <c r="BF1289" s="472">
        <v>2017</v>
      </c>
      <c r="BG1289" s="472">
        <v>3</v>
      </c>
      <c r="BH1289" s="472">
        <v>0</v>
      </c>
      <c r="BI1289" s="472"/>
      <c r="BJ1289" s="472"/>
      <c r="BK1289" s="472"/>
      <c r="BL1289" s="472"/>
      <c r="BM1289" s="472"/>
      <c r="BN1289" s="472"/>
      <c r="BO1289" s="472"/>
      <c r="BP1289" s="472"/>
      <c r="BQ1289" s="472"/>
      <c r="BR1289" s="472"/>
      <c r="BS1289" s="472"/>
      <c r="BT1289" s="472"/>
      <c r="BU1289" s="472"/>
      <c r="BV1289" s="472"/>
      <c r="BW1289" s="472"/>
      <c r="BX1289" s="472"/>
      <c r="BY1289" s="472"/>
      <c r="BZ1289" s="472"/>
      <c r="CA1289" s="472"/>
      <c r="CB1289" s="472"/>
      <c r="CC1289" s="472"/>
      <c r="CD1289" s="472"/>
      <c r="CE1289" s="472"/>
      <c r="CF1289" s="472"/>
      <c r="CG1289" s="472"/>
      <c r="CH1289" s="472"/>
      <c r="CI1289" s="472"/>
      <c r="CJ1289" s="472"/>
      <c r="CK1289" s="472"/>
      <c r="CL1289" s="472"/>
      <c r="CM1289" s="472"/>
      <c r="CN1289" s="472"/>
      <c r="CO1289" s="472"/>
      <c r="CP1289" s="472"/>
      <c r="CQ1289" s="472"/>
      <c r="CR1289" s="472"/>
      <c r="CS1289" s="472"/>
      <c r="CT1289" s="472"/>
      <c r="CU1289" s="472"/>
      <c r="CV1289" s="472"/>
      <c r="CW1289" s="472"/>
      <c r="CX1289" s="472"/>
      <c r="CY1289" s="472"/>
      <c r="CZ1289" s="472"/>
      <c r="DA1289" s="472"/>
      <c r="DB1289" s="472"/>
      <c r="DC1289" s="472"/>
      <c r="DD1289" s="472"/>
      <c r="DE1289" s="472"/>
      <c r="DF1289" s="472"/>
      <c r="DG1289" s="472"/>
      <c r="DH1289" s="472"/>
      <c r="DI1289" s="472"/>
      <c r="DJ1289" s="472"/>
      <c r="DK1289" s="472"/>
      <c r="DL1289" s="472"/>
      <c r="DM1289" s="472"/>
      <c r="DN1289" s="472"/>
      <c r="DO1289" s="472"/>
      <c r="DP1289" s="472"/>
      <c r="DQ1289" s="472"/>
      <c r="DR1289" s="472"/>
      <c r="DS1289" s="472"/>
      <c r="DT1289" s="472"/>
      <c r="DU1289" s="472"/>
      <c r="DV1289" s="472"/>
      <c r="DW1289" s="472"/>
      <c r="DX1289" s="472"/>
      <c r="DY1289" s="472"/>
      <c r="DZ1289" s="472"/>
      <c r="EA1289" s="472"/>
      <c r="EB1289" s="472"/>
      <c r="EC1289" s="472"/>
      <c r="ED1289" s="472"/>
      <c r="EE1289" s="472"/>
      <c r="EF1289" s="472"/>
      <c r="EG1289" s="472"/>
      <c r="EH1289" s="472"/>
      <c r="EI1289" s="472"/>
      <c r="EJ1289" s="472"/>
      <c r="EK1289" s="472"/>
      <c r="EL1289" s="472"/>
      <c r="EM1289" s="472"/>
      <c r="EN1289" s="472"/>
      <c r="EO1289" s="472"/>
      <c r="EP1289" s="472"/>
      <c r="EQ1289" s="472"/>
      <c r="ER1289" s="472"/>
      <c r="ES1289" s="472"/>
      <c r="ET1289" s="472"/>
      <c r="EU1289" s="472"/>
      <c r="EV1289" s="472"/>
      <c r="EW1289" s="472"/>
      <c r="EX1289" s="472"/>
      <c r="EY1289" s="472"/>
      <c r="EZ1289" s="472"/>
      <c r="FA1289" s="472"/>
      <c r="FB1289" s="472"/>
      <c r="FC1289" s="472"/>
      <c r="FD1289" s="472"/>
      <c r="FE1289" s="472"/>
      <c r="FF1289" s="472"/>
      <c r="FG1289" s="472"/>
      <c r="FH1289" s="472"/>
      <c r="FI1289" s="472"/>
      <c r="FJ1289" s="472"/>
      <c r="FK1289" s="472"/>
      <c r="FL1289" s="472"/>
      <c r="FM1289" s="472"/>
      <c r="FN1289" s="472"/>
      <c r="FO1289" s="472"/>
      <c r="FP1289" s="472"/>
      <c r="FQ1289" s="472"/>
      <c r="FR1289" s="472"/>
      <c r="FS1289" s="472"/>
      <c r="FT1289" s="472"/>
      <c r="FU1289" s="472"/>
      <c r="FV1289" s="472"/>
      <c r="FW1289" s="472"/>
      <c r="FX1289" s="472"/>
      <c r="FY1289" s="472"/>
      <c r="FZ1289" s="472"/>
      <c r="GA1289" s="472"/>
      <c r="GB1289" s="472"/>
      <c r="GC1289" s="472"/>
      <c r="GD1289" s="472"/>
      <c r="GE1289" s="472"/>
      <c r="GF1289" s="472"/>
      <c r="GG1289" s="472"/>
      <c r="GH1289" s="472"/>
      <c r="GI1289" s="472"/>
      <c r="GJ1289" s="472"/>
      <c r="GK1289" s="472"/>
      <c r="GL1289" s="472"/>
      <c r="GM1289" s="472"/>
      <c r="GN1289" s="472"/>
      <c r="GO1289" s="472"/>
      <c r="GP1289" s="472"/>
      <c r="GQ1289" s="472"/>
      <c r="GR1289" s="472"/>
      <c r="GS1289" s="472"/>
      <c r="GT1289" s="472"/>
      <c r="GU1289" s="472"/>
      <c r="GV1289" s="472"/>
    </row>
    <row r="1290" spans="1:204" s="473" customFormat="1" x14ac:dyDescent="0.2">
      <c r="A1290" s="476"/>
      <c r="B1290" s="494" t="s">
        <v>3960</v>
      </c>
      <c r="C1290" s="475" t="s">
        <v>279</v>
      </c>
      <c r="D1290" s="478">
        <v>7</v>
      </c>
      <c r="E1290" s="478"/>
      <c r="F1290" s="478"/>
      <c r="G1290" s="478"/>
      <c r="H1290" s="478"/>
      <c r="I1290" s="478"/>
      <c r="J1290" s="478"/>
      <c r="K1290" s="478"/>
      <c r="L1290" s="478">
        <v>7</v>
      </c>
      <c r="M1290" s="478"/>
      <c r="N1290" s="478"/>
      <c r="O1290" s="478"/>
      <c r="P1290" s="478"/>
      <c r="Q1290" s="478"/>
      <c r="R1290" s="478"/>
      <c r="S1290" s="478"/>
      <c r="T1290" s="478"/>
      <c r="U1290" s="478"/>
      <c r="V1290" s="478"/>
      <c r="W1290" s="478"/>
      <c r="X1290" s="478">
        <v>0</v>
      </c>
      <c r="Y1290" s="478"/>
      <c r="Z1290" s="478"/>
      <c r="AA1290" s="478"/>
      <c r="AB1290" s="478"/>
      <c r="AC1290" s="478"/>
      <c r="AD1290" s="478"/>
      <c r="AE1290" s="478"/>
      <c r="AF1290" s="478"/>
      <c r="AG1290" s="478"/>
      <c r="AH1290" s="478"/>
      <c r="AI1290" s="478"/>
      <c r="AJ1290" s="478"/>
      <c r="AK1290" s="478"/>
      <c r="AL1290" s="478"/>
      <c r="AM1290" s="478"/>
      <c r="AN1290" s="478"/>
      <c r="AO1290" s="478"/>
      <c r="AP1290" s="478"/>
      <c r="AQ1290" s="478"/>
      <c r="AR1290" s="478"/>
      <c r="AS1290" s="478"/>
      <c r="AT1290" s="478"/>
      <c r="AU1290" s="478"/>
      <c r="AV1290" s="478"/>
      <c r="AW1290" s="478"/>
      <c r="AX1290" s="478"/>
      <c r="AY1290" s="478"/>
      <c r="AZ1290" s="478"/>
      <c r="BA1290" s="478"/>
      <c r="BB1290" s="478"/>
      <c r="BC1290" s="478"/>
      <c r="BD1290" s="475" t="s">
        <v>3013</v>
      </c>
      <c r="BE1290" s="495" t="s">
        <v>3013</v>
      </c>
      <c r="BF1290" s="472">
        <v>2017</v>
      </c>
      <c r="BG1290" s="472">
        <v>7</v>
      </c>
      <c r="BH1290" s="472">
        <v>0</v>
      </c>
      <c r="BI1290" s="472"/>
      <c r="BJ1290" s="472"/>
      <c r="BK1290" s="472"/>
      <c r="BL1290" s="472"/>
      <c r="BM1290" s="472"/>
      <c r="BN1290" s="472"/>
      <c r="BO1290" s="472"/>
      <c r="BP1290" s="472"/>
      <c r="BQ1290" s="472"/>
      <c r="BR1290" s="472"/>
      <c r="BS1290" s="472"/>
      <c r="BT1290" s="472"/>
      <c r="BU1290" s="472"/>
      <c r="BV1290" s="472"/>
      <c r="BW1290" s="472"/>
      <c r="BX1290" s="472"/>
      <c r="BY1290" s="472"/>
      <c r="BZ1290" s="472"/>
      <c r="CA1290" s="472"/>
      <c r="CB1290" s="472"/>
      <c r="CC1290" s="472"/>
      <c r="CD1290" s="472"/>
      <c r="CE1290" s="472"/>
      <c r="CF1290" s="472"/>
      <c r="CG1290" s="472"/>
      <c r="CH1290" s="472"/>
      <c r="CI1290" s="472"/>
      <c r="CJ1290" s="472"/>
      <c r="CK1290" s="472"/>
      <c r="CL1290" s="472"/>
      <c r="CM1290" s="472"/>
      <c r="CN1290" s="472"/>
      <c r="CO1290" s="472"/>
      <c r="CP1290" s="472"/>
      <c r="CQ1290" s="472"/>
      <c r="CR1290" s="472"/>
      <c r="CS1290" s="472"/>
      <c r="CT1290" s="472"/>
      <c r="CU1290" s="472"/>
      <c r="CV1290" s="472"/>
      <c r="CW1290" s="472"/>
      <c r="CX1290" s="472"/>
      <c r="CY1290" s="472"/>
      <c r="CZ1290" s="472"/>
      <c r="DA1290" s="472"/>
      <c r="DB1290" s="472"/>
      <c r="DC1290" s="472"/>
      <c r="DD1290" s="472"/>
      <c r="DE1290" s="472"/>
      <c r="DF1290" s="472"/>
      <c r="DG1290" s="472"/>
      <c r="DH1290" s="472"/>
      <c r="DI1290" s="472"/>
      <c r="DJ1290" s="472"/>
      <c r="DK1290" s="472"/>
      <c r="DL1290" s="472"/>
      <c r="DM1290" s="472"/>
      <c r="DN1290" s="472"/>
      <c r="DO1290" s="472"/>
      <c r="DP1290" s="472"/>
      <c r="DQ1290" s="472"/>
      <c r="DR1290" s="472"/>
      <c r="DS1290" s="472"/>
      <c r="DT1290" s="472"/>
      <c r="DU1290" s="472"/>
      <c r="DV1290" s="472"/>
      <c r="DW1290" s="472"/>
      <c r="DX1290" s="472"/>
      <c r="DY1290" s="472"/>
      <c r="DZ1290" s="472"/>
      <c r="EA1290" s="472"/>
      <c r="EB1290" s="472"/>
      <c r="EC1290" s="472"/>
      <c r="ED1290" s="472"/>
      <c r="EE1290" s="472"/>
      <c r="EF1290" s="472"/>
      <c r="EG1290" s="472"/>
      <c r="EH1290" s="472"/>
      <c r="EI1290" s="472"/>
      <c r="EJ1290" s="472"/>
      <c r="EK1290" s="472"/>
      <c r="EL1290" s="472"/>
      <c r="EM1290" s="472"/>
      <c r="EN1290" s="472"/>
      <c r="EO1290" s="472"/>
      <c r="EP1290" s="472"/>
      <c r="EQ1290" s="472"/>
      <c r="ER1290" s="472"/>
      <c r="ES1290" s="472"/>
      <c r="ET1290" s="472"/>
      <c r="EU1290" s="472"/>
      <c r="EV1290" s="472"/>
      <c r="EW1290" s="472"/>
      <c r="EX1290" s="472"/>
      <c r="EY1290" s="472"/>
      <c r="EZ1290" s="472"/>
      <c r="FA1290" s="472"/>
      <c r="FB1290" s="472"/>
      <c r="FC1290" s="472"/>
      <c r="FD1290" s="472"/>
      <c r="FE1290" s="472"/>
      <c r="FF1290" s="472"/>
      <c r="FG1290" s="472"/>
      <c r="FH1290" s="472"/>
      <c r="FI1290" s="472"/>
      <c r="FJ1290" s="472"/>
      <c r="FK1290" s="472"/>
      <c r="FL1290" s="472"/>
      <c r="FM1290" s="472"/>
      <c r="FN1290" s="472"/>
      <c r="FO1290" s="472"/>
      <c r="FP1290" s="472"/>
      <c r="FQ1290" s="472"/>
      <c r="FR1290" s="472"/>
      <c r="FS1290" s="472"/>
      <c r="FT1290" s="472"/>
      <c r="FU1290" s="472"/>
      <c r="FV1290" s="472"/>
      <c r="FW1290" s="472"/>
      <c r="FX1290" s="472"/>
      <c r="FY1290" s="472"/>
      <c r="FZ1290" s="472"/>
      <c r="GA1290" s="472"/>
      <c r="GB1290" s="472"/>
      <c r="GC1290" s="472"/>
      <c r="GD1290" s="472"/>
      <c r="GE1290" s="472"/>
      <c r="GF1290" s="472"/>
      <c r="GG1290" s="472"/>
      <c r="GH1290" s="472"/>
      <c r="GI1290" s="472"/>
      <c r="GJ1290" s="472"/>
      <c r="GK1290" s="472"/>
      <c r="GL1290" s="472"/>
      <c r="GM1290" s="472"/>
      <c r="GN1290" s="472"/>
      <c r="GO1290" s="472"/>
      <c r="GP1290" s="472"/>
      <c r="GQ1290" s="472"/>
      <c r="GR1290" s="472"/>
      <c r="GS1290" s="472"/>
      <c r="GT1290" s="472"/>
      <c r="GU1290" s="472"/>
      <c r="GV1290" s="472"/>
    </row>
    <row r="1291" spans="1:204" s="473" customFormat="1" x14ac:dyDescent="0.2">
      <c r="A1291" s="476"/>
      <c r="B1291" s="494" t="s">
        <v>3961</v>
      </c>
      <c r="C1291" s="475" t="s">
        <v>279</v>
      </c>
      <c r="D1291" s="478">
        <v>3</v>
      </c>
      <c r="E1291" s="478"/>
      <c r="F1291" s="478"/>
      <c r="G1291" s="478"/>
      <c r="H1291" s="478"/>
      <c r="I1291" s="478"/>
      <c r="J1291" s="478"/>
      <c r="K1291" s="478"/>
      <c r="L1291" s="478"/>
      <c r="M1291" s="478"/>
      <c r="N1291" s="478"/>
      <c r="O1291" s="478"/>
      <c r="P1291" s="478"/>
      <c r="Q1291" s="478"/>
      <c r="R1291" s="478"/>
      <c r="S1291" s="478"/>
      <c r="T1291" s="478"/>
      <c r="U1291" s="478"/>
      <c r="V1291" s="478"/>
      <c r="W1291" s="478"/>
      <c r="X1291" s="478">
        <v>0</v>
      </c>
      <c r="Y1291" s="478"/>
      <c r="Z1291" s="478"/>
      <c r="AA1291" s="478"/>
      <c r="AB1291" s="478"/>
      <c r="AC1291" s="478"/>
      <c r="AD1291" s="478"/>
      <c r="AE1291" s="478"/>
      <c r="AF1291" s="478"/>
      <c r="AG1291" s="478"/>
      <c r="AH1291" s="478"/>
      <c r="AI1291" s="478"/>
      <c r="AJ1291" s="478"/>
      <c r="AK1291" s="478"/>
      <c r="AL1291" s="478"/>
      <c r="AM1291" s="478"/>
      <c r="AN1291" s="478"/>
      <c r="AO1291" s="478"/>
      <c r="AP1291" s="478"/>
      <c r="AQ1291" s="478"/>
      <c r="AR1291" s="478"/>
      <c r="AS1291" s="478"/>
      <c r="AT1291" s="478"/>
      <c r="AU1291" s="478"/>
      <c r="AV1291" s="478"/>
      <c r="AW1291" s="478"/>
      <c r="AX1291" s="478"/>
      <c r="AY1291" s="478"/>
      <c r="AZ1291" s="478"/>
      <c r="BA1291" s="478"/>
      <c r="BB1291" s="478"/>
      <c r="BC1291" s="478"/>
      <c r="BD1291" s="475" t="s">
        <v>1571</v>
      </c>
      <c r="BE1291" s="495"/>
      <c r="BF1291" s="472"/>
      <c r="BG1291" s="472">
        <v>0</v>
      </c>
      <c r="BH1291" s="472">
        <v>3</v>
      </c>
      <c r="BI1291" s="472"/>
      <c r="BJ1291" s="472"/>
      <c r="BK1291" s="472"/>
      <c r="BL1291" s="472"/>
      <c r="BM1291" s="472"/>
      <c r="BN1291" s="472"/>
      <c r="BO1291" s="472"/>
      <c r="BP1291" s="472"/>
      <c r="BQ1291" s="472"/>
      <c r="BR1291" s="472"/>
      <c r="BS1291" s="472"/>
      <c r="BT1291" s="472"/>
      <c r="BU1291" s="472"/>
      <c r="BV1291" s="472"/>
      <c r="BW1291" s="472"/>
      <c r="BX1291" s="472"/>
      <c r="BY1291" s="472"/>
      <c r="BZ1291" s="472"/>
      <c r="CA1291" s="472"/>
      <c r="CB1291" s="472"/>
      <c r="CC1291" s="472"/>
      <c r="CD1291" s="472"/>
      <c r="CE1291" s="472"/>
      <c r="CF1291" s="472"/>
      <c r="CG1291" s="472"/>
      <c r="CH1291" s="472"/>
      <c r="CI1291" s="472"/>
      <c r="CJ1291" s="472"/>
      <c r="CK1291" s="472"/>
      <c r="CL1291" s="472"/>
      <c r="CM1291" s="472"/>
      <c r="CN1291" s="472"/>
      <c r="CO1291" s="472"/>
      <c r="CP1291" s="472"/>
      <c r="CQ1291" s="472"/>
      <c r="CR1291" s="472"/>
      <c r="CS1291" s="472"/>
      <c r="CT1291" s="472"/>
      <c r="CU1291" s="472"/>
      <c r="CV1291" s="472"/>
      <c r="CW1291" s="472"/>
      <c r="CX1291" s="472"/>
      <c r="CY1291" s="472"/>
      <c r="CZ1291" s="472"/>
      <c r="DA1291" s="472"/>
      <c r="DB1291" s="472"/>
      <c r="DC1291" s="472"/>
      <c r="DD1291" s="472"/>
      <c r="DE1291" s="472"/>
      <c r="DF1291" s="472"/>
      <c r="DG1291" s="472"/>
      <c r="DH1291" s="472"/>
      <c r="DI1291" s="472"/>
      <c r="DJ1291" s="472"/>
      <c r="DK1291" s="472"/>
      <c r="DL1291" s="472"/>
      <c r="DM1291" s="472"/>
      <c r="DN1291" s="472"/>
      <c r="DO1291" s="472"/>
      <c r="DP1291" s="472"/>
      <c r="DQ1291" s="472"/>
      <c r="DR1291" s="472"/>
      <c r="DS1291" s="472"/>
      <c r="DT1291" s="472"/>
      <c r="DU1291" s="472"/>
      <c r="DV1291" s="472"/>
      <c r="DW1291" s="472"/>
      <c r="DX1291" s="472"/>
      <c r="DY1291" s="472"/>
      <c r="DZ1291" s="472"/>
      <c r="EA1291" s="472"/>
      <c r="EB1291" s="472"/>
      <c r="EC1291" s="472"/>
      <c r="ED1291" s="472"/>
      <c r="EE1291" s="472"/>
      <c r="EF1291" s="472"/>
      <c r="EG1291" s="472"/>
      <c r="EH1291" s="472"/>
      <c r="EI1291" s="472"/>
      <c r="EJ1291" s="472"/>
      <c r="EK1291" s="472"/>
      <c r="EL1291" s="472"/>
      <c r="EM1291" s="472"/>
      <c r="EN1291" s="472"/>
      <c r="EO1291" s="472"/>
      <c r="EP1291" s="472"/>
      <c r="EQ1291" s="472"/>
      <c r="ER1291" s="472"/>
      <c r="ES1291" s="472"/>
      <c r="ET1291" s="472"/>
      <c r="EU1291" s="472"/>
      <c r="EV1291" s="472"/>
      <c r="EW1291" s="472"/>
      <c r="EX1291" s="472"/>
      <c r="EY1291" s="472"/>
      <c r="EZ1291" s="472"/>
      <c r="FA1291" s="472"/>
      <c r="FB1291" s="472"/>
      <c r="FC1291" s="472"/>
      <c r="FD1291" s="472"/>
      <c r="FE1291" s="472"/>
      <c r="FF1291" s="472"/>
      <c r="FG1291" s="472"/>
      <c r="FH1291" s="472"/>
      <c r="FI1291" s="472"/>
      <c r="FJ1291" s="472"/>
      <c r="FK1291" s="472"/>
      <c r="FL1291" s="472"/>
      <c r="FM1291" s="472"/>
      <c r="FN1291" s="472"/>
      <c r="FO1291" s="472"/>
      <c r="FP1291" s="472"/>
      <c r="FQ1291" s="472"/>
      <c r="FR1291" s="472"/>
      <c r="FS1291" s="472"/>
      <c r="FT1291" s="472"/>
      <c r="FU1291" s="472"/>
      <c r="FV1291" s="472"/>
      <c r="FW1291" s="472"/>
      <c r="FX1291" s="472"/>
      <c r="FY1291" s="472"/>
      <c r="FZ1291" s="472"/>
      <c r="GA1291" s="472"/>
      <c r="GB1291" s="472"/>
      <c r="GC1291" s="472"/>
      <c r="GD1291" s="472"/>
      <c r="GE1291" s="472"/>
      <c r="GF1291" s="472"/>
      <c r="GG1291" s="472"/>
      <c r="GH1291" s="472"/>
      <c r="GI1291" s="472"/>
      <c r="GJ1291" s="472"/>
      <c r="GK1291" s="472"/>
      <c r="GL1291" s="472"/>
      <c r="GM1291" s="472"/>
      <c r="GN1291" s="472"/>
      <c r="GO1291" s="472"/>
      <c r="GP1291" s="472"/>
      <c r="GQ1291" s="472"/>
      <c r="GR1291" s="472"/>
      <c r="GS1291" s="472"/>
      <c r="GT1291" s="472"/>
      <c r="GU1291" s="472"/>
      <c r="GV1291" s="472"/>
    </row>
    <row r="1292" spans="1:204" s="473" customFormat="1" ht="32" x14ac:dyDescent="0.2">
      <c r="A1292" s="476"/>
      <c r="B1292" s="507" t="s">
        <v>3962</v>
      </c>
      <c r="C1292" s="475" t="s">
        <v>279</v>
      </c>
      <c r="D1292" s="478">
        <v>6</v>
      </c>
      <c r="E1292" s="478"/>
      <c r="F1292" s="478"/>
      <c r="G1292" s="478"/>
      <c r="H1292" s="478"/>
      <c r="I1292" s="478"/>
      <c r="J1292" s="478"/>
      <c r="K1292" s="478"/>
      <c r="L1292" s="478"/>
      <c r="M1292" s="478"/>
      <c r="N1292" s="478"/>
      <c r="O1292" s="478"/>
      <c r="P1292" s="478"/>
      <c r="Q1292" s="478"/>
      <c r="R1292" s="478"/>
      <c r="S1292" s="478"/>
      <c r="T1292" s="478"/>
      <c r="U1292" s="478"/>
      <c r="V1292" s="478"/>
      <c r="W1292" s="478"/>
      <c r="X1292" s="478">
        <v>0</v>
      </c>
      <c r="Y1292" s="478"/>
      <c r="Z1292" s="478"/>
      <c r="AA1292" s="478"/>
      <c r="AB1292" s="478"/>
      <c r="AC1292" s="478"/>
      <c r="AD1292" s="478"/>
      <c r="AE1292" s="478"/>
      <c r="AF1292" s="478"/>
      <c r="AG1292" s="478"/>
      <c r="AH1292" s="478"/>
      <c r="AI1292" s="478"/>
      <c r="AJ1292" s="478"/>
      <c r="AK1292" s="478"/>
      <c r="AL1292" s="478"/>
      <c r="AM1292" s="478"/>
      <c r="AN1292" s="478"/>
      <c r="AO1292" s="478"/>
      <c r="AP1292" s="478"/>
      <c r="AQ1292" s="478"/>
      <c r="AR1292" s="478"/>
      <c r="AS1292" s="478"/>
      <c r="AT1292" s="478"/>
      <c r="AU1292" s="478"/>
      <c r="AV1292" s="478"/>
      <c r="AW1292" s="478"/>
      <c r="AX1292" s="478">
        <v>6</v>
      </c>
      <c r="AY1292" s="478"/>
      <c r="AZ1292" s="478"/>
      <c r="BA1292" s="478"/>
      <c r="BB1292" s="478"/>
      <c r="BC1292" s="478"/>
      <c r="BD1292" s="475" t="s">
        <v>1571</v>
      </c>
      <c r="BE1292" s="495" t="s">
        <v>1571</v>
      </c>
      <c r="BF1292" s="472">
        <v>2017</v>
      </c>
      <c r="BG1292" s="472">
        <v>6</v>
      </c>
      <c r="BH1292" s="472">
        <v>0</v>
      </c>
      <c r="BI1292" s="472"/>
      <c r="BJ1292" s="472"/>
      <c r="BK1292" s="472"/>
      <c r="BL1292" s="472"/>
      <c r="BM1292" s="472"/>
      <c r="BN1292" s="472"/>
      <c r="BO1292" s="472"/>
      <c r="BP1292" s="472"/>
      <c r="BQ1292" s="472"/>
      <c r="BR1292" s="472"/>
      <c r="BS1292" s="472"/>
      <c r="BT1292" s="472"/>
      <c r="BU1292" s="472"/>
      <c r="BV1292" s="472"/>
      <c r="BW1292" s="472"/>
      <c r="BX1292" s="472"/>
      <c r="BY1292" s="472"/>
      <c r="BZ1292" s="472"/>
      <c r="CA1292" s="472"/>
      <c r="CB1292" s="472"/>
      <c r="CC1292" s="472"/>
      <c r="CD1292" s="472"/>
      <c r="CE1292" s="472"/>
      <c r="CF1292" s="472"/>
      <c r="CG1292" s="472"/>
      <c r="CH1292" s="472"/>
      <c r="CI1292" s="472"/>
      <c r="CJ1292" s="472"/>
      <c r="CK1292" s="472"/>
      <c r="CL1292" s="472"/>
      <c r="CM1292" s="472"/>
      <c r="CN1292" s="472"/>
      <c r="CO1292" s="472"/>
      <c r="CP1292" s="472"/>
      <c r="CQ1292" s="472"/>
      <c r="CR1292" s="472"/>
      <c r="CS1292" s="472"/>
      <c r="CT1292" s="472"/>
      <c r="CU1292" s="472"/>
      <c r="CV1292" s="472"/>
      <c r="CW1292" s="472"/>
      <c r="CX1292" s="472"/>
      <c r="CY1292" s="472"/>
      <c r="CZ1292" s="472"/>
      <c r="DA1292" s="472"/>
      <c r="DB1292" s="472"/>
      <c r="DC1292" s="472"/>
      <c r="DD1292" s="472"/>
      <c r="DE1292" s="472"/>
      <c r="DF1292" s="472"/>
      <c r="DG1292" s="472"/>
      <c r="DH1292" s="472"/>
      <c r="DI1292" s="472"/>
      <c r="DJ1292" s="472"/>
      <c r="DK1292" s="472"/>
      <c r="DL1292" s="472"/>
      <c r="DM1292" s="472"/>
      <c r="DN1292" s="472"/>
      <c r="DO1292" s="472"/>
      <c r="DP1292" s="472"/>
      <c r="DQ1292" s="472"/>
      <c r="DR1292" s="472"/>
      <c r="DS1292" s="472"/>
      <c r="DT1292" s="472"/>
      <c r="DU1292" s="472"/>
      <c r="DV1292" s="472"/>
      <c r="DW1292" s="472"/>
      <c r="DX1292" s="472"/>
      <c r="DY1292" s="472"/>
      <c r="DZ1292" s="472"/>
      <c r="EA1292" s="472"/>
      <c r="EB1292" s="472"/>
      <c r="EC1292" s="472"/>
      <c r="ED1292" s="472"/>
      <c r="EE1292" s="472"/>
      <c r="EF1292" s="472"/>
      <c r="EG1292" s="472"/>
      <c r="EH1292" s="472"/>
      <c r="EI1292" s="472"/>
      <c r="EJ1292" s="472"/>
      <c r="EK1292" s="472"/>
      <c r="EL1292" s="472"/>
      <c r="EM1292" s="472"/>
      <c r="EN1292" s="472"/>
      <c r="EO1292" s="472"/>
      <c r="EP1292" s="472"/>
      <c r="EQ1292" s="472"/>
      <c r="ER1292" s="472"/>
      <c r="ES1292" s="472"/>
      <c r="ET1292" s="472"/>
      <c r="EU1292" s="472"/>
      <c r="EV1292" s="472"/>
      <c r="EW1292" s="472"/>
      <c r="EX1292" s="472"/>
      <c r="EY1292" s="472"/>
      <c r="EZ1292" s="472"/>
      <c r="FA1292" s="472"/>
      <c r="FB1292" s="472"/>
      <c r="FC1292" s="472"/>
      <c r="FD1292" s="472"/>
      <c r="FE1292" s="472"/>
      <c r="FF1292" s="472"/>
      <c r="FG1292" s="472"/>
      <c r="FH1292" s="472"/>
      <c r="FI1292" s="472"/>
      <c r="FJ1292" s="472"/>
      <c r="FK1292" s="472"/>
      <c r="FL1292" s="472"/>
      <c r="FM1292" s="472"/>
      <c r="FN1292" s="472"/>
      <c r="FO1292" s="472"/>
      <c r="FP1292" s="472"/>
      <c r="FQ1292" s="472"/>
      <c r="FR1292" s="472"/>
      <c r="FS1292" s="472"/>
      <c r="FT1292" s="472"/>
      <c r="FU1292" s="472"/>
      <c r="FV1292" s="472"/>
      <c r="FW1292" s="472"/>
      <c r="FX1292" s="472"/>
      <c r="FY1292" s="472"/>
      <c r="FZ1292" s="472"/>
      <c r="GA1292" s="472"/>
      <c r="GB1292" s="472"/>
      <c r="GC1292" s="472"/>
      <c r="GD1292" s="472"/>
      <c r="GE1292" s="472"/>
      <c r="GF1292" s="472"/>
      <c r="GG1292" s="472"/>
      <c r="GH1292" s="472"/>
      <c r="GI1292" s="472"/>
      <c r="GJ1292" s="472"/>
      <c r="GK1292" s="472"/>
      <c r="GL1292" s="472"/>
      <c r="GM1292" s="472"/>
      <c r="GN1292" s="472"/>
      <c r="GO1292" s="472"/>
      <c r="GP1292" s="472"/>
      <c r="GQ1292" s="472"/>
      <c r="GR1292" s="472"/>
      <c r="GS1292" s="472"/>
      <c r="GT1292" s="472"/>
      <c r="GU1292" s="472"/>
      <c r="GV1292" s="472"/>
    </row>
    <row r="1293" spans="1:204" s="473" customFormat="1" x14ac:dyDescent="0.2">
      <c r="A1293" s="476"/>
      <c r="B1293" s="505" t="s">
        <v>3963</v>
      </c>
      <c r="C1293" s="475" t="s">
        <v>279</v>
      </c>
      <c r="D1293" s="478">
        <v>2</v>
      </c>
      <c r="E1293" s="478"/>
      <c r="F1293" s="478"/>
      <c r="G1293" s="478"/>
      <c r="H1293" s="478"/>
      <c r="I1293" s="478"/>
      <c r="J1293" s="478"/>
      <c r="K1293" s="478"/>
      <c r="L1293" s="478"/>
      <c r="M1293" s="478"/>
      <c r="N1293" s="478"/>
      <c r="O1293" s="478"/>
      <c r="P1293" s="478"/>
      <c r="Q1293" s="478"/>
      <c r="R1293" s="478"/>
      <c r="S1293" s="478"/>
      <c r="T1293" s="478"/>
      <c r="U1293" s="478"/>
      <c r="V1293" s="478"/>
      <c r="W1293" s="478"/>
      <c r="X1293" s="478">
        <v>0</v>
      </c>
      <c r="Y1293" s="478"/>
      <c r="Z1293" s="478"/>
      <c r="AA1293" s="478"/>
      <c r="AB1293" s="478"/>
      <c r="AC1293" s="478"/>
      <c r="AD1293" s="478"/>
      <c r="AE1293" s="478"/>
      <c r="AF1293" s="478"/>
      <c r="AG1293" s="478"/>
      <c r="AH1293" s="478"/>
      <c r="AI1293" s="478"/>
      <c r="AJ1293" s="478"/>
      <c r="AK1293" s="478"/>
      <c r="AL1293" s="478"/>
      <c r="AM1293" s="478"/>
      <c r="AN1293" s="478"/>
      <c r="AO1293" s="478"/>
      <c r="AP1293" s="478"/>
      <c r="AQ1293" s="478"/>
      <c r="AR1293" s="478"/>
      <c r="AS1293" s="478"/>
      <c r="AT1293" s="478"/>
      <c r="AU1293" s="478"/>
      <c r="AV1293" s="478"/>
      <c r="AW1293" s="478"/>
      <c r="AX1293" s="478">
        <v>2</v>
      </c>
      <c r="AY1293" s="478"/>
      <c r="AZ1293" s="478"/>
      <c r="BA1293" s="478"/>
      <c r="BB1293" s="478"/>
      <c r="BC1293" s="478"/>
      <c r="BD1293" s="475" t="s">
        <v>1571</v>
      </c>
      <c r="BE1293" s="495" t="s">
        <v>1571</v>
      </c>
      <c r="BF1293" s="472">
        <v>2017</v>
      </c>
      <c r="BG1293" s="472">
        <v>2</v>
      </c>
      <c r="BH1293" s="472">
        <v>0</v>
      </c>
      <c r="BI1293" s="472"/>
      <c r="BJ1293" s="472"/>
      <c r="BK1293" s="472"/>
      <c r="BL1293" s="472"/>
      <c r="BM1293" s="472"/>
      <c r="BN1293" s="472"/>
      <c r="BO1293" s="472"/>
      <c r="BP1293" s="472"/>
      <c r="BQ1293" s="472"/>
      <c r="BR1293" s="472"/>
      <c r="BS1293" s="472"/>
      <c r="BT1293" s="472"/>
      <c r="BU1293" s="472"/>
      <c r="BV1293" s="472"/>
      <c r="BW1293" s="472"/>
      <c r="BX1293" s="472"/>
      <c r="BY1293" s="472"/>
      <c r="BZ1293" s="472"/>
      <c r="CA1293" s="472"/>
      <c r="CB1293" s="472"/>
      <c r="CC1293" s="472"/>
      <c r="CD1293" s="472"/>
      <c r="CE1293" s="472"/>
      <c r="CF1293" s="472"/>
      <c r="CG1293" s="472"/>
      <c r="CH1293" s="472"/>
      <c r="CI1293" s="472"/>
      <c r="CJ1293" s="472"/>
      <c r="CK1293" s="472"/>
      <c r="CL1293" s="472"/>
      <c r="CM1293" s="472"/>
      <c r="CN1293" s="472"/>
      <c r="CO1293" s="472"/>
      <c r="CP1293" s="472"/>
      <c r="CQ1293" s="472"/>
      <c r="CR1293" s="472"/>
      <c r="CS1293" s="472"/>
      <c r="CT1293" s="472"/>
      <c r="CU1293" s="472"/>
      <c r="CV1293" s="472"/>
      <c r="CW1293" s="472"/>
      <c r="CX1293" s="472"/>
      <c r="CY1293" s="472"/>
      <c r="CZ1293" s="472"/>
      <c r="DA1293" s="472"/>
      <c r="DB1293" s="472"/>
      <c r="DC1293" s="472"/>
      <c r="DD1293" s="472"/>
      <c r="DE1293" s="472"/>
      <c r="DF1293" s="472"/>
      <c r="DG1293" s="472"/>
      <c r="DH1293" s="472"/>
      <c r="DI1293" s="472"/>
      <c r="DJ1293" s="472"/>
      <c r="DK1293" s="472"/>
      <c r="DL1293" s="472"/>
      <c r="DM1293" s="472"/>
      <c r="DN1293" s="472"/>
      <c r="DO1293" s="472"/>
      <c r="DP1293" s="472"/>
      <c r="DQ1293" s="472"/>
      <c r="DR1293" s="472"/>
      <c r="DS1293" s="472"/>
      <c r="DT1293" s="472"/>
      <c r="DU1293" s="472"/>
      <c r="DV1293" s="472"/>
      <c r="DW1293" s="472"/>
      <c r="DX1293" s="472"/>
      <c r="DY1293" s="472"/>
      <c r="DZ1293" s="472"/>
      <c r="EA1293" s="472"/>
      <c r="EB1293" s="472"/>
      <c r="EC1293" s="472"/>
      <c r="ED1293" s="472"/>
      <c r="EE1293" s="472"/>
      <c r="EF1293" s="472"/>
      <c r="EG1293" s="472"/>
      <c r="EH1293" s="472"/>
      <c r="EI1293" s="472"/>
      <c r="EJ1293" s="472"/>
      <c r="EK1293" s="472"/>
      <c r="EL1293" s="472"/>
      <c r="EM1293" s="472"/>
      <c r="EN1293" s="472"/>
      <c r="EO1293" s="472"/>
      <c r="EP1293" s="472"/>
      <c r="EQ1293" s="472"/>
      <c r="ER1293" s="472"/>
      <c r="ES1293" s="472"/>
      <c r="ET1293" s="472"/>
      <c r="EU1293" s="472"/>
      <c r="EV1293" s="472"/>
      <c r="EW1293" s="472"/>
      <c r="EX1293" s="472"/>
      <c r="EY1293" s="472"/>
      <c r="EZ1293" s="472"/>
      <c r="FA1293" s="472"/>
      <c r="FB1293" s="472"/>
      <c r="FC1293" s="472"/>
      <c r="FD1293" s="472"/>
      <c r="FE1293" s="472"/>
      <c r="FF1293" s="472"/>
      <c r="FG1293" s="472"/>
      <c r="FH1293" s="472"/>
      <c r="FI1293" s="472"/>
      <c r="FJ1293" s="472"/>
      <c r="FK1293" s="472"/>
      <c r="FL1293" s="472"/>
      <c r="FM1293" s="472"/>
      <c r="FN1293" s="472"/>
      <c r="FO1293" s="472"/>
      <c r="FP1293" s="472"/>
      <c r="FQ1293" s="472"/>
      <c r="FR1293" s="472"/>
      <c r="FS1293" s="472"/>
      <c r="FT1293" s="472"/>
      <c r="FU1293" s="472"/>
      <c r="FV1293" s="472"/>
      <c r="FW1293" s="472"/>
      <c r="FX1293" s="472"/>
      <c r="FY1293" s="472"/>
      <c r="FZ1293" s="472"/>
      <c r="GA1293" s="472"/>
      <c r="GB1293" s="472"/>
      <c r="GC1293" s="472"/>
      <c r="GD1293" s="472"/>
      <c r="GE1293" s="472"/>
      <c r="GF1293" s="472"/>
      <c r="GG1293" s="472"/>
      <c r="GH1293" s="472"/>
      <c r="GI1293" s="472"/>
      <c r="GJ1293" s="472"/>
      <c r="GK1293" s="472"/>
      <c r="GL1293" s="472"/>
      <c r="GM1293" s="472"/>
      <c r="GN1293" s="472"/>
      <c r="GO1293" s="472"/>
      <c r="GP1293" s="472"/>
      <c r="GQ1293" s="472"/>
      <c r="GR1293" s="472"/>
      <c r="GS1293" s="472"/>
      <c r="GT1293" s="472"/>
      <c r="GU1293" s="472"/>
      <c r="GV1293" s="472"/>
    </row>
    <row r="1294" spans="1:204" s="473" customFormat="1" x14ac:dyDescent="0.2">
      <c r="A1294" s="476"/>
      <c r="B1294" s="496" t="s">
        <v>3964</v>
      </c>
      <c r="C1294" s="475" t="s">
        <v>279</v>
      </c>
      <c r="D1294" s="478">
        <v>1.6</v>
      </c>
      <c r="E1294" s="478"/>
      <c r="F1294" s="478"/>
      <c r="G1294" s="478"/>
      <c r="H1294" s="478"/>
      <c r="I1294" s="478"/>
      <c r="J1294" s="478"/>
      <c r="K1294" s="478"/>
      <c r="L1294" s="478"/>
      <c r="M1294" s="478"/>
      <c r="N1294" s="478"/>
      <c r="O1294" s="478"/>
      <c r="P1294" s="478"/>
      <c r="Q1294" s="478"/>
      <c r="R1294" s="478"/>
      <c r="S1294" s="478"/>
      <c r="T1294" s="478"/>
      <c r="U1294" s="478"/>
      <c r="V1294" s="478"/>
      <c r="W1294" s="478"/>
      <c r="X1294" s="478">
        <v>0</v>
      </c>
      <c r="Y1294" s="478"/>
      <c r="Z1294" s="478"/>
      <c r="AA1294" s="478"/>
      <c r="AB1294" s="478"/>
      <c r="AC1294" s="478"/>
      <c r="AD1294" s="478"/>
      <c r="AE1294" s="478"/>
      <c r="AF1294" s="478"/>
      <c r="AG1294" s="478"/>
      <c r="AH1294" s="478"/>
      <c r="AI1294" s="478"/>
      <c r="AJ1294" s="478"/>
      <c r="AK1294" s="478"/>
      <c r="AL1294" s="478"/>
      <c r="AM1294" s="478"/>
      <c r="AN1294" s="478"/>
      <c r="AO1294" s="478"/>
      <c r="AP1294" s="478"/>
      <c r="AQ1294" s="478"/>
      <c r="AR1294" s="478"/>
      <c r="AS1294" s="478"/>
      <c r="AT1294" s="478"/>
      <c r="AU1294" s="478"/>
      <c r="AV1294" s="478"/>
      <c r="AW1294" s="478"/>
      <c r="AX1294" s="478"/>
      <c r="AY1294" s="478"/>
      <c r="AZ1294" s="478"/>
      <c r="BA1294" s="478"/>
      <c r="BB1294" s="478"/>
      <c r="BC1294" s="478"/>
      <c r="BD1294" s="475" t="s">
        <v>1581</v>
      </c>
      <c r="BE1294" s="495"/>
      <c r="BF1294" s="472"/>
      <c r="BG1294" s="472">
        <v>0</v>
      </c>
      <c r="BH1294" s="472">
        <v>1.6</v>
      </c>
      <c r="BI1294" s="472"/>
      <c r="BJ1294" s="472"/>
      <c r="BK1294" s="472"/>
      <c r="BL1294" s="472"/>
      <c r="BM1294" s="472"/>
      <c r="BN1294" s="472"/>
      <c r="BO1294" s="472"/>
      <c r="BP1294" s="472"/>
      <c r="BQ1294" s="472"/>
      <c r="BR1294" s="472"/>
      <c r="BS1294" s="472"/>
      <c r="BT1294" s="472"/>
      <c r="BU1294" s="472"/>
      <c r="BV1294" s="472"/>
      <c r="BW1294" s="472"/>
      <c r="BX1294" s="472"/>
      <c r="BY1294" s="472"/>
      <c r="BZ1294" s="472"/>
      <c r="CA1294" s="472"/>
      <c r="CB1294" s="472"/>
      <c r="CC1294" s="472"/>
      <c r="CD1294" s="472"/>
      <c r="CE1294" s="472"/>
      <c r="CF1294" s="472"/>
      <c r="CG1294" s="472"/>
      <c r="CH1294" s="472"/>
      <c r="CI1294" s="472"/>
      <c r="CJ1294" s="472"/>
      <c r="CK1294" s="472"/>
      <c r="CL1294" s="472"/>
      <c r="CM1294" s="472"/>
      <c r="CN1294" s="472"/>
      <c r="CO1294" s="472"/>
      <c r="CP1294" s="472"/>
      <c r="CQ1294" s="472"/>
      <c r="CR1294" s="472"/>
      <c r="CS1294" s="472"/>
      <c r="CT1294" s="472"/>
      <c r="CU1294" s="472"/>
      <c r="CV1294" s="472"/>
      <c r="CW1294" s="472"/>
      <c r="CX1294" s="472"/>
      <c r="CY1294" s="472"/>
      <c r="CZ1294" s="472"/>
      <c r="DA1294" s="472"/>
      <c r="DB1294" s="472"/>
      <c r="DC1294" s="472"/>
      <c r="DD1294" s="472"/>
      <c r="DE1294" s="472"/>
      <c r="DF1294" s="472"/>
      <c r="DG1294" s="472"/>
      <c r="DH1294" s="472"/>
      <c r="DI1294" s="472"/>
      <c r="DJ1294" s="472"/>
      <c r="DK1294" s="472"/>
      <c r="DL1294" s="472"/>
      <c r="DM1294" s="472"/>
      <c r="DN1294" s="472"/>
      <c r="DO1294" s="472"/>
      <c r="DP1294" s="472"/>
      <c r="DQ1294" s="472"/>
      <c r="DR1294" s="472"/>
      <c r="DS1294" s="472"/>
      <c r="DT1294" s="472"/>
      <c r="DU1294" s="472"/>
      <c r="DV1294" s="472"/>
      <c r="DW1294" s="472"/>
      <c r="DX1294" s="472"/>
      <c r="DY1294" s="472"/>
      <c r="DZ1294" s="472"/>
      <c r="EA1294" s="472"/>
      <c r="EB1294" s="472"/>
      <c r="EC1294" s="472"/>
      <c r="ED1294" s="472"/>
      <c r="EE1294" s="472"/>
      <c r="EF1294" s="472"/>
      <c r="EG1294" s="472"/>
      <c r="EH1294" s="472"/>
      <c r="EI1294" s="472"/>
      <c r="EJ1294" s="472"/>
      <c r="EK1294" s="472"/>
      <c r="EL1294" s="472"/>
      <c r="EM1294" s="472"/>
      <c r="EN1294" s="472"/>
      <c r="EO1294" s="472"/>
      <c r="EP1294" s="472"/>
      <c r="EQ1294" s="472"/>
      <c r="ER1294" s="472"/>
      <c r="ES1294" s="472"/>
      <c r="ET1294" s="472"/>
      <c r="EU1294" s="472"/>
      <c r="EV1294" s="472"/>
      <c r="EW1294" s="472"/>
      <c r="EX1294" s="472"/>
      <c r="EY1294" s="472"/>
      <c r="EZ1294" s="472"/>
      <c r="FA1294" s="472"/>
      <c r="FB1294" s="472"/>
      <c r="FC1294" s="472"/>
      <c r="FD1294" s="472"/>
      <c r="FE1294" s="472"/>
      <c r="FF1294" s="472"/>
      <c r="FG1294" s="472"/>
      <c r="FH1294" s="472"/>
      <c r="FI1294" s="472"/>
      <c r="FJ1294" s="472"/>
      <c r="FK1294" s="472"/>
      <c r="FL1294" s="472"/>
      <c r="FM1294" s="472"/>
      <c r="FN1294" s="472"/>
      <c r="FO1294" s="472"/>
      <c r="FP1294" s="472"/>
      <c r="FQ1294" s="472"/>
      <c r="FR1294" s="472"/>
      <c r="FS1294" s="472"/>
      <c r="FT1294" s="472"/>
      <c r="FU1294" s="472"/>
      <c r="FV1294" s="472"/>
      <c r="FW1294" s="472"/>
      <c r="FX1294" s="472"/>
      <c r="FY1294" s="472"/>
      <c r="FZ1294" s="472"/>
      <c r="GA1294" s="472"/>
      <c r="GB1294" s="472"/>
      <c r="GC1294" s="472"/>
      <c r="GD1294" s="472"/>
      <c r="GE1294" s="472"/>
      <c r="GF1294" s="472"/>
      <c r="GG1294" s="472"/>
      <c r="GH1294" s="472"/>
      <c r="GI1294" s="472"/>
      <c r="GJ1294" s="472"/>
      <c r="GK1294" s="472"/>
      <c r="GL1294" s="472"/>
      <c r="GM1294" s="472"/>
      <c r="GN1294" s="472"/>
      <c r="GO1294" s="472"/>
      <c r="GP1294" s="472"/>
      <c r="GQ1294" s="472"/>
      <c r="GR1294" s="472"/>
      <c r="GS1294" s="472"/>
      <c r="GT1294" s="472"/>
      <c r="GU1294" s="472"/>
      <c r="GV1294" s="472"/>
    </row>
    <row r="1295" spans="1:204" s="473" customFormat="1" x14ac:dyDescent="0.2">
      <c r="A1295" s="476"/>
      <c r="B1295" s="496" t="s">
        <v>3965</v>
      </c>
      <c r="C1295" s="475" t="s">
        <v>279</v>
      </c>
      <c r="D1295" s="478">
        <v>12</v>
      </c>
      <c r="E1295" s="478"/>
      <c r="F1295" s="478"/>
      <c r="G1295" s="478"/>
      <c r="H1295" s="478"/>
      <c r="I1295" s="478"/>
      <c r="J1295" s="478"/>
      <c r="K1295" s="478"/>
      <c r="L1295" s="478"/>
      <c r="M1295" s="478"/>
      <c r="N1295" s="478"/>
      <c r="O1295" s="478"/>
      <c r="P1295" s="478"/>
      <c r="Q1295" s="478"/>
      <c r="R1295" s="478"/>
      <c r="S1295" s="478"/>
      <c r="T1295" s="478"/>
      <c r="U1295" s="478"/>
      <c r="V1295" s="478"/>
      <c r="W1295" s="478"/>
      <c r="X1295" s="478">
        <v>0</v>
      </c>
      <c r="Y1295" s="478"/>
      <c r="Z1295" s="478"/>
      <c r="AA1295" s="478"/>
      <c r="AB1295" s="478"/>
      <c r="AC1295" s="478"/>
      <c r="AD1295" s="478"/>
      <c r="AE1295" s="478"/>
      <c r="AF1295" s="478"/>
      <c r="AG1295" s="478"/>
      <c r="AH1295" s="478"/>
      <c r="AI1295" s="478"/>
      <c r="AJ1295" s="478"/>
      <c r="AK1295" s="478"/>
      <c r="AL1295" s="478"/>
      <c r="AM1295" s="478"/>
      <c r="AN1295" s="478"/>
      <c r="AO1295" s="478"/>
      <c r="AP1295" s="478"/>
      <c r="AQ1295" s="478"/>
      <c r="AR1295" s="478"/>
      <c r="AS1295" s="478"/>
      <c r="AT1295" s="478"/>
      <c r="AU1295" s="478"/>
      <c r="AV1295" s="478"/>
      <c r="AW1295" s="478"/>
      <c r="AX1295" s="478"/>
      <c r="AY1295" s="478"/>
      <c r="AZ1295" s="478"/>
      <c r="BA1295" s="478"/>
      <c r="BB1295" s="478"/>
      <c r="BC1295" s="478"/>
      <c r="BD1295" s="475" t="s">
        <v>3029</v>
      </c>
      <c r="BE1295" s="495"/>
      <c r="BF1295" s="472"/>
      <c r="BG1295" s="472">
        <v>0</v>
      </c>
      <c r="BH1295" s="472">
        <v>12</v>
      </c>
      <c r="BI1295" s="472"/>
      <c r="BJ1295" s="472"/>
      <c r="BK1295" s="472"/>
      <c r="BL1295" s="472"/>
      <c r="BM1295" s="472"/>
      <c r="BN1295" s="472"/>
      <c r="BO1295" s="472"/>
      <c r="BP1295" s="472"/>
      <c r="BQ1295" s="472"/>
      <c r="BR1295" s="472"/>
      <c r="BS1295" s="472"/>
      <c r="BT1295" s="472"/>
      <c r="BU1295" s="472"/>
      <c r="BV1295" s="472"/>
      <c r="BW1295" s="472"/>
      <c r="BX1295" s="472"/>
      <c r="BY1295" s="472"/>
      <c r="BZ1295" s="472"/>
      <c r="CA1295" s="472"/>
      <c r="CB1295" s="472"/>
      <c r="CC1295" s="472"/>
      <c r="CD1295" s="472"/>
      <c r="CE1295" s="472"/>
      <c r="CF1295" s="472"/>
      <c r="CG1295" s="472"/>
      <c r="CH1295" s="472"/>
      <c r="CI1295" s="472"/>
      <c r="CJ1295" s="472"/>
      <c r="CK1295" s="472"/>
      <c r="CL1295" s="472"/>
      <c r="CM1295" s="472"/>
      <c r="CN1295" s="472"/>
      <c r="CO1295" s="472"/>
      <c r="CP1295" s="472"/>
      <c r="CQ1295" s="472"/>
      <c r="CR1295" s="472"/>
      <c r="CS1295" s="472"/>
      <c r="CT1295" s="472"/>
      <c r="CU1295" s="472"/>
      <c r="CV1295" s="472"/>
      <c r="CW1295" s="472"/>
      <c r="CX1295" s="472"/>
      <c r="CY1295" s="472"/>
      <c r="CZ1295" s="472"/>
      <c r="DA1295" s="472"/>
      <c r="DB1295" s="472"/>
      <c r="DC1295" s="472"/>
      <c r="DD1295" s="472"/>
      <c r="DE1295" s="472"/>
      <c r="DF1295" s="472"/>
      <c r="DG1295" s="472"/>
      <c r="DH1295" s="472"/>
      <c r="DI1295" s="472"/>
      <c r="DJ1295" s="472"/>
      <c r="DK1295" s="472"/>
      <c r="DL1295" s="472"/>
      <c r="DM1295" s="472"/>
      <c r="DN1295" s="472"/>
      <c r="DO1295" s="472"/>
      <c r="DP1295" s="472"/>
      <c r="DQ1295" s="472"/>
      <c r="DR1295" s="472"/>
      <c r="DS1295" s="472"/>
      <c r="DT1295" s="472"/>
      <c r="DU1295" s="472"/>
      <c r="DV1295" s="472"/>
      <c r="DW1295" s="472"/>
      <c r="DX1295" s="472"/>
      <c r="DY1295" s="472"/>
      <c r="DZ1295" s="472"/>
      <c r="EA1295" s="472"/>
      <c r="EB1295" s="472"/>
      <c r="EC1295" s="472"/>
      <c r="ED1295" s="472"/>
      <c r="EE1295" s="472"/>
      <c r="EF1295" s="472"/>
      <c r="EG1295" s="472"/>
      <c r="EH1295" s="472"/>
      <c r="EI1295" s="472"/>
      <c r="EJ1295" s="472"/>
      <c r="EK1295" s="472"/>
      <c r="EL1295" s="472"/>
      <c r="EM1295" s="472"/>
      <c r="EN1295" s="472"/>
      <c r="EO1295" s="472"/>
      <c r="EP1295" s="472"/>
      <c r="EQ1295" s="472"/>
      <c r="ER1295" s="472"/>
      <c r="ES1295" s="472"/>
      <c r="ET1295" s="472"/>
      <c r="EU1295" s="472"/>
      <c r="EV1295" s="472"/>
      <c r="EW1295" s="472"/>
      <c r="EX1295" s="472"/>
      <c r="EY1295" s="472"/>
      <c r="EZ1295" s="472"/>
      <c r="FA1295" s="472"/>
      <c r="FB1295" s="472"/>
      <c r="FC1295" s="472"/>
      <c r="FD1295" s="472"/>
      <c r="FE1295" s="472"/>
      <c r="FF1295" s="472"/>
      <c r="FG1295" s="472"/>
      <c r="FH1295" s="472"/>
      <c r="FI1295" s="472"/>
      <c r="FJ1295" s="472"/>
      <c r="FK1295" s="472"/>
      <c r="FL1295" s="472"/>
      <c r="FM1295" s="472"/>
      <c r="FN1295" s="472"/>
      <c r="FO1295" s="472"/>
      <c r="FP1295" s="472"/>
      <c r="FQ1295" s="472"/>
      <c r="FR1295" s="472"/>
      <c r="FS1295" s="472"/>
      <c r="FT1295" s="472"/>
      <c r="FU1295" s="472"/>
      <c r="FV1295" s="472"/>
      <c r="FW1295" s="472"/>
      <c r="FX1295" s="472"/>
      <c r="FY1295" s="472"/>
      <c r="FZ1295" s="472"/>
      <c r="GA1295" s="472"/>
      <c r="GB1295" s="472"/>
      <c r="GC1295" s="472"/>
      <c r="GD1295" s="472"/>
      <c r="GE1295" s="472"/>
      <c r="GF1295" s="472"/>
      <c r="GG1295" s="472"/>
      <c r="GH1295" s="472"/>
      <c r="GI1295" s="472"/>
      <c r="GJ1295" s="472"/>
      <c r="GK1295" s="472"/>
      <c r="GL1295" s="472"/>
      <c r="GM1295" s="472"/>
      <c r="GN1295" s="472"/>
      <c r="GO1295" s="472"/>
      <c r="GP1295" s="472"/>
      <c r="GQ1295" s="472"/>
      <c r="GR1295" s="472"/>
      <c r="GS1295" s="472"/>
      <c r="GT1295" s="472"/>
      <c r="GU1295" s="472"/>
      <c r="GV1295" s="472"/>
    </row>
    <row r="1296" spans="1:204" s="473" customFormat="1" x14ac:dyDescent="0.2">
      <c r="A1296" s="476"/>
      <c r="B1296" s="496" t="s">
        <v>3966</v>
      </c>
      <c r="C1296" s="475" t="s">
        <v>279</v>
      </c>
      <c r="D1296" s="478">
        <v>50</v>
      </c>
      <c r="E1296" s="478"/>
      <c r="F1296" s="478"/>
      <c r="G1296" s="478"/>
      <c r="H1296" s="478"/>
      <c r="I1296" s="478"/>
      <c r="J1296" s="478"/>
      <c r="K1296" s="478"/>
      <c r="L1296" s="478"/>
      <c r="M1296" s="478"/>
      <c r="N1296" s="478"/>
      <c r="O1296" s="478"/>
      <c r="P1296" s="478"/>
      <c r="Q1296" s="478"/>
      <c r="R1296" s="478"/>
      <c r="S1296" s="478"/>
      <c r="T1296" s="478"/>
      <c r="U1296" s="478"/>
      <c r="V1296" s="478"/>
      <c r="W1296" s="478"/>
      <c r="X1296" s="478">
        <v>0</v>
      </c>
      <c r="Y1296" s="478"/>
      <c r="Z1296" s="478"/>
      <c r="AA1296" s="478"/>
      <c r="AB1296" s="478"/>
      <c r="AC1296" s="478"/>
      <c r="AD1296" s="478"/>
      <c r="AE1296" s="478"/>
      <c r="AF1296" s="478"/>
      <c r="AG1296" s="478"/>
      <c r="AH1296" s="478"/>
      <c r="AI1296" s="478"/>
      <c r="AJ1296" s="478"/>
      <c r="AK1296" s="478"/>
      <c r="AL1296" s="478"/>
      <c r="AM1296" s="478"/>
      <c r="AN1296" s="478"/>
      <c r="AO1296" s="478"/>
      <c r="AP1296" s="478"/>
      <c r="AQ1296" s="478"/>
      <c r="AR1296" s="478"/>
      <c r="AS1296" s="478"/>
      <c r="AT1296" s="478"/>
      <c r="AU1296" s="478"/>
      <c r="AV1296" s="478"/>
      <c r="AW1296" s="478"/>
      <c r="AX1296" s="478"/>
      <c r="AY1296" s="478"/>
      <c r="AZ1296" s="478"/>
      <c r="BA1296" s="478"/>
      <c r="BB1296" s="478"/>
      <c r="BC1296" s="478"/>
      <c r="BD1296" s="475" t="s">
        <v>3029</v>
      </c>
      <c r="BE1296" s="495"/>
      <c r="BF1296" s="472"/>
      <c r="BG1296" s="472">
        <v>0</v>
      </c>
      <c r="BH1296" s="472">
        <v>50</v>
      </c>
      <c r="BI1296" s="472"/>
      <c r="BJ1296" s="472"/>
      <c r="BK1296" s="472"/>
      <c r="BL1296" s="472"/>
      <c r="BM1296" s="472"/>
      <c r="BN1296" s="472"/>
      <c r="BO1296" s="472"/>
      <c r="BP1296" s="472"/>
      <c r="BQ1296" s="472"/>
      <c r="BR1296" s="472"/>
      <c r="BS1296" s="472"/>
      <c r="BT1296" s="472"/>
      <c r="BU1296" s="472"/>
      <c r="BV1296" s="472"/>
      <c r="BW1296" s="472"/>
      <c r="BX1296" s="472"/>
      <c r="BY1296" s="472"/>
      <c r="BZ1296" s="472"/>
      <c r="CA1296" s="472"/>
      <c r="CB1296" s="472"/>
      <c r="CC1296" s="472"/>
      <c r="CD1296" s="472"/>
      <c r="CE1296" s="472"/>
      <c r="CF1296" s="472"/>
      <c r="CG1296" s="472"/>
      <c r="CH1296" s="472"/>
      <c r="CI1296" s="472"/>
      <c r="CJ1296" s="472"/>
      <c r="CK1296" s="472"/>
      <c r="CL1296" s="472"/>
      <c r="CM1296" s="472"/>
      <c r="CN1296" s="472"/>
      <c r="CO1296" s="472"/>
      <c r="CP1296" s="472"/>
      <c r="CQ1296" s="472"/>
      <c r="CR1296" s="472"/>
      <c r="CS1296" s="472"/>
      <c r="CT1296" s="472"/>
      <c r="CU1296" s="472"/>
      <c r="CV1296" s="472"/>
      <c r="CW1296" s="472"/>
      <c r="CX1296" s="472"/>
      <c r="CY1296" s="472"/>
      <c r="CZ1296" s="472"/>
      <c r="DA1296" s="472"/>
      <c r="DB1296" s="472"/>
      <c r="DC1296" s="472"/>
      <c r="DD1296" s="472"/>
      <c r="DE1296" s="472"/>
      <c r="DF1296" s="472"/>
      <c r="DG1296" s="472"/>
      <c r="DH1296" s="472"/>
      <c r="DI1296" s="472"/>
      <c r="DJ1296" s="472"/>
      <c r="DK1296" s="472"/>
      <c r="DL1296" s="472"/>
      <c r="DM1296" s="472"/>
      <c r="DN1296" s="472"/>
      <c r="DO1296" s="472"/>
      <c r="DP1296" s="472"/>
      <c r="DQ1296" s="472"/>
      <c r="DR1296" s="472"/>
      <c r="DS1296" s="472"/>
      <c r="DT1296" s="472"/>
      <c r="DU1296" s="472"/>
      <c r="DV1296" s="472"/>
      <c r="DW1296" s="472"/>
      <c r="DX1296" s="472"/>
      <c r="DY1296" s="472"/>
      <c r="DZ1296" s="472"/>
      <c r="EA1296" s="472"/>
      <c r="EB1296" s="472"/>
      <c r="EC1296" s="472"/>
      <c r="ED1296" s="472"/>
      <c r="EE1296" s="472"/>
      <c r="EF1296" s="472"/>
      <c r="EG1296" s="472"/>
      <c r="EH1296" s="472"/>
      <c r="EI1296" s="472"/>
      <c r="EJ1296" s="472"/>
      <c r="EK1296" s="472"/>
      <c r="EL1296" s="472"/>
      <c r="EM1296" s="472"/>
      <c r="EN1296" s="472"/>
      <c r="EO1296" s="472"/>
      <c r="EP1296" s="472"/>
      <c r="EQ1296" s="472"/>
      <c r="ER1296" s="472"/>
      <c r="ES1296" s="472"/>
      <c r="ET1296" s="472"/>
      <c r="EU1296" s="472"/>
      <c r="EV1296" s="472"/>
      <c r="EW1296" s="472"/>
      <c r="EX1296" s="472"/>
      <c r="EY1296" s="472"/>
      <c r="EZ1296" s="472"/>
      <c r="FA1296" s="472"/>
      <c r="FB1296" s="472"/>
      <c r="FC1296" s="472"/>
      <c r="FD1296" s="472"/>
      <c r="FE1296" s="472"/>
      <c r="FF1296" s="472"/>
      <c r="FG1296" s="472"/>
      <c r="FH1296" s="472"/>
      <c r="FI1296" s="472"/>
      <c r="FJ1296" s="472"/>
      <c r="FK1296" s="472"/>
      <c r="FL1296" s="472"/>
      <c r="FM1296" s="472"/>
      <c r="FN1296" s="472"/>
      <c r="FO1296" s="472"/>
      <c r="FP1296" s="472"/>
      <c r="FQ1296" s="472"/>
      <c r="FR1296" s="472"/>
      <c r="FS1296" s="472"/>
      <c r="FT1296" s="472"/>
      <c r="FU1296" s="472"/>
      <c r="FV1296" s="472"/>
      <c r="FW1296" s="472"/>
      <c r="FX1296" s="472"/>
      <c r="FY1296" s="472"/>
      <c r="FZ1296" s="472"/>
      <c r="GA1296" s="472"/>
      <c r="GB1296" s="472"/>
      <c r="GC1296" s="472"/>
      <c r="GD1296" s="472"/>
      <c r="GE1296" s="472"/>
      <c r="GF1296" s="472"/>
      <c r="GG1296" s="472"/>
      <c r="GH1296" s="472"/>
      <c r="GI1296" s="472"/>
      <c r="GJ1296" s="472"/>
      <c r="GK1296" s="472"/>
      <c r="GL1296" s="472"/>
      <c r="GM1296" s="472"/>
      <c r="GN1296" s="472"/>
      <c r="GO1296" s="472"/>
      <c r="GP1296" s="472"/>
      <c r="GQ1296" s="472"/>
      <c r="GR1296" s="472"/>
      <c r="GS1296" s="472"/>
      <c r="GT1296" s="472"/>
      <c r="GU1296" s="472"/>
      <c r="GV1296" s="472"/>
    </row>
    <row r="1297" spans="1:204" s="473" customFormat="1" x14ac:dyDescent="0.2">
      <c r="A1297" s="476"/>
      <c r="B1297" s="496" t="s">
        <v>3967</v>
      </c>
      <c r="C1297" s="475" t="s">
        <v>279</v>
      </c>
      <c r="D1297" s="478">
        <v>40</v>
      </c>
      <c r="E1297" s="478"/>
      <c r="F1297" s="478"/>
      <c r="G1297" s="478"/>
      <c r="H1297" s="478"/>
      <c r="I1297" s="478"/>
      <c r="J1297" s="478"/>
      <c r="K1297" s="478"/>
      <c r="L1297" s="478"/>
      <c r="M1297" s="478"/>
      <c r="N1297" s="478"/>
      <c r="O1297" s="478"/>
      <c r="P1297" s="478"/>
      <c r="Q1297" s="478"/>
      <c r="R1297" s="478"/>
      <c r="S1297" s="478"/>
      <c r="T1297" s="478"/>
      <c r="U1297" s="478"/>
      <c r="V1297" s="478"/>
      <c r="W1297" s="478"/>
      <c r="X1297" s="478">
        <v>0</v>
      </c>
      <c r="Y1297" s="478"/>
      <c r="Z1297" s="478"/>
      <c r="AA1297" s="478"/>
      <c r="AB1297" s="478"/>
      <c r="AC1297" s="478"/>
      <c r="AD1297" s="478"/>
      <c r="AE1297" s="478"/>
      <c r="AF1297" s="478"/>
      <c r="AG1297" s="478"/>
      <c r="AH1297" s="478"/>
      <c r="AI1297" s="478"/>
      <c r="AJ1297" s="478"/>
      <c r="AK1297" s="478"/>
      <c r="AL1297" s="478"/>
      <c r="AM1297" s="478"/>
      <c r="AN1297" s="478"/>
      <c r="AO1297" s="478"/>
      <c r="AP1297" s="478"/>
      <c r="AQ1297" s="478"/>
      <c r="AR1297" s="478"/>
      <c r="AS1297" s="478"/>
      <c r="AT1297" s="478"/>
      <c r="AU1297" s="478"/>
      <c r="AV1297" s="478"/>
      <c r="AW1297" s="478"/>
      <c r="AX1297" s="478"/>
      <c r="AY1297" s="478"/>
      <c r="AZ1297" s="478"/>
      <c r="BA1297" s="478"/>
      <c r="BB1297" s="478"/>
      <c r="BC1297" s="478"/>
      <c r="BD1297" s="475" t="s">
        <v>2976</v>
      </c>
      <c r="BE1297" s="495"/>
      <c r="BF1297" s="472"/>
      <c r="BG1297" s="472"/>
      <c r="BH1297" s="472"/>
      <c r="BI1297" s="472"/>
      <c r="BJ1297" s="472"/>
      <c r="BK1297" s="472"/>
      <c r="BL1297" s="472"/>
      <c r="BM1297" s="472"/>
      <c r="BN1297" s="472"/>
      <c r="BO1297" s="472"/>
      <c r="BP1297" s="472"/>
      <c r="BQ1297" s="472"/>
      <c r="BR1297" s="472"/>
      <c r="BS1297" s="472"/>
      <c r="BT1297" s="472"/>
      <c r="BU1297" s="472"/>
      <c r="BV1297" s="472"/>
      <c r="BW1297" s="472"/>
      <c r="BX1297" s="472"/>
      <c r="BY1297" s="472"/>
      <c r="BZ1297" s="472"/>
      <c r="CA1297" s="472"/>
      <c r="CB1297" s="472"/>
      <c r="CC1297" s="472"/>
      <c r="CD1297" s="472"/>
      <c r="CE1297" s="472"/>
      <c r="CF1297" s="472"/>
      <c r="CG1297" s="472"/>
      <c r="CH1297" s="472"/>
      <c r="CI1297" s="472"/>
      <c r="CJ1297" s="472"/>
      <c r="CK1297" s="472"/>
      <c r="CL1297" s="472"/>
      <c r="CM1297" s="472"/>
      <c r="CN1297" s="472"/>
      <c r="CO1297" s="472"/>
      <c r="CP1297" s="472"/>
      <c r="CQ1297" s="472"/>
      <c r="CR1297" s="472"/>
      <c r="CS1297" s="472"/>
      <c r="CT1297" s="472"/>
      <c r="CU1297" s="472"/>
      <c r="CV1297" s="472"/>
      <c r="CW1297" s="472"/>
      <c r="CX1297" s="472"/>
      <c r="CY1297" s="472"/>
      <c r="CZ1297" s="472"/>
      <c r="DA1297" s="472"/>
      <c r="DB1297" s="472"/>
      <c r="DC1297" s="472"/>
      <c r="DD1297" s="472"/>
      <c r="DE1297" s="472"/>
      <c r="DF1297" s="472"/>
      <c r="DG1297" s="472"/>
      <c r="DH1297" s="472"/>
      <c r="DI1297" s="472"/>
      <c r="DJ1297" s="472"/>
      <c r="DK1297" s="472"/>
      <c r="DL1297" s="472"/>
      <c r="DM1297" s="472"/>
      <c r="DN1297" s="472"/>
      <c r="DO1297" s="472"/>
      <c r="DP1297" s="472"/>
      <c r="DQ1297" s="472"/>
      <c r="DR1297" s="472"/>
      <c r="DS1297" s="472"/>
      <c r="DT1297" s="472"/>
      <c r="DU1297" s="472"/>
      <c r="DV1297" s="472"/>
      <c r="DW1297" s="472"/>
      <c r="DX1297" s="472"/>
      <c r="DY1297" s="472"/>
      <c r="DZ1297" s="472"/>
      <c r="EA1297" s="472"/>
      <c r="EB1297" s="472"/>
      <c r="EC1297" s="472"/>
      <c r="ED1297" s="472"/>
      <c r="EE1297" s="472"/>
      <c r="EF1297" s="472"/>
      <c r="EG1297" s="472"/>
      <c r="EH1297" s="472"/>
      <c r="EI1297" s="472"/>
      <c r="EJ1297" s="472"/>
      <c r="EK1297" s="472"/>
      <c r="EL1297" s="472"/>
      <c r="EM1297" s="472"/>
      <c r="EN1297" s="472"/>
      <c r="EO1297" s="472"/>
      <c r="EP1297" s="472"/>
      <c r="EQ1297" s="472"/>
      <c r="ER1297" s="472"/>
      <c r="ES1297" s="472"/>
      <c r="ET1297" s="472"/>
      <c r="EU1297" s="472"/>
      <c r="EV1297" s="472"/>
      <c r="EW1297" s="472"/>
      <c r="EX1297" s="472"/>
      <c r="EY1297" s="472"/>
      <c r="EZ1297" s="472"/>
      <c r="FA1297" s="472"/>
      <c r="FB1297" s="472"/>
      <c r="FC1297" s="472"/>
      <c r="FD1297" s="472"/>
      <c r="FE1297" s="472"/>
      <c r="FF1297" s="472"/>
      <c r="FG1297" s="472"/>
      <c r="FH1297" s="472"/>
      <c r="FI1297" s="472"/>
      <c r="FJ1297" s="472"/>
      <c r="FK1297" s="472"/>
      <c r="FL1297" s="472"/>
      <c r="FM1297" s="472"/>
      <c r="FN1297" s="472"/>
      <c r="FO1297" s="472"/>
      <c r="FP1297" s="472"/>
      <c r="FQ1297" s="472"/>
      <c r="FR1297" s="472"/>
      <c r="FS1297" s="472"/>
      <c r="FT1297" s="472"/>
      <c r="FU1297" s="472"/>
      <c r="FV1297" s="472"/>
      <c r="FW1297" s="472"/>
      <c r="FX1297" s="472"/>
      <c r="FY1297" s="472"/>
      <c r="FZ1297" s="472"/>
      <c r="GA1297" s="472"/>
      <c r="GB1297" s="472"/>
      <c r="GC1297" s="472"/>
      <c r="GD1297" s="472"/>
      <c r="GE1297" s="472"/>
      <c r="GF1297" s="472"/>
      <c r="GG1297" s="472"/>
      <c r="GH1297" s="472"/>
      <c r="GI1297" s="472"/>
      <c r="GJ1297" s="472"/>
      <c r="GK1297" s="472"/>
      <c r="GL1297" s="472"/>
      <c r="GM1297" s="472"/>
      <c r="GN1297" s="472"/>
      <c r="GO1297" s="472"/>
      <c r="GP1297" s="472"/>
      <c r="GQ1297" s="472"/>
      <c r="GR1297" s="472"/>
      <c r="GS1297" s="472"/>
      <c r="GT1297" s="472"/>
      <c r="GU1297" s="472"/>
      <c r="GV1297" s="472"/>
    </row>
    <row r="1298" spans="1:204" s="473" customFormat="1" x14ac:dyDescent="0.2">
      <c r="A1298" s="476"/>
      <c r="B1298" s="496" t="s">
        <v>3968</v>
      </c>
      <c r="C1298" s="475" t="s">
        <v>279</v>
      </c>
      <c r="D1298" s="478">
        <v>20</v>
      </c>
      <c r="E1298" s="478"/>
      <c r="F1298" s="478"/>
      <c r="G1298" s="478"/>
      <c r="H1298" s="478"/>
      <c r="I1298" s="478"/>
      <c r="J1298" s="478"/>
      <c r="K1298" s="478"/>
      <c r="L1298" s="478"/>
      <c r="M1298" s="478"/>
      <c r="N1298" s="478"/>
      <c r="O1298" s="478"/>
      <c r="P1298" s="478"/>
      <c r="Q1298" s="478"/>
      <c r="R1298" s="478"/>
      <c r="S1298" s="478"/>
      <c r="T1298" s="478"/>
      <c r="U1298" s="478"/>
      <c r="V1298" s="478"/>
      <c r="W1298" s="478"/>
      <c r="X1298" s="478">
        <v>0</v>
      </c>
      <c r="Y1298" s="478"/>
      <c r="Z1298" s="478"/>
      <c r="AA1298" s="478"/>
      <c r="AB1298" s="478"/>
      <c r="AC1298" s="478"/>
      <c r="AD1298" s="478"/>
      <c r="AE1298" s="478"/>
      <c r="AF1298" s="478"/>
      <c r="AG1298" s="478"/>
      <c r="AH1298" s="478"/>
      <c r="AI1298" s="478"/>
      <c r="AJ1298" s="478"/>
      <c r="AK1298" s="478"/>
      <c r="AL1298" s="478"/>
      <c r="AM1298" s="478"/>
      <c r="AN1298" s="478"/>
      <c r="AO1298" s="478"/>
      <c r="AP1298" s="478"/>
      <c r="AQ1298" s="478"/>
      <c r="AR1298" s="478"/>
      <c r="AS1298" s="478"/>
      <c r="AT1298" s="478"/>
      <c r="AU1298" s="478"/>
      <c r="AV1298" s="478"/>
      <c r="AW1298" s="478"/>
      <c r="AX1298" s="478"/>
      <c r="AY1298" s="478"/>
      <c r="AZ1298" s="478"/>
      <c r="BA1298" s="478"/>
      <c r="BB1298" s="478"/>
      <c r="BC1298" s="478"/>
      <c r="BD1298" s="475" t="s">
        <v>2993</v>
      </c>
      <c r="BE1298" s="495"/>
      <c r="BF1298" s="472"/>
      <c r="BG1298" s="472">
        <v>0</v>
      </c>
      <c r="BH1298" s="472">
        <v>20</v>
      </c>
      <c r="BI1298" s="472"/>
      <c r="BJ1298" s="472"/>
      <c r="BK1298" s="472"/>
      <c r="BL1298" s="472"/>
      <c r="BM1298" s="472"/>
      <c r="BN1298" s="472"/>
      <c r="BO1298" s="472"/>
      <c r="BP1298" s="472"/>
      <c r="BQ1298" s="472"/>
      <c r="BR1298" s="472"/>
      <c r="BS1298" s="472"/>
      <c r="BT1298" s="472"/>
      <c r="BU1298" s="472"/>
      <c r="BV1298" s="472"/>
      <c r="BW1298" s="472"/>
      <c r="BX1298" s="472"/>
      <c r="BY1298" s="472"/>
      <c r="BZ1298" s="472"/>
      <c r="CA1298" s="472"/>
      <c r="CB1298" s="472"/>
      <c r="CC1298" s="472"/>
      <c r="CD1298" s="472"/>
      <c r="CE1298" s="472"/>
      <c r="CF1298" s="472"/>
      <c r="CG1298" s="472"/>
      <c r="CH1298" s="472"/>
      <c r="CI1298" s="472"/>
      <c r="CJ1298" s="472"/>
      <c r="CK1298" s="472"/>
      <c r="CL1298" s="472"/>
      <c r="CM1298" s="472"/>
      <c r="CN1298" s="472"/>
      <c r="CO1298" s="472"/>
      <c r="CP1298" s="472"/>
      <c r="CQ1298" s="472"/>
      <c r="CR1298" s="472"/>
      <c r="CS1298" s="472"/>
      <c r="CT1298" s="472"/>
      <c r="CU1298" s="472"/>
      <c r="CV1298" s="472"/>
      <c r="CW1298" s="472"/>
      <c r="CX1298" s="472"/>
      <c r="CY1298" s="472"/>
      <c r="CZ1298" s="472"/>
      <c r="DA1298" s="472"/>
      <c r="DB1298" s="472"/>
      <c r="DC1298" s="472"/>
      <c r="DD1298" s="472"/>
      <c r="DE1298" s="472"/>
      <c r="DF1298" s="472"/>
      <c r="DG1298" s="472"/>
      <c r="DH1298" s="472"/>
      <c r="DI1298" s="472"/>
      <c r="DJ1298" s="472"/>
      <c r="DK1298" s="472"/>
      <c r="DL1298" s="472"/>
      <c r="DM1298" s="472"/>
      <c r="DN1298" s="472"/>
      <c r="DO1298" s="472"/>
      <c r="DP1298" s="472"/>
      <c r="DQ1298" s="472"/>
      <c r="DR1298" s="472"/>
      <c r="DS1298" s="472"/>
      <c r="DT1298" s="472"/>
      <c r="DU1298" s="472"/>
      <c r="DV1298" s="472"/>
      <c r="DW1298" s="472"/>
      <c r="DX1298" s="472"/>
      <c r="DY1298" s="472"/>
      <c r="DZ1298" s="472"/>
      <c r="EA1298" s="472"/>
      <c r="EB1298" s="472"/>
      <c r="EC1298" s="472"/>
      <c r="ED1298" s="472"/>
      <c r="EE1298" s="472"/>
      <c r="EF1298" s="472"/>
      <c r="EG1298" s="472"/>
      <c r="EH1298" s="472"/>
      <c r="EI1298" s="472"/>
      <c r="EJ1298" s="472"/>
      <c r="EK1298" s="472"/>
      <c r="EL1298" s="472"/>
      <c r="EM1298" s="472"/>
      <c r="EN1298" s="472"/>
      <c r="EO1298" s="472"/>
      <c r="EP1298" s="472"/>
      <c r="EQ1298" s="472"/>
      <c r="ER1298" s="472"/>
      <c r="ES1298" s="472"/>
      <c r="ET1298" s="472"/>
      <c r="EU1298" s="472"/>
      <c r="EV1298" s="472"/>
      <c r="EW1298" s="472"/>
      <c r="EX1298" s="472"/>
      <c r="EY1298" s="472"/>
      <c r="EZ1298" s="472"/>
      <c r="FA1298" s="472"/>
      <c r="FB1298" s="472"/>
      <c r="FC1298" s="472"/>
      <c r="FD1298" s="472"/>
      <c r="FE1298" s="472"/>
      <c r="FF1298" s="472"/>
      <c r="FG1298" s="472"/>
      <c r="FH1298" s="472"/>
      <c r="FI1298" s="472"/>
      <c r="FJ1298" s="472"/>
      <c r="FK1298" s="472"/>
      <c r="FL1298" s="472"/>
      <c r="FM1298" s="472"/>
      <c r="FN1298" s="472"/>
      <c r="FO1298" s="472"/>
      <c r="FP1298" s="472"/>
      <c r="FQ1298" s="472"/>
      <c r="FR1298" s="472"/>
      <c r="FS1298" s="472"/>
      <c r="FT1298" s="472"/>
      <c r="FU1298" s="472"/>
      <c r="FV1298" s="472"/>
      <c r="FW1298" s="472"/>
      <c r="FX1298" s="472"/>
      <c r="FY1298" s="472"/>
      <c r="FZ1298" s="472"/>
      <c r="GA1298" s="472"/>
      <c r="GB1298" s="472"/>
      <c r="GC1298" s="472"/>
      <c r="GD1298" s="472"/>
      <c r="GE1298" s="472"/>
      <c r="GF1298" s="472"/>
      <c r="GG1298" s="472"/>
      <c r="GH1298" s="472"/>
      <c r="GI1298" s="472"/>
      <c r="GJ1298" s="472"/>
      <c r="GK1298" s="472"/>
      <c r="GL1298" s="472"/>
      <c r="GM1298" s="472"/>
      <c r="GN1298" s="472"/>
      <c r="GO1298" s="472"/>
      <c r="GP1298" s="472"/>
      <c r="GQ1298" s="472"/>
      <c r="GR1298" s="472"/>
      <c r="GS1298" s="472"/>
      <c r="GT1298" s="472"/>
      <c r="GU1298" s="472"/>
      <c r="GV1298" s="472"/>
    </row>
    <row r="1299" spans="1:204" s="473" customFormat="1" x14ac:dyDescent="0.2">
      <c r="A1299" s="476"/>
      <c r="B1299" s="508" t="s">
        <v>3969</v>
      </c>
      <c r="C1299" s="475" t="s">
        <v>279</v>
      </c>
      <c r="D1299" s="478">
        <v>0.53</v>
      </c>
      <c r="E1299" s="478"/>
      <c r="F1299" s="478"/>
      <c r="G1299" s="478"/>
      <c r="H1299" s="478"/>
      <c r="I1299" s="478"/>
      <c r="J1299" s="478"/>
      <c r="K1299" s="478"/>
      <c r="L1299" s="478"/>
      <c r="M1299" s="478"/>
      <c r="N1299" s="478"/>
      <c r="O1299" s="478"/>
      <c r="P1299" s="478"/>
      <c r="Q1299" s="478"/>
      <c r="R1299" s="478"/>
      <c r="S1299" s="478"/>
      <c r="T1299" s="478"/>
      <c r="U1299" s="478"/>
      <c r="V1299" s="478"/>
      <c r="W1299" s="478"/>
      <c r="X1299" s="478">
        <v>0</v>
      </c>
      <c r="Y1299" s="478"/>
      <c r="Z1299" s="478"/>
      <c r="AA1299" s="478"/>
      <c r="AB1299" s="478"/>
      <c r="AC1299" s="478"/>
      <c r="AD1299" s="478"/>
      <c r="AE1299" s="478"/>
      <c r="AF1299" s="478"/>
      <c r="AG1299" s="478"/>
      <c r="AH1299" s="478"/>
      <c r="AI1299" s="478"/>
      <c r="AJ1299" s="478"/>
      <c r="AK1299" s="478"/>
      <c r="AL1299" s="478"/>
      <c r="AM1299" s="478"/>
      <c r="AN1299" s="478"/>
      <c r="AO1299" s="478"/>
      <c r="AP1299" s="478"/>
      <c r="AQ1299" s="478"/>
      <c r="AR1299" s="478"/>
      <c r="AS1299" s="478"/>
      <c r="AT1299" s="478"/>
      <c r="AU1299" s="478"/>
      <c r="AV1299" s="478"/>
      <c r="AW1299" s="478"/>
      <c r="AX1299" s="478">
        <v>0.53</v>
      </c>
      <c r="AY1299" s="478"/>
      <c r="AZ1299" s="478"/>
      <c r="BA1299" s="478"/>
      <c r="BB1299" s="478"/>
      <c r="BC1299" s="478"/>
      <c r="BD1299" s="475" t="s">
        <v>2993</v>
      </c>
      <c r="BE1299" s="495" t="s">
        <v>2993</v>
      </c>
      <c r="BF1299" s="472">
        <v>2017</v>
      </c>
      <c r="BG1299" s="472">
        <v>0.53</v>
      </c>
      <c r="BH1299" s="472">
        <v>0</v>
      </c>
      <c r="BI1299" s="472"/>
      <c r="BJ1299" s="472"/>
      <c r="BK1299" s="472"/>
      <c r="BL1299" s="472"/>
      <c r="BM1299" s="472"/>
      <c r="BN1299" s="472"/>
      <c r="BO1299" s="472"/>
      <c r="BP1299" s="472"/>
      <c r="BQ1299" s="472"/>
      <c r="BR1299" s="472"/>
      <c r="BS1299" s="472"/>
      <c r="BT1299" s="472"/>
      <c r="BU1299" s="472"/>
      <c r="BV1299" s="472"/>
      <c r="BW1299" s="472"/>
      <c r="BX1299" s="472"/>
      <c r="BY1299" s="472"/>
      <c r="BZ1299" s="472"/>
      <c r="CA1299" s="472"/>
      <c r="CB1299" s="472"/>
      <c r="CC1299" s="472"/>
      <c r="CD1299" s="472"/>
      <c r="CE1299" s="472"/>
      <c r="CF1299" s="472"/>
      <c r="CG1299" s="472"/>
      <c r="CH1299" s="472"/>
      <c r="CI1299" s="472"/>
      <c r="CJ1299" s="472"/>
      <c r="CK1299" s="472"/>
      <c r="CL1299" s="472"/>
      <c r="CM1299" s="472"/>
      <c r="CN1299" s="472"/>
      <c r="CO1299" s="472"/>
      <c r="CP1299" s="472"/>
      <c r="CQ1299" s="472"/>
      <c r="CR1299" s="472"/>
      <c r="CS1299" s="472"/>
      <c r="CT1299" s="472"/>
      <c r="CU1299" s="472"/>
      <c r="CV1299" s="472"/>
      <c r="CW1299" s="472"/>
      <c r="CX1299" s="472"/>
      <c r="CY1299" s="472"/>
      <c r="CZ1299" s="472"/>
      <c r="DA1299" s="472"/>
      <c r="DB1299" s="472"/>
      <c r="DC1299" s="472"/>
      <c r="DD1299" s="472"/>
      <c r="DE1299" s="472"/>
      <c r="DF1299" s="472"/>
      <c r="DG1299" s="472"/>
      <c r="DH1299" s="472"/>
      <c r="DI1299" s="472"/>
      <c r="DJ1299" s="472"/>
      <c r="DK1299" s="472"/>
      <c r="DL1299" s="472"/>
      <c r="DM1299" s="472"/>
      <c r="DN1299" s="472"/>
      <c r="DO1299" s="472"/>
      <c r="DP1299" s="472"/>
      <c r="DQ1299" s="472"/>
      <c r="DR1299" s="472"/>
      <c r="DS1299" s="472"/>
      <c r="DT1299" s="472"/>
      <c r="DU1299" s="472"/>
      <c r="DV1299" s="472"/>
      <c r="DW1299" s="472"/>
      <c r="DX1299" s="472"/>
      <c r="DY1299" s="472"/>
      <c r="DZ1299" s="472"/>
      <c r="EA1299" s="472"/>
      <c r="EB1299" s="472"/>
      <c r="EC1299" s="472"/>
      <c r="ED1299" s="472"/>
      <c r="EE1299" s="472"/>
      <c r="EF1299" s="472"/>
      <c r="EG1299" s="472"/>
      <c r="EH1299" s="472"/>
      <c r="EI1299" s="472"/>
      <c r="EJ1299" s="472"/>
      <c r="EK1299" s="472"/>
      <c r="EL1299" s="472"/>
      <c r="EM1299" s="472"/>
      <c r="EN1299" s="472"/>
      <c r="EO1299" s="472"/>
      <c r="EP1299" s="472"/>
      <c r="EQ1299" s="472"/>
      <c r="ER1299" s="472"/>
      <c r="ES1299" s="472"/>
      <c r="ET1299" s="472"/>
      <c r="EU1299" s="472"/>
      <c r="EV1299" s="472"/>
      <c r="EW1299" s="472"/>
      <c r="EX1299" s="472"/>
      <c r="EY1299" s="472"/>
      <c r="EZ1299" s="472"/>
      <c r="FA1299" s="472"/>
      <c r="FB1299" s="472"/>
      <c r="FC1299" s="472"/>
      <c r="FD1299" s="472"/>
      <c r="FE1299" s="472"/>
      <c r="FF1299" s="472"/>
      <c r="FG1299" s="472"/>
      <c r="FH1299" s="472"/>
      <c r="FI1299" s="472"/>
      <c r="FJ1299" s="472"/>
      <c r="FK1299" s="472"/>
      <c r="FL1299" s="472"/>
      <c r="FM1299" s="472"/>
      <c r="FN1299" s="472"/>
      <c r="FO1299" s="472"/>
      <c r="FP1299" s="472"/>
      <c r="FQ1299" s="472"/>
      <c r="FR1299" s="472"/>
      <c r="FS1299" s="472"/>
      <c r="FT1299" s="472"/>
      <c r="FU1299" s="472"/>
      <c r="FV1299" s="472"/>
      <c r="FW1299" s="472"/>
      <c r="FX1299" s="472"/>
      <c r="FY1299" s="472"/>
      <c r="FZ1299" s="472"/>
      <c r="GA1299" s="472"/>
      <c r="GB1299" s="472"/>
      <c r="GC1299" s="472"/>
      <c r="GD1299" s="472"/>
      <c r="GE1299" s="472"/>
      <c r="GF1299" s="472"/>
      <c r="GG1299" s="472"/>
      <c r="GH1299" s="472"/>
      <c r="GI1299" s="472"/>
      <c r="GJ1299" s="472"/>
      <c r="GK1299" s="472"/>
      <c r="GL1299" s="472"/>
      <c r="GM1299" s="472"/>
      <c r="GN1299" s="472"/>
      <c r="GO1299" s="472"/>
      <c r="GP1299" s="472"/>
      <c r="GQ1299" s="472"/>
      <c r="GR1299" s="472"/>
      <c r="GS1299" s="472"/>
      <c r="GT1299" s="472"/>
      <c r="GU1299" s="472"/>
      <c r="GV1299" s="472"/>
    </row>
    <row r="1300" spans="1:204" s="473" customFormat="1" ht="32" x14ac:dyDescent="0.2">
      <c r="A1300" s="476"/>
      <c r="B1300" s="484" t="s">
        <v>3970</v>
      </c>
      <c r="C1300" s="475" t="s">
        <v>279</v>
      </c>
      <c r="D1300" s="478">
        <v>1.5</v>
      </c>
      <c r="E1300" s="478"/>
      <c r="F1300" s="478"/>
      <c r="G1300" s="478"/>
      <c r="H1300" s="478"/>
      <c r="I1300" s="478"/>
      <c r="J1300" s="478"/>
      <c r="K1300" s="478"/>
      <c r="L1300" s="478"/>
      <c r="M1300" s="478"/>
      <c r="N1300" s="478"/>
      <c r="O1300" s="478"/>
      <c r="P1300" s="478"/>
      <c r="Q1300" s="478"/>
      <c r="R1300" s="478"/>
      <c r="S1300" s="478"/>
      <c r="T1300" s="478"/>
      <c r="U1300" s="478"/>
      <c r="V1300" s="478"/>
      <c r="W1300" s="478"/>
      <c r="X1300" s="478">
        <v>0</v>
      </c>
      <c r="Y1300" s="478"/>
      <c r="Z1300" s="478"/>
      <c r="AA1300" s="478"/>
      <c r="AB1300" s="478"/>
      <c r="AC1300" s="478"/>
      <c r="AD1300" s="478"/>
      <c r="AE1300" s="478"/>
      <c r="AF1300" s="478"/>
      <c r="AG1300" s="478"/>
      <c r="AH1300" s="478"/>
      <c r="AI1300" s="478"/>
      <c r="AJ1300" s="478"/>
      <c r="AK1300" s="478"/>
      <c r="AL1300" s="478"/>
      <c r="AM1300" s="478"/>
      <c r="AN1300" s="478"/>
      <c r="AO1300" s="478"/>
      <c r="AP1300" s="478"/>
      <c r="AQ1300" s="478"/>
      <c r="AR1300" s="478"/>
      <c r="AS1300" s="478"/>
      <c r="AT1300" s="478"/>
      <c r="AU1300" s="478"/>
      <c r="AV1300" s="478"/>
      <c r="AW1300" s="478"/>
      <c r="AX1300" s="478"/>
      <c r="AY1300" s="478"/>
      <c r="AZ1300" s="478"/>
      <c r="BA1300" s="478"/>
      <c r="BB1300" s="478"/>
      <c r="BC1300" s="478"/>
      <c r="BD1300" s="475" t="s">
        <v>2993</v>
      </c>
      <c r="BE1300" s="495"/>
      <c r="BF1300" s="472"/>
      <c r="BG1300" s="472">
        <v>0</v>
      </c>
      <c r="BH1300" s="472">
        <v>1.5</v>
      </c>
      <c r="BI1300" s="472"/>
      <c r="BJ1300" s="472"/>
      <c r="BK1300" s="472"/>
      <c r="BL1300" s="472"/>
      <c r="BM1300" s="472"/>
      <c r="BN1300" s="472"/>
      <c r="BO1300" s="472"/>
      <c r="BP1300" s="472"/>
      <c r="BQ1300" s="472"/>
      <c r="BR1300" s="472"/>
      <c r="BS1300" s="472"/>
      <c r="BT1300" s="472"/>
      <c r="BU1300" s="472"/>
      <c r="BV1300" s="472"/>
      <c r="BW1300" s="472"/>
      <c r="BX1300" s="472"/>
      <c r="BY1300" s="472"/>
      <c r="BZ1300" s="472"/>
      <c r="CA1300" s="472"/>
      <c r="CB1300" s="472"/>
      <c r="CC1300" s="472"/>
      <c r="CD1300" s="472"/>
      <c r="CE1300" s="472"/>
      <c r="CF1300" s="472"/>
      <c r="CG1300" s="472"/>
      <c r="CH1300" s="472"/>
      <c r="CI1300" s="472"/>
      <c r="CJ1300" s="472"/>
      <c r="CK1300" s="472"/>
      <c r="CL1300" s="472"/>
      <c r="CM1300" s="472"/>
      <c r="CN1300" s="472"/>
      <c r="CO1300" s="472"/>
      <c r="CP1300" s="472"/>
      <c r="CQ1300" s="472"/>
      <c r="CR1300" s="472"/>
      <c r="CS1300" s="472"/>
      <c r="CT1300" s="472"/>
      <c r="CU1300" s="472"/>
      <c r="CV1300" s="472"/>
      <c r="CW1300" s="472"/>
      <c r="CX1300" s="472"/>
      <c r="CY1300" s="472"/>
      <c r="CZ1300" s="472"/>
      <c r="DA1300" s="472"/>
      <c r="DB1300" s="472"/>
      <c r="DC1300" s="472"/>
      <c r="DD1300" s="472"/>
      <c r="DE1300" s="472"/>
      <c r="DF1300" s="472"/>
      <c r="DG1300" s="472"/>
      <c r="DH1300" s="472"/>
      <c r="DI1300" s="472"/>
      <c r="DJ1300" s="472"/>
      <c r="DK1300" s="472"/>
      <c r="DL1300" s="472"/>
      <c r="DM1300" s="472"/>
      <c r="DN1300" s="472"/>
      <c r="DO1300" s="472"/>
      <c r="DP1300" s="472"/>
      <c r="DQ1300" s="472"/>
      <c r="DR1300" s="472"/>
      <c r="DS1300" s="472"/>
      <c r="DT1300" s="472"/>
      <c r="DU1300" s="472"/>
      <c r="DV1300" s="472"/>
      <c r="DW1300" s="472"/>
      <c r="DX1300" s="472"/>
      <c r="DY1300" s="472"/>
      <c r="DZ1300" s="472"/>
      <c r="EA1300" s="472"/>
      <c r="EB1300" s="472"/>
      <c r="EC1300" s="472"/>
      <c r="ED1300" s="472"/>
      <c r="EE1300" s="472"/>
      <c r="EF1300" s="472"/>
      <c r="EG1300" s="472"/>
      <c r="EH1300" s="472"/>
      <c r="EI1300" s="472"/>
      <c r="EJ1300" s="472"/>
      <c r="EK1300" s="472"/>
      <c r="EL1300" s="472"/>
      <c r="EM1300" s="472"/>
      <c r="EN1300" s="472"/>
      <c r="EO1300" s="472"/>
      <c r="EP1300" s="472"/>
      <c r="EQ1300" s="472"/>
      <c r="ER1300" s="472"/>
      <c r="ES1300" s="472"/>
      <c r="ET1300" s="472"/>
      <c r="EU1300" s="472"/>
      <c r="EV1300" s="472"/>
      <c r="EW1300" s="472"/>
      <c r="EX1300" s="472"/>
      <c r="EY1300" s="472"/>
      <c r="EZ1300" s="472"/>
      <c r="FA1300" s="472"/>
      <c r="FB1300" s="472"/>
      <c r="FC1300" s="472"/>
      <c r="FD1300" s="472"/>
      <c r="FE1300" s="472"/>
      <c r="FF1300" s="472"/>
      <c r="FG1300" s="472"/>
      <c r="FH1300" s="472"/>
      <c r="FI1300" s="472"/>
      <c r="FJ1300" s="472"/>
      <c r="FK1300" s="472"/>
      <c r="FL1300" s="472"/>
      <c r="FM1300" s="472"/>
      <c r="FN1300" s="472"/>
      <c r="FO1300" s="472"/>
      <c r="FP1300" s="472"/>
      <c r="FQ1300" s="472"/>
      <c r="FR1300" s="472"/>
      <c r="FS1300" s="472"/>
      <c r="FT1300" s="472"/>
      <c r="FU1300" s="472"/>
      <c r="FV1300" s="472"/>
      <c r="FW1300" s="472"/>
      <c r="FX1300" s="472"/>
      <c r="FY1300" s="472"/>
      <c r="FZ1300" s="472"/>
      <c r="GA1300" s="472"/>
      <c r="GB1300" s="472"/>
      <c r="GC1300" s="472"/>
      <c r="GD1300" s="472"/>
      <c r="GE1300" s="472"/>
      <c r="GF1300" s="472"/>
      <c r="GG1300" s="472"/>
      <c r="GH1300" s="472"/>
      <c r="GI1300" s="472"/>
      <c r="GJ1300" s="472"/>
      <c r="GK1300" s="472"/>
      <c r="GL1300" s="472"/>
      <c r="GM1300" s="472"/>
      <c r="GN1300" s="472"/>
      <c r="GO1300" s="472"/>
      <c r="GP1300" s="472"/>
      <c r="GQ1300" s="472"/>
      <c r="GR1300" s="472"/>
      <c r="GS1300" s="472"/>
      <c r="GT1300" s="472"/>
      <c r="GU1300" s="472"/>
      <c r="GV1300" s="472"/>
    </row>
    <row r="1301" spans="1:204" s="473" customFormat="1" x14ac:dyDescent="0.2">
      <c r="A1301" s="476"/>
      <c r="B1301" s="496" t="s">
        <v>3971</v>
      </c>
      <c r="C1301" s="475" t="s">
        <v>279</v>
      </c>
      <c r="D1301" s="478">
        <v>7</v>
      </c>
      <c r="E1301" s="478"/>
      <c r="F1301" s="478"/>
      <c r="G1301" s="478"/>
      <c r="H1301" s="478">
        <v>3</v>
      </c>
      <c r="I1301" s="478">
        <v>4</v>
      </c>
      <c r="J1301" s="478"/>
      <c r="K1301" s="478"/>
      <c r="L1301" s="478"/>
      <c r="M1301" s="478"/>
      <c r="N1301" s="478"/>
      <c r="O1301" s="478"/>
      <c r="P1301" s="478"/>
      <c r="Q1301" s="478"/>
      <c r="R1301" s="478"/>
      <c r="S1301" s="478"/>
      <c r="T1301" s="478"/>
      <c r="U1301" s="478"/>
      <c r="V1301" s="478"/>
      <c r="W1301" s="478"/>
      <c r="X1301" s="478">
        <v>0</v>
      </c>
      <c r="Y1301" s="478"/>
      <c r="Z1301" s="478"/>
      <c r="AA1301" s="478"/>
      <c r="AB1301" s="478"/>
      <c r="AC1301" s="478"/>
      <c r="AD1301" s="478"/>
      <c r="AE1301" s="478"/>
      <c r="AF1301" s="478"/>
      <c r="AG1301" s="478"/>
      <c r="AH1301" s="478"/>
      <c r="AI1301" s="478"/>
      <c r="AJ1301" s="478"/>
      <c r="AK1301" s="478"/>
      <c r="AL1301" s="478"/>
      <c r="AM1301" s="478"/>
      <c r="AN1301" s="478"/>
      <c r="AO1301" s="478"/>
      <c r="AP1301" s="478"/>
      <c r="AQ1301" s="478"/>
      <c r="AR1301" s="478"/>
      <c r="AS1301" s="478"/>
      <c r="AT1301" s="478"/>
      <c r="AU1301" s="478"/>
      <c r="AV1301" s="478"/>
      <c r="AW1301" s="478"/>
      <c r="AX1301" s="478"/>
      <c r="AY1301" s="478"/>
      <c r="AZ1301" s="478"/>
      <c r="BA1301" s="478"/>
      <c r="BB1301" s="478"/>
      <c r="BC1301" s="478"/>
      <c r="BD1301" s="475" t="s">
        <v>2971</v>
      </c>
      <c r="BE1301" s="495" t="s">
        <v>2971</v>
      </c>
      <c r="BF1301" s="472">
        <v>2017</v>
      </c>
      <c r="BG1301" s="472">
        <v>7</v>
      </c>
      <c r="BH1301" s="472">
        <v>0</v>
      </c>
      <c r="BI1301" s="472"/>
      <c r="BJ1301" s="472"/>
      <c r="BK1301" s="472"/>
      <c r="BL1301" s="472"/>
      <c r="BM1301" s="472"/>
      <c r="BN1301" s="472"/>
      <c r="BO1301" s="472"/>
      <c r="BP1301" s="472"/>
      <c r="BQ1301" s="472"/>
      <c r="BR1301" s="472"/>
      <c r="BS1301" s="472"/>
      <c r="BT1301" s="472"/>
      <c r="BU1301" s="472"/>
      <c r="BV1301" s="472"/>
      <c r="BW1301" s="472"/>
      <c r="BX1301" s="472"/>
      <c r="BY1301" s="472"/>
      <c r="BZ1301" s="472"/>
      <c r="CA1301" s="472"/>
      <c r="CB1301" s="472"/>
      <c r="CC1301" s="472"/>
      <c r="CD1301" s="472"/>
      <c r="CE1301" s="472"/>
      <c r="CF1301" s="472"/>
      <c r="CG1301" s="472"/>
      <c r="CH1301" s="472"/>
      <c r="CI1301" s="472"/>
      <c r="CJ1301" s="472"/>
      <c r="CK1301" s="472"/>
      <c r="CL1301" s="472"/>
      <c r="CM1301" s="472"/>
      <c r="CN1301" s="472"/>
      <c r="CO1301" s="472"/>
      <c r="CP1301" s="472"/>
      <c r="CQ1301" s="472"/>
      <c r="CR1301" s="472"/>
      <c r="CS1301" s="472"/>
      <c r="CT1301" s="472"/>
      <c r="CU1301" s="472"/>
      <c r="CV1301" s="472"/>
      <c r="CW1301" s="472"/>
      <c r="CX1301" s="472"/>
      <c r="CY1301" s="472"/>
      <c r="CZ1301" s="472"/>
      <c r="DA1301" s="472"/>
      <c r="DB1301" s="472"/>
      <c r="DC1301" s="472"/>
      <c r="DD1301" s="472"/>
      <c r="DE1301" s="472"/>
      <c r="DF1301" s="472"/>
      <c r="DG1301" s="472"/>
      <c r="DH1301" s="472"/>
      <c r="DI1301" s="472"/>
      <c r="DJ1301" s="472"/>
      <c r="DK1301" s="472"/>
      <c r="DL1301" s="472"/>
      <c r="DM1301" s="472"/>
      <c r="DN1301" s="472"/>
      <c r="DO1301" s="472"/>
      <c r="DP1301" s="472"/>
      <c r="DQ1301" s="472"/>
      <c r="DR1301" s="472"/>
      <c r="DS1301" s="472"/>
      <c r="DT1301" s="472"/>
      <c r="DU1301" s="472"/>
      <c r="DV1301" s="472"/>
      <c r="DW1301" s="472"/>
      <c r="DX1301" s="472"/>
      <c r="DY1301" s="472"/>
      <c r="DZ1301" s="472"/>
      <c r="EA1301" s="472"/>
      <c r="EB1301" s="472"/>
      <c r="EC1301" s="472"/>
      <c r="ED1301" s="472"/>
      <c r="EE1301" s="472"/>
      <c r="EF1301" s="472"/>
      <c r="EG1301" s="472"/>
      <c r="EH1301" s="472"/>
      <c r="EI1301" s="472"/>
      <c r="EJ1301" s="472"/>
      <c r="EK1301" s="472"/>
      <c r="EL1301" s="472"/>
      <c r="EM1301" s="472"/>
      <c r="EN1301" s="472"/>
      <c r="EO1301" s="472"/>
      <c r="EP1301" s="472"/>
      <c r="EQ1301" s="472"/>
      <c r="ER1301" s="472"/>
      <c r="ES1301" s="472"/>
      <c r="ET1301" s="472"/>
      <c r="EU1301" s="472"/>
      <c r="EV1301" s="472"/>
      <c r="EW1301" s="472"/>
      <c r="EX1301" s="472"/>
      <c r="EY1301" s="472"/>
      <c r="EZ1301" s="472"/>
      <c r="FA1301" s="472"/>
      <c r="FB1301" s="472"/>
      <c r="FC1301" s="472"/>
      <c r="FD1301" s="472"/>
      <c r="FE1301" s="472"/>
      <c r="FF1301" s="472"/>
      <c r="FG1301" s="472"/>
      <c r="FH1301" s="472"/>
      <c r="FI1301" s="472"/>
      <c r="FJ1301" s="472"/>
      <c r="FK1301" s="472"/>
      <c r="FL1301" s="472"/>
      <c r="FM1301" s="472"/>
      <c r="FN1301" s="472"/>
      <c r="FO1301" s="472"/>
      <c r="FP1301" s="472"/>
      <c r="FQ1301" s="472"/>
      <c r="FR1301" s="472"/>
      <c r="FS1301" s="472"/>
      <c r="FT1301" s="472"/>
      <c r="FU1301" s="472"/>
      <c r="FV1301" s="472"/>
      <c r="FW1301" s="472"/>
      <c r="FX1301" s="472"/>
      <c r="FY1301" s="472"/>
      <c r="FZ1301" s="472"/>
      <c r="GA1301" s="472"/>
      <c r="GB1301" s="472"/>
      <c r="GC1301" s="472"/>
      <c r="GD1301" s="472"/>
      <c r="GE1301" s="472"/>
      <c r="GF1301" s="472"/>
      <c r="GG1301" s="472"/>
      <c r="GH1301" s="472"/>
      <c r="GI1301" s="472"/>
      <c r="GJ1301" s="472"/>
      <c r="GK1301" s="472"/>
      <c r="GL1301" s="472"/>
      <c r="GM1301" s="472"/>
      <c r="GN1301" s="472"/>
      <c r="GO1301" s="472"/>
      <c r="GP1301" s="472"/>
      <c r="GQ1301" s="472"/>
      <c r="GR1301" s="472"/>
      <c r="GS1301" s="472"/>
      <c r="GT1301" s="472"/>
      <c r="GU1301" s="472"/>
      <c r="GV1301" s="472"/>
    </row>
    <row r="1302" spans="1:204" s="473" customFormat="1" x14ac:dyDescent="0.2">
      <c r="A1302" s="476"/>
      <c r="B1302" s="496" t="s">
        <v>3972</v>
      </c>
      <c r="C1302" s="475" t="s">
        <v>279</v>
      </c>
      <c r="D1302" s="478">
        <v>5</v>
      </c>
      <c r="E1302" s="478"/>
      <c r="F1302" s="478"/>
      <c r="G1302" s="478"/>
      <c r="H1302" s="478"/>
      <c r="I1302" s="478"/>
      <c r="J1302" s="478"/>
      <c r="K1302" s="478"/>
      <c r="L1302" s="478"/>
      <c r="M1302" s="478"/>
      <c r="N1302" s="478"/>
      <c r="O1302" s="478"/>
      <c r="P1302" s="478"/>
      <c r="Q1302" s="478"/>
      <c r="R1302" s="478"/>
      <c r="S1302" s="478"/>
      <c r="T1302" s="478"/>
      <c r="U1302" s="478"/>
      <c r="V1302" s="478"/>
      <c r="W1302" s="478"/>
      <c r="X1302" s="478">
        <v>0</v>
      </c>
      <c r="Y1302" s="478"/>
      <c r="Z1302" s="478"/>
      <c r="AA1302" s="478"/>
      <c r="AB1302" s="478"/>
      <c r="AC1302" s="478"/>
      <c r="AD1302" s="478"/>
      <c r="AE1302" s="478"/>
      <c r="AF1302" s="478"/>
      <c r="AG1302" s="478"/>
      <c r="AH1302" s="478"/>
      <c r="AI1302" s="478"/>
      <c r="AJ1302" s="478"/>
      <c r="AK1302" s="478"/>
      <c r="AL1302" s="478"/>
      <c r="AM1302" s="478"/>
      <c r="AN1302" s="478"/>
      <c r="AO1302" s="478"/>
      <c r="AP1302" s="478"/>
      <c r="AQ1302" s="478"/>
      <c r="AR1302" s="478"/>
      <c r="AS1302" s="478"/>
      <c r="AT1302" s="478"/>
      <c r="AU1302" s="478"/>
      <c r="AV1302" s="478"/>
      <c r="AW1302" s="478"/>
      <c r="AX1302" s="478"/>
      <c r="AY1302" s="478"/>
      <c r="AZ1302" s="478"/>
      <c r="BA1302" s="478"/>
      <c r="BB1302" s="478"/>
      <c r="BC1302" s="478"/>
      <c r="BD1302" s="475" t="s">
        <v>2971</v>
      </c>
      <c r="BE1302" s="495"/>
      <c r="BF1302" s="472"/>
      <c r="BG1302" s="472">
        <v>0</v>
      </c>
      <c r="BH1302" s="472">
        <v>5</v>
      </c>
      <c r="BI1302" s="472"/>
      <c r="BJ1302" s="472"/>
      <c r="BK1302" s="472"/>
      <c r="BL1302" s="472"/>
      <c r="BM1302" s="472"/>
      <c r="BN1302" s="472"/>
      <c r="BO1302" s="472"/>
      <c r="BP1302" s="472"/>
      <c r="BQ1302" s="472"/>
      <c r="BR1302" s="472"/>
      <c r="BS1302" s="472"/>
      <c r="BT1302" s="472"/>
      <c r="BU1302" s="472"/>
      <c r="BV1302" s="472"/>
      <c r="BW1302" s="472"/>
      <c r="BX1302" s="472"/>
      <c r="BY1302" s="472"/>
      <c r="BZ1302" s="472"/>
      <c r="CA1302" s="472"/>
      <c r="CB1302" s="472"/>
      <c r="CC1302" s="472"/>
      <c r="CD1302" s="472"/>
      <c r="CE1302" s="472"/>
      <c r="CF1302" s="472"/>
      <c r="CG1302" s="472"/>
      <c r="CH1302" s="472"/>
      <c r="CI1302" s="472"/>
      <c r="CJ1302" s="472"/>
      <c r="CK1302" s="472"/>
      <c r="CL1302" s="472"/>
      <c r="CM1302" s="472"/>
      <c r="CN1302" s="472"/>
      <c r="CO1302" s="472"/>
      <c r="CP1302" s="472"/>
      <c r="CQ1302" s="472"/>
      <c r="CR1302" s="472"/>
      <c r="CS1302" s="472"/>
      <c r="CT1302" s="472"/>
      <c r="CU1302" s="472"/>
      <c r="CV1302" s="472"/>
      <c r="CW1302" s="472"/>
      <c r="CX1302" s="472"/>
      <c r="CY1302" s="472"/>
      <c r="CZ1302" s="472"/>
      <c r="DA1302" s="472"/>
      <c r="DB1302" s="472"/>
      <c r="DC1302" s="472"/>
      <c r="DD1302" s="472"/>
      <c r="DE1302" s="472"/>
      <c r="DF1302" s="472"/>
      <c r="DG1302" s="472"/>
      <c r="DH1302" s="472"/>
      <c r="DI1302" s="472"/>
      <c r="DJ1302" s="472"/>
      <c r="DK1302" s="472"/>
      <c r="DL1302" s="472"/>
      <c r="DM1302" s="472"/>
      <c r="DN1302" s="472"/>
      <c r="DO1302" s="472"/>
      <c r="DP1302" s="472"/>
      <c r="DQ1302" s="472"/>
      <c r="DR1302" s="472"/>
      <c r="DS1302" s="472"/>
      <c r="DT1302" s="472"/>
      <c r="DU1302" s="472"/>
      <c r="DV1302" s="472"/>
      <c r="DW1302" s="472"/>
      <c r="DX1302" s="472"/>
      <c r="DY1302" s="472"/>
      <c r="DZ1302" s="472"/>
      <c r="EA1302" s="472"/>
      <c r="EB1302" s="472"/>
      <c r="EC1302" s="472"/>
      <c r="ED1302" s="472"/>
      <c r="EE1302" s="472"/>
      <c r="EF1302" s="472"/>
      <c r="EG1302" s="472"/>
      <c r="EH1302" s="472"/>
      <c r="EI1302" s="472"/>
      <c r="EJ1302" s="472"/>
      <c r="EK1302" s="472"/>
      <c r="EL1302" s="472"/>
      <c r="EM1302" s="472"/>
      <c r="EN1302" s="472"/>
      <c r="EO1302" s="472"/>
      <c r="EP1302" s="472"/>
      <c r="EQ1302" s="472"/>
      <c r="ER1302" s="472"/>
      <c r="ES1302" s="472"/>
      <c r="ET1302" s="472"/>
      <c r="EU1302" s="472"/>
      <c r="EV1302" s="472"/>
      <c r="EW1302" s="472"/>
      <c r="EX1302" s="472"/>
      <c r="EY1302" s="472"/>
      <c r="EZ1302" s="472"/>
      <c r="FA1302" s="472"/>
      <c r="FB1302" s="472"/>
      <c r="FC1302" s="472"/>
      <c r="FD1302" s="472"/>
      <c r="FE1302" s="472"/>
      <c r="FF1302" s="472"/>
      <c r="FG1302" s="472"/>
      <c r="FH1302" s="472"/>
      <c r="FI1302" s="472"/>
      <c r="FJ1302" s="472"/>
      <c r="FK1302" s="472"/>
      <c r="FL1302" s="472"/>
      <c r="FM1302" s="472"/>
      <c r="FN1302" s="472"/>
      <c r="FO1302" s="472"/>
      <c r="FP1302" s="472"/>
      <c r="FQ1302" s="472"/>
      <c r="FR1302" s="472"/>
      <c r="FS1302" s="472"/>
      <c r="FT1302" s="472"/>
      <c r="FU1302" s="472"/>
      <c r="FV1302" s="472"/>
      <c r="FW1302" s="472"/>
      <c r="FX1302" s="472"/>
      <c r="FY1302" s="472"/>
      <c r="FZ1302" s="472"/>
      <c r="GA1302" s="472"/>
      <c r="GB1302" s="472"/>
      <c r="GC1302" s="472"/>
      <c r="GD1302" s="472"/>
      <c r="GE1302" s="472"/>
      <c r="GF1302" s="472"/>
      <c r="GG1302" s="472"/>
      <c r="GH1302" s="472"/>
      <c r="GI1302" s="472"/>
      <c r="GJ1302" s="472"/>
      <c r="GK1302" s="472"/>
      <c r="GL1302" s="472"/>
      <c r="GM1302" s="472"/>
      <c r="GN1302" s="472"/>
      <c r="GO1302" s="472"/>
      <c r="GP1302" s="472"/>
      <c r="GQ1302" s="472"/>
      <c r="GR1302" s="472"/>
      <c r="GS1302" s="472"/>
      <c r="GT1302" s="472"/>
      <c r="GU1302" s="472"/>
      <c r="GV1302" s="472"/>
    </row>
    <row r="1303" spans="1:204" s="473" customFormat="1" x14ac:dyDescent="0.2">
      <c r="A1303" s="476"/>
      <c r="B1303" s="496" t="s">
        <v>3973</v>
      </c>
      <c r="C1303" s="475" t="s">
        <v>279</v>
      </c>
      <c r="D1303" s="478">
        <v>7</v>
      </c>
      <c r="E1303" s="478"/>
      <c r="F1303" s="478"/>
      <c r="G1303" s="478"/>
      <c r="H1303" s="478"/>
      <c r="I1303" s="478"/>
      <c r="J1303" s="478"/>
      <c r="K1303" s="478"/>
      <c r="L1303" s="478"/>
      <c r="M1303" s="478"/>
      <c r="N1303" s="478"/>
      <c r="O1303" s="478"/>
      <c r="P1303" s="478"/>
      <c r="Q1303" s="478"/>
      <c r="R1303" s="478"/>
      <c r="S1303" s="478"/>
      <c r="T1303" s="478"/>
      <c r="U1303" s="478"/>
      <c r="V1303" s="478"/>
      <c r="W1303" s="478"/>
      <c r="X1303" s="478">
        <v>0</v>
      </c>
      <c r="Y1303" s="478"/>
      <c r="Z1303" s="478"/>
      <c r="AA1303" s="478"/>
      <c r="AB1303" s="478"/>
      <c r="AC1303" s="478"/>
      <c r="AD1303" s="478"/>
      <c r="AE1303" s="478"/>
      <c r="AF1303" s="478"/>
      <c r="AG1303" s="478"/>
      <c r="AH1303" s="478"/>
      <c r="AI1303" s="478"/>
      <c r="AJ1303" s="478"/>
      <c r="AK1303" s="478"/>
      <c r="AL1303" s="478"/>
      <c r="AM1303" s="478"/>
      <c r="AN1303" s="478"/>
      <c r="AO1303" s="478"/>
      <c r="AP1303" s="478"/>
      <c r="AQ1303" s="478"/>
      <c r="AR1303" s="478"/>
      <c r="AS1303" s="478"/>
      <c r="AT1303" s="478"/>
      <c r="AU1303" s="478"/>
      <c r="AV1303" s="478"/>
      <c r="AW1303" s="478"/>
      <c r="AX1303" s="478">
        <v>7</v>
      </c>
      <c r="AY1303" s="478"/>
      <c r="AZ1303" s="478"/>
      <c r="BA1303" s="478"/>
      <c r="BB1303" s="478"/>
      <c r="BC1303" s="478"/>
      <c r="BD1303" s="475" t="s">
        <v>2971</v>
      </c>
      <c r="BE1303" s="495" t="s">
        <v>2971</v>
      </c>
      <c r="BF1303" s="472">
        <v>2017</v>
      </c>
      <c r="BG1303" s="472">
        <v>7</v>
      </c>
      <c r="BH1303" s="472">
        <v>0</v>
      </c>
      <c r="BI1303" s="472"/>
      <c r="BJ1303" s="472"/>
      <c r="BK1303" s="472"/>
      <c r="BL1303" s="472"/>
      <c r="BM1303" s="472"/>
      <c r="BN1303" s="472"/>
      <c r="BO1303" s="472"/>
      <c r="BP1303" s="472"/>
      <c r="BQ1303" s="472"/>
      <c r="BR1303" s="472"/>
      <c r="BS1303" s="472"/>
      <c r="BT1303" s="472"/>
      <c r="BU1303" s="472"/>
      <c r="BV1303" s="472"/>
      <c r="BW1303" s="472"/>
      <c r="BX1303" s="472"/>
      <c r="BY1303" s="472"/>
      <c r="BZ1303" s="472"/>
      <c r="CA1303" s="472"/>
      <c r="CB1303" s="472"/>
      <c r="CC1303" s="472"/>
      <c r="CD1303" s="472"/>
      <c r="CE1303" s="472"/>
      <c r="CF1303" s="472"/>
      <c r="CG1303" s="472"/>
      <c r="CH1303" s="472"/>
      <c r="CI1303" s="472"/>
      <c r="CJ1303" s="472"/>
      <c r="CK1303" s="472"/>
      <c r="CL1303" s="472"/>
      <c r="CM1303" s="472"/>
      <c r="CN1303" s="472"/>
      <c r="CO1303" s="472"/>
      <c r="CP1303" s="472"/>
      <c r="CQ1303" s="472"/>
      <c r="CR1303" s="472"/>
      <c r="CS1303" s="472"/>
      <c r="CT1303" s="472"/>
      <c r="CU1303" s="472"/>
      <c r="CV1303" s="472"/>
      <c r="CW1303" s="472"/>
      <c r="CX1303" s="472"/>
      <c r="CY1303" s="472"/>
      <c r="CZ1303" s="472"/>
      <c r="DA1303" s="472"/>
      <c r="DB1303" s="472"/>
      <c r="DC1303" s="472"/>
      <c r="DD1303" s="472"/>
      <c r="DE1303" s="472"/>
      <c r="DF1303" s="472"/>
      <c r="DG1303" s="472"/>
      <c r="DH1303" s="472"/>
      <c r="DI1303" s="472"/>
      <c r="DJ1303" s="472"/>
      <c r="DK1303" s="472"/>
      <c r="DL1303" s="472"/>
      <c r="DM1303" s="472"/>
      <c r="DN1303" s="472"/>
      <c r="DO1303" s="472"/>
      <c r="DP1303" s="472"/>
      <c r="DQ1303" s="472"/>
      <c r="DR1303" s="472"/>
      <c r="DS1303" s="472"/>
      <c r="DT1303" s="472"/>
      <c r="DU1303" s="472"/>
      <c r="DV1303" s="472"/>
      <c r="DW1303" s="472"/>
      <c r="DX1303" s="472"/>
      <c r="DY1303" s="472"/>
      <c r="DZ1303" s="472"/>
      <c r="EA1303" s="472"/>
      <c r="EB1303" s="472"/>
      <c r="EC1303" s="472"/>
      <c r="ED1303" s="472"/>
      <c r="EE1303" s="472"/>
      <c r="EF1303" s="472"/>
      <c r="EG1303" s="472"/>
      <c r="EH1303" s="472"/>
      <c r="EI1303" s="472"/>
      <c r="EJ1303" s="472"/>
      <c r="EK1303" s="472"/>
      <c r="EL1303" s="472"/>
      <c r="EM1303" s="472"/>
      <c r="EN1303" s="472"/>
      <c r="EO1303" s="472"/>
      <c r="EP1303" s="472"/>
      <c r="EQ1303" s="472"/>
      <c r="ER1303" s="472"/>
      <c r="ES1303" s="472"/>
      <c r="ET1303" s="472"/>
      <c r="EU1303" s="472"/>
      <c r="EV1303" s="472"/>
      <c r="EW1303" s="472"/>
      <c r="EX1303" s="472"/>
      <c r="EY1303" s="472"/>
      <c r="EZ1303" s="472"/>
      <c r="FA1303" s="472"/>
      <c r="FB1303" s="472"/>
      <c r="FC1303" s="472"/>
      <c r="FD1303" s="472"/>
      <c r="FE1303" s="472"/>
      <c r="FF1303" s="472"/>
      <c r="FG1303" s="472"/>
      <c r="FH1303" s="472"/>
      <c r="FI1303" s="472"/>
      <c r="FJ1303" s="472"/>
      <c r="FK1303" s="472"/>
      <c r="FL1303" s="472"/>
      <c r="FM1303" s="472"/>
      <c r="FN1303" s="472"/>
      <c r="FO1303" s="472"/>
      <c r="FP1303" s="472"/>
      <c r="FQ1303" s="472"/>
      <c r="FR1303" s="472"/>
      <c r="FS1303" s="472"/>
      <c r="FT1303" s="472"/>
      <c r="FU1303" s="472"/>
      <c r="FV1303" s="472"/>
      <c r="FW1303" s="472"/>
      <c r="FX1303" s="472"/>
      <c r="FY1303" s="472"/>
      <c r="FZ1303" s="472"/>
      <c r="GA1303" s="472"/>
      <c r="GB1303" s="472"/>
      <c r="GC1303" s="472"/>
      <c r="GD1303" s="472"/>
      <c r="GE1303" s="472"/>
      <c r="GF1303" s="472"/>
      <c r="GG1303" s="472"/>
      <c r="GH1303" s="472"/>
      <c r="GI1303" s="472"/>
      <c r="GJ1303" s="472"/>
      <c r="GK1303" s="472"/>
      <c r="GL1303" s="472"/>
      <c r="GM1303" s="472"/>
      <c r="GN1303" s="472"/>
      <c r="GO1303" s="472"/>
      <c r="GP1303" s="472"/>
      <c r="GQ1303" s="472"/>
      <c r="GR1303" s="472"/>
      <c r="GS1303" s="472"/>
      <c r="GT1303" s="472"/>
      <c r="GU1303" s="472"/>
      <c r="GV1303" s="472"/>
    </row>
    <row r="1304" spans="1:204" s="473" customFormat="1" ht="32" x14ac:dyDescent="0.2">
      <c r="A1304" s="476"/>
      <c r="B1304" s="483" t="s">
        <v>1897</v>
      </c>
      <c r="C1304" s="475" t="s">
        <v>279</v>
      </c>
      <c r="D1304" s="478">
        <v>5</v>
      </c>
      <c r="E1304" s="478"/>
      <c r="F1304" s="478"/>
      <c r="G1304" s="478"/>
      <c r="H1304" s="478"/>
      <c r="I1304" s="478"/>
      <c r="J1304" s="478"/>
      <c r="K1304" s="478"/>
      <c r="L1304" s="478"/>
      <c r="M1304" s="478"/>
      <c r="N1304" s="478"/>
      <c r="O1304" s="478"/>
      <c r="P1304" s="478"/>
      <c r="Q1304" s="478"/>
      <c r="R1304" s="478"/>
      <c r="S1304" s="478"/>
      <c r="T1304" s="478"/>
      <c r="U1304" s="478"/>
      <c r="V1304" s="478"/>
      <c r="W1304" s="478"/>
      <c r="X1304" s="478">
        <v>0</v>
      </c>
      <c r="Y1304" s="478"/>
      <c r="Z1304" s="478"/>
      <c r="AA1304" s="478"/>
      <c r="AB1304" s="478"/>
      <c r="AC1304" s="478"/>
      <c r="AD1304" s="478"/>
      <c r="AE1304" s="478"/>
      <c r="AF1304" s="478"/>
      <c r="AG1304" s="478"/>
      <c r="AH1304" s="478"/>
      <c r="AI1304" s="478"/>
      <c r="AJ1304" s="478"/>
      <c r="AK1304" s="478"/>
      <c r="AL1304" s="478"/>
      <c r="AM1304" s="478"/>
      <c r="AN1304" s="478"/>
      <c r="AO1304" s="478"/>
      <c r="AP1304" s="478"/>
      <c r="AQ1304" s="478"/>
      <c r="AR1304" s="478"/>
      <c r="AS1304" s="478"/>
      <c r="AT1304" s="478"/>
      <c r="AU1304" s="478"/>
      <c r="AV1304" s="478"/>
      <c r="AW1304" s="478"/>
      <c r="AX1304" s="478"/>
      <c r="AY1304" s="478"/>
      <c r="AZ1304" s="478"/>
      <c r="BA1304" s="478"/>
      <c r="BB1304" s="478"/>
      <c r="BC1304" s="478"/>
      <c r="BD1304" s="475" t="s">
        <v>3016</v>
      </c>
      <c r="BE1304" s="495"/>
      <c r="BF1304" s="472"/>
      <c r="BG1304" s="472"/>
      <c r="BH1304" s="472"/>
      <c r="BI1304" s="472"/>
      <c r="BJ1304" s="472"/>
      <c r="BK1304" s="472"/>
      <c r="BL1304" s="472"/>
      <c r="BM1304" s="472"/>
      <c r="BN1304" s="472"/>
      <c r="BO1304" s="472"/>
      <c r="BP1304" s="472"/>
      <c r="BQ1304" s="472"/>
      <c r="BR1304" s="472"/>
      <c r="BS1304" s="472"/>
      <c r="BT1304" s="472"/>
      <c r="BU1304" s="472"/>
      <c r="BV1304" s="472"/>
      <c r="BW1304" s="472"/>
      <c r="BX1304" s="472"/>
      <c r="BY1304" s="472"/>
      <c r="BZ1304" s="472"/>
      <c r="CA1304" s="472"/>
      <c r="CB1304" s="472"/>
      <c r="CC1304" s="472"/>
      <c r="CD1304" s="472"/>
      <c r="CE1304" s="472"/>
      <c r="CF1304" s="472"/>
      <c r="CG1304" s="472"/>
      <c r="CH1304" s="472"/>
      <c r="CI1304" s="472"/>
      <c r="CJ1304" s="472"/>
      <c r="CK1304" s="472"/>
      <c r="CL1304" s="472"/>
      <c r="CM1304" s="472"/>
      <c r="CN1304" s="472"/>
      <c r="CO1304" s="472"/>
      <c r="CP1304" s="472"/>
      <c r="CQ1304" s="472"/>
      <c r="CR1304" s="472"/>
      <c r="CS1304" s="472"/>
      <c r="CT1304" s="472"/>
      <c r="CU1304" s="472"/>
      <c r="CV1304" s="472"/>
      <c r="CW1304" s="472"/>
      <c r="CX1304" s="472"/>
      <c r="CY1304" s="472"/>
      <c r="CZ1304" s="472"/>
      <c r="DA1304" s="472"/>
      <c r="DB1304" s="472"/>
      <c r="DC1304" s="472"/>
      <c r="DD1304" s="472"/>
      <c r="DE1304" s="472"/>
      <c r="DF1304" s="472"/>
      <c r="DG1304" s="472"/>
      <c r="DH1304" s="472"/>
      <c r="DI1304" s="472"/>
      <c r="DJ1304" s="472"/>
      <c r="DK1304" s="472"/>
      <c r="DL1304" s="472"/>
      <c r="DM1304" s="472"/>
      <c r="DN1304" s="472"/>
      <c r="DO1304" s="472"/>
      <c r="DP1304" s="472"/>
      <c r="DQ1304" s="472"/>
      <c r="DR1304" s="472"/>
      <c r="DS1304" s="472"/>
      <c r="DT1304" s="472"/>
      <c r="DU1304" s="472"/>
      <c r="DV1304" s="472"/>
      <c r="DW1304" s="472"/>
      <c r="DX1304" s="472"/>
      <c r="DY1304" s="472"/>
      <c r="DZ1304" s="472"/>
      <c r="EA1304" s="472"/>
      <c r="EB1304" s="472"/>
      <c r="EC1304" s="472"/>
      <c r="ED1304" s="472"/>
      <c r="EE1304" s="472"/>
      <c r="EF1304" s="472"/>
      <c r="EG1304" s="472"/>
      <c r="EH1304" s="472"/>
      <c r="EI1304" s="472"/>
      <c r="EJ1304" s="472"/>
      <c r="EK1304" s="472"/>
      <c r="EL1304" s="472"/>
      <c r="EM1304" s="472"/>
      <c r="EN1304" s="472"/>
      <c r="EO1304" s="472"/>
      <c r="EP1304" s="472"/>
      <c r="EQ1304" s="472"/>
      <c r="ER1304" s="472"/>
      <c r="ES1304" s="472"/>
      <c r="ET1304" s="472"/>
      <c r="EU1304" s="472"/>
      <c r="EV1304" s="472"/>
      <c r="EW1304" s="472"/>
      <c r="EX1304" s="472"/>
      <c r="EY1304" s="472"/>
      <c r="EZ1304" s="472"/>
      <c r="FA1304" s="472"/>
      <c r="FB1304" s="472"/>
      <c r="FC1304" s="472"/>
      <c r="FD1304" s="472"/>
      <c r="FE1304" s="472"/>
      <c r="FF1304" s="472"/>
      <c r="FG1304" s="472"/>
      <c r="FH1304" s="472"/>
      <c r="FI1304" s="472"/>
      <c r="FJ1304" s="472"/>
      <c r="FK1304" s="472"/>
      <c r="FL1304" s="472"/>
      <c r="FM1304" s="472"/>
      <c r="FN1304" s="472"/>
      <c r="FO1304" s="472"/>
      <c r="FP1304" s="472"/>
      <c r="FQ1304" s="472"/>
      <c r="FR1304" s="472"/>
      <c r="FS1304" s="472"/>
      <c r="FT1304" s="472"/>
      <c r="FU1304" s="472"/>
      <c r="FV1304" s="472"/>
      <c r="FW1304" s="472"/>
      <c r="FX1304" s="472"/>
      <c r="FY1304" s="472"/>
      <c r="FZ1304" s="472"/>
      <c r="GA1304" s="472"/>
      <c r="GB1304" s="472"/>
      <c r="GC1304" s="472"/>
      <c r="GD1304" s="472"/>
      <c r="GE1304" s="472"/>
      <c r="GF1304" s="472"/>
      <c r="GG1304" s="472"/>
      <c r="GH1304" s="472"/>
      <c r="GI1304" s="472"/>
      <c r="GJ1304" s="472"/>
      <c r="GK1304" s="472"/>
      <c r="GL1304" s="472"/>
      <c r="GM1304" s="472"/>
      <c r="GN1304" s="472"/>
      <c r="GO1304" s="472"/>
      <c r="GP1304" s="472"/>
      <c r="GQ1304" s="472"/>
      <c r="GR1304" s="472"/>
      <c r="GS1304" s="472"/>
      <c r="GT1304" s="472"/>
      <c r="GU1304" s="472"/>
      <c r="GV1304" s="472"/>
    </row>
    <row r="1305" spans="1:204" s="473" customFormat="1" ht="32" x14ac:dyDescent="0.2">
      <c r="A1305" s="476"/>
      <c r="B1305" s="496" t="s">
        <v>3974</v>
      </c>
      <c r="C1305" s="475" t="s">
        <v>279</v>
      </c>
      <c r="D1305" s="478">
        <v>3</v>
      </c>
      <c r="E1305" s="478"/>
      <c r="F1305" s="478"/>
      <c r="G1305" s="478"/>
      <c r="H1305" s="478"/>
      <c r="I1305" s="478"/>
      <c r="J1305" s="478"/>
      <c r="K1305" s="478"/>
      <c r="L1305" s="478"/>
      <c r="M1305" s="478"/>
      <c r="N1305" s="478"/>
      <c r="O1305" s="478"/>
      <c r="P1305" s="478"/>
      <c r="Q1305" s="478"/>
      <c r="R1305" s="478"/>
      <c r="S1305" s="478"/>
      <c r="T1305" s="478"/>
      <c r="U1305" s="478"/>
      <c r="V1305" s="478"/>
      <c r="W1305" s="478"/>
      <c r="X1305" s="478">
        <v>0</v>
      </c>
      <c r="Y1305" s="478"/>
      <c r="Z1305" s="478"/>
      <c r="AA1305" s="478"/>
      <c r="AB1305" s="478"/>
      <c r="AC1305" s="478"/>
      <c r="AD1305" s="478"/>
      <c r="AE1305" s="478"/>
      <c r="AF1305" s="478"/>
      <c r="AG1305" s="478"/>
      <c r="AH1305" s="478"/>
      <c r="AI1305" s="478"/>
      <c r="AJ1305" s="478"/>
      <c r="AK1305" s="478"/>
      <c r="AL1305" s="478"/>
      <c r="AM1305" s="478"/>
      <c r="AN1305" s="478"/>
      <c r="AO1305" s="478"/>
      <c r="AP1305" s="478"/>
      <c r="AQ1305" s="478"/>
      <c r="AR1305" s="478"/>
      <c r="AS1305" s="478"/>
      <c r="AT1305" s="478"/>
      <c r="AU1305" s="478"/>
      <c r="AV1305" s="478"/>
      <c r="AW1305" s="478"/>
      <c r="AX1305" s="478">
        <v>3</v>
      </c>
      <c r="AY1305" s="478"/>
      <c r="AZ1305" s="478"/>
      <c r="BA1305" s="478"/>
      <c r="BB1305" s="478"/>
      <c r="BC1305" s="478"/>
      <c r="BD1305" s="475" t="s">
        <v>3016</v>
      </c>
      <c r="BE1305" s="495" t="s">
        <v>3975</v>
      </c>
      <c r="BF1305" s="472">
        <v>2017</v>
      </c>
      <c r="BG1305" s="472">
        <v>3</v>
      </c>
      <c r="BH1305" s="472">
        <v>0</v>
      </c>
      <c r="BI1305" s="472"/>
      <c r="BJ1305" s="472"/>
      <c r="BK1305" s="472"/>
      <c r="BL1305" s="472"/>
      <c r="BM1305" s="472"/>
      <c r="BN1305" s="472"/>
      <c r="BO1305" s="472"/>
      <c r="BP1305" s="472"/>
      <c r="BQ1305" s="472"/>
      <c r="BR1305" s="472"/>
      <c r="BS1305" s="472"/>
      <c r="BT1305" s="472"/>
      <c r="BU1305" s="472"/>
      <c r="BV1305" s="472"/>
      <c r="BW1305" s="472"/>
      <c r="BX1305" s="472"/>
      <c r="BY1305" s="472"/>
      <c r="BZ1305" s="472"/>
      <c r="CA1305" s="472"/>
      <c r="CB1305" s="472"/>
      <c r="CC1305" s="472"/>
      <c r="CD1305" s="472"/>
      <c r="CE1305" s="472"/>
      <c r="CF1305" s="472"/>
      <c r="CG1305" s="472"/>
      <c r="CH1305" s="472"/>
      <c r="CI1305" s="472"/>
      <c r="CJ1305" s="472"/>
      <c r="CK1305" s="472"/>
      <c r="CL1305" s="472"/>
      <c r="CM1305" s="472"/>
      <c r="CN1305" s="472"/>
      <c r="CO1305" s="472"/>
      <c r="CP1305" s="472"/>
      <c r="CQ1305" s="472"/>
      <c r="CR1305" s="472"/>
      <c r="CS1305" s="472"/>
      <c r="CT1305" s="472"/>
      <c r="CU1305" s="472"/>
      <c r="CV1305" s="472"/>
      <c r="CW1305" s="472"/>
      <c r="CX1305" s="472"/>
      <c r="CY1305" s="472"/>
      <c r="CZ1305" s="472"/>
      <c r="DA1305" s="472"/>
      <c r="DB1305" s="472"/>
      <c r="DC1305" s="472"/>
      <c r="DD1305" s="472"/>
      <c r="DE1305" s="472"/>
      <c r="DF1305" s="472"/>
      <c r="DG1305" s="472"/>
      <c r="DH1305" s="472"/>
      <c r="DI1305" s="472"/>
      <c r="DJ1305" s="472"/>
      <c r="DK1305" s="472"/>
      <c r="DL1305" s="472"/>
      <c r="DM1305" s="472"/>
      <c r="DN1305" s="472"/>
      <c r="DO1305" s="472"/>
      <c r="DP1305" s="472"/>
      <c r="DQ1305" s="472"/>
      <c r="DR1305" s="472"/>
      <c r="DS1305" s="472"/>
      <c r="DT1305" s="472"/>
      <c r="DU1305" s="472"/>
      <c r="DV1305" s="472"/>
      <c r="DW1305" s="472"/>
      <c r="DX1305" s="472"/>
      <c r="DY1305" s="472"/>
      <c r="DZ1305" s="472"/>
      <c r="EA1305" s="472"/>
      <c r="EB1305" s="472"/>
      <c r="EC1305" s="472"/>
      <c r="ED1305" s="472"/>
      <c r="EE1305" s="472"/>
      <c r="EF1305" s="472"/>
      <c r="EG1305" s="472"/>
      <c r="EH1305" s="472"/>
      <c r="EI1305" s="472"/>
      <c r="EJ1305" s="472"/>
      <c r="EK1305" s="472"/>
      <c r="EL1305" s="472"/>
      <c r="EM1305" s="472"/>
      <c r="EN1305" s="472"/>
      <c r="EO1305" s="472"/>
      <c r="EP1305" s="472"/>
      <c r="EQ1305" s="472"/>
      <c r="ER1305" s="472"/>
      <c r="ES1305" s="472"/>
      <c r="ET1305" s="472"/>
      <c r="EU1305" s="472"/>
      <c r="EV1305" s="472"/>
      <c r="EW1305" s="472"/>
      <c r="EX1305" s="472"/>
      <c r="EY1305" s="472"/>
      <c r="EZ1305" s="472"/>
      <c r="FA1305" s="472"/>
      <c r="FB1305" s="472"/>
      <c r="FC1305" s="472"/>
      <c r="FD1305" s="472"/>
      <c r="FE1305" s="472"/>
      <c r="FF1305" s="472"/>
      <c r="FG1305" s="472"/>
      <c r="FH1305" s="472"/>
      <c r="FI1305" s="472"/>
      <c r="FJ1305" s="472"/>
      <c r="FK1305" s="472"/>
      <c r="FL1305" s="472"/>
      <c r="FM1305" s="472"/>
      <c r="FN1305" s="472"/>
      <c r="FO1305" s="472"/>
      <c r="FP1305" s="472"/>
      <c r="FQ1305" s="472"/>
      <c r="FR1305" s="472"/>
      <c r="FS1305" s="472"/>
      <c r="FT1305" s="472"/>
      <c r="FU1305" s="472"/>
      <c r="FV1305" s="472"/>
      <c r="FW1305" s="472"/>
      <c r="FX1305" s="472"/>
      <c r="FY1305" s="472"/>
      <c r="FZ1305" s="472"/>
      <c r="GA1305" s="472"/>
      <c r="GB1305" s="472"/>
      <c r="GC1305" s="472"/>
      <c r="GD1305" s="472"/>
      <c r="GE1305" s="472"/>
      <c r="GF1305" s="472"/>
      <c r="GG1305" s="472"/>
      <c r="GH1305" s="472"/>
      <c r="GI1305" s="472"/>
      <c r="GJ1305" s="472"/>
      <c r="GK1305" s="472"/>
      <c r="GL1305" s="472"/>
      <c r="GM1305" s="472"/>
      <c r="GN1305" s="472"/>
      <c r="GO1305" s="472"/>
      <c r="GP1305" s="472"/>
      <c r="GQ1305" s="472"/>
      <c r="GR1305" s="472"/>
      <c r="GS1305" s="472"/>
      <c r="GT1305" s="472"/>
      <c r="GU1305" s="472"/>
      <c r="GV1305" s="472"/>
    </row>
    <row r="1306" spans="1:204" s="473" customFormat="1" ht="32" x14ac:dyDescent="0.2">
      <c r="A1306" s="476"/>
      <c r="B1306" s="481" t="s">
        <v>3976</v>
      </c>
      <c r="C1306" s="475" t="s">
        <v>279</v>
      </c>
      <c r="D1306" s="478">
        <v>6</v>
      </c>
      <c r="E1306" s="478"/>
      <c r="F1306" s="478"/>
      <c r="G1306" s="478"/>
      <c r="H1306" s="478"/>
      <c r="I1306" s="478"/>
      <c r="J1306" s="478"/>
      <c r="K1306" s="478"/>
      <c r="L1306" s="478"/>
      <c r="M1306" s="478"/>
      <c r="N1306" s="478"/>
      <c r="O1306" s="478"/>
      <c r="P1306" s="478"/>
      <c r="Q1306" s="478"/>
      <c r="R1306" s="478"/>
      <c r="S1306" s="478"/>
      <c r="T1306" s="478"/>
      <c r="U1306" s="478"/>
      <c r="V1306" s="478"/>
      <c r="W1306" s="478"/>
      <c r="X1306" s="478">
        <v>0</v>
      </c>
      <c r="Y1306" s="478"/>
      <c r="Z1306" s="478"/>
      <c r="AA1306" s="478"/>
      <c r="AB1306" s="478"/>
      <c r="AC1306" s="478"/>
      <c r="AD1306" s="478"/>
      <c r="AE1306" s="478"/>
      <c r="AF1306" s="478"/>
      <c r="AG1306" s="478"/>
      <c r="AH1306" s="478"/>
      <c r="AI1306" s="478"/>
      <c r="AJ1306" s="478"/>
      <c r="AK1306" s="478"/>
      <c r="AL1306" s="478"/>
      <c r="AM1306" s="478"/>
      <c r="AN1306" s="478"/>
      <c r="AO1306" s="478"/>
      <c r="AP1306" s="478"/>
      <c r="AQ1306" s="478"/>
      <c r="AR1306" s="478"/>
      <c r="AS1306" s="478"/>
      <c r="AT1306" s="478"/>
      <c r="AU1306" s="478"/>
      <c r="AV1306" s="478"/>
      <c r="AW1306" s="478"/>
      <c r="AX1306" s="478">
        <v>6</v>
      </c>
      <c r="AY1306" s="478"/>
      <c r="AZ1306" s="478"/>
      <c r="BA1306" s="478"/>
      <c r="BB1306" s="478"/>
      <c r="BC1306" s="478"/>
      <c r="BD1306" s="475" t="s">
        <v>3016</v>
      </c>
      <c r="BE1306" s="495" t="s">
        <v>3975</v>
      </c>
      <c r="BF1306" s="472">
        <v>2017</v>
      </c>
      <c r="BG1306" s="472">
        <v>6</v>
      </c>
      <c r="BH1306" s="472">
        <v>0</v>
      </c>
      <c r="BI1306" s="472"/>
      <c r="BJ1306" s="472"/>
      <c r="BK1306" s="472"/>
      <c r="BL1306" s="472"/>
      <c r="BM1306" s="472"/>
      <c r="BN1306" s="472"/>
      <c r="BO1306" s="472"/>
      <c r="BP1306" s="472"/>
      <c r="BQ1306" s="472"/>
      <c r="BR1306" s="472"/>
      <c r="BS1306" s="472"/>
      <c r="BT1306" s="472"/>
      <c r="BU1306" s="472"/>
      <c r="BV1306" s="472"/>
      <c r="BW1306" s="472"/>
      <c r="BX1306" s="472"/>
      <c r="BY1306" s="472"/>
      <c r="BZ1306" s="472"/>
      <c r="CA1306" s="472"/>
      <c r="CB1306" s="472"/>
      <c r="CC1306" s="472"/>
      <c r="CD1306" s="472"/>
      <c r="CE1306" s="472"/>
      <c r="CF1306" s="472"/>
      <c r="CG1306" s="472"/>
      <c r="CH1306" s="472"/>
      <c r="CI1306" s="472"/>
      <c r="CJ1306" s="472"/>
      <c r="CK1306" s="472"/>
      <c r="CL1306" s="472"/>
      <c r="CM1306" s="472"/>
      <c r="CN1306" s="472"/>
      <c r="CO1306" s="472"/>
      <c r="CP1306" s="472"/>
      <c r="CQ1306" s="472"/>
      <c r="CR1306" s="472"/>
      <c r="CS1306" s="472"/>
      <c r="CT1306" s="472"/>
      <c r="CU1306" s="472"/>
      <c r="CV1306" s="472"/>
      <c r="CW1306" s="472"/>
      <c r="CX1306" s="472"/>
      <c r="CY1306" s="472"/>
      <c r="CZ1306" s="472"/>
      <c r="DA1306" s="472"/>
      <c r="DB1306" s="472"/>
      <c r="DC1306" s="472"/>
      <c r="DD1306" s="472"/>
      <c r="DE1306" s="472"/>
      <c r="DF1306" s="472"/>
      <c r="DG1306" s="472"/>
      <c r="DH1306" s="472"/>
      <c r="DI1306" s="472"/>
      <c r="DJ1306" s="472"/>
      <c r="DK1306" s="472"/>
      <c r="DL1306" s="472"/>
      <c r="DM1306" s="472"/>
      <c r="DN1306" s="472"/>
      <c r="DO1306" s="472"/>
      <c r="DP1306" s="472"/>
      <c r="DQ1306" s="472"/>
      <c r="DR1306" s="472"/>
      <c r="DS1306" s="472"/>
      <c r="DT1306" s="472"/>
      <c r="DU1306" s="472"/>
      <c r="DV1306" s="472"/>
      <c r="DW1306" s="472"/>
      <c r="DX1306" s="472"/>
      <c r="DY1306" s="472"/>
      <c r="DZ1306" s="472"/>
      <c r="EA1306" s="472"/>
      <c r="EB1306" s="472"/>
      <c r="EC1306" s="472"/>
      <c r="ED1306" s="472"/>
      <c r="EE1306" s="472"/>
      <c r="EF1306" s="472"/>
      <c r="EG1306" s="472"/>
      <c r="EH1306" s="472"/>
      <c r="EI1306" s="472"/>
      <c r="EJ1306" s="472"/>
      <c r="EK1306" s="472"/>
      <c r="EL1306" s="472"/>
      <c r="EM1306" s="472"/>
      <c r="EN1306" s="472"/>
      <c r="EO1306" s="472"/>
      <c r="EP1306" s="472"/>
      <c r="EQ1306" s="472"/>
      <c r="ER1306" s="472"/>
      <c r="ES1306" s="472"/>
      <c r="ET1306" s="472"/>
      <c r="EU1306" s="472"/>
      <c r="EV1306" s="472"/>
      <c r="EW1306" s="472"/>
      <c r="EX1306" s="472"/>
      <c r="EY1306" s="472"/>
      <c r="EZ1306" s="472"/>
      <c r="FA1306" s="472"/>
      <c r="FB1306" s="472"/>
      <c r="FC1306" s="472"/>
      <c r="FD1306" s="472"/>
      <c r="FE1306" s="472"/>
      <c r="FF1306" s="472"/>
      <c r="FG1306" s="472"/>
      <c r="FH1306" s="472"/>
      <c r="FI1306" s="472"/>
      <c r="FJ1306" s="472"/>
      <c r="FK1306" s="472"/>
      <c r="FL1306" s="472"/>
      <c r="FM1306" s="472"/>
      <c r="FN1306" s="472"/>
      <c r="FO1306" s="472"/>
      <c r="FP1306" s="472"/>
      <c r="FQ1306" s="472"/>
      <c r="FR1306" s="472"/>
      <c r="FS1306" s="472"/>
      <c r="FT1306" s="472"/>
      <c r="FU1306" s="472"/>
      <c r="FV1306" s="472"/>
      <c r="FW1306" s="472"/>
      <c r="FX1306" s="472"/>
      <c r="FY1306" s="472"/>
      <c r="FZ1306" s="472"/>
      <c r="GA1306" s="472"/>
      <c r="GB1306" s="472"/>
      <c r="GC1306" s="472"/>
      <c r="GD1306" s="472"/>
      <c r="GE1306" s="472"/>
      <c r="GF1306" s="472"/>
      <c r="GG1306" s="472"/>
      <c r="GH1306" s="472"/>
      <c r="GI1306" s="472"/>
      <c r="GJ1306" s="472"/>
      <c r="GK1306" s="472"/>
      <c r="GL1306" s="472"/>
      <c r="GM1306" s="472"/>
      <c r="GN1306" s="472"/>
      <c r="GO1306" s="472"/>
      <c r="GP1306" s="472"/>
      <c r="GQ1306" s="472"/>
      <c r="GR1306" s="472"/>
      <c r="GS1306" s="472"/>
      <c r="GT1306" s="472"/>
      <c r="GU1306" s="472"/>
      <c r="GV1306" s="472"/>
    </row>
    <row r="1307" spans="1:204" s="473" customFormat="1" ht="64" x14ac:dyDescent="0.2">
      <c r="A1307" s="476"/>
      <c r="B1307" s="508" t="s">
        <v>3977</v>
      </c>
      <c r="C1307" s="475" t="s">
        <v>279</v>
      </c>
      <c r="D1307" s="478">
        <v>5</v>
      </c>
      <c r="E1307" s="478"/>
      <c r="F1307" s="478"/>
      <c r="G1307" s="478"/>
      <c r="H1307" s="478"/>
      <c r="I1307" s="478"/>
      <c r="J1307" s="478"/>
      <c r="K1307" s="478"/>
      <c r="L1307" s="478"/>
      <c r="M1307" s="478"/>
      <c r="N1307" s="478"/>
      <c r="O1307" s="478"/>
      <c r="P1307" s="478"/>
      <c r="Q1307" s="478"/>
      <c r="R1307" s="478"/>
      <c r="S1307" s="478"/>
      <c r="T1307" s="478"/>
      <c r="U1307" s="478"/>
      <c r="V1307" s="478"/>
      <c r="W1307" s="478"/>
      <c r="X1307" s="478">
        <v>0</v>
      </c>
      <c r="Y1307" s="478"/>
      <c r="Z1307" s="478"/>
      <c r="AA1307" s="478"/>
      <c r="AB1307" s="478"/>
      <c r="AC1307" s="478"/>
      <c r="AD1307" s="478"/>
      <c r="AE1307" s="478"/>
      <c r="AF1307" s="478"/>
      <c r="AG1307" s="478"/>
      <c r="AH1307" s="478"/>
      <c r="AI1307" s="478"/>
      <c r="AJ1307" s="478"/>
      <c r="AK1307" s="478"/>
      <c r="AL1307" s="478"/>
      <c r="AM1307" s="478"/>
      <c r="AN1307" s="478"/>
      <c r="AO1307" s="478"/>
      <c r="AP1307" s="478"/>
      <c r="AQ1307" s="478"/>
      <c r="AR1307" s="478"/>
      <c r="AS1307" s="478"/>
      <c r="AT1307" s="478"/>
      <c r="AU1307" s="478"/>
      <c r="AV1307" s="478"/>
      <c r="AW1307" s="478"/>
      <c r="AX1307" s="478"/>
      <c r="AY1307" s="478"/>
      <c r="AZ1307" s="478"/>
      <c r="BA1307" s="478"/>
      <c r="BB1307" s="478"/>
      <c r="BC1307" s="478"/>
      <c r="BD1307" s="475" t="s">
        <v>3016</v>
      </c>
      <c r="BE1307" s="495"/>
      <c r="BF1307" s="472"/>
      <c r="BG1307" s="472">
        <v>0</v>
      </c>
      <c r="BH1307" s="472">
        <v>5</v>
      </c>
      <c r="BI1307" s="472"/>
      <c r="BJ1307" s="472"/>
      <c r="BK1307" s="472"/>
      <c r="BL1307" s="472"/>
      <c r="BM1307" s="472"/>
      <c r="BN1307" s="472"/>
      <c r="BO1307" s="472"/>
      <c r="BP1307" s="472"/>
      <c r="BQ1307" s="472"/>
      <c r="BR1307" s="472"/>
      <c r="BS1307" s="472"/>
      <c r="BT1307" s="472"/>
      <c r="BU1307" s="472"/>
      <c r="BV1307" s="472"/>
      <c r="BW1307" s="472"/>
      <c r="BX1307" s="472"/>
      <c r="BY1307" s="472"/>
      <c r="BZ1307" s="472"/>
      <c r="CA1307" s="472"/>
      <c r="CB1307" s="472"/>
      <c r="CC1307" s="472"/>
      <c r="CD1307" s="472"/>
      <c r="CE1307" s="472"/>
      <c r="CF1307" s="472"/>
      <c r="CG1307" s="472"/>
      <c r="CH1307" s="472"/>
      <c r="CI1307" s="472"/>
      <c r="CJ1307" s="472"/>
      <c r="CK1307" s="472"/>
      <c r="CL1307" s="472"/>
      <c r="CM1307" s="472"/>
      <c r="CN1307" s="472"/>
      <c r="CO1307" s="472"/>
      <c r="CP1307" s="472"/>
      <c r="CQ1307" s="472"/>
      <c r="CR1307" s="472"/>
      <c r="CS1307" s="472"/>
      <c r="CT1307" s="472"/>
      <c r="CU1307" s="472"/>
      <c r="CV1307" s="472"/>
      <c r="CW1307" s="472"/>
      <c r="CX1307" s="472"/>
      <c r="CY1307" s="472"/>
      <c r="CZ1307" s="472"/>
      <c r="DA1307" s="472"/>
      <c r="DB1307" s="472"/>
      <c r="DC1307" s="472"/>
      <c r="DD1307" s="472"/>
      <c r="DE1307" s="472"/>
      <c r="DF1307" s="472"/>
      <c r="DG1307" s="472"/>
      <c r="DH1307" s="472"/>
      <c r="DI1307" s="472"/>
      <c r="DJ1307" s="472"/>
      <c r="DK1307" s="472"/>
      <c r="DL1307" s="472"/>
      <c r="DM1307" s="472"/>
      <c r="DN1307" s="472"/>
      <c r="DO1307" s="472"/>
      <c r="DP1307" s="472"/>
      <c r="DQ1307" s="472"/>
      <c r="DR1307" s="472"/>
      <c r="DS1307" s="472"/>
      <c r="DT1307" s="472"/>
      <c r="DU1307" s="472"/>
      <c r="DV1307" s="472"/>
      <c r="DW1307" s="472"/>
      <c r="DX1307" s="472"/>
      <c r="DY1307" s="472"/>
      <c r="DZ1307" s="472"/>
      <c r="EA1307" s="472"/>
      <c r="EB1307" s="472"/>
      <c r="EC1307" s="472"/>
      <c r="ED1307" s="472"/>
      <c r="EE1307" s="472"/>
      <c r="EF1307" s="472"/>
      <c r="EG1307" s="472"/>
      <c r="EH1307" s="472"/>
      <c r="EI1307" s="472"/>
      <c r="EJ1307" s="472"/>
      <c r="EK1307" s="472"/>
      <c r="EL1307" s="472"/>
      <c r="EM1307" s="472"/>
      <c r="EN1307" s="472"/>
      <c r="EO1307" s="472"/>
      <c r="EP1307" s="472"/>
      <c r="EQ1307" s="472"/>
      <c r="ER1307" s="472"/>
      <c r="ES1307" s="472"/>
      <c r="ET1307" s="472"/>
      <c r="EU1307" s="472"/>
      <c r="EV1307" s="472"/>
      <c r="EW1307" s="472"/>
      <c r="EX1307" s="472"/>
      <c r="EY1307" s="472"/>
      <c r="EZ1307" s="472"/>
      <c r="FA1307" s="472"/>
      <c r="FB1307" s="472"/>
      <c r="FC1307" s="472"/>
      <c r="FD1307" s="472"/>
      <c r="FE1307" s="472"/>
      <c r="FF1307" s="472"/>
      <c r="FG1307" s="472"/>
      <c r="FH1307" s="472"/>
      <c r="FI1307" s="472"/>
      <c r="FJ1307" s="472"/>
      <c r="FK1307" s="472"/>
      <c r="FL1307" s="472"/>
      <c r="FM1307" s="472"/>
      <c r="FN1307" s="472"/>
      <c r="FO1307" s="472"/>
      <c r="FP1307" s="472"/>
      <c r="FQ1307" s="472"/>
      <c r="FR1307" s="472"/>
      <c r="FS1307" s="472"/>
      <c r="FT1307" s="472"/>
      <c r="FU1307" s="472"/>
      <c r="FV1307" s="472"/>
      <c r="FW1307" s="472"/>
      <c r="FX1307" s="472"/>
      <c r="FY1307" s="472"/>
      <c r="FZ1307" s="472"/>
      <c r="GA1307" s="472"/>
      <c r="GB1307" s="472"/>
      <c r="GC1307" s="472"/>
      <c r="GD1307" s="472"/>
      <c r="GE1307" s="472"/>
      <c r="GF1307" s="472"/>
      <c r="GG1307" s="472"/>
      <c r="GH1307" s="472"/>
      <c r="GI1307" s="472"/>
      <c r="GJ1307" s="472"/>
      <c r="GK1307" s="472"/>
      <c r="GL1307" s="472"/>
      <c r="GM1307" s="472"/>
      <c r="GN1307" s="472"/>
      <c r="GO1307" s="472"/>
      <c r="GP1307" s="472"/>
      <c r="GQ1307" s="472"/>
      <c r="GR1307" s="472"/>
      <c r="GS1307" s="472"/>
      <c r="GT1307" s="472"/>
      <c r="GU1307" s="472"/>
      <c r="GV1307" s="472"/>
    </row>
    <row r="1308" spans="1:204" s="473" customFormat="1" x14ac:dyDescent="0.2">
      <c r="A1308" s="476"/>
      <c r="B1308" s="496" t="s">
        <v>3978</v>
      </c>
      <c r="C1308" s="475" t="s">
        <v>279</v>
      </c>
      <c r="D1308" s="478">
        <v>0.6</v>
      </c>
      <c r="E1308" s="478"/>
      <c r="F1308" s="478"/>
      <c r="G1308" s="478"/>
      <c r="H1308" s="478"/>
      <c r="I1308" s="478"/>
      <c r="J1308" s="478"/>
      <c r="K1308" s="478"/>
      <c r="L1308" s="478"/>
      <c r="M1308" s="478"/>
      <c r="N1308" s="478"/>
      <c r="O1308" s="478"/>
      <c r="P1308" s="478"/>
      <c r="Q1308" s="478"/>
      <c r="R1308" s="478"/>
      <c r="S1308" s="478"/>
      <c r="T1308" s="478"/>
      <c r="U1308" s="478"/>
      <c r="V1308" s="478"/>
      <c r="W1308" s="478"/>
      <c r="X1308" s="478">
        <v>0</v>
      </c>
      <c r="Y1308" s="478"/>
      <c r="Z1308" s="478"/>
      <c r="AA1308" s="478"/>
      <c r="AB1308" s="478"/>
      <c r="AC1308" s="478"/>
      <c r="AD1308" s="478"/>
      <c r="AE1308" s="478"/>
      <c r="AF1308" s="478"/>
      <c r="AG1308" s="478"/>
      <c r="AH1308" s="478"/>
      <c r="AI1308" s="478"/>
      <c r="AJ1308" s="478"/>
      <c r="AK1308" s="478"/>
      <c r="AL1308" s="478"/>
      <c r="AM1308" s="478"/>
      <c r="AN1308" s="478"/>
      <c r="AO1308" s="478"/>
      <c r="AP1308" s="478"/>
      <c r="AQ1308" s="478"/>
      <c r="AR1308" s="478"/>
      <c r="AS1308" s="478"/>
      <c r="AT1308" s="478"/>
      <c r="AU1308" s="478"/>
      <c r="AV1308" s="478"/>
      <c r="AW1308" s="478"/>
      <c r="AX1308" s="478"/>
      <c r="AY1308" s="478"/>
      <c r="AZ1308" s="478"/>
      <c r="BA1308" s="478"/>
      <c r="BB1308" s="478"/>
      <c r="BC1308" s="478"/>
      <c r="BD1308" s="475" t="s">
        <v>2974</v>
      </c>
      <c r="BE1308" s="495"/>
      <c r="BF1308" s="472"/>
      <c r="BG1308" s="472">
        <v>0</v>
      </c>
      <c r="BH1308" s="472">
        <v>0.6</v>
      </c>
      <c r="BI1308" s="472"/>
      <c r="BJ1308" s="472"/>
      <c r="BK1308" s="472"/>
      <c r="BL1308" s="472"/>
      <c r="BM1308" s="472"/>
      <c r="BN1308" s="472"/>
      <c r="BO1308" s="472"/>
      <c r="BP1308" s="472"/>
      <c r="BQ1308" s="472"/>
      <c r="BR1308" s="472"/>
      <c r="BS1308" s="472"/>
      <c r="BT1308" s="472"/>
      <c r="BU1308" s="472"/>
      <c r="BV1308" s="472"/>
      <c r="BW1308" s="472"/>
      <c r="BX1308" s="472"/>
      <c r="BY1308" s="472"/>
      <c r="BZ1308" s="472"/>
      <c r="CA1308" s="472"/>
      <c r="CB1308" s="472"/>
      <c r="CC1308" s="472"/>
      <c r="CD1308" s="472"/>
      <c r="CE1308" s="472"/>
      <c r="CF1308" s="472"/>
      <c r="CG1308" s="472"/>
      <c r="CH1308" s="472"/>
      <c r="CI1308" s="472"/>
      <c r="CJ1308" s="472"/>
      <c r="CK1308" s="472"/>
      <c r="CL1308" s="472"/>
      <c r="CM1308" s="472"/>
      <c r="CN1308" s="472"/>
      <c r="CO1308" s="472"/>
      <c r="CP1308" s="472"/>
      <c r="CQ1308" s="472"/>
      <c r="CR1308" s="472"/>
      <c r="CS1308" s="472"/>
      <c r="CT1308" s="472"/>
      <c r="CU1308" s="472"/>
      <c r="CV1308" s="472"/>
      <c r="CW1308" s="472"/>
      <c r="CX1308" s="472"/>
      <c r="CY1308" s="472"/>
      <c r="CZ1308" s="472"/>
      <c r="DA1308" s="472"/>
      <c r="DB1308" s="472"/>
      <c r="DC1308" s="472"/>
      <c r="DD1308" s="472"/>
      <c r="DE1308" s="472"/>
      <c r="DF1308" s="472"/>
      <c r="DG1308" s="472"/>
      <c r="DH1308" s="472"/>
      <c r="DI1308" s="472"/>
      <c r="DJ1308" s="472"/>
      <c r="DK1308" s="472"/>
      <c r="DL1308" s="472"/>
      <c r="DM1308" s="472"/>
      <c r="DN1308" s="472"/>
      <c r="DO1308" s="472"/>
      <c r="DP1308" s="472"/>
      <c r="DQ1308" s="472"/>
      <c r="DR1308" s="472"/>
      <c r="DS1308" s="472"/>
      <c r="DT1308" s="472"/>
      <c r="DU1308" s="472"/>
      <c r="DV1308" s="472"/>
      <c r="DW1308" s="472"/>
      <c r="DX1308" s="472"/>
      <c r="DY1308" s="472"/>
      <c r="DZ1308" s="472"/>
      <c r="EA1308" s="472"/>
      <c r="EB1308" s="472"/>
      <c r="EC1308" s="472"/>
      <c r="ED1308" s="472"/>
      <c r="EE1308" s="472"/>
      <c r="EF1308" s="472"/>
      <c r="EG1308" s="472"/>
      <c r="EH1308" s="472"/>
      <c r="EI1308" s="472"/>
      <c r="EJ1308" s="472"/>
      <c r="EK1308" s="472"/>
      <c r="EL1308" s="472"/>
      <c r="EM1308" s="472"/>
      <c r="EN1308" s="472"/>
      <c r="EO1308" s="472"/>
      <c r="EP1308" s="472"/>
      <c r="EQ1308" s="472"/>
      <c r="ER1308" s="472"/>
      <c r="ES1308" s="472"/>
      <c r="ET1308" s="472"/>
      <c r="EU1308" s="472"/>
      <c r="EV1308" s="472"/>
      <c r="EW1308" s="472"/>
      <c r="EX1308" s="472"/>
      <c r="EY1308" s="472"/>
      <c r="EZ1308" s="472"/>
      <c r="FA1308" s="472"/>
      <c r="FB1308" s="472"/>
      <c r="FC1308" s="472"/>
      <c r="FD1308" s="472"/>
      <c r="FE1308" s="472"/>
      <c r="FF1308" s="472"/>
      <c r="FG1308" s="472"/>
      <c r="FH1308" s="472"/>
      <c r="FI1308" s="472"/>
      <c r="FJ1308" s="472"/>
      <c r="FK1308" s="472"/>
      <c r="FL1308" s="472"/>
      <c r="FM1308" s="472"/>
      <c r="FN1308" s="472"/>
      <c r="FO1308" s="472"/>
      <c r="FP1308" s="472"/>
      <c r="FQ1308" s="472"/>
      <c r="FR1308" s="472"/>
      <c r="FS1308" s="472"/>
      <c r="FT1308" s="472"/>
      <c r="FU1308" s="472"/>
      <c r="FV1308" s="472"/>
      <c r="FW1308" s="472"/>
      <c r="FX1308" s="472"/>
      <c r="FY1308" s="472"/>
      <c r="FZ1308" s="472"/>
      <c r="GA1308" s="472"/>
      <c r="GB1308" s="472"/>
      <c r="GC1308" s="472"/>
      <c r="GD1308" s="472"/>
      <c r="GE1308" s="472"/>
      <c r="GF1308" s="472"/>
      <c r="GG1308" s="472"/>
      <c r="GH1308" s="472"/>
      <c r="GI1308" s="472"/>
      <c r="GJ1308" s="472"/>
      <c r="GK1308" s="472"/>
      <c r="GL1308" s="472"/>
      <c r="GM1308" s="472"/>
      <c r="GN1308" s="472"/>
      <c r="GO1308" s="472"/>
      <c r="GP1308" s="472"/>
      <c r="GQ1308" s="472"/>
      <c r="GR1308" s="472"/>
      <c r="GS1308" s="472"/>
      <c r="GT1308" s="472"/>
      <c r="GU1308" s="472"/>
      <c r="GV1308" s="472"/>
    </row>
    <row r="1309" spans="1:204" s="473" customFormat="1" x14ac:dyDescent="0.2">
      <c r="A1309" s="476"/>
      <c r="B1309" s="496" t="s">
        <v>3979</v>
      </c>
      <c r="C1309" s="475" t="s">
        <v>279</v>
      </c>
      <c r="D1309" s="478">
        <v>4</v>
      </c>
      <c r="E1309" s="478"/>
      <c r="F1309" s="478"/>
      <c r="G1309" s="478"/>
      <c r="H1309" s="478"/>
      <c r="I1309" s="478"/>
      <c r="J1309" s="478"/>
      <c r="K1309" s="478"/>
      <c r="L1309" s="478">
        <v>4</v>
      </c>
      <c r="M1309" s="478"/>
      <c r="N1309" s="478"/>
      <c r="O1309" s="478"/>
      <c r="P1309" s="478"/>
      <c r="Q1309" s="478"/>
      <c r="R1309" s="478"/>
      <c r="S1309" s="478"/>
      <c r="T1309" s="478"/>
      <c r="U1309" s="478"/>
      <c r="V1309" s="478"/>
      <c r="W1309" s="478"/>
      <c r="X1309" s="478">
        <v>0</v>
      </c>
      <c r="Y1309" s="478"/>
      <c r="Z1309" s="478"/>
      <c r="AA1309" s="478"/>
      <c r="AB1309" s="478"/>
      <c r="AC1309" s="478"/>
      <c r="AD1309" s="478"/>
      <c r="AE1309" s="478"/>
      <c r="AF1309" s="478"/>
      <c r="AG1309" s="478"/>
      <c r="AH1309" s="478"/>
      <c r="AI1309" s="478"/>
      <c r="AJ1309" s="478"/>
      <c r="AK1309" s="478"/>
      <c r="AL1309" s="478"/>
      <c r="AM1309" s="478"/>
      <c r="AN1309" s="478"/>
      <c r="AO1309" s="478"/>
      <c r="AP1309" s="478"/>
      <c r="AQ1309" s="478"/>
      <c r="AR1309" s="478"/>
      <c r="AS1309" s="478"/>
      <c r="AT1309" s="478"/>
      <c r="AU1309" s="478"/>
      <c r="AV1309" s="478"/>
      <c r="AW1309" s="478"/>
      <c r="AX1309" s="478"/>
      <c r="AY1309" s="478"/>
      <c r="AZ1309" s="478"/>
      <c r="BA1309" s="478"/>
      <c r="BB1309" s="478"/>
      <c r="BC1309" s="478"/>
      <c r="BD1309" s="475" t="s">
        <v>3006</v>
      </c>
      <c r="BE1309" s="495" t="s">
        <v>3006</v>
      </c>
      <c r="BF1309" s="472">
        <v>2017</v>
      </c>
      <c r="BG1309" s="472">
        <v>4</v>
      </c>
      <c r="BH1309" s="472">
        <v>0</v>
      </c>
      <c r="BI1309" s="472"/>
      <c r="BJ1309" s="472"/>
      <c r="BK1309" s="472"/>
      <c r="BL1309" s="472"/>
      <c r="BM1309" s="472"/>
      <c r="BN1309" s="472"/>
      <c r="BO1309" s="472"/>
      <c r="BP1309" s="472"/>
      <c r="BQ1309" s="472"/>
      <c r="BR1309" s="472"/>
      <c r="BS1309" s="472"/>
      <c r="BT1309" s="472"/>
      <c r="BU1309" s="472"/>
      <c r="BV1309" s="472"/>
      <c r="BW1309" s="472"/>
      <c r="BX1309" s="472"/>
      <c r="BY1309" s="472"/>
      <c r="BZ1309" s="472"/>
      <c r="CA1309" s="472"/>
      <c r="CB1309" s="472"/>
      <c r="CC1309" s="472"/>
      <c r="CD1309" s="472"/>
      <c r="CE1309" s="472"/>
      <c r="CF1309" s="472"/>
      <c r="CG1309" s="472"/>
      <c r="CH1309" s="472"/>
      <c r="CI1309" s="472"/>
      <c r="CJ1309" s="472"/>
      <c r="CK1309" s="472"/>
      <c r="CL1309" s="472"/>
      <c r="CM1309" s="472"/>
      <c r="CN1309" s="472"/>
      <c r="CO1309" s="472"/>
      <c r="CP1309" s="472"/>
      <c r="CQ1309" s="472"/>
      <c r="CR1309" s="472"/>
      <c r="CS1309" s="472"/>
      <c r="CT1309" s="472"/>
      <c r="CU1309" s="472"/>
      <c r="CV1309" s="472"/>
      <c r="CW1309" s="472"/>
      <c r="CX1309" s="472"/>
      <c r="CY1309" s="472"/>
      <c r="CZ1309" s="472"/>
      <c r="DA1309" s="472"/>
      <c r="DB1309" s="472"/>
      <c r="DC1309" s="472"/>
      <c r="DD1309" s="472"/>
      <c r="DE1309" s="472"/>
      <c r="DF1309" s="472"/>
      <c r="DG1309" s="472"/>
      <c r="DH1309" s="472"/>
      <c r="DI1309" s="472"/>
      <c r="DJ1309" s="472"/>
      <c r="DK1309" s="472"/>
      <c r="DL1309" s="472"/>
      <c r="DM1309" s="472"/>
      <c r="DN1309" s="472"/>
      <c r="DO1309" s="472"/>
      <c r="DP1309" s="472"/>
      <c r="DQ1309" s="472"/>
      <c r="DR1309" s="472"/>
      <c r="DS1309" s="472"/>
      <c r="DT1309" s="472"/>
      <c r="DU1309" s="472"/>
      <c r="DV1309" s="472"/>
      <c r="DW1309" s="472"/>
      <c r="DX1309" s="472"/>
      <c r="DY1309" s="472"/>
      <c r="DZ1309" s="472"/>
      <c r="EA1309" s="472"/>
      <c r="EB1309" s="472"/>
      <c r="EC1309" s="472"/>
      <c r="ED1309" s="472"/>
      <c r="EE1309" s="472"/>
      <c r="EF1309" s="472"/>
      <c r="EG1309" s="472"/>
      <c r="EH1309" s="472"/>
      <c r="EI1309" s="472"/>
      <c r="EJ1309" s="472"/>
      <c r="EK1309" s="472"/>
      <c r="EL1309" s="472"/>
      <c r="EM1309" s="472"/>
      <c r="EN1309" s="472"/>
      <c r="EO1309" s="472"/>
      <c r="EP1309" s="472"/>
      <c r="EQ1309" s="472"/>
      <c r="ER1309" s="472"/>
      <c r="ES1309" s="472"/>
      <c r="ET1309" s="472"/>
      <c r="EU1309" s="472"/>
      <c r="EV1309" s="472"/>
      <c r="EW1309" s="472"/>
      <c r="EX1309" s="472"/>
      <c r="EY1309" s="472"/>
      <c r="EZ1309" s="472"/>
      <c r="FA1309" s="472"/>
      <c r="FB1309" s="472"/>
      <c r="FC1309" s="472"/>
      <c r="FD1309" s="472"/>
      <c r="FE1309" s="472"/>
      <c r="FF1309" s="472"/>
      <c r="FG1309" s="472"/>
      <c r="FH1309" s="472"/>
      <c r="FI1309" s="472"/>
      <c r="FJ1309" s="472"/>
      <c r="FK1309" s="472"/>
      <c r="FL1309" s="472"/>
      <c r="FM1309" s="472"/>
      <c r="FN1309" s="472"/>
      <c r="FO1309" s="472"/>
      <c r="FP1309" s="472"/>
      <c r="FQ1309" s="472"/>
      <c r="FR1309" s="472"/>
      <c r="FS1309" s="472"/>
      <c r="FT1309" s="472"/>
      <c r="FU1309" s="472"/>
      <c r="FV1309" s="472"/>
      <c r="FW1309" s="472"/>
      <c r="FX1309" s="472"/>
      <c r="FY1309" s="472"/>
      <c r="FZ1309" s="472"/>
      <c r="GA1309" s="472"/>
      <c r="GB1309" s="472"/>
      <c r="GC1309" s="472"/>
      <c r="GD1309" s="472"/>
      <c r="GE1309" s="472"/>
      <c r="GF1309" s="472"/>
      <c r="GG1309" s="472"/>
      <c r="GH1309" s="472"/>
      <c r="GI1309" s="472"/>
      <c r="GJ1309" s="472"/>
      <c r="GK1309" s="472"/>
      <c r="GL1309" s="472"/>
      <c r="GM1309" s="472"/>
      <c r="GN1309" s="472"/>
      <c r="GO1309" s="472"/>
      <c r="GP1309" s="472"/>
      <c r="GQ1309" s="472"/>
      <c r="GR1309" s="472"/>
      <c r="GS1309" s="472"/>
      <c r="GT1309" s="472"/>
      <c r="GU1309" s="472"/>
      <c r="GV1309" s="472"/>
    </row>
    <row r="1310" spans="1:204" s="473" customFormat="1" ht="32" x14ac:dyDescent="0.2">
      <c r="A1310" s="476"/>
      <c r="B1310" s="532" t="s">
        <v>3980</v>
      </c>
      <c r="C1310" s="475" t="s">
        <v>279</v>
      </c>
      <c r="D1310" s="478">
        <v>0.3</v>
      </c>
      <c r="E1310" s="478"/>
      <c r="F1310" s="478"/>
      <c r="G1310" s="478"/>
      <c r="H1310" s="478"/>
      <c r="I1310" s="478"/>
      <c r="J1310" s="478"/>
      <c r="K1310" s="478"/>
      <c r="L1310" s="478"/>
      <c r="M1310" s="478"/>
      <c r="N1310" s="478"/>
      <c r="O1310" s="478"/>
      <c r="P1310" s="478"/>
      <c r="Q1310" s="478"/>
      <c r="R1310" s="478"/>
      <c r="S1310" s="478"/>
      <c r="T1310" s="478"/>
      <c r="U1310" s="478"/>
      <c r="V1310" s="478"/>
      <c r="W1310" s="478"/>
      <c r="X1310" s="478">
        <v>0</v>
      </c>
      <c r="Y1310" s="478"/>
      <c r="Z1310" s="478"/>
      <c r="AA1310" s="478"/>
      <c r="AB1310" s="478"/>
      <c r="AC1310" s="478"/>
      <c r="AD1310" s="478"/>
      <c r="AE1310" s="478"/>
      <c r="AF1310" s="478"/>
      <c r="AG1310" s="478"/>
      <c r="AH1310" s="478"/>
      <c r="AI1310" s="478"/>
      <c r="AJ1310" s="478"/>
      <c r="AK1310" s="478"/>
      <c r="AL1310" s="478"/>
      <c r="AM1310" s="478"/>
      <c r="AN1310" s="478"/>
      <c r="AO1310" s="478"/>
      <c r="AP1310" s="478"/>
      <c r="AQ1310" s="478"/>
      <c r="AR1310" s="478"/>
      <c r="AS1310" s="478"/>
      <c r="AT1310" s="478"/>
      <c r="AU1310" s="478"/>
      <c r="AV1310" s="478"/>
      <c r="AW1310" s="478"/>
      <c r="AX1310" s="478"/>
      <c r="AY1310" s="478"/>
      <c r="AZ1310" s="478"/>
      <c r="BA1310" s="478"/>
      <c r="BB1310" s="478"/>
      <c r="BC1310" s="478"/>
      <c r="BD1310" s="475" t="s">
        <v>2971</v>
      </c>
      <c r="BE1310" s="495"/>
      <c r="BF1310" s="472"/>
      <c r="BG1310" s="472">
        <v>0</v>
      </c>
      <c r="BH1310" s="472">
        <v>0.3</v>
      </c>
      <c r="BI1310" s="472"/>
      <c r="BJ1310" s="472"/>
      <c r="BK1310" s="472"/>
      <c r="BL1310" s="472"/>
      <c r="BM1310" s="472"/>
      <c r="BN1310" s="472"/>
      <c r="BO1310" s="472"/>
      <c r="BP1310" s="472"/>
      <c r="BQ1310" s="472"/>
      <c r="BR1310" s="472"/>
      <c r="BS1310" s="472"/>
      <c r="BT1310" s="472"/>
      <c r="BU1310" s="472"/>
      <c r="BV1310" s="472"/>
      <c r="BW1310" s="472"/>
      <c r="BX1310" s="472"/>
      <c r="BY1310" s="472"/>
      <c r="BZ1310" s="472"/>
      <c r="CA1310" s="472"/>
      <c r="CB1310" s="472"/>
      <c r="CC1310" s="472"/>
      <c r="CD1310" s="472"/>
      <c r="CE1310" s="472"/>
      <c r="CF1310" s="472"/>
      <c r="CG1310" s="472"/>
      <c r="CH1310" s="472"/>
      <c r="CI1310" s="472"/>
      <c r="CJ1310" s="472"/>
      <c r="CK1310" s="472"/>
      <c r="CL1310" s="472"/>
      <c r="CM1310" s="472"/>
      <c r="CN1310" s="472"/>
      <c r="CO1310" s="472"/>
      <c r="CP1310" s="472"/>
      <c r="CQ1310" s="472"/>
      <c r="CR1310" s="472"/>
      <c r="CS1310" s="472"/>
      <c r="CT1310" s="472"/>
      <c r="CU1310" s="472"/>
      <c r="CV1310" s="472"/>
      <c r="CW1310" s="472"/>
      <c r="CX1310" s="472"/>
      <c r="CY1310" s="472"/>
      <c r="CZ1310" s="472"/>
      <c r="DA1310" s="472"/>
      <c r="DB1310" s="472"/>
      <c r="DC1310" s="472"/>
      <c r="DD1310" s="472"/>
      <c r="DE1310" s="472"/>
      <c r="DF1310" s="472"/>
      <c r="DG1310" s="472"/>
      <c r="DH1310" s="472"/>
      <c r="DI1310" s="472"/>
      <c r="DJ1310" s="472"/>
      <c r="DK1310" s="472"/>
      <c r="DL1310" s="472"/>
      <c r="DM1310" s="472"/>
      <c r="DN1310" s="472"/>
      <c r="DO1310" s="472"/>
      <c r="DP1310" s="472"/>
      <c r="DQ1310" s="472"/>
      <c r="DR1310" s="472"/>
      <c r="DS1310" s="472"/>
      <c r="DT1310" s="472"/>
      <c r="DU1310" s="472"/>
      <c r="DV1310" s="472"/>
      <c r="DW1310" s="472"/>
      <c r="DX1310" s="472"/>
      <c r="DY1310" s="472"/>
      <c r="DZ1310" s="472"/>
      <c r="EA1310" s="472"/>
      <c r="EB1310" s="472"/>
      <c r="EC1310" s="472"/>
      <c r="ED1310" s="472"/>
      <c r="EE1310" s="472"/>
      <c r="EF1310" s="472"/>
      <c r="EG1310" s="472"/>
      <c r="EH1310" s="472"/>
      <c r="EI1310" s="472"/>
      <c r="EJ1310" s="472"/>
      <c r="EK1310" s="472"/>
      <c r="EL1310" s="472"/>
      <c r="EM1310" s="472"/>
      <c r="EN1310" s="472"/>
      <c r="EO1310" s="472"/>
      <c r="EP1310" s="472"/>
      <c r="EQ1310" s="472"/>
      <c r="ER1310" s="472"/>
      <c r="ES1310" s="472"/>
      <c r="ET1310" s="472"/>
      <c r="EU1310" s="472"/>
      <c r="EV1310" s="472"/>
      <c r="EW1310" s="472"/>
      <c r="EX1310" s="472"/>
      <c r="EY1310" s="472"/>
      <c r="EZ1310" s="472"/>
      <c r="FA1310" s="472"/>
      <c r="FB1310" s="472"/>
      <c r="FC1310" s="472"/>
      <c r="FD1310" s="472"/>
      <c r="FE1310" s="472"/>
      <c r="FF1310" s="472"/>
      <c r="FG1310" s="472"/>
      <c r="FH1310" s="472"/>
      <c r="FI1310" s="472"/>
      <c r="FJ1310" s="472"/>
      <c r="FK1310" s="472"/>
      <c r="FL1310" s="472"/>
      <c r="FM1310" s="472"/>
      <c r="FN1310" s="472"/>
      <c r="FO1310" s="472"/>
      <c r="FP1310" s="472"/>
      <c r="FQ1310" s="472"/>
      <c r="FR1310" s="472"/>
      <c r="FS1310" s="472"/>
      <c r="FT1310" s="472"/>
      <c r="FU1310" s="472"/>
      <c r="FV1310" s="472"/>
      <c r="FW1310" s="472"/>
      <c r="FX1310" s="472"/>
      <c r="FY1310" s="472"/>
      <c r="FZ1310" s="472"/>
      <c r="GA1310" s="472"/>
      <c r="GB1310" s="472"/>
      <c r="GC1310" s="472"/>
      <c r="GD1310" s="472"/>
      <c r="GE1310" s="472"/>
      <c r="GF1310" s="472"/>
      <c r="GG1310" s="472"/>
      <c r="GH1310" s="472"/>
      <c r="GI1310" s="472"/>
      <c r="GJ1310" s="472"/>
      <c r="GK1310" s="472"/>
      <c r="GL1310" s="472"/>
      <c r="GM1310" s="472"/>
      <c r="GN1310" s="472"/>
      <c r="GO1310" s="472"/>
      <c r="GP1310" s="472"/>
      <c r="GQ1310" s="472"/>
      <c r="GR1310" s="472"/>
      <c r="GS1310" s="472"/>
      <c r="GT1310" s="472"/>
      <c r="GU1310" s="472"/>
      <c r="GV1310" s="472"/>
    </row>
    <row r="1311" spans="1:204" s="473" customFormat="1" x14ac:dyDescent="0.2">
      <c r="A1311" s="476"/>
      <c r="B1311" s="483" t="s">
        <v>2943</v>
      </c>
      <c r="C1311" s="475" t="s">
        <v>279</v>
      </c>
      <c r="D1311" s="478">
        <v>2</v>
      </c>
      <c r="E1311" s="478"/>
      <c r="F1311" s="478"/>
      <c r="G1311" s="478"/>
      <c r="H1311" s="478"/>
      <c r="I1311" s="478"/>
      <c r="J1311" s="478"/>
      <c r="K1311" s="478"/>
      <c r="L1311" s="478"/>
      <c r="M1311" s="478"/>
      <c r="N1311" s="478"/>
      <c r="O1311" s="478"/>
      <c r="P1311" s="478"/>
      <c r="Q1311" s="478"/>
      <c r="R1311" s="478"/>
      <c r="S1311" s="478"/>
      <c r="T1311" s="478"/>
      <c r="U1311" s="478"/>
      <c r="V1311" s="478"/>
      <c r="W1311" s="478"/>
      <c r="X1311" s="478">
        <v>0</v>
      </c>
      <c r="Y1311" s="478"/>
      <c r="Z1311" s="478"/>
      <c r="AA1311" s="478"/>
      <c r="AB1311" s="478"/>
      <c r="AC1311" s="478"/>
      <c r="AD1311" s="478"/>
      <c r="AE1311" s="478"/>
      <c r="AF1311" s="478"/>
      <c r="AG1311" s="478"/>
      <c r="AH1311" s="478"/>
      <c r="AI1311" s="478"/>
      <c r="AJ1311" s="478"/>
      <c r="AK1311" s="478"/>
      <c r="AL1311" s="478"/>
      <c r="AM1311" s="478"/>
      <c r="AN1311" s="478"/>
      <c r="AO1311" s="478"/>
      <c r="AP1311" s="478"/>
      <c r="AQ1311" s="478"/>
      <c r="AR1311" s="478"/>
      <c r="AS1311" s="478"/>
      <c r="AT1311" s="478"/>
      <c r="AU1311" s="478"/>
      <c r="AV1311" s="478"/>
      <c r="AW1311" s="478"/>
      <c r="AX1311" s="478"/>
      <c r="AY1311" s="478"/>
      <c r="AZ1311" s="478"/>
      <c r="BA1311" s="478"/>
      <c r="BB1311" s="478"/>
      <c r="BC1311" s="478">
        <v>2</v>
      </c>
      <c r="BD1311" s="475" t="s">
        <v>3029</v>
      </c>
      <c r="BE1311" s="495" t="s">
        <v>3029</v>
      </c>
      <c r="BF1311" s="472"/>
      <c r="BG1311" s="472"/>
      <c r="BH1311" s="472"/>
      <c r="BI1311" s="472"/>
      <c r="BJ1311" s="472"/>
      <c r="BK1311" s="472"/>
      <c r="BL1311" s="472"/>
      <c r="BM1311" s="472"/>
      <c r="BN1311" s="472"/>
      <c r="BO1311" s="472"/>
      <c r="BP1311" s="472"/>
      <c r="BQ1311" s="472"/>
      <c r="BR1311" s="472"/>
      <c r="BS1311" s="472"/>
      <c r="BT1311" s="472"/>
      <c r="BU1311" s="472"/>
      <c r="BV1311" s="472"/>
      <c r="BW1311" s="472"/>
      <c r="BX1311" s="472"/>
      <c r="BY1311" s="472"/>
      <c r="BZ1311" s="472"/>
      <c r="CA1311" s="472"/>
      <c r="CB1311" s="472"/>
      <c r="CC1311" s="472"/>
      <c r="CD1311" s="472"/>
      <c r="CE1311" s="472"/>
      <c r="CF1311" s="472"/>
      <c r="CG1311" s="472"/>
      <c r="CH1311" s="472"/>
      <c r="CI1311" s="472"/>
      <c r="CJ1311" s="472"/>
      <c r="CK1311" s="472"/>
      <c r="CL1311" s="472"/>
      <c r="CM1311" s="472"/>
      <c r="CN1311" s="472"/>
      <c r="CO1311" s="472"/>
      <c r="CP1311" s="472"/>
      <c r="CQ1311" s="472"/>
      <c r="CR1311" s="472"/>
      <c r="CS1311" s="472"/>
      <c r="CT1311" s="472"/>
      <c r="CU1311" s="472"/>
      <c r="CV1311" s="472"/>
      <c r="CW1311" s="472"/>
      <c r="CX1311" s="472"/>
      <c r="CY1311" s="472"/>
      <c r="CZ1311" s="472"/>
      <c r="DA1311" s="472"/>
      <c r="DB1311" s="472"/>
      <c r="DC1311" s="472"/>
      <c r="DD1311" s="472"/>
      <c r="DE1311" s="472"/>
      <c r="DF1311" s="472"/>
      <c r="DG1311" s="472"/>
      <c r="DH1311" s="472"/>
      <c r="DI1311" s="472"/>
      <c r="DJ1311" s="472"/>
      <c r="DK1311" s="472"/>
      <c r="DL1311" s="472"/>
      <c r="DM1311" s="472"/>
      <c r="DN1311" s="472"/>
      <c r="DO1311" s="472"/>
      <c r="DP1311" s="472"/>
      <c r="DQ1311" s="472"/>
      <c r="DR1311" s="472"/>
      <c r="DS1311" s="472"/>
      <c r="DT1311" s="472"/>
      <c r="DU1311" s="472"/>
      <c r="DV1311" s="472"/>
      <c r="DW1311" s="472"/>
      <c r="DX1311" s="472"/>
      <c r="DY1311" s="472"/>
      <c r="DZ1311" s="472"/>
      <c r="EA1311" s="472"/>
      <c r="EB1311" s="472"/>
      <c r="EC1311" s="472"/>
      <c r="ED1311" s="472"/>
      <c r="EE1311" s="472"/>
      <c r="EF1311" s="472"/>
      <c r="EG1311" s="472"/>
      <c r="EH1311" s="472"/>
      <c r="EI1311" s="472"/>
      <c r="EJ1311" s="472"/>
      <c r="EK1311" s="472"/>
      <c r="EL1311" s="472"/>
      <c r="EM1311" s="472"/>
      <c r="EN1311" s="472"/>
      <c r="EO1311" s="472"/>
      <c r="EP1311" s="472"/>
      <c r="EQ1311" s="472"/>
      <c r="ER1311" s="472"/>
      <c r="ES1311" s="472"/>
      <c r="ET1311" s="472"/>
      <c r="EU1311" s="472"/>
      <c r="EV1311" s="472"/>
      <c r="EW1311" s="472"/>
      <c r="EX1311" s="472"/>
      <c r="EY1311" s="472"/>
      <c r="EZ1311" s="472"/>
      <c r="FA1311" s="472"/>
      <c r="FB1311" s="472"/>
      <c r="FC1311" s="472"/>
      <c r="FD1311" s="472"/>
      <c r="FE1311" s="472"/>
      <c r="FF1311" s="472"/>
      <c r="FG1311" s="472"/>
      <c r="FH1311" s="472"/>
      <c r="FI1311" s="472"/>
      <c r="FJ1311" s="472"/>
      <c r="FK1311" s="472"/>
      <c r="FL1311" s="472"/>
      <c r="FM1311" s="472"/>
      <c r="FN1311" s="472"/>
      <c r="FO1311" s="472"/>
      <c r="FP1311" s="472"/>
      <c r="FQ1311" s="472"/>
      <c r="FR1311" s="472"/>
      <c r="FS1311" s="472"/>
      <c r="FT1311" s="472"/>
      <c r="FU1311" s="472"/>
      <c r="FV1311" s="472"/>
      <c r="FW1311" s="472"/>
      <c r="FX1311" s="472"/>
      <c r="FY1311" s="472"/>
      <c r="FZ1311" s="472"/>
      <c r="GA1311" s="472"/>
      <c r="GB1311" s="472"/>
      <c r="GC1311" s="472"/>
      <c r="GD1311" s="472"/>
      <c r="GE1311" s="472"/>
      <c r="GF1311" s="472"/>
      <c r="GG1311" s="472"/>
      <c r="GH1311" s="472"/>
      <c r="GI1311" s="472"/>
      <c r="GJ1311" s="472"/>
      <c r="GK1311" s="472"/>
      <c r="GL1311" s="472"/>
      <c r="GM1311" s="472"/>
      <c r="GN1311" s="472"/>
      <c r="GO1311" s="472"/>
      <c r="GP1311" s="472"/>
      <c r="GQ1311" s="472"/>
      <c r="GR1311" s="472"/>
      <c r="GS1311" s="472"/>
      <c r="GT1311" s="472"/>
      <c r="GU1311" s="472"/>
      <c r="GV1311" s="472"/>
    </row>
    <row r="1312" spans="1:204" s="473" customFormat="1" x14ac:dyDescent="0.2">
      <c r="A1312" s="476"/>
      <c r="B1312" s="483" t="s">
        <v>2943</v>
      </c>
      <c r="C1312" s="475" t="s">
        <v>279</v>
      </c>
      <c r="D1312" s="478">
        <v>2.5</v>
      </c>
      <c r="E1312" s="478"/>
      <c r="F1312" s="478"/>
      <c r="G1312" s="478"/>
      <c r="H1312" s="478"/>
      <c r="I1312" s="478"/>
      <c r="J1312" s="478"/>
      <c r="K1312" s="478"/>
      <c r="L1312" s="478"/>
      <c r="M1312" s="478"/>
      <c r="N1312" s="478"/>
      <c r="O1312" s="478"/>
      <c r="P1312" s="478"/>
      <c r="Q1312" s="478"/>
      <c r="R1312" s="478"/>
      <c r="S1312" s="478"/>
      <c r="T1312" s="478"/>
      <c r="U1312" s="478"/>
      <c r="V1312" s="478"/>
      <c r="W1312" s="478"/>
      <c r="X1312" s="478">
        <v>0</v>
      </c>
      <c r="Y1312" s="478"/>
      <c r="Z1312" s="478"/>
      <c r="AA1312" s="478"/>
      <c r="AB1312" s="478"/>
      <c r="AC1312" s="478"/>
      <c r="AD1312" s="478"/>
      <c r="AE1312" s="478"/>
      <c r="AF1312" s="478"/>
      <c r="AG1312" s="478"/>
      <c r="AH1312" s="478"/>
      <c r="AI1312" s="478"/>
      <c r="AJ1312" s="478"/>
      <c r="AK1312" s="478"/>
      <c r="AL1312" s="478"/>
      <c r="AM1312" s="478"/>
      <c r="AN1312" s="478"/>
      <c r="AO1312" s="478"/>
      <c r="AP1312" s="478"/>
      <c r="AQ1312" s="478"/>
      <c r="AR1312" s="478"/>
      <c r="AS1312" s="478"/>
      <c r="AT1312" s="478"/>
      <c r="AU1312" s="478"/>
      <c r="AV1312" s="478"/>
      <c r="AW1312" s="478"/>
      <c r="AX1312" s="478"/>
      <c r="AY1312" s="478"/>
      <c r="AZ1312" s="478"/>
      <c r="BA1312" s="478"/>
      <c r="BB1312" s="478"/>
      <c r="BC1312" s="478"/>
      <c r="BD1312" s="475" t="s">
        <v>3029</v>
      </c>
      <c r="BE1312" s="495"/>
      <c r="BF1312" s="472"/>
      <c r="BG1312" s="472">
        <v>0</v>
      </c>
      <c r="BH1312" s="472">
        <v>2.5</v>
      </c>
      <c r="BI1312" s="472"/>
      <c r="BJ1312" s="472"/>
      <c r="BK1312" s="472"/>
      <c r="BL1312" s="472"/>
      <c r="BM1312" s="472"/>
      <c r="BN1312" s="472"/>
      <c r="BO1312" s="472"/>
      <c r="BP1312" s="472"/>
      <c r="BQ1312" s="472"/>
      <c r="BR1312" s="472"/>
      <c r="BS1312" s="472"/>
      <c r="BT1312" s="472"/>
      <c r="BU1312" s="472"/>
      <c r="BV1312" s="472"/>
      <c r="BW1312" s="472"/>
      <c r="BX1312" s="472"/>
      <c r="BY1312" s="472"/>
      <c r="BZ1312" s="472"/>
      <c r="CA1312" s="472"/>
      <c r="CB1312" s="472"/>
      <c r="CC1312" s="472"/>
      <c r="CD1312" s="472"/>
      <c r="CE1312" s="472"/>
      <c r="CF1312" s="472"/>
      <c r="CG1312" s="472"/>
      <c r="CH1312" s="472"/>
      <c r="CI1312" s="472"/>
      <c r="CJ1312" s="472"/>
      <c r="CK1312" s="472"/>
      <c r="CL1312" s="472"/>
      <c r="CM1312" s="472"/>
      <c r="CN1312" s="472"/>
      <c r="CO1312" s="472"/>
      <c r="CP1312" s="472"/>
      <c r="CQ1312" s="472"/>
      <c r="CR1312" s="472"/>
      <c r="CS1312" s="472"/>
      <c r="CT1312" s="472"/>
      <c r="CU1312" s="472"/>
      <c r="CV1312" s="472"/>
      <c r="CW1312" s="472"/>
      <c r="CX1312" s="472"/>
      <c r="CY1312" s="472"/>
      <c r="CZ1312" s="472"/>
      <c r="DA1312" s="472"/>
      <c r="DB1312" s="472"/>
      <c r="DC1312" s="472"/>
      <c r="DD1312" s="472"/>
      <c r="DE1312" s="472"/>
      <c r="DF1312" s="472"/>
      <c r="DG1312" s="472"/>
      <c r="DH1312" s="472"/>
      <c r="DI1312" s="472"/>
      <c r="DJ1312" s="472"/>
      <c r="DK1312" s="472"/>
      <c r="DL1312" s="472"/>
      <c r="DM1312" s="472"/>
      <c r="DN1312" s="472"/>
      <c r="DO1312" s="472"/>
      <c r="DP1312" s="472"/>
      <c r="DQ1312" s="472"/>
      <c r="DR1312" s="472"/>
      <c r="DS1312" s="472"/>
      <c r="DT1312" s="472"/>
      <c r="DU1312" s="472"/>
      <c r="DV1312" s="472"/>
      <c r="DW1312" s="472"/>
      <c r="DX1312" s="472"/>
      <c r="DY1312" s="472"/>
      <c r="DZ1312" s="472"/>
      <c r="EA1312" s="472"/>
      <c r="EB1312" s="472"/>
      <c r="EC1312" s="472"/>
      <c r="ED1312" s="472"/>
      <c r="EE1312" s="472"/>
      <c r="EF1312" s="472"/>
      <c r="EG1312" s="472"/>
      <c r="EH1312" s="472"/>
      <c r="EI1312" s="472"/>
      <c r="EJ1312" s="472"/>
      <c r="EK1312" s="472"/>
      <c r="EL1312" s="472"/>
      <c r="EM1312" s="472"/>
      <c r="EN1312" s="472"/>
      <c r="EO1312" s="472"/>
      <c r="EP1312" s="472"/>
      <c r="EQ1312" s="472"/>
      <c r="ER1312" s="472"/>
      <c r="ES1312" s="472"/>
      <c r="ET1312" s="472"/>
      <c r="EU1312" s="472"/>
      <c r="EV1312" s="472"/>
      <c r="EW1312" s="472"/>
      <c r="EX1312" s="472"/>
      <c r="EY1312" s="472"/>
      <c r="EZ1312" s="472"/>
      <c r="FA1312" s="472"/>
      <c r="FB1312" s="472"/>
      <c r="FC1312" s="472"/>
      <c r="FD1312" s="472"/>
      <c r="FE1312" s="472"/>
      <c r="FF1312" s="472"/>
      <c r="FG1312" s="472"/>
      <c r="FH1312" s="472"/>
      <c r="FI1312" s="472"/>
      <c r="FJ1312" s="472"/>
      <c r="FK1312" s="472"/>
      <c r="FL1312" s="472"/>
      <c r="FM1312" s="472"/>
      <c r="FN1312" s="472"/>
      <c r="FO1312" s="472"/>
      <c r="FP1312" s="472"/>
      <c r="FQ1312" s="472"/>
      <c r="FR1312" s="472"/>
      <c r="FS1312" s="472"/>
      <c r="FT1312" s="472"/>
      <c r="FU1312" s="472"/>
      <c r="FV1312" s="472"/>
      <c r="FW1312" s="472"/>
      <c r="FX1312" s="472"/>
      <c r="FY1312" s="472"/>
      <c r="FZ1312" s="472"/>
      <c r="GA1312" s="472"/>
      <c r="GB1312" s="472"/>
      <c r="GC1312" s="472"/>
      <c r="GD1312" s="472"/>
      <c r="GE1312" s="472"/>
      <c r="GF1312" s="472"/>
      <c r="GG1312" s="472"/>
      <c r="GH1312" s="472"/>
      <c r="GI1312" s="472"/>
      <c r="GJ1312" s="472"/>
      <c r="GK1312" s="472"/>
      <c r="GL1312" s="472"/>
      <c r="GM1312" s="472"/>
      <c r="GN1312" s="472"/>
      <c r="GO1312" s="472"/>
      <c r="GP1312" s="472"/>
      <c r="GQ1312" s="472"/>
      <c r="GR1312" s="472"/>
      <c r="GS1312" s="472"/>
      <c r="GT1312" s="472"/>
      <c r="GU1312" s="472"/>
      <c r="GV1312" s="472"/>
    </row>
    <row r="1313" spans="1:204" s="473" customFormat="1" x14ac:dyDescent="0.2">
      <c r="A1313" s="476"/>
      <c r="B1313" s="483" t="s">
        <v>2943</v>
      </c>
      <c r="C1313" s="475" t="s">
        <v>279</v>
      </c>
      <c r="D1313" s="478">
        <v>2.5</v>
      </c>
      <c r="E1313" s="478"/>
      <c r="F1313" s="478"/>
      <c r="G1313" s="478"/>
      <c r="H1313" s="478"/>
      <c r="I1313" s="478"/>
      <c r="J1313" s="478"/>
      <c r="K1313" s="478"/>
      <c r="L1313" s="478"/>
      <c r="M1313" s="478"/>
      <c r="N1313" s="478"/>
      <c r="O1313" s="478"/>
      <c r="P1313" s="478"/>
      <c r="Q1313" s="478"/>
      <c r="R1313" s="478"/>
      <c r="S1313" s="478"/>
      <c r="T1313" s="478"/>
      <c r="U1313" s="478"/>
      <c r="V1313" s="478"/>
      <c r="W1313" s="478"/>
      <c r="X1313" s="478">
        <v>0</v>
      </c>
      <c r="Y1313" s="478"/>
      <c r="Z1313" s="478"/>
      <c r="AA1313" s="478"/>
      <c r="AB1313" s="478"/>
      <c r="AC1313" s="478"/>
      <c r="AD1313" s="478"/>
      <c r="AE1313" s="478"/>
      <c r="AF1313" s="478"/>
      <c r="AG1313" s="478"/>
      <c r="AH1313" s="478"/>
      <c r="AI1313" s="478"/>
      <c r="AJ1313" s="478"/>
      <c r="AK1313" s="478"/>
      <c r="AL1313" s="478"/>
      <c r="AM1313" s="478"/>
      <c r="AN1313" s="478"/>
      <c r="AO1313" s="478"/>
      <c r="AP1313" s="478"/>
      <c r="AQ1313" s="478"/>
      <c r="AR1313" s="478"/>
      <c r="AS1313" s="478"/>
      <c r="AT1313" s="478"/>
      <c r="AU1313" s="478"/>
      <c r="AV1313" s="478"/>
      <c r="AW1313" s="478"/>
      <c r="AX1313" s="478"/>
      <c r="AY1313" s="478"/>
      <c r="AZ1313" s="478"/>
      <c r="BA1313" s="478"/>
      <c r="BB1313" s="478"/>
      <c r="BC1313" s="478"/>
      <c r="BD1313" s="475" t="s">
        <v>3029</v>
      </c>
      <c r="BE1313" s="495"/>
      <c r="BF1313" s="472"/>
      <c r="BG1313" s="472"/>
      <c r="BH1313" s="472"/>
      <c r="BI1313" s="472"/>
      <c r="BJ1313" s="472"/>
      <c r="BK1313" s="472"/>
      <c r="BL1313" s="472"/>
      <c r="BM1313" s="472"/>
      <c r="BN1313" s="472"/>
      <c r="BO1313" s="472"/>
      <c r="BP1313" s="472"/>
      <c r="BQ1313" s="472"/>
      <c r="BR1313" s="472"/>
      <c r="BS1313" s="472"/>
      <c r="BT1313" s="472"/>
      <c r="BU1313" s="472"/>
      <c r="BV1313" s="472"/>
      <c r="BW1313" s="472"/>
      <c r="BX1313" s="472"/>
      <c r="BY1313" s="472"/>
      <c r="BZ1313" s="472"/>
      <c r="CA1313" s="472"/>
      <c r="CB1313" s="472"/>
      <c r="CC1313" s="472"/>
      <c r="CD1313" s="472"/>
      <c r="CE1313" s="472"/>
      <c r="CF1313" s="472"/>
      <c r="CG1313" s="472"/>
      <c r="CH1313" s="472"/>
      <c r="CI1313" s="472"/>
      <c r="CJ1313" s="472"/>
      <c r="CK1313" s="472"/>
      <c r="CL1313" s="472"/>
      <c r="CM1313" s="472"/>
      <c r="CN1313" s="472"/>
      <c r="CO1313" s="472"/>
      <c r="CP1313" s="472"/>
      <c r="CQ1313" s="472"/>
      <c r="CR1313" s="472"/>
      <c r="CS1313" s="472"/>
      <c r="CT1313" s="472"/>
      <c r="CU1313" s="472"/>
      <c r="CV1313" s="472"/>
      <c r="CW1313" s="472"/>
      <c r="CX1313" s="472"/>
      <c r="CY1313" s="472"/>
      <c r="CZ1313" s="472"/>
      <c r="DA1313" s="472"/>
      <c r="DB1313" s="472"/>
      <c r="DC1313" s="472"/>
      <c r="DD1313" s="472"/>
      <c r="DE1313" s="472"/>
      <c r="DF1313" s="472"/>
      <c r="DG1313" s="472"/>
      <c r="DH1313" s="472"/>
      <c r="DI1313" s="472"/>
      <c r="DJ1313" s="472"/>
      <c r="DK1313" s="472"/>
      <c r="DL1313" s="472"/>
      <c r="DM1313" s="472"/>
      <c r="DN1313" s="472"/>
      <c r="DO1313" s="472"/>
      <c r="DP1313" s="472"/>
      <c r="DQ1313" s="472"/>
      <c r="DR1313" s="472"/>
      <c r="DS1313" s="472"/>
      <c r="DT1313" s="472"/>
      <c r="DU1313" s="472"/>
      <c r="DV1313" s="472"/>
      <c r="DW1313" s="472"/>
      <c r="DX1313" s="472"/>
      <c r="DY1313" s="472"/>
      <c r="DZ1313" s="472"/>
      <c r="EA1313" s="472"/>
      <c r="EB1313" s="472"/>
      <c r="EC1313" s="472"/>
      <c r="ED1313" s="472"/>
      <c r="EE1313" s="472"/>
      <c r="EF1313" s="472"/>
      <c r="EG1313" s="472"/>
      <c r="EH1313" s="472"/>
      <c r="EI1313" s="472"/>
      <c r="EJ1313" s="472"/>
      <c r="EK1313" s="472"/>
      <c r="EL1313" s="472"/>
      <c r="EM1313" s="472"/>
      <c r="EN1313" s="472"/>
      <c r="EO1313" s="472"/>
      <c r="EP1313" s="472"/>
      <c r="EQ1313" s="472"/>
      <c r="ER1313" s="472"/>
      <c r="ES1313" s="472"/>
      <c r="ET1313" s="472"/>
      <c r="EU1313" s="472"/>
      <c r="EV1313" s="472"/>
      <c r="EW1313" s="472"/>
      <c r="EX1313" s="472"/>
      <c r="EY1313" s="472"/>
      <c r="EZ1313" s="472"/>
      <c r="FA1313" s="472"/>
      <c r="FB1313" s="472"/>
      <c r="FC1313" s="472"/>
      <c r="FD1313" s="472"/>
      <c r="FE1313" s="472"/>
      <c r="FF1313" s="472"/>
      <c r="FG1313" s="472"/>
      <c r="FH1313" s="472"/>
      <c r="FI1313" s="472"/>
      <c r="FJ1313" s="472"/>
      <c r="FK1313" s="472"/>
      <c r="FL1313" s="472"/>
      <c r="FM1313" s="472"/>
      <c r="FN1313" s="472"/>
      <c r="FO1313" s="472"/>
      <c r="FP1313" s="472"/>
      <c r="FQ1313" s="472"/>
      <c r="FR1313" s="472"/>
      <c r="FS1313" s="472"/>
      <c r="FT1313" s="472"/>
      <c r="FU1313" s="472"/>
      <c r="FV1313" s="472"/>
      <c r="FW1313" s="472"/>
      <c r="FX1313" s="472"/>
      <c r="FY1313" s="472"/>
      <c r="FZ1313" s="472"/>
      <c r="GA1313" s="472"/>
      <c r="GB1313" s="472"/>
      <c r="GC1313" s="472"/>
      <c r="GD1313" s="472"/>
      <c r="GE1313" s="472"/>
      <c r="GF1313" s="472"/>
      <c r="GG1313" s="472"/>
      <c r="GH1313" s="472"/>
      <c r="GI1313" s="472"/>
      <c r="GJ1313" s="472"/>
      <c r="GK1313" s="472"/>
      <c r="GL1313" s="472"/>
      <c r="GM1313" s="472"/>
      <c r="GN1313" s="472"/>
      <c r="GO1313" s="472"/>
      <c r="GP1313" s="472"/>
      <c r="GQ1313" s="472"/>
      <c r="GR1313" s="472"/>
      <c r="GS1313" s="472"/>
      <c r="GT1313" s="472"/>
      <c r="GU1313" s="472"/>
      <c r="GV1313" s="472"/>
    </row>
    <row r="1314" spans="1:204" s="473" customFormat="1" x14ac:dyDescent="0.2">
      <c r="A1314" s="476"/>
      <c r="B1314" s="483" t="s">
        <v>2943</v>
      </c>
      <c r="C1314" s="475" t="s">
        <v>279</v>
      </c>
      <c r="D1314" s="478">
        <v>2.5</v>
      </c>
      <c r="E1314" s="478"/>
      <c r="F1314" s="478"/>
      <c r="G1314" s="478"/>
      <c r="H1314" s="478"/>
      <c r="I1314" s="478"/>
      <c r="J1314" s="478"/>
      <c r="K1314" s="478"/>
      <c r="L1314" s="478"/>
      <c r="M1314" s="478"/>
      <c r="N1314" s="478"/>
      <c r="O1314" s="478"/>
      <c r="P1314" s="478"/>
      <c r="Q1314" s="478"/>
      <c r="R1314" s="478"/>
      <c r="S1314" s="478"/>
      <c r="T1314" s="478"/>
      <c r="U1314" s="478"/>
      <c r="V1314" s="478"/>
      <c r="W1314" s="478"/>
      <c r="X1314" s="478">
        <v>0</v>
      </c>
      <c r="Y1314" s="478"/>
      <c r="Z1314" s="478"/>
      <c r="AA1314" s="478"/>
      <c r="AB1314" s="478"/>
      <c r="AC1314" s="478"/>
      <c r="AD1314" s="478"/>
      <c r="AE1314" s="478"/>
      <c r="AF1314" s="478"/>
      <c r="AG1314" s="478"/>
      <c r="AH1314" s="478"/>
      <c r="AI1314" s="478"/>
      <c r="AJ1314" s="478"/>
      <c r="AK1314" s="478"/>
      <c r="AL1314" s="478"/>
      <c r="AM1314" s="478"/>
      <c r="AN1314" s="478"/>
      <c r="AO1314" s="478"/>
      <c r="AP1314" s="478"/>
      <c r="AQ1314" s="478"/>
      <c r="AR1314" s="478"/>
      <c r="AS1314" s="478"/>
      <c r="AT1314" s="478"/>
      <c r="AU1314" s="478"/>
      <c r="AV1314" s="478"/>
      <c r="AW1314" s="478"/>
      <c r="AX1314" s="478"/>
      <c r="AY1314" s="478"/>
      <c r="AZ1314" s="478"/>
      <c r="BA1314" s="478"/>
      <c r="BB1314" s="478"/>
      <c r="BC1314" s="478"/>
      <c r="BD1314" s="475" t="s">
        <v>3029</v>
      </c>
      <c r="BE1314" s="495"/>
      <c r="BF1314" s="472"/>
      <c r="BG1314" s="472"/>
      <c r="BH1314" s="472"/>
      <c r="BI1314" s="472"/>
      <c r="BJ1314" s="472"/>
      <c r="BK1314" s="472"/>
      <c r="BL1314" s="472"/>
      <c r="BM1314" s="472"/>
      <c r="BN1314" s="472"/>
      <c r="BO1314" s="472"/>
      <c r="BP1314" s="472"/>
      <c r="BQ1314" s="472"/>
      <c r="BR1314" s="472"/>
      <c r="BS1314" s="472"/>
      <c r="BT1314" s="472"/>
      <c r="BU1314" s="472"/>
      <c r="BV1314" s="472"/>
      <c r="BW1314" s="472"/>
      <c r="BX1314" s="472"/>
      <c r="BY1314" s="472"/>
      <c r="BZ1314" s="472"/>
      <c r="CA1314" s="472"/>
      <c r="CB1314" s="472"/>
      <c r="CC1314" s="472"/>
      <c r="CD1314" s="472"/>
      <c r="CE1314" s="472"/>
      <c r="CF1314" s="472"/>
      <c r="CG1314" s="472"/>
      <c r="CH1314" s="472"/>
      <c r="CI1314" s="472"/>
      <c r="CJ1314" s="472"/>
      <c r="CK1314" s="472"/>
      <c r="CL1314" s="472"/>
      <c r="CM1314" s="472"/>
      <c r="CN1314" s="472"/>
      <c r="CO1314" s="472"/>
      <c r="CP1314" s="472"/>
      <c r="CQ1314" s="472"/>
      <c r="CR1314" s="472"/>
      <c r="CS1314" s="472"/>
      <c r="CT1314" s="472"/>
      <c r="CU1314" s="472"/>
      <c r="CV1314" s="472"/>
      <c r="CW1314" s="472"/>
      <c r="CX1314" s="472"/>
      <c r="CY1314" s="472"/>
      <c r="CZ1314" s="472"/>
      <c r="DA1314" s="472"/>
      <c r="DB1314" s="472"/>
      <c r="DC1314" s="472"/>
      <c r="DD1314" s="472"/>
      <c r="DE1314" s="472"/>
      <c r="DF1314" s="472"/>
      <c r="DG1314" s="472"/>
      <c r="DH1314" s="472"/>
      <c r="DI1314" s="472"/>
      <c r="DJ1314" s="472"/>
      <c r="DK1314" s="472"/>
      <c r="DL1314" s="472"/>
      <c r="DM1314" s="472"/>
      <c r="DN1314" s="472"/>
      <c r="DO1314" s="472"/>
      <c r="DP1314" s="472"/>
      <c r="DQ1314" s="472"/>
      <c r="DR1314" s="472"/>
      <c r="DS1314" s="472"/>
      <c r="DT1314" s="472"/>
      <c r="DU1314" s="472"/>
      <c r="DV1314" s="472"/>
      <c r="DW1314" s="472"/>
      <c r="DX1314" s="472"/>
      <c r="DY1314" s="472"/>
      <c r="DZ1314" s="472"/>
      <c r="EA1314" s="472"/>
      <c r="EB1314" s="472"/>
      <c r="EC1314" s="472"/>
      <c r="ED1314" s="472"/>
      <c r="EE1314" s="472"/>
      <c r="EF1314" s="472"/>
      <c r="EG1314" s="472"/>
      <c r="EH1314" s="472"/>
      <c r="EI1314" s="472"/>
      <c r="EJ1314" s="472"/>
      <c r="EK1314" s="472"/>
      <c r="EL1314" s="472"/>
      <c r="EM1314" s="472"/>
      <c r="EN1314" s="472"/>
      <c r="EO1314" s="472"/>
      <c r="EP1314" s="472"/>
      <c r="EQ1314" s="472"/>
      <c r="ER1314" s="472"/>
      <c r="ES1314" s="472"/>
      <c r="ET1314" s="472"/>
      <c r="EU1314" s="472"/>
      <c r="EV1314" s="472"/>
      <c r="EW1314" s="472"/>
      <c r="EX1314" s="472"/>
      <c r="EY1314" s="472"/>
      <c r="EZ1314" s="472"/>
      <c r="FA1314" s="472"/>
      <c r="FB1314" s="472"/>
      <c r="FC1314" s="472"/>
      <c r="FD1314" s="472"/>
      <c r="FE1314" s="472"/>
      <c r="FF1314" s="472"/>
      <c r="FG1314" s="472"/>
      <c r="FH1314" s="472"/>
      <c r="FI1314" s="472"/>
      <c r="FJ1314" s="472"/>
      <c r="FK1314" s="472"/>
      <c r="FL1314" s="472"/>
      <c r="FM1314" s="472"/>
      <c r="FN1314" s="472"/>
      <c r="FO1314" s="472"/>
      <c r="FP1314" s="472"/>
      <c r="FQ1314" s="472"/>
      <c r="FR1314" s="472"/>
      <c r="FS1314" s="472"/>
      <c r="FT1314" s="472"/>
      <c r="FU1314" s="472"/>
      <c r="FV1314" s="472"/>
      <c r="FW1314" s="472"/>
      <c r="FX1314" s="472"/>
      <c r="FY1314" s="472"/>
      <c r="FZ1314" s="472"/>
      <c r="GA1314" s="472"/>
      <c r="GB1314" s="472"/>
      <c r="GC1314" s="472"/>
      <c r="GD1314" s="472"/>
      <c r="GE1314" s="472"/>
      <c r="GF1314" s="472"/>
      <c r="GG1314" s="472"/>
      <c r="GH1314" s="472"/>
      <c r="GI1314" s="472"/>
      <c r="GJ1314" s="472"/>
      <c r="GK1314" s="472"/>
      <c r="GL1314" s="472"/>
      <c r="GM1314" s="472"/>
      <c r="GN1314" s="472"/>
      <c r="GO1314" s="472"/>
      <c r="GP1314" s="472"/>
      <c r="GQ1314" s="472"/>
      <c r="GR1314" s="472"/>
      <c r="GS1314" s="472"/>
      <c r="GT1314" s="472"/>
      <c r="GU1314" s="472"/>
      <c r="GV1314" s="472"/>
    </row>
    <row r="1315" spans="1:204" s="473" customFormat="1" x14ac:dyDescent="0.2">
      <c r="A1315" s="476" t="s">
        <v>3981</v>
      </c>
      <c r="B1315" s="477" t="s">
        <v>2953</v>
      </c>
      <c r="C1315" s="475"/>
      <c r="D1315" s="478"/>
      <c r="E1315" s="478"/>
      <c r="F1315" s="478"/>
      <c r="G1315" s="478"/>
      <c r="H1315" s="478"/>
      <c r="I1315" s="478"/>
      <c r="J1315" s="478"/>
      <c r="K1315" s="478"/>
      <c r="L1315" s="478"/>
      <c r="M1315" s="478"/>
      <c r="N1315" s="478"/>
      <c r="O1315" s="478"/>
      <c r="P1315" s="478"/>
      <c r="Q1315" s="478"/>
      <c r="R1315" s="478"/>
      <c r="S1315" s="478"/>
      <c r="T1315" s="478"/>
      <c r="U1315" s="478"/>
      <c r="V1315" s="478"/>
      <c r="W1315" s="478"/>
      <c r="X1315" s="478">
        <v>0</v>
      </c>
      <c r="Y1315" s="478"/>
      <c r="Z1315" s="478"/>
      <c r="AA1315" s="478"/>
      <c r="AB1315" s="478"/>
      <c r="AC1315" s="478"/>
      <c r="AD1315" s="478"/>
      <c r="AE1315" s="478"/>
      <c r="AF1315" s="478"/>
      <c r="AG1315" s="478"/>
      <c r="AH1315" s="478"/>
      <c r="AI1315" s="478"/>
      <c r="AJ1315" s="478"/>
      <c r="AK1315" s="478"/>
      <c r="AL1315" s="478"/>
      <c r="AM1315" s="478"/>
      <c r="AN1315" s="478"/>
      <c r="AO1315" s="478"/>
      <c r="AP1315" s="478"/>
      <c r="AQ1315" s="478"/>
      <c r="AR1315" s="478"/>
      <c r="AS1315" s="478"/>
      <c r="AT1315" s="478"/>
      <c r="AU1315" s="478"/>
      <c r="AV1315" s="478"/>
      <c r="AW1315" s="478"/>
      <c r="AX1315" s="478"/>
      <c r="AY1315" s="478"/>
      <c r="AZ1315" s="478"/>
      <c r="BA1315" s="478"/>
      <c r="BB1315" s="478"/>
      <c r="BC1315" s="478"/>
      <c r="BD1315" s="475"/>
      <c r="BE1315" s="475"/>
      <c r="BF1315" s="472"/>
      <c r="BG1315" s="472">
        <v>0</v>
      </c>
      <c r="BH1315" s="472">
        <v>0</v>
      </c>
      <c r="BI1315" s="472"/>
      <c r="BJ1315" s="472"/>
      <c r="BK1315" s="472"/>
      <c r="BL1315" s="472"/>
      <c r="BM1315" s="472"/>
      <c r="BN1315" s="472"/>
      <c r="BO1315" s="472"/>
      <c r="BP1315" s="472"/>
      <c r="BQ1315" s="472"/>
      <c r="BR1315" s="472"/>
      <c r="BS1315" s="472"/>
      <c r="BT1315" s="472"/>
      <c r="BU1315" s="472"/>
      <c r="BV1315" s="472"/>
      <c r="BW1315" s="472"/>
      <c r="BX1315" s="472"/>
      <c r="BY1315" s="472"/>
      <c r="BZ1315" s="472"/>
      <c r="CA1315" s="472"/>
      <c r="CB1315" s="472"/>
      <c r="CC1315" s="472"/>
      <c r="CD1315" s="472"/>
      <c r="CE1315" s="472"/>
      <c r="CF1315" s="472"/>
      <c r="CG1315" s="472"/>
      <c r="CH1315" s="472"/>
      <c r="CI1315" s="472"/>
      <c r="CJ1315" s="472"/>
      <c r="CK1315" s="472"/>
      <c r="CL1315" s="472"/>
      <c r="CM1315" s="472"/>
      <c r="CN1315" s="472"/>
      <c r="CO1315" s="472"/>
      <c r="CP1315" s="472"/>
      <c r="CQ1315" s="472"/>
      <c r="CR1315" s="472"/>
      <c r="CS1315" s="472"/>
      <c r="CT1315" s="472"/>
      <c r="CU1315" s="472"/>
      <c r="CV1315" s="472"/>
      <c r="CW1315" s="472"/>
      <c r="CX1315" s="472"/>
      <c r="CY1315" s="472"/>
      <c r="CZ1315" s="472"/>
      <c r="DA1315" s="472"/>
      <c r="DB1315" s="472"/>
      <c r="DC1315" s="472"/>
      <c r="DD1315" s="472"/>
      <c r="DE1315" s="472"/>
      <c r="DF1315" s="472"/>
      <c r="DG1315" s="472"/>
      <c r="DH1315" s="472"/>
      <c r="DI1315" s="472"/>
      <c r="DJ1315" s="472"/>
      <c r="DK1315" s="472"/>
      <c r="DL1315" s="472"/>
      <c r="DM1315" s="472"/>
      <c r="DN1315" s="472"/>
      <c r="DO1315" s="472"/>
      <c r="DP1315" s="472"/>
      <c r="DQ1315" s="472"/>
      <c r="DR1315" s="472"/>
      <c r="DS1315" s="472"/>
      <c r="DT1315" s="472"/>
      <c r="DU1315" s="472"/>
      <c r="DV1315" s="472"/>
      <c r="DW1315" s="472"/>
      <c r="DX1315" s="472"/>
      <c r="DY1315" s="472"/>
      <c r="DZ1315" s="472"/>
      <c r="EA1315" s="472"/>
      <c r="EB1315" s="472"/>
      <c r="EC1315" s="472"/>
      <c r="ED1315" s="472"/>
      <c r="EE1315" s="472"/>
      <c r="EF1315" s="472"/>
      <c r="EG1315" s="472"/>
      <c r="EH1315" s="472"/>
      <c r="EI1315" s="472"/>
      <c r="EJ1315" s="472"/>
      <c r="EK1315" s="472"/>
      <c r="EL1315" s="472"/>
      <c r="EM1315" s="472"/>
      <c r="EN1315" s="472"/>
      <c r="EO1315" s="472"/>
      <c r="EP1315" s="472"/>
      <c r="EQ1315" s="472"/>
      <c r="ER1315" s="472"/>
      <c r="ES1315" s="472"/>
      <c r="ET1315" s="472"/>
      <c r="EU1315" s="472"/>
      <c r="EV1315" s="472"/>
      <c r="EW1315" s="472"/>
      <c r="EX1315" s="472"/>
      <c r="EY1315" s="472"/>
      <c r="EZ1315" s="472"/>
      <c r="FA1315" s="472"/>
      <c r="FB1315" s="472"/>
      <c r="FC1315" s="472"/>
      <c r="FD1315" s="472"/>
      <c r="FE1315" s="472"/>
      <c r="FF1315" s="472"/>
      <c r="FG1315" s="472"/>
      <c r="FH1315" s="472"/>
      <c r="FI1315" s="472"/>
      <c r="FJ1315" s="472"/>
      <c r="FK1315" s="472"/>
      <c r="FL1315" s="472"/>
      <c r="FM1315" s="472"/>
      <c r="FN1315" s="472"/>
      <c r="FO1315" s="472"/>
      <c r="FP1315" s="472"/>
      <c r="FQ1315" s="472"/>
      <c r="FR1315" s="472"/>
      <c r="FS1315" s="472"/>
      <c r="FT1315" s="472"/>
      <c r="FU1315" s="472"/>
      <c r="FV1315" s="472"/>
      <c r="FW1315" s="472"/>
      <c r="FX1315" s="472"/>
      <c r="FY1315" s="472"/>
      <c r="FZ1315" s="472"/>
      <c r="GA1315" s="472"/>
      <c r="GB1315" s="472"/>
      <c r="GC1315" s="472"/>
      <c r="GD1315" s="472"/>
      <c r="GE1315" s="472"/>
      <c r="GF1315" s="472"/>
      <c r="GG1315" s="472"/>
      <c r="GH1315" s="472"/>
      <c r="GI1315" s="472"/>
      <c r="GJ1315" s="472"/>
      <c r="GK1315" s="472"/>
      <c r="GL1315" s="472"/>
      <c r="GM1315" s="472"/>
      <c r="GN1315" s="472"/>
      <c r="GO1315" s="472"/>
      <c r="GP1315" s="472"/>
      <c r="GQ1315" s="472"/>
      <c r="GR1315" s="472"/>
      <c r="GS1315" s="472"/>
      <c r="GT1315" s="472"/>
      <c r="GU1315" s="472"/>
      <c r="GV1315" s="472"/>
    </row>
    <row r="1316" spans="1:204" s="473" customFormat="1" ht="48" x14ac:dyDescent="0.2">
      <c r="A1316" s="476"/>
      <c r="B1316" s="479" t="s">
        <v>3982</v>
      </c>
      <c r="C1316" s="475" t="s">
        <v>285</v>
      </c>
      <c r="D1316" s="478">
        <v>180</v>
      </c>
      <c r="E1316" s="478"/>
      <c r="F1316" s="478"/>
      <c r="G1316" s="478"/>
      <c r="H1316" s="478"/>
      <c r="I1316" s="478"/>
      <c r="J1316" s="478"/>
      <c r="K1316" s="478"/>
      <c r="L1316" s="478">
        <v>80</v>
      </c>
      <c r="M1316" s="478"/>
      <c r="N1316" s="478"/>
      <c r="O1316" s="478"/>
      <c r="P1316" s="478"/>
      <c r="Q1316" s="478"/>
      <c r="R1316" s="478"/>
      <c r="S1316" s="478"/>
      <c r="T1316" s="478"/>
      <c r="U1316" s="478"/>
      <c r="V1316" s="478"/>
      <c r="W1316" s="478"/>
      <c r="X1316" s="478">
        <v>0</v>
      </c>
      <c r="Y1316" s="478"/>
      <c r="Z1316" s="478"/>
      <c r="AA1316" s="478"/>
      <c r="AB1316" s="478"/>
      <c r="AC1316" s="478"/>
      <c r="AD1316" s="478"/>
      <c r="AE1316" s="478"/>
      <c r="AF1316" s="478"/>
      <c r="AG1316" s="478"/>
      <c r="AH1316" s="478"/>
      <c r="AI1316" s="478"/>
      <c r="AJ1316" s="478"/>
      <c r="AK1316" s="478"/>
      <c r="AL1316" s="478"/>
      <c r="AM1316" s="478"/>
      <c r="AN1316" s="478"/>
      <c r="AO1316" s="478"/>
      <c r="AP1316" s="478"/>
      <c r="AQ1316" s="478"/>
      <c r="AR1316" s="478"/>
      <c r="AS1316" s="478"/>
      <c r="AT1316" s="478"/>
      <c r="AU1316" s="478"/>
      <c r="AV1316" s="478"/>
      <c r="AW1316" s="478"/>
      <c r="AX1316" s="478"/>
      <c r="AY1316" s="478"/>
      <c r="AZ1316" s="478"/>
      <c r="BA1316" s="478">
        <v>100</v>
      </c>
      <c r="BB1316" s="478"/>
      <c r="BC1316" s="478"/>
      <c r="BD1316" s="475" t="s">
        <v>3002</v>
      </c>
      <c r="BE1316" s="530" t="s">
        <v>3983</v>
      </c>
      <c r="BF1316" s="472">
        <v>2017</v>
      </c>
      <c r="BG1316" s="472">
        <v>180</v>
      </c>
      <c r="BH1316" s="472">
        <v>0</v>
      </c>
      <c r="BI1316" s="472"/>
      <c r="BJ1316" s="472"/>
      <c r="BK1316" s="472"/>
      <c r="BL1316" s="472"/>
      <c r="BM1316" s="472"/>
      <c r="BN1316" s="472"/>
      <c r="BO1316" s="472"/>
      <c r="BP1316" s="472"/>
      <c r="BQ1316" s="472"/>
      <c r="BR1316" s="472"/>
      <c r="BS1316" s="472"/>
      <c r="BT1316" s="472"/>
      <c r="BU1316" s="472"/>
      <c r="BV1316" s="472"/>
      <c r="BW1316" s="472"/>
      <c r="BX1316" s="472"/>
      <c r="BY1316" s="472"/>
      <c r="BZ1316" s="472"/>
      <c r="CA1316" s="472"/>
      <c r="CB1316" s="472"/>
      <c r="CC1316" s="472"/>
      <c r="CD1316" s="472"/>
      <c r="CE1316" s="472"/>
      <c r="CF1316" s="472"/>
      <c r="CG1316" s="472"/>
      <c r="CH1316" s="472"/>
      <c r="CI1316" s="472"/>
      <c r="CJ1316" s="472"/>
      <c r="CK1316" s="472"/>
      <c r="CL1316" s="472"/>
      <c r="CM1316" s="472"/>
      <c r="CN1316" s="472"/>
      <c r="CO1316" s="472"/>
      <c r="CP1316" s="472"/>
      <c r="CQ1316" s="472"/>
      <c r="CR1316" s="472"/>
      <c r="CS1316" s="472"/>
      <c r="CT1316" s="472"/>
      <c r="CU1316" s="472"/>
      <c r="CV1316" s="472"/>
      <c r="CW1316" s="472"/>
      <c r="CX1316" s="472"/>
      <c r="CY1316" s="472"/>
      <c r="CZ1316" s="472"/>
      <c r="DA1316" s="472"/>
      <c r="DB1316" s="472"/>
      <c r="DC1316" s="472"/>
      <c r="DD1316" s="472"/>
      <c r="DE1316" s="472"/>
      <c r="DF1316" s="472"/>
      <c r="DG1316" s="472"/>
      <c r="DH1316" s="472"/>
      <c r="DI1316" s="472"/>
      <c r="DJ1316" s="472"/>
      <c r="DK1316" s="472"/>
      <c r="DL1316" s="472"/>
      <c r="DM1316" s="472"/>
      <c r="DN1316" s="472"/>
      <c r="DO1316" s="472"/>
      <c r="DP1316" s="472"/>
      <c r="DQ1316" s="472"/>
      <c r="DR1316" s="472"/>
      <c r="DS1316" s="472"/>
      <c r="DT1316" s="472"/>
      <c r="DU1316" s="472"/>
      <c r="DV1316" s="472"/>
      <c r="DW1316" s="472"/>
      <c r="DX1316" s="472"/>
      <c r="DY1316" s="472"/>
      <c r="DZ1316" s="472"/>
      <c r="EA1316" s="472"/>
      <c r="EB1316" s="472"/>
      <c r="EC1316" s="472"/>
      <c r="ED1316" s="472"/>
      <c r="EE1316" s="472"/>
      <c r="EF1316" s="472"/>
      <c r="EG1316" s="472"/>
      <c r="EH1316" s="472"/>
      <c r="EI1316" s="472"/>
      <c r="EJ1316" s="472"/>
      <c r="EK1316" s="472"/>
      <c r="EL1316" s="472"/>
      <c r="EM1316" s="472"/>
      <c r="EN1316" s="472"/>
      <c r="EO1316" s="472"/>
      <c r="EP1316" s="472"/>
      <c r="EQ1316" s="472"/>
      <c r="ER1316" s="472"/>
      <c r="ES1316" s="472"/>
      <c r="ET1316" s="472"/>
      <c r="EU1316" s="472"/>
      <c r="EV1316" s="472"/>
      <c r="EW1316" s="472"/>
      <c r="EX1316" s="472"/>
      <c r="EY1316" s="472"/>
      <c r="EZ1316" s="472"/>
      <c r="FA1316" s="472"/>
      <c r="FB1316" s="472"/>
      <c r="FC1316" s="472"/>
      <c r="FD1316" s="472"/>
      <c r="FE1316" s="472"/>
      <c r="FF1316" s="472"/>
      <c r="FG1316" s="472"/>
      <c r="FH1316" s="472"/>
      <c r="FI1316" s="472"/>
      <c r="FJ1316" s="472"/>
      <c r="FK1316" s="472"/>
      <c r="FL1316" s="472"/>
      <c r="FM1316" s="472"/>
      <c r="FN1316" s="472"/>
      <c r="FO1316" s="472"/>
      <c r="FP1316" s="472"/>
      <c r="FQ1316" s="472"/>
      <c r="FR1316" s="472"/>
      <c r="FS1316" s="472"/>
      <c r="FT1316" s="472"/>
      <c r="FU1316" s="472"/>
      <c r="FV1316" s="472"/>
      <c r="FW1316" s="472"/>
      <c r="FX1316" s="472"/>
      <c r="FY1316" s="472"/>
      <c r="FZ1316" s="472"/>
      <c r="GA1316" s="472"/>
      <c r="GB1316" s="472"/>
      <c r="GC1316" s="472"/>
      <c r="GD1316" s="472"/>
      <c r="GE1316" s="472"/>
      <c r="GF1316" s="472"/>
      <c r="GG1316" s="472"/>
      <c r="GH1316" s="472"/>
      <c r="GI1316" s="472"/>
      <c r="GJ1316" s="472"/>
      <c r="GK1316" s="472"/>
      <c r="GL1316" s="472"/>
      <c r="GM1316" s="472"/>
      <c r="GN1316" s="472"/>
      <c r="GO1316" s="472"/>
      <c r="GP1316" s="472"/>
      <c r="GQ1316" s="472"/>
      <c r="GR1316" s="472"/>
      <c r="GS1316" s="472"/>
      <c r="GT1316" s="472"/>
      <c r="GU1316" s="472"/>
      <c r="GV1316" s="472"/>
    </row>
    <row r="1317" spans="1:204" s="473" customFormat="1" x14ac:dyDescent="0.2">
      <c r="A1317" s="533"/>
      <c r="B1317" s="485" t="s">
        <v>3984</v>
      </c>
      <c r="C1317" s="475" t="s">
        <v>285</v>
      </c>
      <c r="D1317" s="478">
        <v>0.72000000000000008</v>
      </c>
      <c r="E1317" s="478"/>
      <c r="F1317" s="478"/>
      <c r="G1317" s="478"/>
      <c r="H1317" s="478"/>
      <c r="I1317" s="478"/>
      <c r="J1317" s="478"/>
      <c r="K1317" s="478"/>
      <c r="L1317" s="478">
        <v>0.1</v>
      </c>
      <c r="M1317" s="478"/>
      <c r="N1317" s="478"/>
      <c r="O1317" s="478"/>
      <c r="P1317" s="478"/>
      <c r="Q1317" s="478"/>
      <c r="R1317" s="478"/>
      <c r="S1317" s="478"/>
      <c r="T1317" s="478"/>
      <c r="U1317" s="478"/>
      <c r="V1317" s="478"/>
      <c r="W1317" s="478"/>
      <c r="X1317" s="478">
        <v>0</v>
      </c>
      <c r="Y1317" s="478"/>
      <c r="Z1317" s="478"/>
      <c r="AA1317" s="478"/>
      <c r="AB1317" s="478"/>
      <c r="AC1317" s="478"/>
      <c r="AD1317" s="478"/>
      <c r="AE1317" s="478"/>
      <c r="AF1317" s="478"/>
      <c r="AG1317" s="478"/>
      <c r="AH1317" s="478"/>
      <c r="AI1317" s="478"/>
      <c r="AJ1317" s="478"/>
      <c r="AK1317" s="478"/>
      <c r="AL1317" s="478"/>
      <c r="AM1317" s="478"/>
      <c r="AN1317" s="478"/>
      <c r="AO1317" s="478"/>
      <c r="AP1317" s="478"/>
      <c r="AQ1317" s="478"/>
      <c r="AR1317" s="478"/>
      <c r="AS1317" s="478"/>
      <c r="AT1317" s="478"/>
      <c r="AU1317" s="478"/>
      <c r="AV1317" s="478"/>
      <c r="AW1317" s="478"/>
      <c r="AX1317" s="478"/>
      <c r="AY1317" s="478"/>
      <c r="AZ1317" s="478"/>
      <c r="BA1317" s="478">
        <v>0.62000000000000011</v>
      </c>
      <c r="BB1317" s="478"/>
      <c r="BC1317" s="478"/>
      <c r="BD1317" s="475" t="s">
        <v>3002</v>
      </c>
      <c r="BE1317" s="475" t="s">
        <v>3985</v>
      </c>
      <c r="BF1317" s="472">
        <v>2017</v>
      </c>
      <c r="BG1317" s="472">
        <v>0.72000000000000008</v>
      </c>
      <c r="BH1317" s="472">
        <v>0</v>
      </c>
      <c r="BI1317" s="472"/>
      <c r="BJ1317" s="472"/>
      <c r="BK1317" s="472"/>
      <c r="BL1317" s="472"/>
      <c r="BM1317" s="472"/>
      <c r="BN1317" s="472"/>
      <c r="BO1317" s="472"/>
      <c r="BP1317" s="472"/>
      <c r="BQ1317" s="472"/>
      <c r="BR1317" s="472"/>
      <c r="BS1317" s="472"/>
      <c r="BT1317" s="472"/>
      <c r="BU1317" s="472"/>
      <c r="BV1317" s="472"/>
      <c r="BW1317" s="472"/>
      <c r="BX1317" s="472"/>
      <c r="BY1317" s="472"/>
      <c r="BZ1317" s="472"/>
      <c r="CA1317" s="472"/>
      <c r="CB1317" s="472"/>
      <c r="CC1317" s="472"/>
      <c r="CD1317" s="472"/>
      <c r="CE1317" s="472"/>
      <c r="CF1317" s="472"/>
      <c r="CG1317" s="472"/>
      <c r="CH1317" s="472"/>
      <c r="CI1317" s="472"/>
      <c r="CJ1317" s="472"/>
      <c r="CK1317" s="472"/>
      <c r="CL1317" s="472"/>
      <c r="CM1317" s="472"/>
      <c r="CN1317" s="472"/>
      <c r="CO1317" s="472"/>
      <c r="CP1317" s="472"/>
      <c r="CQ1317" s="472"/>
      <c r="CR1317" s="472"/>
      <c r="CS1317" s="472"/>
      <c r="CT1317" s="472"/>
      <c r="CU1317" s="472"/>
      <c r="CV1317" s="472"/>
      <c r="CW1317" s="472"/>
      <c r="CX1317" s="472"/>
      <c r="CY1317" s="472"/>
      <c r="CZ1317" s="472"/>
      <c r="DA1317" s="472"/>
      <c r="DB1317" s="472"/>
      <c r="DC1317" s="472"/>
      <c r="DD1317" s="472"/>
      <c r="DE1317" s="472"/>
      <c r="DF1317" s="472"/>
      <c r="DG1317" s="472"/>
      <c r="DH1317" s="472"/>
      <c r="DI1317" s="472"/>
      <c r="DJ1317" s="472"/>
      <c r="DK1317" s="472"/>
      <c r="DL1317" s="472"/>
      <c r="DM1317" s="472"/>
      <c r="DN1317" s="472"/>
      <c r="DO1317" s="472"/>
      <c r="DP1317" s="472"/>
      <c r="DQ1317" s="472"/>
      <c r="DR1317" s="472"/>
      <c r="DS1317" s="472"/>
      <c r="DT1317" s="472"/>
      <c r="DU1317" s="472"/>
      <c r="DV1317" s="472"/>
      <c r="DW1317" s="472"/>
      <c r="DX1317" s="472"/>
      <c r="DY1317" s="472"/>
      <c r="DZ1317" s="472"/>
      <c r="EA1317" s="472"/>
      <c r="EB1317" s="472"/>
      <c r="EC1317" s="472"/>
      <c r="ED1317" s="472"/>
      <c r="EE1317" s="472"/>
      <c r="EF1317" s="472"/>
      <c r="EG1317" s="472"/>
      <c r="EH1317" s="472"/>
      <c r="EI1317" s="472"/>
      <c r="EJ1317" s="472"/>
      <c r="EK1317" s="472"/>
      <c r="EL1317" s="472"/>
      <c r="EM1317" s="472"/>
      <c r="EN1317" s="472"/>
      <c r="EO1317" s="472"/>
      <c r="EP1317" s="472"/>
      <c r="EQ1317" s="472"/>
      <c r="ER1317" s="472"/>
      <c r="ES1317" s="472"/>
      <c r="ET1317" s="472"/>
      <c r="EU1317" s="472"/>
      <c r="EV1317" s="472"/>
      <c r="EW1317" s="472"/>
      <c r="EX1317" s="472"/>
      <c r="EY1317" s="472"/>
      <c r="EZ1317" s="472"/>
      <c r="FA1317" s="472"/>
      <c r="FB1317" s="472"/>
      <c r="FC1317" s="472"/>
      <c r="FD1317" s="472"/>
      <c r="FE1317" s="472"/>
      <c r="FF1317" s="472"/>
      <c r="FG1317" s="472"/>
      <c r="FH1317" s="472"/>
      <c r="FI1317" s="472"/>
      <c r="FJ1317" s="472"/>
      <c r="FK1317" s="472"/>
      <c r="FL1317" s="472"/>
      <c r="FM1317" s="472"/>
      <c r="FN1317" s="472"/>
      <c r="FO1317" s="472"/>
      <c r="FP1317" s="472"/>
      <c r="FQ1317" s="472"/>
      <c r="FR1317" s="472"/>
      <c r="FS1317" s="472"/>
      <c r="FT1317" s="472"/>
      <c r="FU1317" s="472"/>
      <c r="FV1317" s="472"/>
      <c r="FW1317" s="472"/>
      <c r="FX1317" s="472"/>
      <c r="FY1317" s="472"/>
      <c r="FZ1317" s="472"/>
      <c r="GA1317" s="472"/>
      <c r="GB1317" s="472"/>
      <c r="GC1317" s="472"/>
      <c r="GD1317" s="472"/>
      <c r="GE1317" s="472"/>
      <c r="GF1317" s="472"/>
      <c r="GG1317" s="472"/>
      <c r="GH1317" s="472"/>
      <c r="GI1317" s="472"/>
      <c r="GJ1317" s="472"/>
      <c r="GK1317" s="472"/>
      <c r="GL1317" s="472"/>
      <c r="GM1317" s="472"/>
      <c r="GN1317" s="472"/>
      <c r="GO1317" s="472"/>
      <c r="GP1317" s="472"/>
      <c r="GQ1317" s="472"/>
      <c r="GR1317" s="472"/>
      <c r="GS1317" s="472"/>
      <c r="GT1317" s="472"/>
      <c r="GU1317" s="472"/>
      <c r="GV1317" s="472"/>
    </row>
    <row r="1318" spans="1:204" s="473" customFormat="1" ht="32" x14ac:dyDescent="0.2">
      <c r="A1318" s="533"/>
      <c r="B1318" s="485" t="s">
        <v>3986</v>
      </c>
      <c r="C1318" s="475" t="s">
        <v>285</v>
      </c>
      <c r="D1318" s="478">
        <v>12.94</v>
      </c>
      <c r="E1318" s="478"/>
      <c r="F1318" s="478"/>
      <c r="G1318" s="478"/>
      <c r="H1318" s="478"/>
      <c r="I1318" s="478"/>
      <c r="J1318" s="478"/>
      <c r="K1318" s="478"/>
      <c r="L1318" s="478"/>
      <c r="M1318" s="478"/>
      <c r="N1318" s="478"/>
      <c r="O1318" s="478"/>
      <c r="P1318" s="478"/>
      <c r="Q1318" s="478"/>
      <c r="R1318" s="478"/>
      <c r="S1318" s="478"/>
      <c r="T1318" s="478"/>
      <c r="U1318" s="478"/>
      <c r="V1318" s="478"/>
      <c r="W1318" s="478"/>
      <c r="X1318" s="478">
        <v>0</v>
      </c>
      <c r="Y1318" s="478"/>
      <c r="Z1318" s="478"/>
      <c r="AA1318" s="478"/>
      <c r="AB1318" s="478"/>
      <c r="AC1318" s="478"/>
      <c r="AD1318" s="478"/>
      <c r="AE1318" s="478"/>
      <c r="AF1318" s="478"/>
      <c r="AG1318" s="478"/>
      <c r="AH1318" s="478"/>
      <c r="AI1318" s="478"/>
      <c r="AJ1318" s="478"/>
      <c r="AK1318" s="478"/>
      <c r="AL1318" s="478"/>
      <c r="AM1318" s="478"/>
      <c r="AN1318" s="478"/>
      <c r="AO1318" s="478"/>
      <c r="AP1318" s="478"/>
      <c r="AQ1318" s="478"/>
      <c r="AR1318" s="478"/>
      <c r="AS1318" s="478"/>
      <c r="AT1318" s="478"/>
      <c r="AU1318" s="478"/>
      <c r="AV1318" s="478"/>
      <c r="AW1318" s="478"/>
      <c r="AX1318" s="478"/>
      <c r="AY1318" s="478"/>
      <c r="AZ1318" s="478"/>
      <c r="BA1318" s="478"/>
      <c r="BB1318" s="478"/>
      <c r="BC1318" s="478"/>
      <c r="BD1318" s="475" t="s">
        <v>3002</v>
      </c>
      <c r="BE1318" s="475"/>
      <c r="BF1318" s="472"/>
      <c r="BG1318" s="472">
        <v>0</v>
      </c>
      <c r="BH1318" s="472">
        <v>12.94</v>
      </c>
      <c r="BI1318" s="472"/>
      <c r="BJ1318" s="472"/>
      <c r="BK1318" s="472"/>
      <c r="BL1318" s="472"/>
      <c r="BM1318" s="472"/>
      <c r="BN1318" s="472"/>
      <c r="BO1318" s="472"/>
      <c r="BP1318" s="472"/>
      <c r="BQ1318" s="472"/>
      <c r="BR1318" s="472"/>
      <c r="BS1318" s="472"/>
      <c r="BT1318" s="472"/>
      <c r="BU1318" s="472"/>
      <c r="BV1318" s="472"/>
      <c r="BW1318" s="472"/>
      <c r="BX1318" s="472"/>
      <c r="BY1318" s="472"/>
      <c r="BZ1318" s="472"/>
      <c r="CA1318" s="472"/>
      <c r="CB1318" s="472"/>
      <c r="CC1318" s="472"/>
      <c r="CD1318" s="472"/>
      <c r="CE1318" s="472"/>
      <c r="CF1318" s="472"/>
      <c r="CG1318" s="472"/>
      <c r="CH1318" s="472"/>
      <c r="CI1318" s="472"/>
      <c r="CJ1318" s="472"/>
      <c r="CK1318" s="472"/>
      <c r="CL1318" s="472"/>
      <c r="CM1318" s="472"/>
      <c r="CN1318" s="472"/>
      <c r="CO1318" s="472"/>
      <c r="CP1318" s="472"/>
      <c r="CQ1318" s="472"/>
      <c r="CR1318" s="472"/>
      <c r="CS1318" s="472"/>
      <c r="CT1318" s="472"/>
      <c r="CU1318" s="472"/>
      <c r="CV1318" s="472"/>
      <c r="CW1318" s="472"/>
      <c r="CX1318" s="472"/>
      <c r="CY1318" s="472"/>
      <c r="CZ1318" s="472"/>
      <c r="DA1318" s="472"/>
      <c r="DB1318" s="472"/>
      <c r="DC1318" s="472"/>
      <c r="DD1318" s="472"/>
      <c r="DE1318" s="472"/>
      <c r="DF1318" s="472"/>
      <c r="DG1318" s="472"/>
      <c r="DH1318" s="472"/>
      <c r="DI1318" s="472"/>
      <c r="DJ1318" s="472"/>
      <c r="DK1318" s="472"/>
      <c r="DL1318" s="472"/>
      <c r="DM1318" s="472"/>
      <c r="DN1318" s="472"/>
      <c r="DO1318" s="472"/>
      <c r="DP1318" s="472"/>
      <c r="DQ1318" s="472"/>
      <c r="DR1318" s="472"/>
      <c r="DS1318" s="472"/>
      <c r="DT1318" s="472"/>
      <c r="DU1318" s="472"/>
      <c r="DV1318" s="472"/>
      <c r="DW1318" s="472"/>
      <c r="DX1318" s="472"/>
      <c r="DY1318" s="472"/>
      <c r="DZ1318" s="472"/>
      <c r="EA1318" s="472"/>
      <c r="EB1318" s="472"/>
      <c r="EC1318" s="472"/>
      <c r="ED1318" s="472"/>
      <c r="EE1318" s="472"/>
      <c r="EF1318" s="472"/>
      <c r="EG1318" s="472"/>
      <c r="EH1318" s="472"/>
      <c r="EI1318" s="472"/>
      <c r="EJ1318" s="472"/>
      <c r="EK1318" s="472"/>
      <c r="EL1318" s="472"/>
      <c r="EM1318" s="472"/>
      <c r="EN1318" s="472"/>
      <c r="EO1318" s="472"/>
      <c r="EP1318" s="472"/>
      <c r="EQ1318" s="472"/>
      <c r="ER1318" s="472"/>
      <c r="ES1318" s="472"/>
      <c r="ET1318" s="472"/>
      <c r="EU1318" s="472"/>
      <c r="EV1318" s="472"/>
      <c r="EW1318" s="472"/>
      <c r="EX1318" s="472"/>
      <c r="EY1318" s="472"/>
      <c r="EZ1318" s="472"/>
      <c r="FA1318" s="472"/>
      <c r="FB1318" s="472"/>
      <c r="FC1318" s="472"/>
      <c r="FD1318" s="472"/>
      <c r="FE1318" s="472"/>
      <c r="FF1318" s="472"/>
      <c r="FG1318" s="472"/>
      <c r="FH1318" s="472"/>
      <c r="FI1318" s="472"/>
      <c r="FJ1318" s="472"/>
      <c r="FK1318" s="472"/>
      <c r="FL1318" s="472"/>
      <c r="FM1318" s="472"/>
      <c r="FN1318" s="472"/>
      <c r="FO1318" s="472"/>
      <c r="FP1318" s="472"/>
      <c r="FQ1318" s="472"/>
      <c r="FR1318" s="472"/>
      <c r="FS1318" s="472"/>
      <c r="FT1318" s="472"/>
      <c r="FU1318" s="472"/>
      <c r="FV1318" s="472"/>
      <c r="FW1318" s="472"/>
      <c r="FX1318" s="472"/>
      <c r="FY1318" s="472"/>
      <c r="FZ1318" s="472"/>
      <c r="GA1318" s="472"/>
      <c r="GB1318" s="472"/>
      <c r="GC1318" s="472"/>
      <c r="GD1318" s="472"/>
      <c r="GE1318" s="472"/>
      <c r="GF1318" s="472"/>
      <c r="GG1318" s="472"/>
      <c r="GH1318" s="472"/>
      <c r="GI1318" s="472"/>
      <c r="GJ1318" s="472"/>
      <c r="GK1318" s="472"/>
      <c r="GL1318" s="472"/>
      <c r="GM1318" s="472"/>
      <c r="GN1318" s="472"/>
      <c r="GO1318" s="472"/>
      <c r="GP1318" s="472"/>
      <c r="GQ1318" s="472"/>
      <c r="GR1318" s="472"/>
      <c r="GS1318" s="472"/>
      <c r="GT1318" s="472"/>
      <c r="GU1318" s="472"/>
      <c r="GV1318" s="472"/>
    </row>
    <row r="1319" spans="1:204" s="473" customFormat="1" ht="32" x14ac:dyDescent="0.2">
      <c r="A1319" s="533"/>
      <c r="B1319" s="501" t="s">
        <v>3987</v>
      </c>
      <c r="C1319" s="475" t="s">
        <v>285</v>
      </c>
      <c r="D1319" s="478">
        <v>2.2200000000000002</v>
      </c>
      <c r="E1319" s="478"/>
      <c r="F1319" s="478"/>
      <c r="G1319" s="478"/>
      <c r="H1319" s="478"/>
      <c r="I1319" s="478"/>
      <c r="J1319" s="478"/>
      <c r="K1319" s="478"/>
      <c r="L1319" s="478"/>
      <c r="M1319" s="478">
        <v>2.2200000000000002</v>
      </c>
      <c r="N1319" s="478"/>
      <c r="O1319" s="478"/>
      <c r="P1319" s="478"/>
      <c r="Q1319" s="478"/>
      <c r="R1319" s="478"/>
      <c r="S1319" s="478"/>
      <c r="T1319" s="478"/>
      <c r="U1319" s="478"/>
      <c r="V1319" s="478"/>
      <c r="W1319" s="478"/>
      <c r="X1319" s="478">
        <v>0</v>
      </c>
      <c r="Y1319" s="478"/>
      <c r="Z1319" s="478"/>
      <c r="AA1319" s="478"/>
      <c r="AB1319" s="478"/>
      <c r="AC1319" s="478"/>
      <c r="AD1319" s="478"/>
      <c r="AE1319" s="478"/>
      <c r="AF1319" s="478"/>
      <c r="AG1319" s="478"/>
      <c r="AH1319" s="478"/>
      <c r="AI1319" s="478"/>
      <c r="AJ1319" s="478"/>
      <c r="AK1319" s="478"/>
      <c r="AL1319" s="478"/>
      <c r="AM1319" s="478"/>
      <c r="AN1319" s="478"/>
      <c r="AO1319" s="478"/>
      <c r="AP1319" s="478"/>
      <c r="AQ1319" s="478"/>
      <c r="AR1319" s="478"/>
      <c r="AS1319" s="478"/>
      <c r="AT1319" s="478"/>
      <c r="AU1319" s="478"/>
      <c r="AV1319" s="478"/>
      <c r="AW1319" s="478"/>
      <c r="AX1319" s="478"/>
      <c r="AY1319" s="478"/>
      <c r="AZ1319" s="478"/>
      <c r="BA1319" s="478"/>
      <c r="BB1319" s="478"/>
      <c r="BC1319" s="478"/>
      <c r="BD1319" s="475" t="s">
        <v>3043</v>
      </c>
      <c r="BE1319" s="475" t="s">
        <v>3988</v>
      </c>
      <c r="BF1319" s="472">
        <v>2017</v>
      </c>
      <c r="BG1319" s="472">
        <v>2.2200000000000002</v>
      </c>
      <c r="BH1319" s="472">
        <v>0</v>
      </c>
      <c r="BI1319" s="472"/>
      <c r="BJ1319" s="472"/>
      <c r="BK1319" s="472"/>
      <c r="BL1319" s="472"/>
      <c r="BM1319" s="472"/>
      <c r="BN1319" s="472"/>
      <c r="BO1319" s="472"/>
      <c r="BP1319" s="472"/>
      <c r="BQ1319" s="472"/>
      <c r="BR1319" s="472"/>
      <c r="BS1319" s="472"/>
      <c r="BT1319" s="472"/>
      <c r="BU1319" s="472"/>
      <c r="BV1319" s="472"/>
      <c r="BW1319" s="472"/>
      <c r="BX1319" s="472"/>
      <c r="BY1319" s="472"/>
      <c r="BZ1319" s="472"/>
      <c r="CA1319" s="472"/>
      <c r="CB1319" s="472"/>
      <c r="CC1319" s="472"/>
      <c r="CD1319" s="472"/>
      <c r="CE1319" s="472"/>
      <c r="CF1319" s="472"/>
      <c r="CG1319" s="472"/>
      <c r="CH1319" s="472"/>
      <c r="CI1319" s="472"/>
      <c r="CJ1319" s="472"/>
      <c r="CK1319" s="472"/>
      <c r="CL1319" s="472"/>
      <c r="CM1319" s="472"/>
      <c r="CN1319" s="472"/>
      <c r="CO1319" s="472"/>
      <c r="CP1319" s="472"/>
      <c r="CQ1319" s="472"/>
      <c r="CR1319" s="472"/>
      <c r="CS1319" s="472"/>
      <c r="CT1319" s="472"/>
      <c r="CU1319" s="472"/>
      <c r="CV1319" s="472"/>
      <c r="CW1319" s="472"/>
      <c r="CX1319" s="472"/>
      <c r="CY1319" s="472"/>
      <c r="CZ1319" s="472"/>
      <c r="DA1319" s="472"/>
      <c r="DB1319" s="472"/>
      <c r="DC1319" s="472"/>
      <c r="DD1319" s="472"/>
      <c r="DE1319" s="472"/>
      <c r="DF1319" s="472"/>
      <c r="DG1319" s="472"/>
      <c r="DH1319" s="472"/>
      <c r="DI1319" s="472"/>
      <c r="DJ1319" s="472"/>
      <c r="DK1319" s="472"/>
      <c r="DL1319" s="472"/>
      <c r="DM1319" s="472"/>
      <c r="DN1319" s="472"/>
      <c r="DO1319" s="472"/>
      <c r="DP1319" s="472"/>
      <c r="DQ1319" s="472"/>
      <c r="DR1319" s="472"/>
      <c r="DS1319" s="472"/>
      <c r="DT1319" s="472"/>
      <c r="DU1319" s="472"/>
      <c r="DV1319" s="472"/>
      <c r="DW1319" s="472"/>
      <c r="DX1319" s="472"/>
      <c r="DY1319" s="472"/>
      <c r="DZ1319" s="472"/>
      <c r="EA1319" s="472"/>
      <c r="EB1319" s="472"/>
      <c r="EC1319" s="472"/>
      <c r="ED1319" s="472"/>
      <c r="EE1319" s="472"/>
      <c r="EF1319" s="472"/>
      <c r="EG1319" s="472"/>
      <c r="EH1319" s="472"/>
      <c r="EI1319" s="472"/>
      <c r="EJ1319" s="472"/>
      <c r="EK1319" s="472"/>
      <c r="EL1319" s="472"/>
      <c r="EM1319" s="472"/>
      <c r="EN1319" s="472"/>
      <c r="EO1319" s="472"/>
      <c r="EP1319" s="472"/>
      <c r="EQ1319" s="472"/>
      <c r="ER1319" s="472"/>
      <c r="ES1319" s="472"/>
      <c r="ET1319" s="472"/>
      <c r="EU1319" s="472"/>
      <c r="EV1319" s="472"/>
      <c r="EW1319" s="472"/>
      <c r="EX1319" s="472"/>
      <c r="EY1319" s="472"/>
      <c r="EZ1319" s="472"/>
      <c r="FA1319" s="472"/>
      <c r="FB1319" s="472"/>
      <c r="FC1319" s="472"/>
      <c r="FD1319" s="472"/>
      <c r="FE1319" s="472"/>
      <c r="FF1319" s="472"/>
      <c r="FG1319" s="472"/>
      <c r="FH1319" s="472"/>
      <c r="FI1319" s="472"/>
      <c r="FJ1319" s="472"/>
      <c r="FK1319" s="472"/>
      <c r="FL1319" s="472"/>
      <c r="FM1319" s="472"/>
      <c r="FN1319" s="472"/>
      <c r="FO1319" s="472"/>
      <c r="FP1319" s="472"/>
      <c r="FQ1319" s="472"/>
      <c r="FR1319" s="472"/>
      <c r="FS1319" s="472"/>
      <c r="FT1319" s="472"/>
      <c r="FU1319" s="472"/>
      <c r="FV1319" s="472"/>
      <c r="FW1319" s="472"/>
      <c r="FX1319" s="472"/>
      <c r="FY1319" s="472"/>
      <c r="FZ1319" s="472"/>
      <c r="GA1319" s="472"/>
      <c r="GB1319" s="472"/>
      <c r="GC1319" s="472"/>
      <c r="GD1319" s="472"/>
      <c r="GE1319" s="472"/>
      <c r="GF1319" s="472"/>
      <c r="GG1319" s="472"/>
      <c r="GH1319" s="472"/>
      <c r="GI1319" s="472"/>
      <c r="GJ1319" s="472"/>
      <c r="GK1319" s="472"/>
      <c r="GL1319" s="472"/>
      <c r="GM1319" s="472"/>
      <c r="GN1319" s="472"/>
      <c r="GO1319" s="472"/>
      <c r="GP1319" s="472"/>
      <c r="GQ1319" s="472"/>
      <c r="GR1319" s="472"/>
      <c r="GS1319" s="472"/>
      <c r="GT1319" s="472"/>
      <c r="GU1319" s="472"/>
      <c r="GV1319" s="472"/>
    </row>
    <row r="1320" spans="1:204" s="473" customFormat="1" x14ac:dyDescent="0.2">
      <c r="A1320" s="533"/>
      <c r="B1320" s="479" t="s">
        <v>845</v>
      </c>
      <c r="C1320" s="475" t="s">
        <v>285</v>
      </c>
      <c r="D1320" s="478">
        <v>1.32</v>
      </c>
      <c r="E1320" s="478"/>
      <c r="F1320" s="478"/>
      <c r="G1320" s="478"/>
      <c r="H1320" s="478"/>
      <c r="I1320" s="478">
        <v>1.32</v>
      </c>
      <c r="J1320" s="478"/>
      <c r="K1320" s="478"/>
      <c r="L1320" s="478"/>
      <c r="M1320" s="478"/>
      <c r="N1320" s="478"/>
      <c r="O1320" s="478"/>
      <c r="P1320" s="478"/>
      <c r="Q1320" s="478"/>
      <c r="R1320" s="478"/>
      <c r="S1320" s="478"/>
      <c r="T1320" s="478"/>
      <c r="U1320" s="478"/>
      <c r="V1320" s="478"/>
      <c r="W1320" s="478"/>
      <c r="X1320" s="478">
        <v>0</v>
      </c>
      <c r="Y1320" s="478"/>
      <c r="Z1320" s="478"/>
      <c r="AA1320" s="478"/>
      <c r="AB1320" s="478"/>
      <c r="AC1320" s="478"/>
      <c r="AD1320" s="478"/>
      <c r="AE1320" s="478"/>
      <c r="AF1320" s="478"/>
      <c r="AG1320" s="478"/>
      <c r="AH1320" s="478"/>
      <c r="AI1320" s="478"/>
      <c r="AJ1320" s="478"/>
      <c r="AK1320" s="478"/>
      <c r="AL1320" s="478"/>
      <c r="AM1320" s="478"/>
      <c r="AN1320" s="478"/>
      <c r="AO1320" s="478"/>
      <c r="AP1320" s="478"/>
      <c r="AQ1320" s="478"/>
      <c r="AR1320" s="478"/>
      <c r="AS1320" s="478"/>
      <c r="AT1320" s="478"/>
      <c r="AU1320" s="478"/>
      <c r="AV1320" s="478"/>
      <c r="AW1320" s="478"/>
      <c r="AX1320" s="478"/>
      <c r="AY1320" s="478"/>
      <c r="AZ1320" s="478"/>
      <c r="BA1320" s="478"/>
      <c r="BB1320" s="478"/>
      <c r="BC1320" s="478"/>
      <c r="BD1320" s="475" t="s">
        <v>2971</v>
      </c>
      <c r="BE1320" s="480" t="s">
        <v>3989</v>
      </c>
      <c r="BF1320" s="472">
        <v>2017</v>
      </c>
      <c r="BG1320" s="472">
        <v>1.32</v>
      </c>
      <c r="BH1320" s="472">
        <v>0</v>
      </c>
      <c r="BI1320" s="472"/>
      <c r="BJ1320" s="472"/>
      <c r="BK1320" s="472"/>
      <c r="BL1320" s="472"/>
      <c r="BM1320" s="472"/>
      <c r="BN1320" s="472"/>
      <c r="BO1320" s="472"/>
      <c r="BP1320" s="472"/>
      <c r="BQ1320" s="472"/>
      <c r="BR1320" s="472"/>
      <c r="BS1320" s="472"/>
      <c r="BT1320" s="472"/>
      <c r="BU1320" s="472"/>
      <c r="BV1320" s="472"/>
      <c r="BW1320" s="472"/>
      <c r="BX1320" s="472"/>
      <c r="BY1320" s="472"/>
      <c r="BZ1320" s="472"/>
      <c r="CA1320" s="472"/>
      <c r="CB1320" s="472"/>
      <c r="CC1320" s="472"/>
      <c r="CD1320" s="472"/>
      <c r="CE1320" s="472"/>
      <c r="CF1320" s="472"/>
      <c r="CG1320" s="472"/>
      <c r="CH1320" s="472"/>
      <c r="CI1320" s="472"/>
      <c r="CJ1320" s="472"/>
      <c r="CK1320" s="472"/>
      <c r="CL1320" s="472"/>
      <c r="CM1320" s="472"/>
      <c r="CN1320" s="472"/>
      <c r="CO1320" s="472"/>
      <c r="CP1320" s="472"/>
      <c r="CQ1320" s="472"/>
      <c r="CR1320" s="472"/>
      <c r="CS1320" s="472"/>
      <c r="CT1320" s="472"/>
      <c r="CU1320" s="472"/>
      <c r="CV1320" s="472"/>
      <c r="CW1320" s="472"/>
      <c r="CX1320" s="472"/>
      <c r="CY1320" s="472"/>
      <c r="CZ1320" s="472"/>
      <c r="DA1320" s="472"/>
      <c r="DB1320" s="472"/>
      <c r="DC1320" s="472"/>
      <c r="DD1320" s="472"/>
      <c r="DE1320" s="472"/>
      <c r="DF1320" s="472"/>
      <c r="DG1320" s="472"/>
      <c r="DH1320" s="472"/>
      <c r="DI1320" s="472"/>
      <c r="DJ1320" s="472"/>
      <c r="DK1320" s="472"/>
      <c r="DL1320" s="472"/>
      <c r="DM1320" s="472"/>
      <c r="DN1320" s="472"/>
      <c r="DO1320" s="472"/>
      <c r="DP1320" s="472"/>
      <c r="DQ1320" s="472"/>
      <c r="DR1320" s="472"/>
      <c r="DS1320" s="472"/>
      <c r="DT1320" s="472"/>
      <c r="DU1320" s="472"/>
      <c r="DV1320" s="472"/>
      <c r="DW1320" s="472"/>
      <c r="DX1320" s="472"/>
      <c r="DY1320" s="472"/>
      <c r="DZ1320" s="472"/>
      <c r="EA1320" s="472"/>
      <c r="EB1320" s="472"/>
      <c r="EC1320" s="472"/>
      <c r="ED1320" s="472"/>
      <c r="EE1320" s="472"/>
      <c r="EF1320" s="472"/>
      <c r="EG1320" s="472"/>
      <c r="EH1320" s="472"/>
      <c r="EI1320" s="472"/>
      <c r="EJ1320" s="472"/>
      <c r="EK1320" s="472"/>
      <c r="EL1320" s="472"/>
      <c r="EM1320" s="472"/>
      <c r="EN1320" s="472"/>
      <c r="EO1320" s="472"/>
      <c r="EP1320" s="472"/>
      <c r="EQ1320" s="472"/>
      <c r="ER1320" s="472"/>
      <c r="ES1320" s="472"/>
      <c r="ET1320" s="472"/>
      <c r="EU1320" s="472"/>
      <c r="EV1320" s="472"/>
      <c r="EW1320" s="472"/>
      <c r="EX1320" s="472"/>
      <c r="EY1320" s="472"/>
      <c r="EZ1320" s="472"/>
      <c r="FA1320" s="472"/>
      <c r="FB1320" s="472"/>
      <c r="FC1320" s="472"/>
      <c r="FD1320" s="472"/>
      <c r="FE1320" s="472"/>
      <c r="FF1320" s="472"/>
      <c r="FG1320" s="472"/>
      <c r="FH1320" s="472"/>
      <c r="FI1320" s="472"/>
      <c r="FJ1320" s="472"/>
      <c r="FK1320" s="472"/>
      <c r="FL1320" s="472"/>
      <c r="FM1320" s="472"/>
      <c r="FN1320" s="472"/>
      <c r="FO1320" s="472"/>
      <c r="FP1320" s="472"/>
      <c r="FQ1320" s="472"/>
      <c r="FR1320" s="472"/>
      <c r="FS1320" s="472"/>
      <c r="FT1320" s="472"/>
      <c r="FU1320" s="472"/>
      <c r="FV1320" s="472"/>
      <c r="FW1320" s="472"/>
      <c r="FX1320" s="472"/>
      <c r="FY1320" s="472"/>
      <c r="FZ1320" s="472"/>
      <c r="GA1320" s="472"/>
      <c r="GB1320" s="472"/>
      <c r="GC1320" s="472"/>
      <c r="GD1320" s="472"/>
      <c r="GE1320" s="472"/>
      <c r="GF1320" s="472"/>
      <c r="GG1320" s="472"/>
      <c r="GH1320" s="472"/>
      <c r="GI1320" s="472"/>
      <c r="GJ1320" s="472"/>
      <c r="GK1320" s="472"/>
      <c r="GL1320" s="472"/>
      <c r="GM1320" s="472"/>
      <c r="GN1320" s="472"/>
      <c r="GO1320" s="472"/>
      <c r="GP1320" s="472"/>
      <c r="GQ1320" s="472"/>
      <c r="GR1320" s="472"/>
      <c r="GS1320" s="472"/>
      <c r="GT1320" s="472"/>
      <c r="GU1320" s="472"/>
      <c r="GV1320" s="472"/>
    </row>
    <row r="1321" spans="1:204" s="473" customFormat="1" ht="32" x14ac:dyDescent="0.2">
      <c r="A1321" s="533"/>
      <c r="B1321" s="479" t="s">
        <v>3990</v>
      </c>
      <c r="C1321" s="475" t="s">
        <v>285</v>
      </c>
      <c r="D1321" s="478">
        <v>1.97</v>
      </c>
      <c r="E1321" s="478"/>
      <c r="F1321" s="478"/>
      <c r="G1321" s="478">
        <v>1.65</v>
      </c>
      <c r="H1321" s="478">
        <v>0.15</v>
      </c>
      <c r="I1321" s="478"/>
      <c r="J1321" s="478"/>
      <c r="K1321" s="478"/>
      <c r="L1321" s="478"/>
      <c r="M1321" s="478"/>
      <c r="N1321" s="478"/>
      <c r="O1321" s="478"/>
      <c r="P1321" s="478"/>
      <c r="Q1321" s="478"/>
      <c r="R1321" s="478"/>
      <c r="S1321" s="478"/>
      <c r="T1321" s="478"/>
      <c r="U1321" s="478"/>
      <c r="V1321" s="478"/>
      <c r="W1321" s="478"/>
      <c r="X1321" s="478">
        <v>0</v>
      </c>
      <c r="Y1321" s="478"/>
      <c r="Z1321" s="478"/>
      <c r="AA1321" s="478"/>
      <c r="AB1321" s="478"/>
      <c r="AC1321" s="478"/>
      <c r="AD1321" s="478"/>
      <c r="AE1321" s="478"/>
      <c r="AF1321" s="478"/>
      <c r="AG1321" s="478"/>
      <c r="AH1321" s="478"/>
      <c r="AI1321" s="478"/>
      <c r="AJ1321" s="478"/>
      <c r="AK1321" s="478"/>
      <c r="AL1321" s="478"/>
      <c r="AM1321" s="478"/>
      <c r="AN1321" s="478"/>
      <c r="AO1321" s="478"/>
      <c r="AP1321" s="478"/>
      <c r="AQ1321" s="478"/>
      <c r="AR1321" s="478"/>
      <c r="AS1321" s="478"/>
      <c r="AT1321" s="478"/>
      <c r="AU1321" s="478"/>
      <c r="AV1321" s="478"/>
      <c r="AW1321" s="478"/>
      <c r="AX1321" s="478"/>
      <c r="AY1321" s="478">
        <v>7.0000000000000007E-2</v>
      </c>
      <c r="AZ1321" s="478"/>
      <c r="BA1321" s="478">
        <v>0.1</v>
      </c>
      <c r="BB1321" s="478"/>
      <c r="BC1321" s="478"/>
      <c r="BD1321" s="475" t="s">
        <v>2974</v>
      </c>
      <c r="BE1321" s="480" t="s">
        <v>3991</v>
      </c>
      <c r="BF1321" s="472">
        <v>2017</v>
      </c>
      <c r="BG1321" s="472">
        <v>1.97</v>
      </c>
      <c r="BH1321" s="472">
        <v>0</v>
      </c>
      <c r="BI1321" s="472"/>
      <c r="BJ1321" s="472"/>
      <c r="BK1321" s="472"/>
      <c r="BL1321" s="472"/>
      <c r="BM1321" s="472"/>
      <c r="BN1321" s="472"/>
      <c r="BO1321" s="472"/>
      <c r="BP1321" s="472"/>
      <c r="BQ1321" s="472"/>
      <c r="BR1321" s="472"/>
      <c r="BS1321" s="472"/>
      <c r="BT1321" s="472"/>
      <c r="BU1321" s="472"/>
      <c r="BV1321" s="472"/>
      <c r="BW1321" s="472"/>
      <c r="BX1321" s="472"/>
      <c r="BY1321" s="472"/>
      <c r="BZ1321" s="472"/>
      <c r="CA1321" s="472"/>
      <c r="CB1321" s="472"/>
      <c r="CC1321" s="472"/>
      <c r="CD1321" s="472"/>
      <c r="CE1321" s="472"/>
      <c r="CF1321" s="472"/>
      <c r="CG1321" s="472"/>
      <c r="CH1321" s="472"/>
      <c r="CI1321" s="472"/>
      <c r="CJ1321" s="472"/>
      <c r="CK1321" s="472"/>
      <c r="CL1321" s="472"/>
      <c r="CM1321" s="472"/>
      <c r="CN1321" s="472"/>
      <c r="CO1321" s="472"/>
      <c r="CP1321" s="472"/>
      <c r="CQ1321" s="472"/>
      <c r="CR1321" s="472"/>
      <c r="CS1321" s="472"/>
      <c r="CT1321" s="472"/>
      <c r="CU1321" s="472"/>
      <c r="CV1321" s="472"/>
      <c r="CW1321" s="472"/>
      <c r="CX1321" s="472"/>
      <c r="CY1321" s="472"/>
      <c r="CZ1321" s="472"/>
      <c r="DA1321" s="472"/>
      <c r="DB1321" s="472"/>
      <c r="DC1321" s="472"/>
      <c r="DD1321" s="472"/>
      <c r="DE1321" s="472"/>
      <c r="DF1321" s="472"/>
      <c r="DG1321" s="472"/>
      <c r="DH1321" s="472"/>
      <c r="DI1321" s="472"/>
      <c r="DJ1321" s="472"/>
      <c r="DK1321" s="472"/>
      <c r="DL1321" s="472"/>
      <c r="DM1321" s="472"/>
      <c r="DN1321" s="472"/>
      <c r="DO1321" s="472"/>
      <c r="DP1321" s="472"/>
      <c r="DQ1321" s="472"/>
      <c r="DR1321" s="472"/>
      <c r="DS1321" s="472"/>
      <c r="DT1321" s="472"/>
      <c r="DU1321" s="472"/>
      <c r="DV1321" s="472"/>
      <c r="DW1321" s="472"/>
      <c r="DX1321" s="472"/>
      <c r="DY1321" s="472"/>
      <c r="DZ1321" s="472"/>
      <c r="EA1321" s="472"/>
      <c r="EB1321" s="472"/>
      <c r="EC1321" s="472"/>
      <c r="ED1321" s="472"/>
      <c r="EE1321" s="472"/>
      <c r="EF1321" s="472"/>
      <c r="EG1321" s="472"/>
      <c r="EH1321" s="472"/>
      <c r="EI1321" s="472"/>
      <c r="EJ1321" s="472"/>
      <c r="EK1321" s="472"/>
      <c r="EL1321" s="472"/>
      <c r="EM1321" s="472"/>
      <c r="EN1321" s="472"/>
      <c r="EO1321" s="472"/>
      <c r="EP1321" s="472"/>
      <c r="EQ1321" s="472"/>
      <c r="ER1321" s="472"/>
      <c r="ES1321" s="472"/>
      <c r="ET1321" s="472"/>
      <c r="EU1321" s="472"/>
      <c r="EV1321" s="472"/>
      <c r="EW1321" s="472"/>
      <c r="EX1321" s="472"/>
      <c r="EY1321" s="472"/>
      <c r="EZ1321" s="472"/>
      <c r="FA1321" s="472"/>
      <c r="FB1321" s="472"/>
      <c r="FC1321" s="472"/>
      <c r="FD1321" s="472"/>
      <c r="FE1321" s="472"/>
      <c r="FF1321" s="472"/>
      <c r="FG1321" s="472"/>
      <c r="FH1321" s="472"/>
      <c r="FI1321" s="472"/>
      <c r="FJ1321" s="472"/>
      <c r="FK1321" s="472"/>
      <c r="FL1321" s="472"/>
      <c r="FM1321" s="472"/>
      <c r="FN1321" s="472"/>
      <c r="FO1321" s="472"/>
      <c r="FP1321" s="472"/>
      <c r="FQ1321" s="472"/>
      <c r="FR1321" s="472"/>
      <c r="FS1321" s="472"/>
      <c r="FT1321" s="472"/>
      <c r="FU1321" s="472"/>
      <c r="FV1321" s="472"/>
      <c r="FW1321" s="472"/>
      <c r="FX1321" s="472"/>
      <c r="FY1321" s="472"/>
      <c r="FZ1321" s="472"/>
      <c r="GA1321" s="472"/>
      <c r="GB1321" s="472"/>
      <c r="GC1321" s="472"/>
      <c r="GD1321" s="472"/>
      <c r="GE1321" s="472"/>
      <c r="GF1321" s="472"/>
      <c r="GG1321" s="472"/>
      <c r="GH1321" s="472"/>
      <c r="GI1321" s="472"/>
      <c r="GJ1321" s="472"/>
      <c r="GK1321" s="472"/>
      <c r="GL1321" s="472"/>
      <c r="GM1321" s="472"/>
      <c r="GN1321" s="472"/>
      <c r="GO1321" s="472"/>
      <c r="GP1321" s="472"/>
      <c r="GQ1321" s="472"/>
      <c r="GR1321" s="472"/>
      <c r="GS1321" s="472"/>
      <c r="GT1321" s="472"/>
      <c r="GU1321" s="472"/>
      <c r="GV1321" s="472"/>
    </row>
    <row r="1322" spans="1:204" s="473" customFormat="1" ht="32" x14ac:dyDescent="0.2">
      <c r="A1322" s="533"/>
      <c r="B1322" s="479" t="s">
        <v>3992</v>
      </c>
      <c r="C1322" s="475" t="s">
        <v>285</v>
      </c>
      <c r="D1322" s="478">
        <v>0.18</v>
      </c>
      <c r="E1322" s="478"/>
      <c r="F1322" s="478"/>
      <c r="G1322" s="478">
        <v>0.18</v>
      </c>
      <c r="H1322" s="478"/>
      <c r="I1322" s="478"/>
      <c r="J1322" s="478"/>
      <c r="K1322" s="478"/>
      <c r="L1322" s="478"/>
      <c r="M1322" s="478"/>
      <c r="N1322" s="478"/>
      <c r="O1322" s="478"/>
      <c r="P1322" s="478"/>
      <c r="Q1322" s="478"/>
      <c r="R1322" s="478"/>
      <c r="S1322" s="478"/>
      <c r="T1322" s="478"/>
      <c r="U1322" s="478"/>
      <c r="V1322" s="478"/>
      <c r="W1322" s="478"/>
      <c r="X1322" s="478">
        <v>0</v>
      </c>
      <c r="Y1322" s="478"/>
      <c r="Z1322" s="478"/>
      <c r="AA1322" s="478"/>
      <c r="AB1322" s="478"/>
      <c r="AC1322" s="478"/>
      <c r="AD1322" s="478"/>
      <c r="AE1322" s="478"/>
      <c r="AF1322" s="478"/>
      <c r="AG1322" s="478"/>
      <c r="AH1322" s="478"/>
      <c r="AI1322" s="478"/>
      <c r="AJ1322" s="478"/>
      <c r="AK1322" s="478"/>
      <c r="AL1322" s="478"/>
      <c r="AM1322" s="478"/>
      <c r="AN1322" s="478"/>
      <c r="AO1322" s="478"/>
      <c r="AP1322" s="478"/>
      <c r="AQ1322" s="478"/>
      <c r="AR1322" s="478"/>
      <c r="AS1322" s="478"/>
      <c r="AT1322" s="478"/>
      <c r="AU1322" s="478"/>
      <c r="AV1322" s="478"/>
      <c r="AW1322" s="478"/>
      <c r="AX1322" s="478"/>
      <c r="AY1322" s="478"/>
      <c r="AZ1322" s="478"/>
      <c r="BA1322" s="478"/>
      <c r="BB1322" s="478"/>
      <c r="BC1322" s="478"/>
      <c r="BD1322" s="475" t="s">
        <v>2974</v>
      </c>
      <c r="BE1322" s="480" t="s">
        <v>3993</v>
      </c>
      <c r="BF1322" s="472">
        <v>2017</v>
      </c>
      <c r="BG1322" s="472">
        <v>0.18</v>
      </c>
      <c r="BH1322" s="472">
        <v>0</v>
      </c>
      <c r="BI1322" s="472"/>
      <c r="BJ1322" s="472"/>
      <c r="BK1322" s="472"/>
      <c r="BL1322" s="472"/>
      <c r="BM1322" s="472"/>
      <c r="BN1322" s="472"/>
      <c r="BO1322" s="472"/>
      <c r="BP1322" s="472"/>
      <c r="BQ1322" s="472"/>
      <c r="BR1322" s="472"/>
      <c r="BS1322" s="472"/>
      <c r="BT1322" s="472"/>
      <c r="BU1322" s="472"/>
      <c r="BV1322" s="472"/>
      <c r="BW1322" s="472"/>
      <c r="BX1322" s="472"/>
      <c r="BY1322" s="472"/>
      <c r="BZ1322" s="472"/>
      <c r="CA1322" s="472"/>
      <c r="CB1322" s="472"/>
      <c r="CC1322" s="472"/>
      <c r="CD1322" s="472"/>
      <c r="CE1322" s="472"/>
      <c r="CF1322" s="472"/>
      <c r="CG1322" s="472"/>
      <c r="CH1322" s="472"/>
      <c r="CI1322" s="472"/>
      <c r="CJ1322" s="472"/>
      <c r="CK1322" s="472"/>
      <c r="CL1322" s="472"/>
      <c r="CM1322" s="472"/>
      <c r="CN1322" s="472"/>
      <c r="CO1322" s="472"/>
      <c r="CP1322" s="472"/>
      <c r="CQ1322" s="472"/>
      <c r="CR1322" s="472"/>
      <c r="CS1322" s="472"/>
      <c r="CT1322" s="472"/>
      <c r="CU1322" s="472"/>
      <c r="CV1322" s="472"/>
      <c r="CW1322" s="472"/>
      <c r="CX1322" s="472"/>
      <c r="CY1322" s="472"/>
      <c r="CZ1322" s="472"/>
      <c r="DA1322" s="472"/>
      <c r="DB1322" s="472"/>
      <c r="DC1322" s="472"/>
      <c r="DD1322" s="472"/>
      <c r="DE1322" s="472"/>
      <c r="DF1322" s="472"/>
      <c r="DG1322" s="472"/>
      <c r="DH1322" s="472"/>
      <c r="DI1322" s="472"/>
      <c r="DJ1322" s="472"/>
      <c r="DK1322" s="472"/>
      <c r="DL1322" s="472"/>
      <c r="DM1322" s="472"/>
      <c r="DN1322" s="472"/>
      <c r="DO1322" s="472"/>
      <c r="DP1322" s="472"/>
      <c r="DQ1322" s="472"/>
      <c r="DR1322" s="472"/>
      <c r="DS1322" s="472"/>
      <c r="DT1322" s="472"/>
      <c r="DU1322" s="472"/>
      <c r="DV1322" s="472"/>
      <c r="DW1322" s="472"/>
      <c r="DX1322" s="472"/>
      <c r="DY1322" s="472"/>
      <c r="DZ1322" s="472"/>
      <c r="EA1322" s="472"/>
      <c r="EB1322" s="472"/>
      <c r="EC1322" s="472"/>
      <c r="ED1322" s="472"/>
      <c r="EE1322" s="472"/>
      <c r="EF1322" s="472"/>
      <c r="EG1322" s="472"/>
      <c r="EH1322" s="472"/>
      <c r="EI1322" s="472"/>
      <c r="EJ1322" s="472"/>
      <c r="EK1322" s="472"/>
      <c r="EL1322" s="472"/>
      <c r="EM1322" s="472"/>
      <c r="EN1322" s="472"/>
      <c r="EO1322" s="472"/>
      <c r="EP1322" s="472"/>
      <c r="EQ1322" s="472"/>
      <c r="ER1322" s="472"/>
      <c r="ES1322" s="472"/>
      <c r="ET1322" s="472"/>
      <c r="EU1322" s="472"/>
      <c r="EV1322" s="472"/>
      <c r="EW1322" s="472"/>
      <c r="EX1322" s="472"/>
      <c r="EY1322" s="472"/>
      <c r="EZ1322" s="472"/>
      <c r="FA1322" s="472"/>
      <c r="FB1322" s="472"/>
      <c r="FC1322" s="472"/>
      <c r="FD1322" s="472"/>
      <c r="FE1322" s="472"/>
      <c r="FF1322" s="472"/>
      <c r="FG1322" s="472"/>
      <c r="FH1322" s="472"/>
      <c r="FI1322" s="472"/>
      <c r="FJ1322" s="472"/>
      <c r="FK1322" s="472"/>
      <c r="FL1322" s="472"/>
      <c r="FM1322" s="472"/>
      <c r="FN1322" s="472"/>
      <c r="FO1322" s="472"/>
      <c r="FP1322" s="472"/>
      <c r="FQ1322" s="472"/>
      <c r="FR1322" s="472"/>
      <c r="FS1322" s="472"/>
      <c r="FT1322" s="472"/>
      <c r="FU1322" s="472"/>
      <c r="FV1322" s="472"/>
      <c r="FW1322" s="472"/>
      <c r="FX1322" s="472"/>
      <c r="FY1322" s="472"/>
      <c r="FZ1322" s="472"/>
      <c r="GA1322" s="472"/>
      <c r="GB1322" s="472"/>
      <c r="GC1322" s="472"/>
      <c r="GD1322" s="472"/>
      <c r="GE1322" s="472"/>
      <c r="GF1322" s="472"/>
      <c r="GG1322" s="472"/>
      <c r="GH1322" s="472"/>
      <c r="GI1322" s="472"/>
      <c r="GJ1322" s="472"/>
      <c r="GK1322" s="472"/>
      <c r="GL1322" s="472"/>
      <c r="GM1322" s="472"/>
      <c r="GN1322" s="472"/>
      <c r="GO1322" s="472"/>
      <c r="GP1322" s="472"/>
      <c r="GQ1322" s="472"/>
      <c r="GR1322" s="472"/>
      <c r="GS1322" s="472"/>
      <c r="GT1322" s="472"/>
      <c r="GU1322" s="472"/>
      <c r="GV1322" s="472"/>
    </row>
    <row r="1323" spans="1:204" s="473" customFormat="1" ht="32" x14ac:dyDescent="0.2">
      <c r="A1323" s="533"/>
      <c r="B1323" s="479" t="s">
        <v>3994</v>
      </c>
      <c r="C1323" s="475" t="s">
        <v>285</v>
      </c>
      <c r="D1323" s="478">
        <v>5.8</v>
      </c>
      <c r="E1323" s="478"/>
      <c r="F1323" s="478"/>
      <c r="G1323" s="478"/>
      <c r="H1323" s="478">
        <v>5.8</v>
      </c>
      <c r="I1323" s="478"/>
      <c r="J1323" s="478"/>
      <c r="K1323" s="478"/>
      <c r="L1323" s="478"/>
      <c r="M1323" s="478"/>
      <c r="N1323" s="478"/>
      <c r="O1323" s="478"/>
      <c r="P1323" s="478"/>
      <c r="Q1323" s="478"/>
      <c r="R1323" s="478"/>
      <c r="S1323" s="478"/>
      <c r="T1323" s="478"/>
      <c r="U1323" s="478"/>
      <c r="V1323" s="478"/>
      <c r="W1323" s="478"/>
      <c r="X1323" s="478">
        <v>0</v>
      </c>
      <c r="Y1323" s="478"/>
      <c r="Z1323" s="478"/>
      <c r="AA1323" s="478"/>
      <c r="AB1323" s="478"/>
      <c r="AC1323" s="478"/>
      <c r="AD1323" s="478"/>
      <c r="AE1323" s="478"/>
      <c r="AF1323" s="478"/>
      <c r="AG1323" s="478"/>
      <c r="AH1323" s="478"/>
      <c r="AI1323" s="478"/>
      <c r="AJ1323" s="478"/>
      <c r="AK1323" s="478"/>
      <c r="AL1323" s="478"/>
      <c r="AM1323" s="478"/>
      <c r="AN1323" s="478"/>
      <c r="AO1323" s="478"/>
      <c r="AP1323" s="478"/>
      <c r="AQ1323" s="478"/>
      <c r="AR1323" s="478"/>
      <c r="AS1323" s="478"/>
      <c r="AT1323" s="478"/>
      <c r="AU1323" s="478"/>
      <c r="AV1323" s="478"/>
      <c r="AW1323" s="478"/>
      <c r="AX1323" s="478"/>
      <c r="AY1323" s="478"/>
      <c r="AZ1323" s="478"/>
      <c r="BA1323" s="478"/>
      <c r="BB1323" s="478"/>
      <c r="BC1323" s="478"/>
      <c r="BD1323" s="475" t="s">
        <v>2974</v>
      </c>
      <c r="BE1323" s="480" t="s">
        <v>3995</v>
      </c>
      <c r="BF1323" s="472">
        <v>2017</v>
      </c>
      <c r="BG1323" s="472">
        <v>5.8</v>
      </c>
      <c r="BH1323" s="472">
        <v>0</v>
      </c>
      <c r="BI1323" s="472"/>
      <c r="BJ1323" s="472"/>
      <c r="BK1323" s="472"/>
      <c r="BL1323" s="472"/>
      <c r="BM1323" s="472"/>
      <c r="BN1323" s="472"/>
      <c r="BO1323" s="472"/>
      <c r="BP1323" s="472"/>
      <c r="BQ1323" s="472"/>
      <c r="BR1323" s="472"/>
      <c r="BS1323" s="472"/>
      <c r="BT1323" s="472"/>
      <c r="BU1323" s="472"/>
      <c r="BV1323" s="472"/>
      <c r="BW1323" s="472"/>
      <c r="BX1323" s="472"/>
      <c r="BY1323" s="472"/>
      <c r="BZ1323" s="472"/>
      <c r="CA1323" s="472"/>
      <c r="CB1323" s="472"/>
      <c r="CC1323" s="472"/>
      <c r="CD1323" s="472"/>
      <c r="CE1323" s="472"/>
      <c r="CF1323" s="472"/>
      <c r="CG1323" s="472"/>
      <c r="CH1323" s="472"/>
      <c r="CI1323" s="472"/>
      <c r="CJ1323" s="472"/>
      <c r="CK1323" s="472"/>
      <c r="CL1323" s="472"/>
      <c r="CM1323" s="472"/>
      <c r="CN1323" s="472"/>
      <c r="CO1323" s="472"/>
      <c r="CP1323" s="472"/>
      <c r="CQ1323" s="472"/>
      <c r="CR1323" s="472"/>
      <c r="CS1323" s="472"/>
      <c r="CT1323" s="472"/>
      <c r="CU1323" s="472"/>
      <c r="CV1323" s="472"/>
      <c r="CW1323" s="472"/>
      <c r="CX1323" s="472"/>
      <c r="CY1323" s="472"/>
      <c r="CZ1323" s="472"/>
      <c r="DA1323" s="472"/>
      <c r="DB1323" s="472"/>
      <c r="DC1323" s="472"/>
      <c r="DD1323" s="472"/>
      <c r="DE1323" s="472"/>
      <c r="DF1323" s="472"/>
      <c r="DG1323" s="472"/>
      <c r="DH1323" s="472"/>
      <c r="DI1323" s="472"/>
      <c r="DJ1323" s="472"/>
      <c r="DK1323" s="472"/>
      <c r="DL1323" s="472"/>
      <c r="DM1323" s="472"/>
      <c r="DN1323" s="472"/>
      <c r="DO1323" s="472"/>
      <c r="DP1323" s="472"/>
      <c r="DQ1323" s="472"/>
      <c r="DR1323" s="472"/>
      <c r="DS1323" s="472"/>
      <c r="DT1323" s="472"/>
      <c r="DU1323" s="472"/>
      <c r="DV1323" s="472"/>
      <c r="DW1323" s="472"/>
      <c r="DX1323" s="472"/>
      <c r="DY1323" s="472"/>
      <c r="DZ1323" s="472"/>
      <c r="EA1323" s="472"/>
      <c r="EB1323" s="472"/>
      <c r="EC1323" s="472"/>
      <c r="ED1323" s="472"/>
      <c r="EE1323" s="472"/>
      <c r="EF1323" s="472"/>
      <c r="EG1323" s="472"/>
      <c r="EH1323" s="472"/>
      <c r="EI1323" s="472"/>
      <c r="EJ1323" s="472"/>
      <c r="EK1323" s="472"/>
      <c r="EL1323" s="472"/>
      <c r="EM1323" s="472"/>
      <c r="EN1323" s="472"/>
      <c r="EO1323" s="472"/>
      <c r="EP1323" s="472"/>
      <c r="EQ1323" s="472"/>
      <c r="ER1323" s="472"/>
      <c r="ES1323" s="472"/>
      <c r="ET1323" s="472"/>
      <c r="EU1323" s="472"/>
      <c r="EV1323" s="472"/>
      <c r="EW1323" s="472"/>
      <c r="EX1323" s="472"/>
      <c r="EY1323" s="472"/>
      <c r="EZ1323" s="472"/>
      <c r="FA1323" s="472"/>
      <c r="FB1323" s="472"/>
      <c r="FC1323" s="472"/>
      <c r="FD1323" s="472"/>
      <c r="FE1323" s="472"/>
      <c r="FF1323" s="472"/>
      <c r="FG1323" s="472"/>
      <c r="FH1323" s="472"/>
      <c r="FI1323" s="472"/>
      <c r="FJ1323" s="472"/>
      <c r="FK1323" s="472"/>
      <c r="FL1323" s="472"/>
      <c r="FM1323" s="472"/>
      <c r="FN1323" s="472"/>
      <c r="FO1323" s="472"/>
      <c r="FP1323" s="472"/>
      <c r="FQ1323" s="472"/>
      <c r="FR1323" s="472"/>
      <c r="FS1323" s="472"/>
      <c r="FT1323" s="472"/>
      <c r="FU1323" s="472"/>
      <c r="FV1323" s="472"/>
      <c r="FW1323" s="472"/>
      <c r="FX1323" s="472"/>
      <c r="FY1323" s="472"/>
      <c r="FZ1323" s="472"/>
      <c r="GA1323" s="472"/>
      <c r="GB1323" s="472"/>
      <c r="GC1323" s="472"/>
      <c r="GD1323" s="472"/>
      <c r="GE1323" s="472"/>
      <c r="GF1323" s="472"/>
      <c r="GG1323" s="472"/>
      <c r="GH1323" s="472"/>
      <c r="GI1323" s="472"/>
      <c r="GJ1323" s="472"/>
      <c r="GK1323" s="472"/>
      <c r="GL1323" s="472"/>
      <c r="GM1323" s="472"/>
      <c r="GN1323" s="472"/>
      <c r="GO1323" s="472"/>
      <c r="GP1323" s="472"/>
      <c r="GQ1323" s="472"/>
      <c r="GR1323" s="472"/>
      <c r="GS1323" s="472"/>
      <c r="GT1323" s="472"/>
      <c r="GU1323" s="472"/>
      <c r="GV1323" s="472"/>
    </row>
    <row r="1324" spans="1:204" s="473" customFormat="1" ht="32" x14ac:dyDescent="0.2">
      <c r="A1324" s="533"/>
      <c r="B1324" s="503" t="s">
        <v>3996</v>
      </c>
      <c r="C1324" s="475" t="s">
        <v>285</v>
      </c>
      <c r="D1324" s="478">
        <v>6</v>
      </c>
      <c r="E1324" s="478"/>
      <c r="F1324" s="478"/>
      <c r="G1324" s="478"/>
      <c r="H1324" s="478"/>
      <c r="I1324" s="478"/>
      <c r="J1324" s="478"/>
      <c r="K1324" s="478"/>
      <c r="L1324" s="478"/>
      <c r="M1324" s="478"/>
      <c r="N1324" s="478"/>
      <c r="O1324" s="478"/>
      <c r="P1324" s="478"/>
      <c r="Q1324" s="478"/>
      <c r="R1324" s="478"/>
      <c r="S1324" s="478"/>
      <c r="T1324" s="478"/>
      <c r="U1324" s="478"/>
      <c r="V1324" s="478"/>
      <c r="W1324" s="478"/>
      <c r="X1324" s="478">
        <v>0</v>
      </c>
      <c r="Y1324" s="478"/>
      <c r="Z1324" s="478"/>
      <c r="AA1324" s="478"/>
      <c r="AB1324" s="478"/>
      <c r="AC1324" s="478"/>
      <c r="AD1324" s="478"/>
      <c r="AE1324" s="478"/>
      <c r="AF1324" s="478"/>
      <c r="AG1324" s="478"/>
      <c r="AH1324" s="478"/>
      <c r="AI1324" s="478"/>
      <c r="AJ1324" s="478"/>
      <c r="AK1324" s="478"/>
      <c r="AL1324" s="478"/>
      <c r="AM1324" s="478"/>
      <c r="AN1324" s="478"/>
      <c r="AO1324" s="478"/>
      <c r="AP1324" s="478"/>
      <c r="AQ1324" s="478"/>
      <c r="AR1324" s="478"/>
      <c r="AS1324" s="478"/>
      <c r="AT1324" s="478"/>
      <c r="AU1324" s="478"/>
      <c r="AV1324" s="478"/>
      <c r="AW1324" s="478"/>
      <c r="AX1324" s="478"/>
      <c r="AY1324" s="478"/>
      <c r="AZ1324" s="478"/>
      <c r="BA1324" s="478"/>
      <c r="BB1324" s="478"/>
      <c r="BC1324" s="478"/>
      <c r="BD1324" s="475" t="s">
        <v>2974</v>
      </c>
      <c r="BE1324" s="480"/>
      <c r="BF1324" s="472"/>
      <c r="BG1324" s="472">
        <v>0</v>
      </c>
      <c r="BH1324" s="472">
        <v>6</v>
      </c>
      <c r="BI1324" s="472"/>
      <c r="BJ1324" s="472"/>
      <c r="BK1324" s="472"/>
      <c r="BL1324" s="472"/>
      <c r="BM1324" s="472"/>
      <c r="BN1324" s="472"/>
      <c r="BO1324" s="472"/>
      <c r="BP1324" s="472"/>
      <c r="BQ1324" s="472"/>
      <c r="BR1324" s="472"/>
      <c r="BS1324" s="472"/>
      <c r="BT1324" s="472"/>
      <c r="BU1324" s="472"/>
      <c r="BV1324" s="472"/>
      <c r="BW1324" s="472"/>
      <c r="BX1324" s="472"/>
      <c r="BY1324" s="472"/>
      <c r="BZ1324" s="472"/>
      <c r="CA1324" s="472"/>
      <c r="CB1324" s="472"/>
      <c r="CC1324" s="472"/>
      <c r="CD1324" s="472"/>
      <c r="CE1324" s="472"/>
      <c r="CF1324" s="472"/>
      <c r="CG1324" s="472"/>
      <c r="CH1324" s="472"/>
      <c r="CI1324" s="472"/>
      <c r="CJ1324" s="472"/>
      <c r="CK1324" s="472"/>
      <c r="CL1324" s="472"/>
      <c r="CM1324" s="472"/>
      <c r="CN1324" s="472"/>
      <c r="CO1324" s="472"/>
      <c r="CP1324" s="472"/>
      <c r="CQ1324" s="472"/>
      <c r="CR1324" s="472"/>
      <c r="CS1324" s="472"/>
      <c r="CT1324" s="472"/>
      <c r="CU1324" s="472"/>
      <c r="CV1324" s="472"/>
      <c r="CW1324" s="472"/>
      <c r="CX1324" s="472"/>
      <c r="CY1324" s="472"/>
      <c r="CZ1324" s="472"/>
      <c r="DA1324" s="472"/>
      <c r="DB1324" s="472"/>
      <c r="DC1324" s="472"/>
      <c r="DD1324" s="472"/>
      <c r="DE1324" s="472"/>
      <c r="DF1324" s="472"/>
      <c r="DG1324" s="472"/>
      <c r="DH1324" s="472"/>
      <c r="DI1324" s="472"/>
      <c r="DJ1324" s="472"/>
      <c r="DK1324" s="472"/>
      <c r="DL1324" s="472"/>
      <c r="DM1324" s="472"/>
      <c r="DN1324" s="472"/>
      <c r="DO1324" s="472"/>
      <c r="DP1324" s="472"/>
      <c r="DQ1324" s="472"/>
      <c r="DR1324" s="472"/>
      <c r="DS1324" s="472"/>
      <c r="DT1324" s="472"/>
      <c r="DU1324" s="472"/>
      <c r="DV1324" s="472"/>
      <c r="DW1324" s="472"/>
      <c r="DX1324" s="472"/>
      <c r="DY1324" s="472"/>
      <c r="DZ1324" s="472"/>
      <c r="EA1324" s="472"/>
      <c r="EB1324" s="472"/>
      <c r="EC1324" s="472"/>
      <c r="ED1324" s="472"/>
      <c r="EE1324" s="472"/>
      <c r="EF1324" s="472"/>
      <c r="EG1324" s="472"/>
      <c r="EH1324" s="472"/>
      <c r="EI1324" s="472"/>
      <c r="EJ1324" s="472"/>
      <c r="EK1324" s="472"/>
      <c r="EL1324" s="472"/>
      <c r="EM1324" s="472"/>
      <c r="EN1324" s="472"/>
      <c r="EO1324" s="472"/>
      <c r="EP1324" s="472"/>
      <c r="EQ1324" s="472"/>
      <c r="ER1324" s="472"/>
      <c r="ES1324" s="472"/>
      <c r="ET1324" s="472"/>
      <c r="EU1324" s="472"/>
      <c r="EV1324" s="472"/>
      <c r="EW1324" s="472"/>
      <c r="EX1324" s="472"/>
      <c r="EY1324" s="472"/>
      <c r="EZ1324" s="472"/>
      <c r="FA1324" s="472"/>
      <c r="FB1324" s="472"/>
      <c r="FC1324" s="472"/>
      <c r="FD1324" s="472"/>
      <c r="FE1324" s="472"/>
      <c r="FF1324" s="472"/>
      <c r="FG1324" s="472"/>
      <c r="FH1324" s="472"/>
      <c r="FI1324" s="472"/>
      <c r="FJ1324" s="472"/>
      <c r="FK1324" s="472"/>
      <c r="FL1324" s="472"/>
      <c r="FM1324" s="472"/>
      <c r="FN1324" s="472"/>
      <c r="FO1324" s="472"/>
      <c r="FP1324" s="472"/>
      <c r="FQ1324" s="472"/>
      <c r="FR1324" s="472"/>
      <c r="FS1324" s="472"/>
      <c r="FT1324" s="472"/>
      <c r="FU1324" s="472"/>
      <c r="FV1324" s="472"/>
      <c r="FW1324" s="472"/>
      <c r="FX1324" s="472"/>
      <c r="FY1324" s="472"/>
      <c r="FZ1324" s="472"/>
      <c r="GA1324" s="472"/>
      <c r="GB1324" s="472"/>
      <c r="GC1324" s="472"/>
      <c r="GD1324" s="472"/>
      <c r="GE1324" s="472"/>
      <c r="GF1324" s="472"/>
      <c r="GG1324" s="472"/>
      <c r="GH1324" s="472"/>
      <c r="GI1324" s="472"/>
      <c r="GJ1324" s="472"/>
      <c r="GK1324" s="472"/>
      <c r="GL1324" s="472"/>
      <c r="GM1324" s="472"/>
      <c r="GN1324" s="472"/>
      <c r="GO1324" s="472"/>
      <c r="GP1324" s="472"/>
      <c r="GQ1324" s="472"/>
      <c r="GR1324" s="472"/>
      <c r="GS1324" s="472"/>
      <c r="GT1324" s="472"/>
      <c r="GU1324" s="472"/>
      <c r="GV1324" s="472"/>
    </row>
    <row r="1325" spans="1:204" s="473" customFormat="1" ht="32" x14ac:dyDescent="0.2">
      <c r="A1325" s="533"/>
      <c r="B1325" s="503" t="s">
        <v>3997</v>
      </c>
      <c r="C1325" s="475" t="s">
        <v>285</v>
      </c>
      <c r="D1325" s="478">
        <v>2</v>
      </c>
      <c r="E1325" s="478"/>
      <c r="F1325" s="478"/>
      <c r="G1325" s="478"/>
      <c r="H1325" s="478"/>
      <c r="I1325" s="478"/>
      <c r="J1325" s="478"/>
      <c r="K1325" s="478"/>
      <c r="L1325" s="478"/>
      <c r="M1325" s="478"/>
      <c r="N1325" s="478"/>
      <c r="O1325" s="478"/>
      <c r="P1325" s="478"/>
      <c r="Q1325" s="478"/>
      <c r="R1325" s="478"/>
      <c r="S1325" s="478"/>
      <c r="T1325" s="478"/>
      <c r="U1325" s="478"/>
      <c r="V1325" s="478"/>
      <c r="W1325" s="478"/>
      <c r="X1325" s="478">
        <v>0</v>
      </c>
      <c r="Y1325" s="478"/>
      <c r="Z1325" s="478"/>
      <c r="AA1325" s="478"/>
      <c r="AB1325" s="478"/>
      <c r="AC1325" s="478"/>
      <c r="AD1325" s="478"/>
      <c r="AE1325" s="478"/>
      <c r="AF1325" s="478"/>
      <c r="AG1325" s="478"/>
      <c r="AH1325" s="478"/>
      <c r="AI1325" s="478"/>
      <c r="AJ1325" s="478"/>
      <c r="AK1325" s="478"/>
      <c r="AL1325" s="478"/>
      <c r="AM1325" s="478"/>
      <c r="AN1325" s="478"/>
      <c r="AO1325" s="478"/>
      <c r="AP1325" s="478"/>
      <c r="AQ1325" s="478"/>
      <c r="AR1325" s="478"/>
      <c r="AS1325" s="478"/>
      <c r="AT1325" s="478"/>
      <c r="AU1325" s="478"/>
      <c r="AV1325" s="478"/>
      <c r="AW1325" s="478"/>
      <c r="AX1325" s="478"/>
      <c r="AY1325" s="478"/>
      <c r="AZ1325" s="478"/>
      <c r="BA1325" s="478"/>
      <c r="BB1325" s="478"/>
      <c r="BC1325" s="478"/>
      <c r="BD1325" s="475" t="s">
        <v>2974</v>
      </c>
      <c r="BE1325" s="480"/>
      <c r="BF1325" s="472"/>
      <c r="BG1325" s="472">
        <v>0</v>
      </c>
      <c r="BH1325" s="472">
        <v>2</v>
      </c>
      <c r="BI1325" s="472"/>
      <c r="BJ1325" s="472"/>
      <c r="BK1325" s="472"/>
      <c r="BL1325" s="472"/>
      <c r="BM1325" s="472"/>
      <c r="BN1325" s="472"/>
      <c r="BO1325" s="472"/>
      <c r="BP1325" s="472"/>
      <c r="BQ1325" s="472"/>
      <c r="BR1325" s="472"/>
      <c r="BS1325" s="472"/>
      <c r="BT1325" s="472"/>
      <c r="BU1325" s="472"/>
      <c r="BV1325" s="472"/>
      <c r="BW1325" s="472"/>
      <c r="BX1325" s="472"/>
      <c r="BY1325" s="472"/>
      <c r="BZ1325" s="472"/>
      <c r="CA1325" s="472"/>
      <c r="CB1325" s="472"/>
      <c r="CC1325" s="472"/>
      <c r="CD1325" s="472"/>
      <c r="CE1325" s="472"/>
      <c r="CF1325" s="472"/>
      <c r="CG1325" s="472"/>
      <c r="CH1325" s="472"/>
      <c r="CI1325" s="472"/>
      <c r="CJ1325" s="472"/>
      <c r="CK1325" s="472"/>
      <c r="CL1325" s="472"/>
      <c r="CM1325" s="472"/>
      <c r="CN1325" s="472"/>
      <c r="CO1325" s="472"/>
      <c r="CP1325" s="472"/>
      <c r="CQ1325" s="472"/>
      <c r="CR1325" s="472"/>
      <c r="CS1325" s="472"/>
      <c r="CT1325" s="472"/>
      <c r="CU1325" s="472"/>
      <c r="CV1325" s="472"/>
      <c r="CW1325" s="472"/>
      <c r="CX1325" s="472"/>
      <c r="CY1325" s="472"/>
      <c r="CZ1325" s="472"/>
      <c r="DA1325" s="472"/>
      <c r="DB1325" s="472"/>
      <c r="DC1325" s="472"/>
      <c r="DD1325" s="472"/>
      <c r="DE1325" s="472"/>
      <c r="DF1325" s="472"/>
      <c r="DG1325" s="472"/>
      <c r="DH1325" s="472"/>
      <c r="DI1325" s="472"/>
      <c r="DJ1325" s="472"/>
      <c r="DK1325" s="472"/>
      <c r="DL1325" s="472"/>
      <c r="DM1325" s="472"/>
      <c r="DN1325" s="472"/>
      <c r="DO1325" s="472"/>
      <c r="DP1325" s="472"/>
      <c r="DQ1325" s="472"/>
      <c r="DR1325" s="472"/>
      <c r="DS1325" s="472"/>
      <c r="DT1325" s="472"/>
      <c r="DU1325" s="472"/>
      <c r="DV1325" s="472"/>
      <c r="DW1325" s="472"/>
      <c r="DX1325" s="472"/>
      <c r="DY1325" s="472"/>
      <c r="DZ1325" s="472"/>
      <c r="EA1325" s="472"/>
      <c r="EB1325" s="472"/>
      <c r="EC1325" s="472"/>
      <c r="ED1325" s="472"/>
      <c r="EE1325" s="472"/>
      <c r="EF1325" s="472"/>
      <c r="EG1325" s="472"/>
      <c r="EH1325" s="472"/>
      <c r="EI1325" s="472"/>
      <c r="EJ1325" s="472"/>
      <c r="EK1325" s="472"/>
      <c r="EL1325" s="472"/>
      <c r="EM1325" s="472"/>
      <c r="EN1325" s="472"/>
      <c r="EO1325" s="472"/>
      <c r="EP1325" s="472"/>
      <c r="EQ1325" s="472"/>
      <c r="ER1325" s="472"/>
      <c r="ES1325" s="472"/>
      <c r="ET1325" s="472"/>
      <c r="EU1325" s="472"/>
      <c r="EV1325" s="472"/>
      <c r="EW1325" s="472"/>
      <c r="EX1325" s="472"/>
      <c r="EY1325" s="472"/>
      <c r="EZ1325" s="472"/>
      <c r="FA1325" s="472"/>
      <c r="FB1325" s="472"/>
      <c r="FC1325" s="472"/>
      <c r="FD1325" s="472"/>
      <c r="FE1325" s="472"/>
      <c r="FF1325" s="472"/>
      <c r="FG1325" s="472"/>
      <c r="FH1325" s="472"/>
      <c r="FI1325" s="472"/>
      <c r="FJ1325" s="472"/>
      <c r="FK1325" s="472"/>
      <c r="FL1325" s="472"/>
      <c r="FM1325" s="472"/>
      <c r="FN1325" s="472"/>
      <c r="FO1325" s="472"/>
      <c r="FP1325" s="472"/>
      <c r="FQ1325" s="472"/>
      <c r="FR1325" s="472"/>
      <c r="FS1325" s="472"/>
      <c r="FT1325" s="472"/>
      <c r="FU1325" s="472"/>
      <c r="FV1325" s="472"/>
      <c r="FW1325" s="472"/>
      <c r="FX1325" s="472"/>
      <c r="FY1325" s="472"/>
      <c r="FZ1325" s="472"/>
      <c r="GA1325" s="472"/>
      <c r="GB1325" s="472"/>
      <c r="GC1325" s="472"/>
      <c r="GD1325" s="472"/>
      <c r="GE1325" s="472"/>
      <c r="GF1325" s="472"/>
      <c r="GG1325" s="472"/>
      <c r="GH1325" s="472"/>
      <c r="GI1325" s="472"/>
      <c r="GJ1325" s="472"/>
      <c r="GK1325" s="472"/>
      <c r="GL1325" s="472"/>
      <c r="GM1325" s="472"/>
      <c r="GN1325" s="472"/>
      <c r="GO1325" s="472"/>
      <c r="GP1325" s="472"/>
      <c r="GQ1325" s="472"/>
      <c r="GR1325" s="472"/>
      <c r="GS1325" s="472"/>
      <c r="GT1325" s="472"/>
      <c r="GU1325" s="472"/>
      <c r="GV1325" s="472"/>
    </row>
    <row r="1326" spans="1:204" s="473" customFormat="1" ht="32" x14ac:dyDescent="0.2">
      <c r="A1326" s="533"/>
      <c r="B1326" s="503" t="s">
        <v>3998</v>
      </c>
      <c r="C1326" s="475" t="s">
        <v>285</v>
      </c>
      <c r="D1326" s="478">
        <v>4.6999999999999993</v>
      </c>
      <c r="E1326" s="478"/>
      <c r="F1326" s="478"/>
      <c r="G1326" s="478"/>
      <c r="H1326" s="478"/>
      <c r="I1326" s="478"/>
      <c r="J1326" s="478"/>
      <c r="K1326" s="478"/>
      <c r="L1326" s="478"/>
      <c r="M1326" s="478"/>
      <c r="N1326" s="478"/>
      <c r="O1326" s="478"/>
      <c r="P1326" s="478"/>
      <c r="Q1326" s="478"/>
      <c r="R1326" s="478"/>
      <c r="S1326" s="478"/>
      <c r="T1326" s="478"/>
      <c r="U1326" s="478"/>
      <c r="V1326" s="478"/>
      <c r="W1326" s="478"/>
      <c r="X1326" s="478">
        <v>0</v>
      </c>
      <c r="Y1326" s="478"/>
      <c r="Z1326" s="478"/>
      <c r="AA1326" s="478"/>
      <c r="AB1326" s="478"/>
      <c r="AC1326" s="478"/>
      <c r="AD1326" s="478"/>
      <c r="AE1326" s="478"/>
      <c r="AF1326" s="478"/>
      <c r="AG1326" s="478"/>
      <c r="AH1326" s="478"/>
      <c r="AI1326" s="478"/>
      <c r="AJ1326" s="478"/>
      <c r="AK1326" s="478"/>
      <c r="AL1326" s="478"/>
      <c r="AM1326" s="478"/>
      <c r="AN1326" s="478"/>
      <c r="AO1326" s="478"/>
      <c r="AP1326" s="478"/>
      <c r="AQ1326" s="478"/>
      <c r="AR1326" s="478"/>
      <c r="AS1326" s="478"/>
      <c r="AT1326" s="478"/>
      <c r="AU1326" s="478"/>
      <c r="AV1326" s="478"/>
      <c r="AW1326" s="478"/>
      <c r="AX1326" s="478"/>
      <c r="AY1326" s="478"/>
      <c r="AZ1326" s="478"/>
      <c r="BA1326" s="478"/>
      <c r="BB1326" s="478"/>
      <c r="BC1326" s="478"/>
      <c r="BD1326" s="475" t="s">
        <v>2974</v>
      </c>
      <c r="BE1326" s="480"/>
      <c r="BF1326" s="472"/>
      <c r="BG1326" s="472">
        <v>0</v>
      </c>
      <c r="BH1326" s="472">
        <v>4.7</v>
      </c>
      <c r="BI1326" s="472"/>
      <c r="BJ1326" s="472"/>
      <c r="BK1326" s="472"/>
      <c r="BL1326" s="472"/>
      <c r="BM1326" s="472"/>
      <c r="BN1326" s="472"/>
      <c r="BO1326" s="472"/>
      <c r="BP1326" s="472"/>
      <c r="BQ1326" s="472"/>
      <c r="BR1326" s="472"/>
      <c r="BS1326" s="472"/>
      <c r="BT1326" s="472"/>
      <c r="BU1326" s="472"/>
      <c r="BV1326" s="472"/>
      <c r="BW1326" s="472"/>
      <c r="BX1326" s="472"/>
      <c r="BY1326" s="472"/>
      <c r="BZ1326" s="472"/>
      <c r="CA1326" s="472"/>
      <c r="CB1326" s="472"/>
      <c r="CC1326" s="472"/>
      <c r="CD1326" s="472"/>
      <c r="CE1326" s="472"/>
      <c r="CF1326" s="472"/>
      <c r="CG1326" s="472"/>
      <c r="CH1326" s="472"/>
      <c r="CI1326" s="472"/>
      <c r="CJ1326" s="472"/>
      <c r="CK1326" s="472"/>
      <c r="CL1326" s="472"/>
      <c r="CM1326" s="472"/>
      <c r="CN1326" s="472"/>
      <c r="CO1326" s="472"/>
      <c r="CP1326" s="472"/>
      <c r="CQ1326" s="472"/>
      <c r="CR1326" s="472"/>
      <c r="CS1326" s="472"/>
      <c r="CT1326" s="472"/>
      <c r="CU1326" s="472"/>
      <c r="CV1326" s="472"/>
      <c r="CW1326" s="472"/>
      <c r="CX1326" s="472"/>
      <c r="CY1326" s="472"/>
      <c r="CZ1326" s="472"/>
      <c r="DA1326" s="472"/>
      <c r="DB1326" s="472"/>
      <c r="DC1326" s="472"/>
      <c r="DD1326" s="472"/>
      <c r="DE1326" s="472"/>
      <c r="DF1326" s="472"/>
      <c r="DG1326" s="472"/>
      <c r="DH1326" s="472"/>
      <c r="DI1326" s="472"/>
      <c r="DJ1326" s="472"/>
      <c r="DK1326" s="472"/>
      <c r="DL1326" s="472"/>
      <c r="DM1326" s="472"/>
      <c r="DN1326" s="472"/>
      <c r="DO1326" s="472"/>
      <c r="DP1326" s="472"/>
      <c r="DQ1326" s="472"/>
      <c r="DR1326" s="472"/>
      <c r="DS1326" s="472"/>
      <c r="DT1326" s="472"/>
      <c r="DU1326" s="472"/>
      <c r="DV1326" s="472"/>
      <c r="DW1326" s="472"/>
      <c r="DX1326" s="472"/>
      <c r="DY1326" s="472"/>
      <c r="DZ1326" s="472"/>
      <c r="EA1326" s="472"/>
      <c r="EB1326" s="472"/>
      <c r="EC1326" s="472"/>
      <c r="ED1326" s="472"/>
      <c r="EE1326" s="472"/>
      <c r="EF1326" s="472"/>
      <c r="EG1326" s="472"/>
      <c r="EH1326" s="472"/>
      <c r="EI1326" s="472"/>
      <c r="EJ1326" s="472"/>
      <c r="EK1326" s="472"/>
      <c r="EL1326" s="472"/>
      <c r="EM1326" s="472"/>
      <c r="EN1326" s="472"/>
      <c r="EO1326" s="472"/>
      <c r="EP1326" s="472"/>
      <c r="EQ1326" s="472"/>
      <c r="ER1326" s="472"/>
      <c r="ES1326" s="472"/>
      <c r="ET1326" s="472"/>
      <c r="EU1326" s="472"/>
      <c r="EV1326" s="472"/>
      <c r="EW1326" s="472"/>
      <c r="EX1326" s="472"/>
      <c r="EY1326" s="472"/>
      <c r="EZ1326" s="472"/>
      <c r="FA1326" s="472"/>
      <c r="FB1326" s="472"/>
      <c r="FC1326" s="472"/>
      <c r="FD1326" s="472"/>
      <c r="FE1326" s="472"/>
      <c r="FF1326" s="472"/>
      <c r="FG1326" s="472"/>
      <c r="FH1326" s="472"/>
      <c r="FI1326" s="472"/>
      <c r="FJ1326" s="472"/>
      <c r="FK1326" s="472"/>
      <c r="FL1326" s="472"/>
      <c r="FM1326" s="472"/>
      <c r="FN1326" s="472"/>
      <c r="FO1326" s="472"/>
      <c r="FP1326" s="472"/>
      <c r="FQ1326" s="472"/>
      <c r="FR1326" s="472"/>
      <c r="FS1326" s="472"/>
      <c r="FT1326" s="472"/>
      <c r="FU1326" s="472"/>
      <c r="FV1326" s="472"/>
      <c r="FW1326" s="472"/>
      <c r="FX1326" s="472"/>
      <c r="FY1326" s="472"/>
      <c r="FZ1326" s="472"/>
      <c r="GA1326" s="472"/>
      <c r="GB1326" s="472"/>
      <c r="GC1326" s="472"/>
      <c r="GD1326" s="472"/>
      <c r="GE1326" s="472"/>
      <c r="GF1326" s="472"/>
      <c r="GG1326" s="472"/>
      <c r="GH1326" s="472"/>
      <c r="GI1326" s="472"/>
      <c r="GJ1326" s="472"/>
      <c r="GK1326" s="472"/>
      <c r="GL1326" s="472"/>
      <c r="GM1326" s="472"/>
      <c r="GN1326" s="472"/>
      <c r="GO1326" s="472"/>
      <c r="GP1326" s="472"/>
      <c r="GQ1326" s="472"/>
      <c r="GR1326" s="472"/>
      <c r="GS1326" s="472"/>
      <c r="GT1326" s="472"/>
      <c r="GU1326" s="472"/>
      <c r="GV1326" s="472"/>
    </row>
    <row r="1327" spans="1:204" s="473" customFormat="1" ht="32" x14ac:dyDescent="0.2">
      <c r="A1327" s="533"/>
      <c r="B1327" s="503" t="s">
        <v>3999</v>
      </c>
      <c r="C1327" s="475" t="s">
        <v>285</v>
      </c>
      <c r="D1327" s="478">
        <v>5.8</v>
      </c>
      <c r="E1327" s="478"/>
      <c r="F1327" s="478"/>
      <c r="G1327" s="478"/>
      <c r="H1327" s="478"/>
      <c r="I1327" s="478"/>
      <c r="J1327" s="478"/>
      <c r="K1327" s="478"/>
      <c r="L1327" s="478"/>
      <c r="M1327" s="478"/>
      <c r="N1327" s="478"/>
      <c r="O1327" s="478"/>
      <c r="P1327" s="478"/>
      <c r="Q1327" s="478"/>
      <c r="R1327" s="478"/>
      <c r="S1327" s="478"/>
      <c r="T1327" s="478"/>
      <c r="U1327" s="478"/>
      <c r="V1327" s="478"/>
      <c r="W1327" s="478"/>
      <c r="X1327" s="478">
        <v>0</v>
      </c>
      <c r="Y1327" s="478"/>
      <c r="Z1327" s="478"/>
      <c r="AA1327" s="478"/>
      <c r="AB1327" s="478"/>
      <c r="AC1327" s="478"/>
      <c r="AD1327" s="478"/>
      <c r="AE1327" s="478"/>
      <c r="AF1327" s="478"/>
      <c r="AG1327" s="478"/>
      <c r="AH1327" s="478"/>
      <c r="AI1327" s="478"/>
      <c r="AJ1327" s="478"/>
      <c r="AK1327" s="478"/>
      <c r="AL1327" s="478"/>
      <c r="AM1327" s="478"/>
      <c r="AN1327" s="478"/>
      <c r="AO1327" s="478"/>
      <c r="AP1327" s="478"/>
      <c r="AQ1327" s="478"/>
      <c r="AR1327" s="478"/>
      <c r="AS1327" s="478"/>
      <c r="AT1327" s="478"/>
      <c r="AU1327" s="478"/>
      <c r="AV1327" s="478"/>
      <c r="AW1327" s="478"/>
      <c r="AX1327" s="478"/>
      <c r="AY1327" s="478"/>
      <c r="AZ1327" s="478"/>
      <c r="BA1327" s="478"/>
      <c r="BB1327" s="478"/>
      <c r="BC1327" s="478"/>
      <c r="BD1327" s="475" t="s">
        <v>2974</v>
      </c>
      <c r="BE1327" s="480"/>
      <c r="BF1327" s="472"/>
      <c r="BG1327" s="472">
        <v>0</v>
      </c>
      <c r="BH1327" s="472">
        <v>5.8</v>
      </c>
      <c r="BI1327" s="472"/>
      <c r="BJ1327" s="472"/>
      <c r="BK1327" s="472"/>
      <c r="BL1327" s="472"/>
      <c r="BM1327" s="472"/>
      <c r="BN1327" s="472"/>
      <c r="BO1327" s="472"/>
      <c r="BP1327" s="472"/>
      <c r="BQ1327" s="472"/>
      <c r="BR1327" s="472"/>
      <c r="BS1327" s="472"/>
      <c r="BT1327" s="472"/>
      <c r="BU1327" s="472"/>
      <c r="BV1327" s="472"/>
      <c r="BW1327" s="472"/>
      <c r="BX1327" s="472"/>
      <c r="BY1327" s="472"/>
      <c r="BZ1327" s="472"/>
      <c r="CA1327" s="472"/>
      <c r="CB1327" s="472"/>
      <c r="CC1327" s="472"/>
      <c r="CD1327" s="472"/>
      <c r="CE1327" s="472"/>
      <c r="CF1327" s="472"/>
      <c r="CG1327" s="472"/>
      <c r="CH1327" s="472"/>
      <c r="CI1327" s="472"/>
      <c r="CJ1327" s="472"/>
      <c r="CK1327" s="472"/>
      <c r="CL1327" s="472"/>
      <c r="CM1327" s="472"/>
      <c r="CN1327" s="472"/>
      <c r="CO1327" s="472"/>
      <c r="CP1327" s="472"/>
      <c r="CQ1327" s="472"/>
      <c r="CR1327" s="472"/>
      <c r="CS1327" s="472"/>
      <c r="CT1327" s="472"/>
      <c r="CU1327" s="472"/>
      <c r="CV1327" s="472"/>
      <c r="CW1327" s="472"/>
      <c r="CX1327" s="472"/>
      <c r="CY1327" s="472"/>
      <c r="CZ1327" s="472"/>
      <c r="DA1327" s="472"/>
      <c r="DB1327" s="472"/>
      <c r="DC1327" s="472"/>
      <c r="DD1327" s="472"/>
      <c r="DE1327" s="472"/>
      <c r="DF1327" s="472"/>
      <c r="DG1327" s="472"/>
      <c r="DH1327" s="472"/>
      <c r="DI1327" s="472"/>
      <c r="DJ1327" s="472"/>
      <c r="DK1327" s="472"/>
      <c r="DL1327" s="472"/>
      <c r="DM1327" s="472"/>
      <c r="DN1327" s="472"/>
      <c r="DO1327" s="472"/>
      <c r="DP1327" s="472"/>
      <c r="DQ1327" s="472"/>
      <c r="DR1327" s="472"/>
      <c r="DS1327" s="472"/>
      <c r="DT1327" s="472"/>
      <c r="DU1327" s="472"/>
      <c r="DV1327" s="472"/>
      <c r="DW1327" s="472"/>
      <c r="DX1327" s="472"/>
      <c r="DY1327" s="472"/>
      <c r="DZ1327" s="472"/>
      <c r="EA1327" s="472"/>
      <c r="EB1327" s="472"/>
      <c r="EC1327" s="472"/>
      <c r="ED1327" s="472"/>
      <c r="EE1327" s="472"/>
      <c r="EF1327" s="472"/>
      <c r="EG1327" s="472"/>
      <c r="EH1327" s="472"/>
      <c r="EI1327" s="472"/>
      <c r="EJ1327" s="472"/>
      <c r="EK1327" s="472"/>
      <c r="EL1327" s="472"/>
      <c r="EM1327" s="472"/>
      <c r="EN1327" s="472"/>
      <c r="EO1327" s="472"/>
      <c r="EP1327" s="472"/>
      <c r="EQ1327" s="472"/>
      <c r="ER1327" s="472"/>
      <c r="ES1327" s="472"/>
      <c r="ET1327" s="472"/>
      <c r="EU1327" s="472"/>
      <c r="EV1327" s="472"/>
      <c r="EW1327" s="472"/>
      <c r="EX1327" s="472"/>
      <c r="EY1327" s="472"/>
      <c r="EZ1327" s="472"/>
      <c r="FA1327" s="472"/>
      <c r="FB1327" s="472"/>
      <c r="FC1327" s="472"/>
      <c r="FD1327" s="472"/>
      <c r="FE1327" s="472"/>
      <c r="FF1327" s="472"/>
      <c r="FG1327" s="472"/>
      <c r="FH1327" s="472"/>
      <c r="FI1327" s="472"/>
      <c r="FJ1327" s="472"/>
      <c r="FK1327" s="472"/>
      <c r="FL1327" s="472"/>
      <c r="FM1327" s="472"/>
      <c r="FN1327" s="472"/>
      <c r="FO1327" s="472"/>
      <c r="FP1327" s="472"/>
      <c r="FQ1327" s="472"/>
      <c r="FR1327" s="472"/>
      <c r="FS1327" s="472"/>
      <c r="FT1327" s="472"/>
      <c r="FU1327" s="472"/>
      <c r="FV1327" s="472"/>
      <c r="FW1327" s="472"/>
      <c r="FX1327" s="472"/>
      <c r="FY1327" s="472"/>
      <c r="FZ1327" s="472"/>
      <c r="GA1327" s="472"/>
      <c r="GB1327" s="472"/>
      <c r="GC1327" s="472"/>
      <c r="GD1327" s="472"/>
      <c r="GE1327" s="472"/>
      <c r="GF1327" s="472"/>
      <c r="GG1327" s="472"/>
      <c r="GH1327" s="472"/>
      <c r="GI1327" s="472"/>
      <c r="GJ1327" s="472"/>
      <c r="GK1327" s="472"/>
      <c r="GL1327" s="472"/>
      <c r="GM1327" s="472"/>
      <c r="GN1327" s="472"/>
      <c r="GO1327" s="472"/>
      <c r="GP1327" s="472"/>
      <c r="GQ1327" s="472"/>
      <c r="GR1327" s="472"/>
      <c r="GS1327" s="472"/>
      <c r="GT1327" s="472"/>
      <c r="GU1327" s="472"/>
      <c r="GV1327" s="472"/>
    </row>
    <row r="1328" spans="1:204" s="473" customFormat="1" x14ac:dyDescent="0.2">
      <c r="A1328" s="533"/>
      <c r="B1328" s="481" t="s">
        <v>4000</v>
      </c>
      <c r="C1328" s="475" t="s">
        <v>285</v>
      </c>
      <c r="D1328" s="478">
        <v>5</v>
      </c>
      <c r="E1328" s="478"/>
      <c r="F1328" s="478"/>
      <c r="G1328" s="478"/>
      <c r="H1328" s="478"/>
      <c r="I1328" s="478"/>
      <c r="J1328" s="478"/>
      <c r="K1328" s="478"/>
      <c r="L1328" s="478"/>
      <c r="M1328" s="478"/>
      <c r="N1328" s="478"/>
      <c r="O1328" s="478"/>
      <c r="P1328" s="478"/>
      <c r="Q1328" s="478"/>
      <c r="R1328" s="478"/>
      <c r="S1328" s="478"/>
      <c r="T1328" s="478"/>
      <c r="U1328" s="478"/>
      <c r="V1328" s="478"/>
      <c r="W1328" s="478"/>
      <c r="X1328" s="478">
        <v>0</v>
      </c>
      <c r="Y1328" s="478"/>
      <c r="Z1328" s="478"/>
      <c r="AA1328" s="478"/>
      <c r="AB1328" s="478"/>
      <c r="AC1328" s="478"/>
      <c r="AD1328" s="478"/>
      <c r="AE1328" s="478"/>
      <c r="AF1328" s="478"/>
      <c r="AG1328" s="478"/>
      <c r="AH1328" s="478"/>
      <c r="AI1328" s="478"/>
      <c r="AJ1328" s="478"/>
      <c r="AK1328" s="478"/>
      <c r="AL1328" s="478"/>
      <c r="AM1328" s="478"/>
      <c r="AN1328" s="478"/>
      <c r="AO1328" s="478"/>
      <c r="AP1328" s="478"/>
      <c r="AQ1328" s="478"/>
      <c r="AR1328" s="478"/>
      <c r="AS1328" s="478"/>
      <c r="AT1328" s="478"/>
      <c r="AU1328" s="478"/>
      <c r="AV1328" s="478"/>
      <c r="AW1328" s="478"/>
      <c r="AX1328" s="478"/>
      <c r="AY1328" s="478"/>
      <c r="AZ1328" s="478"/>
      <c r="BA1328" s="478"/>
      <c r="BB1328" s="478"/>
      <c r="BC1328" s="478"/>
      <c r="BD1328" s="475" t="s">
        <v>1481</v>
      </c>
      <c r="BE1328" s="480"/>
      <c r="BF1328" s="472"/>
      <c r="BG1328" s="472">
        <v>0</v>
      </c>
      <c r="BH1328" s="472">
        <v>5</v>
      </c>
      <c r="BI1328" s="472"/>
      <c r="BJ1328" s="472"/>
      <c r="BK1328" s="472"/>
      <c r="BL1328" s="472"/>
      <c r="BM1328" s="472"/>
      <c r="BN1328" s="472"/>
      <c r="BO1328" s="472"/>
      <c r="BP1328" s="472"/>
      <c r="BQ1328" s="472"/>
      <c r="BR1328" s="472"/>
      <c r="BS1328" s="472"/>
      <c r="BT1328" s="472"/>
      <c r="BU1328" s="472"/>
      <c r="BV1328" s="472"/>
      <c r="BW1328" s="472"/>
      <c r="BX1328" s="472"/>
      <c r="BY1328" s="472"/>
      <c r="BZ1328" s="472"/>
      <c r="CA1328" s="472"/>
      <c r="CB1328" s="472"/>
      <c r="CC1328" s="472"/>
      <c r="CD1328" s="472"/>
      <c r="CE1328" s="472"/>
      <c r="CF1328" s="472"/>
      <c r="CG1328" s="472"/>
      <c r="CH1328" s="472"/>
      <c r="CI1328" s="472"/>
      <c r="CJ1328" s="472"/>
      <c r="CK1328" s="472"/>
      <c r="CL1328" s="472"/>
      <c r="CM1328" s="472"/>
      <c r="CN1328" s="472"/>
      <c r="CO1328" s="472"/>
      <c r="CP1328" s="472"/>
      <c r="CQ1328" s="472"/>
      <c r="CR1328" s="472"/>
      <c r="CS1328" s="472"/>
      <c r="CT1328" s="472"/>
      <c r="CU1328" s="472"/>
      <c r="CV1328" s="472"/>
      <c r="CW1328" s="472"/>
      <c r="CX1328" s="472"/>
      <c r="CY1328" s="472"/>
      <c r="CZ1328" s="472"/>
      <c r="DA1328" s="472"/>
      <c r="DB1328" s="472"/>
      <c r="DC1328" s="472"/>
      <c r="DD1328" s="472"/>
      <c r="DE1328" s="472"/>
      <c r="DF1328" s="472"/>
      <c r="DG1328" s="472"/>
      <c r="DH1328" s="472"/>
      <c r="DI1328" s="472"/>
      <c r="DJ1328" s="472"/>
      <c r="DK1328" s="472"/>
      <c r="DL1328" s="472"/>
      <c r="DM1328" s="472"/>
      <c r="DN1328" s="472"/>
      <c r="DO1328" s="472"/>
      <c r="DP1328" s="472"/>
      <c r="DQ1328" s="472"/>
      <c r="DR1328" s="472"/>
      <c r="DS1328" s="472"/>
      <c r="DT1328" s="472"/>
      <c r="DU1328" s="472"/>
      <c r="DV1328" s="472"/>
      <c r="DW1328" s="472"/>
      <c r="DX1328" s="472"/>
      <c r="DY1328" s="472"/>
      <c r="DZ1328" s="472"/>
      <c r="EA1328" s="472"/>
      <c r="EB1328" s="472"/>
      <c r="EC1328" s="472"/>
      <c r="ED1328" s="472"/>
      <c r="EE1328" s="472"/>
      <c r="EF1328" s="472"/>
      <c r="EG1328" s="472"/>
      <c r="EH1328" s="472"/>
      <c r="EI1328" s="472"/>
      <c r="EJ1328" s="472"/>
      <c r="EK1328" s="472"/>
      <c r="EL1328" s="472"/>
      <c r="EM1328" s="472"/>
      <c r="EN1328" s="472"/>
      <c r="EO1328" s="472"/>
      <c r="EP1328" s="472"/>
      <c r="EQ1328" s="472"/>
      <c r="ER1328" s="472"/>
      <c r="ES1328" s="472"/>
      <c r="ET1328" s="472"/>
      <c r="EU1328" s="472"/>
      <c r="EV1328" s="472"/>
      <c r="EW1328" s="472"/>
      <c r="EX1328" s="472"/>
      <c r="EY1328" s="472"/>
      <c r="EZ1328" s="472"/>
      <c r="FA1328" s="472"/>
      <c r="FB1328" s="472"/>
      <c r="FC1328" s="472"/>
      <c r="FD1328" s="472"/>
      <c r="FE1328" s="472"/>
      <c r="FF1328" s="472"/>
      <c r="FG1328" s="472"/>
      <c r="FH1328" s="472"/>
      <c r="FI1328" s="472"/>
      <c r="FJ1328" s="472"/>
      <c r="FK1328" s="472"/>
      <c r="FL1328" s="472"/>
      <c r="FM1328" s="472"/>
      <c r="FN1328" s="472"/>
      <c r="FO1328" s="472"/>
      <c r="FP1328" s="472"/>
      <c r="FQ1328" s="472"/>
      <c r="FR1328" s="472"/>
      <c r="FS1328" s="472"/>
      <c r="FT1328" s="472"/>
      <c r="FU1328" s="472"/>
      <c r="FV1328" s="472"/>
      <c r="FW1328" s="472"/>
      <c r="FX1328" s="472"/>
      <c r="FY1328" s="472"/>
      <c r="FZ1328" s="472"/>
      <c r="GA1328" s="472"/>
      <c r="GB1328" s="472"/>
      <c r="GC1328" s="472"/>
      <c r="GD1328" s="472"/>
      <c r="GE1328" s="472"/>
      <c r="GF1328" s="472"/>
      <c r="GG1328" s="472"/>
      <c r="GH1328" s="472"/>
      <c r="GI1328" s="472"/>
      <c r="GJ1328" s="472"/>
      <c r="GK1328" s="472"/>
      <c r="GL1328" s="472"/>
      <c r="GM1328" s="472"/>
      <c r="GN1328" s="472"/>
      <c r="GO1328" s="472"/>
      <c r="GP1328" s="472"/>
      <c r="GQ1328" s="472"/>
      <c r="GR1328" s="472"/>
      <c r="GS1328" s="472"/>
      <c r="GT1328" s="472"/>
      <c r="GU1328" s="472"/>
      <c r="GV1328" s="472"/>
    </row>
    <row r="1329" spans="1:204" s="473" customFormat="1" ht="32" x14ac:dyDescent="0.2">
      <c r="A1329" s="533"/>
      <c r="B1329" s="508" t="s">
        <v>4001</v>
      </c>
      <c r="C1329" s="475" t="s">
        <v>285</v>
      </c>
      <c r="D1329" s="478">
        <v>10</v>
      </c>
      <c r="E1329" s="478"/>
      <c r="F1329" s="478"/>
      <c r="G1329" s="478"/>
      <c r="H1329" s="478"/>
      <c r="I1329" s="478"/>
      <c r="J1329" s="478"/>
      <c r="K1329" s="478"/>
      <c r="L1329" s="478"/>
      <c r="M1329" s="478"/>
      <c r="N1329" s="478"/>
      <c r="O1329" s="478"/>
      <c r="P1329" s="478"/>
      <c r="Q1329" s="478"/>
      <c r="R1329" s="478"/>
      <c r="S1329" s="478"/>
      <c r="T1329" s="478"/>
      <c r="U1329" s="478"/>
      <c r="V1329" s="478"/>
      <c r="W1329" s="478"/>
      <c r="X1329" s="478">
        <v>0</v>
      </c>
      <c r="Y1329" s="478"/>
      <c r="Z1329" s="478"/>
      <c r="AA1329" s="478"/>
      <c r="AB1329" s="478"/>
      <c r="AC1329" s="478"/>
      <c r="AD1329" s="478"/>
      <c r="AE1329" s="478"/>
      <c r="AF1329" s="478"/>
      <c r="AG1329" s="478"/>
      <c r="AH1329" s="478"/>
      <c r="AI1329" s="478"/>
      <c r="AJ1329" s="478"/>
      <c r="AK1329" s="478"/>
      <c r="AL1329" s="478"/>
      <c r="AM1329" s="478"/>
      <c r="AN1329" s="478"/>
      <c r="AO1329" s="478"/>
      <c r="AP1329" s="478"/>
      <c r="AQ1329" s="478"/>
      <c r="AR1329" s="478"/>
      <c r="AS1329" s="478"/>
      <c r="AT1329" s="478"/>
      <c r="AU1329" s="478"/>
      <c r="AV1329" s="478"/>
      <c r="AW1329" s="478"/>
      <c r="AX1329" s="478"/>
      <c r="AY1329" s="478"/>
      <c r="AZ1329" s="478"/>
      <c r="BA1329" s="478"/>
      <c r="BB1329" s="478"/>
      <c r="BC1329" s="478"/>
      <c r="BD1329" s="475" t="s">
        <v>1481</v>
      </c>
      <c r="BE1329" s="480"/>
      <c r="BF1329" s="472"/>
      <c r="BG1329" s="472">
        <v>0</v>
      </c>
      <c r="BH1329" s="472">
        <v>10</v>
      </c>
      <c r="BI1329" s="472"/>
      <c r="BJ1329" s="472"/>
      <c r="BK1329" s="472"/>
      <c r="BL1329" s="472"/>
      <c r="BM1329" s="472"/>
      <c r="BN1329" s="472"/>
      <c r="BO1329" s="472"/>
      <c r="BP1329" s="472"/>
      <c r="BQ1329" s="472"/>
      <c r="BR1329" s="472"/>
      <c r="BS1329" s="472"/>
      <c r="BT1329" s="472"/>
      <c r="BU1329" s="472"/>
      <c r="BV1329" s="472"/>
      <c r="BW1329" s="472"/>
      <c r="BX1329" s="472"/>
      <c r="BY1329" s="472"/>
      <c r="BZ1329" s="472"/>
      <c r="CA1329" s="472"/>
      <c r="CB1329" s="472"/>
      <c r="CC1329" s="472"/>
      <c r="CD1329" s="472"/>
      <c r="CE1329" s="472"/>
      <c r="CF1329" s="472"/>
      <c r="CG1329" s="472"/>
      <c r="CH1329" s="472"/>
      <c r="CI1329" s="472"/>
      <c r="CJ1329" s="472"/>
      <c r="CK1329" s="472"/>
      <c r="CL1329" s="472"/>
      <c r="CM1329" s="472"/>
      <c r="CN1329" s="472"/>
      <c r="CO1329" s="472"/>
      <c r="CP1329" s="472"/>
      <c r="CQ1329" s="472"/>
      <c r="CR1329" s="472"/>
      <c r="CS1329" s="472"/>
      <c r="CT1329" s="472"/>
      <c r="CU1329" s="472"/>
      <c r="CV1329" s="472"/>
      <c r="CW1329" s="472"/>
      <c r="CX1329" s="472"/>
      <c r="CY1329" s="472"/>
      <c r="CZ1329" s="472"/>
      <c r="DA1329" s="472"/>
      <c r="DB1329" s="472"/>
      <c r="DC1329" s="472"/>
      <c r="DD1329" s="472"/>
      <c r="DE1329" s="472"/>
      <c r="DF1329" s="472"/>
      <c r="DG1329" s="472"/>
      <c r="DH1329" s="472"/>
      <c r="DI1329" s="472"/>
      <c r="DJ1329" s="472"/>
      <c r="DK1329" s="472"/>
      <c r="DL1329" s="472"/>
      <c r="DM1329" s="472"/>
      <c r="DN1329" s="472"/>
      <c r="DO1329" s="472"/>
      <c r="DP1329" s="472"/>
      <c r="DQ1329" s="472"/>
      <c r="DR1329" s="472"/>
      <c r="DS1329" s="472"/>
      <c r="DT1329" s="472"/>
      <c r="DU1329" s="472"/>
      <c r="DV1329" s="472"/>
      <c r="DW1329" s="472"/>
      <c r="DX1329" s="472"/>
      <c r="DY1329" s="472"/>
      <c r="DZ1329" s="472"/>
      <c r="EA1329" s="472"/>
      <c r="EB1329" s="472"/>
      <c r="EC1329" s="472"/>
      <c r="ED1329" s="472"/>
      <c r="EE1329" s="472"/>
      <c r="EF1329" s="472"/>
      <c r="EG1329" s="472"/>
      <c r="EH1329" s="472"/>
      <c r="EI1329" s="472"/>
      <c r="EJ1329" s="472"/>
      <c r="EK1329" s="472"/>
      <c r="EL1329" s="472"/>
      <c r="EM1329" s="472"/>
      <c r="EN1329" s="472"/>
      <c r="EO1329" s="472"/>
      <c r="EP1329" s="472"/>
      <c r="EQ1329" s="472"/>
      <c r="ER1329" s="472"/>
      <c r="ES1329" s="472"/>
      <c r="ET1329" s="472"/>
      <c r="EU1329" s="472"/>
      <c r="EV1329" s="472"/>
      <c r="EW1329" s="472"/>
      <c r="EX1329" s="472"/>
      <c r="EY1329" s="472"/>
      <c r="EZ1329" s="472"/>
      <c r="FA1329" s="472"/>
      <c r="FB1329" s="472"/>
      <c r="FC1329" s="472"/>
      <c r="FD1329" s="472"/>
      <c r="FE1329" s="472"/>
      <c r="FF1329" s="472"/>
      <c r="FG1329" s="472"/>
      <c r="FH1329" s="472"/>
      <c r="FI1329" s="472"/>
      <c r="FJ1329" s="472"/>
      <c r="FK1329" s="472"/>
      <c r="FL1329" s="472"/>
      <c r="FM1329" s="472"/>
      <c r="FN1329" s="472"/>
      <c r="FO1329" s="472"/>
      <c r="FP1329" s="472"/>
      <c r="FQ1329" s="472"/>
      <c r="FR1329" s="472"/>
      <c r="FS1329" s="472"/>
      <c r="FT1329" s="472"/>
      <c r="FU1329" s="472"/>
      <c r="FV1329" s="472"/>
      <c r="FW1329" s="472"/>
      <c r="FX1329" s="472"/>
      <c r="FY1329" s="472"/>
      <c r="FZ1329" s="472"/>
      <c r="GA1329" s="472"/>
      <c r="GB1329" s="472"/>
      <c r="GC1329" s="472"/>
      <c r="GD1329" s="472"/>
      <c r="GE1329" s="472"/>
      <c r="GF1329" s="472"/>
      <c r="GG1329" s="472"/>
      <c r="GH1329" s="472"/>
      <c r="GI1329" s="472"/>
      <c r="GJ1329" s="472"/>
      <c r="GK1329" s="472"/>
      <c r="GL1329" s="472"/>
      <c r="GM1329" s="472"/>
      <c r="GN1329" s="472"/>
      <c r="GO1329" s="472"/>
      <c r="GP1329" s="472"/>
      <c r="GQ1329" s="472"/>
      <c r="GR1329" s="472"/>
      <c r="GS1329" s="472"/>
      <c r="GT1329" s="472"/>
      <c r="GU1329" s="472"/>
      <c r="GV1329" s="472"/>
    </row>
    <row r="1330" spans="1:204" s="473" customFormat="1" x14ac:dyDescent="0.2">
      <c r="A1330" s="533"/>
      <c r="B1330" s="481" t="s">
        <v>845</v>
      </c>
      <c r="C1330" s="475" t="s">
        <v>285</v>
      </c>
      <c r="D1330" s="478">
        <v>3.85</v>
      </c>
      <c r="E1330" s="478"/>
      <c r="F1330" s="478"/>
      <c r="G1330" s="478"/>
      <c r="H1330" s="478">
        <v>2.5</v>
      </c>
      <c r="I1330" s="478"/>
      <c r="J1330" s="478"/>
      <c r="K1330" s="478"/>
      <c r="L1330" s="478"/>
      <c r="M1330" s="478"/>
      <c r="N1330" s="478"/>
      <c r="O1330" s="478"/>
      <c r="P1330" s="478"/>
      <c r="Q1330" s="478"/>
      <c r="R1330" s="478"/>
      <c r="S1330" s="478"/>
      <c r="T1330" s="478"/>
      <c r="U1330" s="478"/>
      <c r="V1330" s="478"/>
      <c r="W1330" s="478"/>
      <c r="X1330" s="478">
        <v>0</v>
      </c>
      <c r="Y1330" s="478"/>
      <c r="Z1330" s="478"/>
      <c r="AA1330" s="478"/>
      <c r="AB1330" s="478"/>
      <c r="AC1330" s="478"/>
      <c r="AD1330" s="478"/>
      <c r="AE1330" s="478"/>
      <c r="AF1330" s="478"/>
      <c r="AG1330" s="478"/>
      <c r="AH1330" s="478"/>
      <c r="AI1330" s="478"/>
      <c r="AJ1330" s="478"/>
      <c r="AK1330" s="478"/>
      <c r="AL1330" s="478"/>
      <c r="AM1330" s="478"/>
      <c r="AN1330" s="478"/>
      <c r="AO1330" s="478"/>
      <c r="AP1330" s="478"/>
      <c r="AQ1330" s="478"/>
      <c r="AR1330" s="478"/>
      <c r="AS1330" s="478"/>
      <c r="AT1330" s="478"/>
      <c r="AU1330" s="478"/>
      <c r="AV1330" s="478"/>
      <c r="AW1330" s="478"/>
      <c r="AX1330" s="478"/>
      <c r="AY1330" s="478"/>
      <c r="AZ1330" s="478"/>
      <c r="BA1330" s="478">
        <v>1.35</v>
      </c>
      <c r="BB1330" s="478"/>
      <c r="BC1330" s="478"/>
      <c r="BD1330" s="475" t="s">
        <v>2976</v>
      </c>
      <c r="BE1330" s="480" t="s">
        <v>4002</v>
      </c>
      <c r="BF1330" s="472">
        <v>2017</v>
      </c>
      <c r="BG1330" s="472">
        <v>3.85</v>
      </c>
      <c r="BH1330" s="472">
        <v>0</v>
      </c>
      <c r="BI1330" s="472"/>
      <c r="BJ1330" s="472"/>
      <c r="BK1330" s="472"/>
      <c r="BL1330" s="472"/>
      <c r="BM1330" s="472"/>
      <c r="BN1330" s="472"/>
      <c r="BO1330" s="472"/>
      <c r="BP1330" s="472"/>
      <c r="BQ1330" s="472"/>
      <c r="BR1330" s="472"/>
      <c r="BS1330" s="472"/>
      <c r="BT1330" s="472"/>
      <c r="BU1330" s="472"/>
      <c r="BV1330" s="472"/>
      <c r="BW1330" s="472"/>
      <c r="BX1330" s="472"/>
      <c r="BY1330" s="472"/>
      <c r="BZ1330" s="472"/>
      <c r="CA1330" s="472"/>
      <c r="CB1330" s="472"/>
      <c r="CC1330" s="472"/>
      <c r="CD1330" s="472"/>
      <c r="CE1330" s="472"/>
      <c r="CF1330" s="472"/>
      <c r="CG1330" s="472"/>
      <c r="CH1330" s="472"/>
      <c r="CI1330" s="472"/>
      <c r="CJ1330" s="472"/>
      <c r="CK1330" s="472"/>
      <c r="CL1330" s="472"/>
      <c r="CM1330" s="472"/>
      <c r="CN1330" s="472"/>
      <c r="CO1330" s="472"/>
      <c r="CP1330" s="472"/>
      <c r="CQ1330" s="472"/>
      <c r="CR1330" s="472"/>
      <c r="CS1330" s="472"/>
      <c r="CT1330" s="472"/>
      <c r="CU1330" s="472"/>
      <c r="CV1330" s="472"/>
      <c r="CW1330" s="472"/>
      <c r="CX1330" s="472"/>
      <c r="CY1330" s="472"/>
      <c r="CZ1330" s="472"/>
      <c r="DA1330" s="472"/>
      <c r="DB1330" s="472"/>
      <c r="DC1330" s="472"/>
      <c r="DD1330" s="472"/>
      <c r="DE1330" s="472"/>
      <c r="DF1330" s="472"/>
      <c r="DG1330" s="472"/>
      <c r="DH1330" s="472"/>
      <c r="DI1330" s="472"/>
      <c r="DJ1330" s="472"/>
      <c r="DK1330" s="472"/>
      <c r="DL1330" s="472"/>
      <c r="DM1330" s="472"/>
      <c r="DN1330" s="472"/>
      <c r="DO1330" s="472"/>
      <c r="DP1330" s="472"/>
      <c r="DQ1330" s="472"/>
      <c r="DR1330" s="472"/>
      <c r="DS1330" s="472"/>
      <c r="DT1330" s="472"/>
      <c r="DU1330" s="472"/>
      <c r="DV1330" s="472"/>
      <c r="DW1330" s="472"/>
      <c r="DX1330" s="472"/>
      <c r="DY1330" s="472"/>
      <c r="DZ1330" s="472"/>
      <c r="EA1330" s="472"/>
      <c r="EB1330" s="472"/>
      <c r="EC1330" s="472"/>
      <c r="ED1330" s="472"/>
      <c r="EE1330" s="472"/>
      <c r="EF1330" s="472"/>
      <c r="EG1330" s="472"/>
      <c r="EH1330" s="472"/>
      <c r="EI1330" s="472"/>
      <c r="EJ1330" s="472"/>
      <c r="EK1330" s="472"/>
      <c r="EL1330" s="472"/>
      <c r="EM1330" s="472"/>
      <c r="EN1330" s="472"/>
      <c r="EO1330" s="472"/>
      <c r="EP1330" s="472"/>
      <c r="EQ1330" s="472"/>
      <c r="ER1330" s="472"/>
      <c r="ES1330" s="472"/>
      <c r="ET1330" s="472"/>
      <c r="EU1330" s="472"/>
      <c r="EV1330" s="472"/>
      <c r="EW1330" s="472"/>
      <c r="EX1330" s="472"/>
      <c r="EY1330" s="472"/>
      <c r="EZ1330" s="472"/>
      <c r="FA1330" s="472"/>
      <c r="FB1330" s="472"/>
      <c r="FC1330" s="472"/>
      <c r="FD1330" s="472"/>
      <c r="FE1330" s="472"/>
      <c r="FF1330" s="472"/>
      <c r="FG1330" s="472"/>
      <c r="FH1330" s="472"/>
      <c r="FI1330" s="472"/>
      <c r="FJ1330" s="472"/>
      <c r="FK1330" s="472"/>
      <c r="FL1330" s="472"/>
      <c r="FM1330" s="472"/>
      <c r="FN1330" s="472"/>
      <c r="FO1330" s="472"/>
      <c r="FP1330" s="472"/>
      <c r="FQ1330" s="472"/>
      <c r="FR1330" s="472"/>
      <c r="FS1330" s="472"/>
      <c r="FT1330" s="472"/>
      <c r="FU1330" s="472"/>
      <c r="FV1330" s="472"/>
      <c r="FW1330" s="472"/>
      <c r="FX1330" s="472"/>
      <c r="FY1330" s="472"/>
      <c r="FZ1330" s="472"/>
      <c r="GA1330" s="472"/>
      <c r="GB1330" s="472"/>
      <c r="GC1330" s="472"/>
      <c r="GD1330" s="472"/>
      <c r="GE1330" s="472"/>
      <c r="GF1330" s="472"/>
      <c r="GG1330" s="472"/>
      <c r="GH1330" s="472"/>
      <c r="GI1330" s="472"/>
      <c r="GJ1330" s="472"/>
      <c r="GK1330" s="472"/>
      <c r="GL1330" s="472"/>
      <c r="GM1330" s="472"/>
      <c r="GN1330" s="472"/>
      <c r="GO1330" s="472"/>
      <c r="GP1330" s="472"/>
      <c r="GQ1330" s="472"/>
      <c r="GR1330" s="472"/>
      <c r="GS1330" s="472"/>
      <c r="GT1330" s="472"/>
      <c r="GU1330" s="472"/>
      <c r="GV1330" s="472"/>
    </row>
    <row r="1331" spans="1:204" s="473" customFormat="1" x14ac:dyDescent="0.2">
      <c r="A1331" s="533"/>
      <c r="B1331" s="481" t="s">
        <v>4003</v>
      </c>
      <c r="C1331" s="475" t="s">
        <v>285</v>
      </c>
      <c r="D1331" s="478">
        <v>15</v>
      </c>
      <c r="E1331" s="478"/>
      <c r="F1331" s="478"/>
      <c r="G1331" s="478"/>
      <c r="H1331" s="478"/>
      <c r="I1331" s="478"/>
      <c r="J1331" s="478"/>
      <c r="K1331" s="478"/>
      <c r="L1331" s="478"/>
      <c r="M1331" s="478"/>
      <c r="N1331" s="478"/>
      <c r="O1331" s="478"/>
      <c r="P1331" s="478"/>
      <c r="Q1331" s="478"/>
      <c r="R1331" s="478"/>
      <c r="S1331" s="478"/>
      <c r="T1331" s="478"/>
      <c r="U1331" s="478"/>
      <c r="V1331" s="478"/>
      <c r="W1331" s="478"/>
      <c r="X1331" s="478">
        <v>0</v>
      </c>
      <c r="Y1331" s="478"/>
      <c r="Z1331" s="478"/>
      <c r="AA1331" s="478"/>
      <c r="AB1331" s="478"/>
      <c r="AC1331" s="478"/>
      <c r="AD1331" s="478"/>
      <c r="AE1331" s="478"/>
      <c r="AF1331" s="478"/>
      <c r="AG1331" s="478"/>
      <c r="AH1331" s="478"/>
      <c r="AI1331" s="478"/>
      <c r="AJ1331" s="478"/>
      <c r="AK1331" s="478"/>
      <c r="AL1331" s="478"/>
      <c r="AM1331" s="478"/>
      <c r="AN1331" s="478"/>
      <c r="AO1331" s="478"/>
      <c r="AP1331" s="478"/>
      <c r="AQ1331" s="478"/>
      <c r="AR1331" s="478"/>
      <c r="AS1331" s="478"/>
      <c r="AT1331" s="478"/>
      <c r="AU1331" s="478"/>
      <c r="AV1331" s="478"/>
      <c r="AW1331" s="478"/>
      <c r="AX1331" s="478"/>
      <c r="AY1331" s="478"/>
      <c r="AZ1331" s="478"/>
      <c r="BA1331" s="478"/>
      <c r="BB1331" s="478"/>
      <c r="BC1331" s="478"/>
      <c r="BD1331" s="475" t="s">
        <v>2976</v>
      </c>
      <c r="BE1331" s="475"/>
      <c r="BF1331" s="472"/>
      <c r="BG1331" s="472">
        <v>0</v>
      </c>
      <c r="BH1331" s="472">
        <v>15</v>
      </c>
      <c r="BI1331" s="472"/>
      <c r="BJ1331" s="472"/>
      <c r="BK1331" s="472"/>
      <c r="BL1331" s="472"/>
      <c r="BM1331" s="472"/>
      <c r="BN1331" s="472"/>
      <c r="BO1331" s="472"/>
      <c r="BP1331" s="472"/>
      <c r="BQ1331" s="472"/>
      <c r="BR1331" s="472"/>
      <c r="BS1331" s="472"/>
      <c r="BT1331" s="472"/>
      <c r="BU1331" s="472"/>
      <c r="BV1331" s="472"/>
      <c r="BW1331" s="472"/>
      <c r="BX1331" s="472"/>
      <c r="BY1331" s="472"/>
      <c r="BZ1331" s="472"/>
      <c r="CA1331" s="472"/>
      <c r="CB1331" s="472"/>
      <c r="CC1331" s="472"/>
      <c r="CD1331" s="472"/>
      <c r="CE1331" s="472"/>
      <c r="CF1331" s="472"/>
      <c r="CG1331" s="472"/>
      <c r="CH1331" s="472"/>
      <c r="CI1331" s="472"/>
      <c r="CJ1331" s="472"/>
      <c r="CK1331" s="472"/>
      <c r="CL1331" s="472"/>
      <c r="CM1331" s="472"/>
      <c r="CN1331" s="472"/>
      <c r="CO1331" s="472"/>
      <c r="CP1331" s="472"/>
      <c r="CQ1331" s="472"/>
      <c r="CR1331" s="472"/>
      <c r="CS1331" s="472"/>
      <c r="CT1331" s="472"/>
      <c r="CU1331" s="472"/>
      <c r="CV1331" s="472"/>
      <c r="CW1331" s="472"/>
      <c r="CX1331" s="472"/>
      <c r="CY1331" s="472"/>
      <c r="CZ1331" s="472"/>
      <c r="DA1331" s="472"/>
      <c r="DB1331" s="472"/>
      <c r="DC1331" s="472"/>
      <c r="DD1331" s="472"/>
      <c r="DE1331" s="472"/>
      <c r="DF1331" s="472"/>
      <c r="DG1331" s="472"/>
      <c r="DH1331" s="472"/>
      <c r="DI1331" s="472"/>
      <c r="DJ1331" s="472"/>
      <c r="DK1331" s="472"/>
      <c r="DL1331" s="472"/>
      <c r="DM1331" s="472"/>
      <c r="DN1331" s="472"/>
      <c r="DO1331" s="472"/>
      <c r="DP1331" s="472"/>
      <c r="DQ1331" s="472"/>
      <c r="DR1331" s="472"/>
      <c r="DS1331" s="472"/>
      <c r="DT1331" s="472"/>
      <c r="DU1331" s="472"/>
      <c r="DV1331" s="472"/>
      <c r="DW1331" s="472"/>
      <c r="DX1331" s="472"/>
      <c r="DY1331" s="472"/>
      <c r="DZ1331" s="472"/>
      <c r="EA1331" s="472"/>
      <c r="EB1331" s="472"/>
      <c r="EC1331" s="472"/>
      <c r="ED1331" s="472"/>
      <c r="EE1331" s="472"/>
      <c r="EF1331" s="472"/>
      <c r="EG1331" s="472"/>
      <c r="EH1331" s="472"/>
      <c r="EI1331" s="472"/>
      <c r="EJ1331" s="472"/>
      <c r="EK1331" s="472"/>
      <c r="EL1331" s="472"/>
      <c r="EM1331" s="472"/>
      <c r="EN1331" s="472"/>
      <c r="EO1331" s="472"/>
      <c r="EP1331" s="472"/>
      <c r="EQ1331" s="472"/>
      <c r="ER1331" s="472"/>
      <c r="ES1331" s="472"/>
      <c r="ET1331" s="472"/>
      <c r="EU1331" s="472"/>
      <c r="EV1331" s="472"/>
      <c r="EW1331" s="472"/>
      <c r="EX1331" s="472"/>
      <c r="EY1331" s="472"/>
      <c r="EZ1331" s="472"/>
      <c r="FA1331" s="472"/>
      <c r="FB1331" s="472"/>
      <c r="FC1331" s="472"/>
      <c r="FD1331" s="472"/>
      <c r="FE1331" s="472"/>
      <c r="FF1331" s="472"/>
      <c r="FG1331" s="472"/>
      <c r="FH1331" s="472"/>
      <c r="FI1331" s="472"/>
      <c r="FJ1331" s="472"/>
      <c r="FK1331" s="472"/>
      <c r="FL1331" s="472"/>
      <c r="FM1331" s="472"/>
      <c r="FN1331" s="472"/>
      <c r="FO1331" s="472"/>
      <c r="FP1331" s="472"/>
      <c r="FQ1331" s="472"/>
      <c r="FR1331" s="472"/>
      <c r="FS1331" s="472"/>
      <c r="FT1331" s="472"/>
      <c r="FU1331" s="472"/>
      <c r="FV1331" s="472"/>
      <c r="FW1331" s="472"/>
      <c r="FX1331" s="472"/>
      <c r="FY1331" s="472"/>
      <c r="FZ1331" s="472"/>
      <c r="GA1331" s="472"/>
      <c r="GB1331" s="472"/>
      <c r="GC1331" s="472"/>
      <c r="GD1331" s="472"/>
      <c r="GE1331" s="472"/>
      <c r="GF1331" s="472"/>
      <c r="GG1331" s="472"/>
      <c r="GH1331" s="472"/>
      <c r="GI1331" s="472"/>
      <c r="GJ1331" s="472"/>
      <c r="GK1331" s="472"/>
      <c r="GL1331" s="472"/>
      <c r="GM1331" s="472"/>
      <c r="GN1331" s="472"/>
      <c r="GO1331" s="472"/>
      <c r="GP1331" s="472"/>
      <c r="GQ1331" s="472"/>
      <c r="GR1331" s="472"/>
      <c r="GS1331" s="472"/>
      <c r="GT1331" s="472"/>
      <c r="GU1331" s="472"/>
      <c r="GV1331" s="472"/>
    </row>
    <row r="1332" spans="1:204" s="473" customFormat="1" x14ac:dyDescent="0.2">
      <c r="A1332" s="1066"/>
      <c r="B1332" s="1067" t="s">
        <v>4004</v>
      </c>
      <c r="C1332" s="475" t="s">
        <v>285</v>
      </c>
      <c r="D1332" s="478">
        <v>3000</v>
      </c>
      <c r="E1332" s="478"/>
      <c r="F1332" s="478"/>
      <c r="G1332" s="478"/>
      <c r="H1332" s="478"/>
      <c r="I1332" s="478"/>
      <c r="J1332" s="478"/>
      <c r="K1332" s="478"/>
      <c r="L1332" s="478">
        <v>1757.11</v>
      </c>
      <c r="M1332" s="478"/>
      <c r="N1332" s="478"/>
      <c r="O1332" s="478"/>
      <c r="P1332" s="478"/>
      <c r="Q1332" s="478"/>
      <c r="R1332" s="478"/>
      <c r="S1332" s="478"/>
      <c r="T1332" s="478"/>
      <c r="U1332" s="478"/>
      <c r="V1332" s="478"/>
      <c r="W1332" s="478"/>
      <c r="X1332" s="478">
        <v>0</v>
      </c>
      <c r="Y1332" s="478"/>
      <c r="Z1332" s="478"/>
      <c r="AA1332" s="478"/>
      <c r="AB1332" s="478"/>
      <c r="AC1332" s="478"/>
      <c r="AD1332" s="478"/>
      <c r="AE1332" s="478"/>
      <c r="AF1332" s="478"/>
      <c r="AG1332" s="478"/>
      <c r="AH1332" s="478"/>
      <c r="AI1332" s="478"/>
      <c r="AJ1332" s="478"/>
      <c r="AK1332" s="478"/>
      <c r="AL1332" s="478"/>
      <c r="AM1332" s="478"/>
      <c r="AN1332" s="478"/>
      <c r="AO1332" s="478"/>
      <c r="AP1332" s="478"/>
      <c r="AQ1332" s="478"/>
      <c r="AR1332" s="478"/>
      <c r="AS1332" s="478"/>
      <c r="AT1332" s="478"/>
      <c r="AU1332" s="478"/>
      <c r="AV1332" s="478"/>
      <c r="AW1332" s="478"/>
      <c r="AX1332" s="478"/>
      <c r="AY1332" s="478"/>
      <c r="AZ1332" s="478"/>
      <c r="BA1332" s="478">
        <v>41</v>
      </c>
      <c r="BB1332" s="478"/>
      <c r="BC1332" s="478"/>
      <c r="BD1332" s="475" t="s">
        <v>1571</v>
      </c>
      <c r="BE1332" s="475" t="s">
        <v>1571</v>
      </c>
      <c r="BF1332" s="472">
        <v>2017</v>
      </c>
      <c r="BG1332" s="472">
        <v>1798.11</v>
      </c>
      <c r="BH1332" s="472">
        <v>1201.8900000000001</v>
      </c>
      <c r="BI1332" s="472"/>
      <c r="BJ1332" s="472"/>
      <c r="BK1332" s="472"/>
      <c r="BL1332" s="472"/>
      <c r="BM1332" s="472"/>
      <c r="BN1332" s="472"/>
      <c r="BO1332" s="472"/>
      <c r="BP1332" s="472"/>
      <c r="BQ1332" s="472"/>
      <c r="BR1332" s="472"/>
      <c r="BS1332" s="472"/>
      <c r="BT1332" s="472"/>
      <c r="BU1332" s="472"/>
      <c r="BV1332" s="472"/>
      <c r="BW1332" s="472"/>
      <c r="BX1332" s="472"/>
      <c r="BY1332" s="472"/>
      <c r="BZ1332" s="472"/>
      <c r="CA1332" s="472"/>
      <c r="CB1332" s="472"/>
      <c r="CC1332" s="472"/>
      <c r="CD1332" s="472"/>
      <c r="CE1332" s="472"/>
      <c r="CF1332" s="472"/>
      <c r="CG1332" s="472"/>
      <c r="CH1332" s="472"/>
      <c r="CI1332" s="472"/>
      <c r="CJ1332" s="472"/>
      <c r="CK1332" s="472"/>
      <c r="CL1332" s="472"/>
      <c r="CM1332" s="472"/>
      <c r="CN1332" s="472"/>
      <c r="CO1332" s="472"/>
      <c r="CP1332" s="472"/>
      <c r="CQ1332" s="472"/>
      <c r="CR1332" s="472"/>
      <c r="CS1332" s="472"/>
      <c r="CT1332" s="472"/>
      <c r="CU1332" s="472"/>
      <c r="CV1332" s="472"/>
      <c r="CW1332" s="472"/>
      <c r="CX1332" s="472"/>
      <c r="CY1332" s="472"/>
      <c r="CZ1332" s="472"/>
      <c r="DA1332" s="472"/>
      <c r="DB1332" s="472"/>
      <c r="DC1332" s="472"/>
      <c r="DD1332" s="472"/>
      <c r="DE1332" s="472"/>
      <c r="DF1332" s="472"/>
      <c r="DG1332" s="472"/>
      <c r="DH1332" s="472"/>
      <c r="DI1332" s="472"/>
      <c r="DJ1332" s="472"/>
      <c r="DK1332" s="472"/>
      <c r="DL1332" s="472"/>
      <c r="DM1332" s="472"/>
      <c r="DN1332" s="472"/>
      <c r="DO1332" s="472"/>
      <c r="DP1332" s="472"/>
      <c r="DQ1332" s="472"/>
      <c r="DR1332" s="472"/>
      <c r="DS1332" s="472"/>
      <c r="DT1332" s="472"/>
      <c r="DU1332" s="472"/>
      <c r="DV1332" s="472"/>
      <c r="DW1332" s="472"/>
      <c r="DX1332" s="472"/>
      <c r="DY1332" s="472"/>
      <c r="DZ1332" s="472"/>
      <c r="EA1332" s="472"/>
      <c r="EB1332" s="472"/>
      <c r="EC1332" s="472"/>
      <c r="ED1332" s="472"/>
      <c r="EE1332" s="472"/>
      <c r="EF1332" s="472"/>
      <c r="EG1332" s="472"/>
      <c r="EH1332" s="472"/>
      <c r="EI1332" s="472"/>
      <c r="EJ1332" s="472"/>
      <c r="EK1332" s="472"/>
      <c r="EL1332" s="472"/>
      <c r="EM1332" s="472"/>
      <c r="EN1332" s="472"/>
      <c r="EO1332" s="472"/>
      <c r="EP1332" s="472"/>
      <c r="EQ1332" s="472"/>
      <c r="ER1332" s="472"/>
      <c r="ES1332" s="472"/>
      <c r="ET1332" s="472"/>
      <c r="EU1332" s="472"/>
      <c r="EV1332" s="472"/>
      <c r="EW1332" s="472"/>
      <c r="EX1332" s="472"/>
      <c r="EY1332" s="472"/>
      <c r="EZ1332" s="472"/>
      <c r="FA1332" s="472"/>
      <c r="FB1332" s="472"/>
      <c r="FC1332" s="472"/>
      <c r="FD1332" s="472"/>
      <c r="FE1332" s="472"/>
      <c r="FF1332" s="472"/>
      <c r="FG1332" s="472"/>
      <c r="FH1332" s="472"/>
      <c r="FI1332" s="472"/>
      <c r="FJ1332" s="472"/>
      <c r="FK1332" s="472"/>
      <c r="FL1332" s="472"/>
      <c r="FM1332" s="472"/>
      <c r="FN1332" s="472"/>
      <c r="FO1332" s="472"/>
      <c r="FP1332" s="472"/>
      <c r="FQ1332" s="472"/>
      <c r="FR1332" s="472"/>
      <c r="FS1332" s="472"/>
      <c r="FT1332" s="472"/>
      <c r="FU1332" s="472"/>
      <c r="FV1332" s="472"/>
      <c r="FW1332" s="472"/>
      <c r="FX1332" s="472"/>
      <c r="FY1332" s="472"/>
      <c r="FZ1332" s="472"/>
      <c r="GA1332" s="472"/>
      <c r="GB1332" s="472"/>
      <c r="GC1332" s="472"/>
      <c r="GD1332" s="472"/>
      <c r="GE1332" s="472"/>
      <c r="GF1332" s="472"/>
      <c r="GG1332" s="472"/>
      <c r="GH1332" s="472"/>
      <c r="GI1332" s="472"/>
      <c r="GJ1332" s="472"/>
      <c r="GK1332" s="472"/>
      <c r="GL1332" s="472"/>
      <c r="GM1332" s="472"/>
      <c r="GN1332" s="472"/>
      <c r="GO1332" s="472"/>
      <c r="GP1332" s="472"/>
      <c r="GQ1332" s="472"/>
      <c r="GR1332" s="472"/>
      <c r="GS1332" s="472"/>
      <c r="GT1332" s="472"/>
      <c r="GU1332" s="472"/>
      <c r="GV1332" s="472"/>
    </row>
    <row r="1333" spans="1:204" s="473" customFormat="1" x14ac:dyDescent="0.2">
      <c r="A1333" s="1066"/>
      <c r="B1333" s="1067"/>
      <c r="C1333" s="475" t="s">
        <v>285</v>
      </c>
      <c r="D1333" s="478">
        <v>2000</v>
      </c>
      <c r="E1333" s="478"/>
      <c r="F1333" s="478"/>
      <c r="G1333" s="478"/>
      <c r="H1333" s="478"/>
      <c r="I1333" s="478"/>
      <c r="J1333" s="478"/>
      <c r="K1333" s="478"/>
      <c r="L1333" s="478"/>
      <c r="M1333" s="478"/>
      <c r="N1333" s="478"/>
      <c r="O1333" s="478"/>
      <c r="P1333" s="478"/>
      <c r="Q1333" s="478"/>
      <c r="R1333" s="478"/>
      <c r="S1333" s="478"/>
      <c r="T1333" s="478"/>
      <c r="U1333" s="478"/>
      <c r="V1333" s="478"/>
      <c r="W1333" s="478"/>
      <c r="X1333" s="478">
        <v>0</v>
      </c>
      <c r="Y1333" s="478"/>
      <c r="Z1333" s="478"/>
      <c r="AA1333" s="478"/>
      <c r="AB1333" s="478"/>
      <c r="AC1333" s="478"/>
      <c r="AD1333" s="478"/>
      <c r="AE1333" s="478"/>
      <c r="AF1333" s="478"/>
      <c r="AG1333" s="478"/>
      <c r="AH1333" s="478"/>
      <c r="AI1333" s="478"/>
      <c r="AJ1333" s="478"/>
      <c r="AK1333" s="478"/>
      <c r="AL1333" s="478"/>
      <c r="AM1333" s="478"/>
      <c r="AN1333" s="478"/>
      <c r="AO1333" s="478"/>
      <c r="AP1333" s="478"/>
      <c r="AQ1333" s="478"/>
      <c r="AR1333" s="478"/>
      <c r="AS1333" s="478"/>
      <c r="AT1333" s="478"/>
      <c r="AU1333" s="478"/>
      <c r="AV1333" s="478"/>
      <c r="AW1333" s="478"/>
      <c r="AX1333" s="478"/>
      <c r="AY1333" s="478"/>
      <c r="AZ1333" s="478"/>
      <c r="BA1333" s="478"/>
      <c r="BB1333" s="478"/>
      <c r="BC1333" s="478"/>
      <c r="BD1333" s="475" t="s">
        <v>2989</v>
      </c>
      <c r="BE1333" s="475" t="s">
        <v>2989</v>
      </c>
      <c r="BF1333" s="472">
        <v>2017</v>
      </c>
      <c r="BG1333" s="472">
        <v>0</v>
      </c>
      <c r="BH1333" s="472">
        <v>2000</v>
      </c>
      <c r="BI1333" s="472"/>
      <c r="BJ1333" s="472"/>
      <c r="BK1333" s="472"/>
      <c r="BL1333" s="472"/>
      <c r="BM1333" s="472"/>
      <c r="BN1333" s="472"/>
      <c r="BO1333" s="472"/>
      <c r="BP1333" s="472"/>
      <c r="BQ1333" s="472"/>
      <c r="BR1333" s="472"/>
      <c r="BS1333" s="472"/>
      <c r="BT1333" s="472"/>
      <c r="BU1333" s="472"/>
      <c r="BV1333" s="472"/>
      <c r="BW1333" s="472"/>
      <c r="BX1333" s="472"/>
      <c r="BY1333" s="472"/>
      <c r="BZ1333" s="472"/>
      <c r="CA1333" s="472"/>
      <c r="CB1333" s="472"/>
      <c r="CC1333" s="472"/>
      <c r="CD1333" s="472"/>
      <c r="CE1333" s="472"/>
      <c r="CF1333" s="472"/>
      <c r="CG1333" s="472"/>
      <c r="CH1333" s="472"/>
      <c r="CI1333" s="472"/>
      <c r="CJ1333" s="472"/>
      <c r="CK1333" s="472"/>
      <c r="CL1333" s="472"/>
      <c r="CM1333" s="472"/>
      <c r="CN1333" s="472"/>
      <c r="CO1333" s="472"/>
      <c r="CP1333" s="472"/>
      <c r="CQ1333" s="472"/>
      <c r="CR1333" s="472"/>
      <c r="CS1333" s="472"/>
      <c r="CT1333" s="472"/>
      <c r="CU1333" s="472"/>
      <c r="CV1333" s="472"/>
      <c r="CW1333" s="472"/>
      <c r="CX1333" s="472"/>
      <c r="CY1333" s="472"/>
      <c r="CZ1333" s="472"/>
      <c r="DA1333" s="472"/>
      <c r="DB1333" s="472"/>
      <c r="DC1333" s="472"/>
      <c r="DD1333" s="472"/>
      <c r="DE1333" s="472"/>
      <c r="DF1333" s="472"/>
      <c r="DG1333" s="472"/>
      <c r="DH1333" s="472"/>
      <c r="DI1333" s="472"/>
      <c r="DJ1333" s="472"/>
      <c r="DK1333" s="472"/>
      <c r="DL1333" s="472"/>
      <c r="DM1333" s="472"/>
      <c r="DN1333" s="472"/>
      <c r="DO1333" s="472"/>
      <c r="DP1333" s="472"/>
      <c r="DQ1333" s="472"/>
      <c r="DR1333" s="472"/>
      <c r="DS1333" s="472"/>
      <c r="DT1333" s="472"/>
      <c r="DU1333" s="472"/>
      <c r="DV1333" s="472"/>
      <c r="DW1333" s="472"/>
      <c r="DX1333" s="472"/>
      <c r="DY1333" s="472"/>
      <c r="DZ1333" s="472"/>
      <c r="EA1333" s="472"/>
      <c r="EB1333" s="472"/>
      <c r="EC1333" s="472"/>
      <c r="ED1333" s="472"/>
      <c r="EE1333" s="472"/>
      <c r="EF1333" s="472"/>
      <c r="EG1333" s="472"/>
      <c r="EH1333" s="472"/>
      <c r="EI1333" s="472"/>
      <c r="EJ1333" s="472"/>
      <c r="EK1333" s="472"/>
      <c r="EL1333" s="472"/>
      <c r="EM1333" s="472"/>
      <c r="EN1333" s="472"/>
      <c r="EO1333" s="472"/>
      <c r="EP1333" s="472"/>
      <c r="EQ1333" s="472"/>
      <c r="ER1333" s="472"/>
      <c r="ES1333" s="472"/>
      <c r="ET1333" s="472"/>
      <c r="EU1333" s="472"/>
      <c r="EV1333" s="472"/>
      <c r="EW1333" s="472"/>
      <c r="EX1333" s="472"/>
      <c r="EY1333" s="472"/>
      <c r="EZ1333" s="472"/>
      <c r="FA1333" s="472"/>
      <c r="FB1333" s="472"/>
      <c r="FC1333" s="472"/>
      <c r="FD1333" s="472"/>
      <c r="FE1333" s="472"/>
      <c r="FF1333" s="472"/>
      <c r="FG1333" s="472"/>
      <c r="FH1333" s="472"/>
      <c r="FI1333" s="472"/>
      <c r="FJ1333" s="472"/>
      <c r="FK1333" s="472"/>
      <c r="FL1333" s="472"/>
      <c r="FM1333" s="472"/>
      <c r="FN1333" s="472"/>
      <c r="FO1333" s="472"/>
      <c r="FP1333" s="472"/>
      <c r="FQ1333" s="472"/>
      <c r="FR1333" s="472"/>
      <c r="FS1333" s="472"/>
      <c r="FT1333" s="472"/>
      <c r="FU1333" s="472"/>
      <c r="FV1333" s="472"/>
      <c r="FW1333" s="472"/>
      <c r="FX1333" s="472"/>
      <c r="FY1333" s="472"/>
      <c r="FZ1333" s="472"/>
      <c r="GA1333" s="472"/>
      <c r="GB1333" s="472"/>
      <c r="GC1333" s="472"/>
      <c r="GD1333" s="472"/>
      <c r="GE1333" s="472"/>
      <c r="GF1333" s="472"/>
      <c r="GG1333" s="472"/>
      <c r="GH1333" s="472"/>
      <c r="GI1333" s="472"/>
      <c r="GJ1333" s="472"/>
      <c r="GK1333" s="472"/>
      <c r="GL1333" s="472"/>
      <c r="GM1333" s="472"/>
      <c r="GN1333" s="472"/>
      <c r="GO1333" s="472"/>
      <c r="GP1333" s="472"/>
      <c r="GQ1333" s="472"/>
      <c r="GR1333" s="472"/>
      <c r="GS1333" s="472"/>
      <c r="GT1333" s="472"/>
      <c r="GU1333" s="472"/>
      <c r="GV1333" s="472"/>
    </row>
    <row r="1334" spans="1:204" s="473" customFormat="1" ht="48" x14ac:dyDescent="0.2">
      <c r="A1334" s="533"/>
      <c r="B1334" s="514" t="s">
        <v>4005</v>
      </c>
      <c r="C1334" s="475" t="s">
        <v>285</v>
      </c>
      <c r="D1334" s="534">
        <v>614.42999999999995</v>
      </c>
      <c r="E1334" s="478">
        <v>4.99</v>
      </c>
      <c r="F1334" s="478"/>
      <c r="G1334" s="478"/>
      <c r="H1334" s="478">
        <v>134.13999999999999</v>
      </c>
      <c r="I1334" s="478">
        <v>280.87</v>
      </c>
      <c r="J1334" s="478"/>
      <c r="K1334" s="478"/>
      <c r="L1334" s="478">
        <v>153.43</v>
      </c>
      <c r="M1334" s="478"/>
      <c r="N1334" s="478"/>
      <c r="O1334" s="478"/>
      <c r="P1334" s="478"/>
      <c r="Q1334" s="478"/>
      <c r="R1334" s="478"/>
      <c r="S1334" s="478"/>
      <c r="T1334" s="478"/>
      <c r="U1334" s="478"/>
      <c r="V1334" s="478"/>
      <c r="W1334" s="478"/>
      <c r="X1334" s="478">
        <v>0</v>
      </c>
      <c r="Y1334" s="478"/>
      <c r="Z1334" s="478"/>
      <c r="AA1334" s="478"/>
      <c r="AB1334" s="478"/>
      <c r="AC1334" s="478"/>
      <c r="AD1334" s="478"/>
      <c r="AE1334" s="478"/>
      <c r="AF1334" s="478"/>
      <c r="AG1334" s="478"/>
      <c r="AH1334" s="478"/>
      <c r="AI1334" s="478"/>
      <c r="AJ1334" s="478"/>
      <c r="AK1334" s="478"/>
      <c r="AL1334" s="478"/>
      <c r="AM1334" s="478"/>
      <c r="AN1334" s="478"/>
      <c r="AO1334" s="478"/>
      <c r="AP1334" s="478"/>
      <c r="AQ1334" s="478"/>
      <c r="AR1334" s="478"/>
      <c r="AS1334" s="478"/>
      <c r="AT1334" s="478"/>
      <c r="AU1334" s="478"/>
      <c r="AV1334" s="478"/>
      <c r="AW1334" s="478"/>
      <c r="AX1334" s="478"/>
      <c r="AY1334" s="478"/>
      <c r="AZ1334" s="478"/>
      <c r="BA1334" s="478"/>
      <c r="BB1334" s="478"/>
      <c r="BC1334" s="478"/>
      <c r="BD1334" s="475" t="s">
        <v>3016</v>
      </c>
      <c r="BE1334" s="475"/>
      <c r="BF1334" s="472"/>
      <c r="BG1334" s="472">
        <v>573.43000000000006</v>
      </c>
      <c r="BH1334" s="472">
        <v>0</v>
      </c>
      <c r="BI1334" s="472"/>
      <c r="BJ1334" s="472"/>
      <c r="BK1334" s="472"/>
      <c r="BL1334" s="472"/>
      <c r="BM1334" s="472"/>
      <c r="BN1334" s="472"/>
      <c r="BO1334" s="472"/>
      <c r="BP1334" s="472"/>
      <c r="BQ1334" s="472"/>
      <c r="BR1334" s="472"/>
      <c r="BS1334" s="472"/>
      <c r="BT1334" s="472"/>
      <c r="BU1334" s="472"/>
      <c r="BV1334" s="472"/>
      <c r="BW1334" s="472"/>
      <c r="BX1334" s="472"/>
      <c r="BY1334" s="472"/>
      <c r="BZ1334" s="472"/>
      <c r="CA1334" s="472"/>
      <c r="CB1334" s="472"/>
      <c r="CC1334" s="472"/>
      <c r="CD1334" s="472"/>
      <c r="CE1334" s="472"/>
      <c r="CF1334" s="472"/>
      <c r="CG1334" s="472"/>
      <c r="CH1334" s="472"/>
      <c r="CI1334" s="472"/>
      <c r="CJ1334" s="472"/>
      <c r="CK1334" s="472"/>
      <c r="CL1334" s="472"/>
      <c r="CM1334" s="472"/>
      <c r="CN1334" s="472"/>
      <c r="CO1334" s="472"/>
      <c r="CP1334" s="472"/>
      <c r="CQ1334" s="472"/>
      <c r="CR1334" s="472"/>
      <c r="CS1334" s="472"/>
      <c r="CT1334" s="472"/>
      <c r="CU1334" s="472"/>
      <c r="CV1334" s="472"/>
      <c r="CW1334" s="472"/>
      <c r="CX1334" s="472"/>
      <c r="CY1334" s="472"/>
      <c r="CZ1334" s="472"/>
      <c r="DA1334" s="472"/>
      <c r="DB1334" s="472"/>
      <c r="DC1334" s="472"/>
      <c r="DD1334" s="472"/>
      <c r="DE1334" s="472"/>
      <c r="DF1334" s="472"/>
      <c r="DG1334" s="472"/>
      <c r="DH1334" s="472"/>
      <c r="DI1334" s="472"/>
      <c r="DJ1334" s="472"/>
      <c r="DK1334" s="472"/>
      <c r="DL1334" s="472"/>
      <c r="DM1334" s="472"/>
      <c r="DN1334" s="472"/>
      <c r="DO1334" s="472"/>
      <c r="DP1334" s="472"/>
      <c r="DQ1334" s="472"/>
      <c r="DR1334" s="472"/>
      <c r="DS1334" s="472"/>
      <c r="DT1334" s="472"/>
      <c r="DU1334" s="472"/>
      <c r="DV1334" s="472"/>
      <c r="DW1334" s="472"/>
      <c r="DX1334" s="472"/>
      <c r="DY1334" s="472"/>
      <c r="DZ1334" s="472"/>
      <c r="EA1334" s="472"/>
      <c r="EB1334" s="472"/>
      <c r="EC1334" s="472"/>
      <c r="ED1334" s="472"/>
      <c r="EE1334" s="472"/>
      <c r="EF1334" s="472"/>
      <c r="EG1334" s="472"/>
      <c r="EH1334" s="472"/>
      <c r="EI1334" s="472"/>
      <c r="EJ1334" s="472"/>
      <c r="EK1334" s="472"/>
      <c r="EL1334" s="472"/>
      <c r="EM1334" s="472"/>
      <c r="EN1334" s="472"/>
      <c r="EO1334" s="472"/>
      <c r="EP1334" s="472"/>
      <c r="EQ1334" s="472"/>
      <c r="ER1334" s="472"/>
      <c r="ES1334" s="472"/>
      <c r="ET1334" s="472"/>
      <c r="EU1334" s="472"/>
      <c r="EV1334" s="472"/>
      <c r="EW1334" s="472"/>
      <c r="EX1334" s="472"/>
      <c r="EY1334" s="472"/>
      <c r="EZ1334" s="472"/>
      <c r="FA1334" s="472"/>
      <c r="FB1334" s="472"/>
      <c r="FC1334" s="472"/>
      <c r="FD1334" s="472"/>
      <c r="FE1334" s="472"/>
      <c r="FF1334" s="472"/>
      <c r="FG1334" s="472"/>
      <c r="FH1334" s="472"/>
      <c r="FI1334" s="472"/>
      <c r="FJ1334" s="472"/>
      <c r="FK1334" s="472"/>
      <c r="FL1334" s="472"/>
      <c r="FM1334" s="472"/>
      <c r="FN1334" s="472"/>
      <c r="FO1334" s="472"/>
      <c r="FP1334" s="472"/>
      <c r="FQ1334" s="472"/>
      <c r="FR1334" s="472"/>
      <c r="FS1334" s="472"/>
      <c r="FT1334" s="472"/>
      <c r="FU1334" s="472"/>
      <c r="FV1334" s="472"/>
      <c r="FW1334" s="472"/>
      <c r="FX1334" s="472"/>
      <c r="FY1334" s="472"/>
      <c r="FZ1334" s="472"/>
      <c r="GA1334" s="472"/>
      <c r="GB1334" s="472"/>
      <c r="GC1334" s="472"/>
      <c r="GD1334" s="472"/>
      <c r="GE1334" s="472"/>
      <c r="GF1334" s="472"/>
      <c r="GG1334" s="472"/>
      <c r="GH1334" s="472"/>
      <c r="GI1334" s="472"/>
      <c r="GJ1334" s="472"/>
      <c r="GK1334" s="472"/>
      <c r="GL1334" s="472"/>
      <c r="GM1334" s="472"/>
      <c r="GN1334" s="472"/>
      <c r="GO1334" s="472"/>
      <c r="GP1334" s="472"/>
      <c r="GQ1334" s="472"/>
      <c r="GR1334" s="472"/>
      <c r="GS1334" s="472"/>
      <c r="GT1334" s="472"/>
      <c r="GU1334" s="472"/>
      <c r="GV1334" s="472"/>
    </row>
    <row r="1335" spans="1:204" s="473" customFormat="1" ht="64" x14ac:dyDescent="0.2">
      <c r="A1335" s="535"/>
      <c r="B1335" s="483" t="s">
        <v>4006</v>
      </c>
      <c r="C1335" s="522" t="s">
        <v>285</v>
      </c>
      <c r="D1335" s="512">
        <v>2.5</v>
      </c>
      <c r="E1335" s="512"/>
      <c r="F1335" s="512"/>
      <c r="G1335" s="512"/>
      <c r="H1335" s="512"/>
      <c r="I1335" s="512"/>
      <c r="J1335" s="512"/>
      <c r="K1335" s="512"/>
      <c r="L1335" s="512"/>
      <c r="M1335" s="512"/>
      <c r="N1335" s="512"/>
      <c r="O1335" s="512"/>
      <c r="P1335" s="512"/>
      <c r="Q1335" s="512"/>
      <c r="R1335" s="512"/>
      <c r="S1335" s="512"/>
      <c r="T1335" s="512"/>
      <c r="U1335" s="512"/>
      <c r="V1335" s="512"/>
      <c r="W1335" s="512"/>
      <c r="X1335" s="478">
        <v>0</v>
      </c>
      <c r="Y1335" s="512"/>
      <c r="Z1335" s="512"/>
      <c r="AA1335" s="512"/>
      <c r="AB1335" s="512"/>
      <c r="AC1335" s="512"/>
      <c r="AD1335" s="512"/>
      <c r="AE1335" s="512"/>
      <c r="AF1335" s="512"/>
      <c r="AG1335" s="512"/>
      <c r="AH1335" s="512"/>
      <c r="AI1335" s="512"/>
      <c r="AJ1335" s="512"/>
      <c r="AK1335" s="512"/>
      <c r="AL1335" s="512"/>
      <c r="AM1335" s="512"/>
      <c r="AN1335" s="512"/>
      <c r="AO1335" s="512"/>
      <c r="AP1335" s="512"/>
      <c r="AQ1335" s="512"/>
      <c r="AR1335" s="512"/>
      <c r="AS1335" s="512"/>
      <c r="AT1335" s="512"/>
      <c r="AU1335" s="512"/>
      <c r="AV1335" s="512"/>
      <c r="AW1335" s="512"/>
      <c r="AX1335" s="512"/>
      <c r="AY1335" s="512"/>
      <c r="AZ1335" s="512"/>
      <c r="BA1335" s="512"/>
      <c r="BB1335" s="512"/>
      <c r="BC1335" s="512"/>
      <c r="BD1335" s="522" t="s">
        <v>1481</v>
      </c>
      <c r="BE1335" s="522"/>
      <c r="BF1335" s="523"/>
      <c r="BG1335" s="523"/>
      <c r="BH1335" s="523"/>
      <c r="BI1335" s="523"/>
      <c r="BJ1335" s="523"/>
      <c r="BK1335" s="523"/>
      <c r="BL1335" s="523"/>
      <c r="BM1335" s="523"/>
      <c r="BN1335" s="523"/>
      <c r="BO1335" s="523"/>
      <c r="BP1335" s="523"/>
      <c r="BQ1335" s="523"/>
      <c r="BR1335" s="523"/>
      <c r="BS1335" s="523"/>
      <c r="BT1335" s="523"/>
      <c r="BU1335" s="523"/>
      <c r="BV1335" s="523"/>
      <c r="BW1335" s="523"/>
      <c r="BX1335" s="523"/>
      <c r="BY1335" s="523"/>
      <c r="BZ1335" s="523"/>
      <c r="CA1335" s="523"/>
      <c r="CB1335" s="523"/>
      <c r="CC1335" s="523"/>
      <c r="CD1335" s="523"/>
      <c r="CE1335" s="523"/>
      <c r="CF1335" s="523"/>
      <c r="CG1335" s="523"/>
      <c r="CH1335" s="523"/>
      <c r="CI1335" s="523"/>
      <c r="CJ1335" s="523"/>
      <c r="CK1335" s="523"/>
      <c r="CL1335" s="523"/>
      <c r="CM1335" s="523"/>
      <c r="CN1335" s="523"/>
      <c r="CO1335" s="523"/>
      <c r="CP1335" s="523"/>
      <c r="CQ1335" s="523"/>
      <c r="CR1335" s="523"/>
      <c r="CS1335" s="523"/>
      <c r="CT1335" s="523"/>
      <c r="CU1335" s="523"/>
      <c r="CV1335" s="523"/>
      <c r="CW1335" s="523"/>
      <c r="CX1335" s="523"/>
      <c r="CY1335" s="523"/>
      <c r="CZ1335" s="523"/>
      <c r="DA1335" s="523"/>
      <c r="DB1335" s="523"/>
      <c r="DC1335" s="523"/>
      <c r="DD1335" s="523"/>
      <c r="DE1335" s="523"/>
      <c r="DF1335" s="523"/>
      <c r="DG1335" s="523"/>
      <c r="DH1335" s="523"/>
      <c r="DI1335" s="523"/>
      <c r="DJ1335" s="523"/>
      <c r="DK1335" s="523"/>
      <c r="DL1335" s="523"/>
      <c r="DM1335" s="523"/>
      <c r="DN1335" s="523"/>
      <c r="DO1335" s="523"/>
      <c r="DP1335" s="523"/>
      <c r="DQ1335" s="523"/>
      <c r="DR1335" s="523"/>
      <c r="DS1335" s="523"/>
      <c r="DT1335" s="523"/>
      <c r="DU1335" s="523"/>
      <c r="DV1335" s="523"/>
      <c r="DW1335" s="523"/>
      <c r="DX1335" s="523"/>
      <c r="DY1335" s="523"/>
      <c r="DZ1335" s="523"/>
      <c r="EA1335" s="523"/>
      <c r="EB1335" s="523"/>
      <c r="EC1335" s="523"/>
      <c r="ED1335" s="523"/>
      <c r="EE1335" s="523"/>
      <c r="EF1335" s="523"/>
      <c r="EG1335" s="523"/>
      <c r="EH1335" s="523"/>
      <c r="EI1335" s="523"/>
      <c r="EJ1335" s="523"/>
      <c r="EK1335" s="523"/>
      <c r="EL1335" s="523"/>
      <c r="EM1335" s="523"/>
      <c r="EN1335" s="523"/>
      <c r="EO1335" s="523"/>
      <c r="EP1335" s="523"/>
      <c r="EQ1335" s="523"/>
      <c r="ER1335" s="523"/>
      <c r="ES1335" s="523"/>
      <c r="ET1335" s="523"/>
      <c r="EU1335" s="523"/>
      <c r="EV1335" s="523"/>
      <c r="EW1335" s="523"/>
      <c r="EX1335" s="523"/>
      <c r="EY1335" s="523"/>
      <c r="EZ1335" s="523"/>
      <c r="FA1335" s="523"/>
      <c r="FB1335" s="523"/>
      <c r="FC1335" s="523"/>
      <c r="FD1335" s="523"/>
      <c r="FE1335" s="523"/>
      <c r="FF1335" s="523"/>
      <c r="FG1335" s="523"/>
      <c r="FH1335" s="523"/>
      <c r="FI1335" s="523"/>
      <c r="FJ1335" s="523"/>
      <c r="FK1335" s="523"/>
      <c r="FL1335" s="523"/>
      <c r="FM1335" s="523"/>
      <c r="FN1335" s="523"/>
      <c r="FO1335" s="523"/>
      <c r="FP1335" s="523"/>
      <c r="FQ1335" s="523"/>
      <c r="FR1335" s="523"/>
      <c r="FS1335" s="523"/>
      <c r="FT1335" s="523"/>
      <c r="FU1335" s="523"/>
      <c r="FV1335" s="523"/>
      <c r="FW1335" s="523"/>
      <c r="FX1335" s="523"/>
      <c r="FY1335" s="523"/>
      <c r="FZ1335" s="523"/>
      <c r="GA1335" s="523"/>
      <c r="GB1335" s="523"/>
      <c r="GC1335" s="523"/>
      <c r="GD1335" s="523"/>
      <c r="GE1335" s="523"/>
      <c r="GF1335" s="523"/>
      <c r="GG1335" s="523"/>
      <c r="GH1335" s="523"/>
      <c r="GI1335" s="523"/>
      <c r="GJ1335" s="523"/>
      <c r="GK1335" s="523"/>
      <c r="GL1335" s="523"/>
      <c r="GM1335" s="523"/>
      <c r="GN1335" s="523"/>
      <c r="GO1335" s="523"/>
      <c r="GP1335" s="523"/>
      <c r="GQ1335" s="523"/>
      <c r="GR1335" s="523"/>
      <c r="GS1335" s="523"/>
      <c r="GT1335" s="523"/>
      <c r="GU1335" s="523"/>
      <c r="GV1335" s="523"/>
    </row>
    <row r="1336" spans="1:204" s="473" customFormat="1" ht="64" x14ac:dyDescent="0.2">
      <c r="A1336" s="535"/>
      <c r="B1336" s="483" t="s">
        <v>4007</v>
      </c>
      <c r="C1336" s="522" t="s">
        <v>285</v>
      </c>
      <c r="D1336" s="512">
        <v>2</v>
      </c>
      <c r="E1336" s="512"/>
      <c r="F1336" s="512"/>
      <c r="G1336" s="512"/>
      <c r="H1336" s="512"/>
      <c r="I1336" s="512"/>
      <c r="J1336" s="512"/>
      <c r="K1336" s="512"/>
      <c r="L1336" s="512"/>
      <c r="M1336" s="512"/>
      <c r="N1336" s="512"/>
      <c r="O1336" s="512"/>
      <c r="P1336" s="512"/>
      <c r="Q1336" s="512"/>
      <c r="R1336" s="512"/>
      <c r="S1336" s="512"/>
      <c r="T1336" s="512"/>
      <c r="U1336" s="512"/>
      <c r="V1336" s="512"/>
      <c r="W1336" s="512"/>
      <c r="X1336" s="478">
        <v>0</v>
      </c>
      <c r="Y1336" s="512"/>
      <c r="Z1336" s="512"/>
      <c r="AA1336" s="512"/>
      <c r="AB1336" s="512"/>
      <c r="AC1336" s="512"/>
      <c r="AD1336" s="512"/>
      <c r="AE1336" s="512"/>
      <c r="AF1336" s="512"/>
      <c r="AG1336" s="512"/>
      <c r="AH1336" s="512"/>
      <c r="AI1336" s="512"/>
      <c r="AJ1336" s="512"/>
      <c r="AK1336" s="512"/>
      <c r="AL1336" s="512"/>
      <c r="AM1336" s="512"/>
      <c r="AN1336" s="512"/>
      <c r="AO1336" s="512"/>
      <c r="AP1336" s="512"/>
      <c r="AQ1336" s="512"/>
      <c r="AR1336" s="512"/>
      <c r="AS1336" s="512"/>
      <c r="AT1336" s="512"/>
      <c r="AU1336" s="512"/>
      <c r="AV1336" s="512"/>
      <c r="AW1336" s="512"/>
      <c r="AX1336" s="512"/>
      <c r="AY1336" s="512"/>
      <c r="AZ1336" s="512"/>
      <c r="BA1336" s="512"/>
      <c r="BB1336" s="512"/>
      <c r="BC1336" s="512"/>
      <c r="BD1336" s="522" t="s">
        <v>1481</v>
      </c>
      <c r="BE1336" s="522"/>
      <c r="BF1336" s="523"/>
      <c r="BG1336" s="523"/>
      <c r="BH1336" s="523"/>
      <c r="BI1336" s="523"/>
      <c r="BJ1336" s="523"/>
      <c r="BK1336" s="523"/>
      <c r="BL1336" s="523"/>
      <c r="BM1336" s="523"/>
      <c r="BN1336" s="523"/>
      <c r="BO1336" s="523"/>
      <c r="BP1336" s="523"/>
      <c r="BQ1336" s="523"/>
      <c r="BR1336" s="523"/>
      <c r="BS1336" s="523"/>
      <c r="BT1336" s="523"/>
      <c r="BU1336" s="523"/>
      <c r="BV1336" s="523"/>
      <c r="BW1336" s="523"/>
      <c r="BX1336" s="523"/>
      <c r="BY1336" s="523"/>
      <c r="BZ1336" s="523"/>
      <c r="CA1336" s="523"/>
      <c r="CB1336" s="523"/>
      <c r="CC1336" s="523"/>
      <c r="CD1336" s="523"/>
      <c r="CE1336" s="523"/>
      <c r="CF1336" s="523"/>
      <c r="CG1336" s="523"/>
      <c r="CH1336" s="523"/>
      <c r="CI1336" s="523"/>
      <c r="CJ1336" s="523"/>
      <c r="CK1336" s="523"/>
      <c r="CL1336" s="523"/>
      <c r="CM1336" s="523"/>
      <c r="CN1336" s="523"/>
      <c r="CO1336" s="523"/>
      <c r="CP1336" s="523"/>
      <c r="CQ1336" s="523"/>
      <c r="CR1336" s="523"/>
      <c r="CS1336" s="523"/>
      <c r="CT1336" s="523"/>
      <c r="CU1336" s="523"/>
      <c r="CV1336" s="523"/>
      <c r="CW1336" s="523"/>
      <c r="CX1336" s="523"/>
      <c r="CY1336" s="523"/>
      <c r="CZ1336" s="523"/>
      <c r="DA1336" s="523"/>
      <c r="DB1336" s="523"/>
      <c r="DC1336" s="523"/>
      <c r="DD1336" s="523"/>
      <c r="DE1336" s="523"/>
      <c r="DF1336" s="523"/>
      <c r="DG1336" s="523"/>
      <c r="DH1336" s="523"/>
      <c r="DI1336" s="523"/>
      <c r="DJ1336" s="523"/>
      <c r="DK1336" s="523"/>
      <c r="DL1336" s="523"/>
      <c r="DM1336" s="523"/>
      <c r="DN1336" s="523"/>
      <c r="DO1336" s="523"/>
      <c r="DP1336" s="523"/>
      <c r="DQ1336" s="523"/>
      <c r="DR1336" s="523"/>
      <c r="DS1336" s="523"/>
      <c r="DT1336" s="523"/>
      <c r="DU1336" s="523"/>
      <c r="DV1336" s="523"/>
      <c r="DW1336" s="523"/>
      <c r="DX1336" s="523"/>
      <c r="DY1336" s="523"/>
      <c r="DZ1336" s="523"/>
      <c r="EA1336" s="523"/>
      <c r="EB1336" s="523"/>
      <c r="EC1336" s="523"/>
      <c r="ED1336" s="523"/>
      <c r="EE1336" s="523"/>
      <c r="EF1336" s="523"/>
      <c r="EG1336" s="523"/>
      <c r="EH1336" s="523"/>
      <c r="EI1336" s="523"/>
      <c r="EJ1336" s="523"/>
      <c r="EK1336" s="523"/>
      <c r="EL1336" s="523"/>
      <c r="EM1336" s="523"/>
      <c r="EN1336" s="523"/>
      <c r="EO1336" s="523"/>
      <c r="EP1336" s="523"/>
      <c r="EQ1336" s="523"/>
      <c r="ER1336" s="523"/>
      <c r="ES1336" s="523"/>
      <c r="ET1336" s="523"/>
      <c r="EU1336" s="523"/>
      <c r="EV1336" s="523"/>
      <c r="EW1336" s="523"/>
      <c r="EX1336" s="523"/>
      <c r="EY1336" s="523"/>
      <c r="EZ1336" s="523"/>
      <c r="FA1336" s="523"/>
      <c r="FB1336" s="523"/>
      <c r="FC1336" s="523"/>
      <c r="FD1336" s="523"/>
      <c r="FE1336" s="523"/>
      <c r="FF1336" s="523"/>
      <c r="FG1336" s="523"/>
      <c r="FH1336" s="523"/>
      <c r="FI1336" s="523"/>
      <c r="FJ1336" s="523"/>
      <c r="FK1336" s="523"/>
      <c r="FL1336" s="523"/>
      <c r="FM1336" s="523"/>
      <c r="FN1336" s="523"/>
      <c r="FO1336" s="523"/>
      <c r="FP1336" s="523"/>
      <c r="FQ1336" s="523"/>
      <c r="FR1336" s="523"/>
      <c r="FS1336" s="523"/>
      <c r="FT1336" s="523"/>
      <c r="FU1336" s="523"/>
      <c r="FV1336" s="523"/>
      <c r="FW1336" s="523"/>
      <c r="FX1336" s="523"/>
      <c r="FY1336" s="523"/>
      <c r="FZ1336" s="523"/>
      <c r="GA1336" s="523"/>
      <c r="GB1336" s="523"/>
      <c r="GC1336" s="523"/>
      <c r="GD1336" s="523"/>
      <c r="GE1336" s="523"/>
      <c r="GF1336" s="523"/>
      <c r="GG1336" s="523"/>
      <c r="GH1336" s="523"/>
      <c r="GI1336" s="523"/>
      <c r="GJ1336" s="523"/>
      <c r="GK1336" s="523"/>
      <c r="GL1336" s="523"/>
      <c r="GM1336" s="523"/>
      <c r="GN1336" s="523"/>
      <c r="GO1336" s="523"/>
      <c r="GP1336" s="523"/>
      <c r="GQ1336" s="523"/>
      <c r="GR1336" s="523"/>
      <c r="GS1336" s="523"/>
      <c r="GT1336" s="523"/>
      <c r="GU1336" s="523"/>
      <c r="GV1336" s="523"/>
    </row>
    <row r="1337" spans="1:204" s="473" customFormat="1" ht="64" x14ac:dyDescent="0.2">
      <c r="A1337" s="535"/>
      <c r="B1337" s="483" t="s">
        <v>4008</v>
      </c>
      <c r="C1337" s="522" t="s">
        <v>285</v>
      </c>
      <c r="D1337" s="512">
        <v>3.5</v>
      </c>
      <c r="E1337" s="512"/>
      <c r="F1337" s="512"/>
      <c r="G1337" s="512"/>
      <c r="H1337" s="512"/>
      <c r="I1337" s="512"/>
      <c r="J1337" s="512"/>
      <c r="K1337" s="512"/>
      <c r="L1337" s="512"/>
      <c r="M1337" s="512"/>
      <c r="N1337" s="512"/>
      <c r="O1337" s="512"/>
      <c r="P1337" s="512"/>
      <c r="Q1337" s="512"/>
      <c r="R1337" s="512"/>
      <c r="S1337" s="512"/>
      <c r="T1337" s="512"/>
      <c r="U1337" s="512"/>
      <c r="V1337" s="512"/>
      <c r="W1337" s="512"/>
      <c r="X1337" s="478">
        <v>0</v>
      </c>
      <c r="Y1337" s="512"/>
      <c r="Z1337" s="512"/>
      <c r="AA1337" s="512"/>
      <c r="AB1337" s="512"/>
      <c r="AC1337" s="512"/>
      <c r="AD1337" s="512"/>
      <c r="AE1337" s="512"/>
      <c r="AF1337" s="512"/>
      <c r="AG1337" s="512"/>
      <c r="AH1337" s="512"/>
      <c r="AI1337" s="512"/>
      <c r="AJ1337" s="512"/>
      <c r="AK1337" s="512"/>
      <c r="AL1337" s="512"/>
      <c r="AM1337" s="512"/>
      <c r="AN1337" s="512"/>
      <c r="AO1337" s="512"/>
      <c r="AP1337" s="512"/>
      <c r="AQ1337" s="512"/>
      <c r="AR1337" s="512"/>
      <c r="AS1337" s="512"/>
      <c r="AT1337" s="512"/>
      <c r="AU1337" s="512"/>
      <c r="AV1337" s="512"/>
      <c r="AW1337" s="512"/>
      <c r="AX1337" s="512"/>
      <c r="AY1337" s="512"/>
      <c r="AZ1337" s="512"/>
      <c r="BA1337" s="512"/>
      <c r="BB1337" s="512"/>
      <c r="BC1337" s="512"/>
      <c r="BD1337" s="522" t="s">
        <v>1481</v>
      </c>
      <c r="BE1337" s="522"/>
      <c r="BF1337" s="523"/>
      <c r="BG1337" s="523"/>
      <c r="BH1337" s="523"/>
      <c r="BI1337" s="523"/>
      <c r="BJ1337" s="523"/>
      <c r="BK1337" s="523"/>
      <c r="BL1337" s="523"/>
      <c r="BM1337" s="523"/>
      <c r="BN1337" s="523"/>
      <c r="BO1337" s="523"/>
      <c r="BP1337" s="523"/>
      <c r="BQ1337" s="523"/>
      <c r="BR1337" s="523"/>
      <c r="BS1337" s="523"/>
      <c r="BT1337" s="523"/>
      <c r="BU1337" s="523"/>
      <c r="BV1337" s="523"/>
      <c r="BW1337" s="523"/>
      <c r="BX1337" s="523"/>
      <c r="BY1337" s="523"/>
      <c r="BZ1337" s="523"/>
      <c r="CA1337" s="523"/>
      <c r="CB1337" s="523"/>
      <c r="CC1337" s="523"/>
      <c r="CD1337" s="523"/>
      <c r="CE1337" s="523"/>
      <c r="CF1337" s="523"/>
      <c r="CG1337" s="523"/>
      <c r="CH1337" s="523"/>
      <c r="CI1337" s="523"/>
      <c r="CJ1337" s="523"/>
      <c r="CK1337" s="523"/>
      <c r="CL1337" s="523"/>
      <c r="CM1337" s="523"/>
      <c r="CN1337" s="523"/>
      <c r="CO1337" s="523"/>
      <c r="CP1337" s="523"/>
      <c r="CQ1337" s="523"/>
      <c r="CR1337" s="523"/>
      <c r="CS1337" s="523"/>
      <c r="CT1337" s="523"/>
      <c r="CU1337" s="523"/>
      <c r="CV1337" s="523"/>
      <c r="CW1337" s="523"/>
      <c r="CX1337" s="523"/>
      <c r="CY1337" s="523"/>
      <c r="CZ1337" s="523"/>
      <c r="DA1337" s="523"/>
      <c r="DB1337" s="523"/>
      <c r="DC1337" s="523"/>
      <c r="DD1337" s="523"/>
      <c r="DE1337" s="523"/>
      <c r="DF1337" s="523"/>
      <c r="DG1337" s="523"/>
      <c r="DH1337" s="523"/>
      <c r="DI1337" s="523"/>
      <c r="DJ1337" s="523"/>
      <c r="DK1337" s="523"/>
      <c r="DL1337" s="523"/>
      <c r="DM1337" s="523"/>
      <c r="DN1337" s="523"/>
      <c r="DO1337" s="523"/>
      <c r="DP1337" s="523"/>
      <c r="DQ1337" s="523"/>
      <c r="DR1337" s="523"/>
      <c r="DS1337" s="523"/>
      <c r="DT1337" s="523"/>
      <c r="DU1337" s="523"/>
      <c r="DV1337" s="523"/>
      <c r="DW1337" s="523"/>
      <c r="DX1337" s="523"/>
      <c r="DY1337" s="523"/>
      <c r="DZ1337" s="523"/>
      <c r="EA1337" s="523"/>
      <c r="EB1337" s="523"/>
      <c r="EC1337" s="523"/>
      <c r="ED1337" s="523"/>
      <c r="EE1337" s="523"/>
      <c r="EF1337" s="523"/>
      <c r="EG1337" s="523"/>
      <c r="EH1337" s="523"/>
      <c r="EI1337" s="523"/>
      <c r="EJ1337" s="523"/>
      <c r="EK1337" s="523"/>
      <c r="EL1337" s="523"/>
      <c r="EM1337" s="523"/>
      <c r="EN1337" s="523"/>
      <c r="EO1337" s="523"/>
      <c r="EP1337" s="523"/>
      <c r="EQ1337" s="523"/>
      <c r="ER1337" s="523"/>
      <c r="ES1337" s="523"/>
      <c r="ET1337" s="523"/>
      <c r="EU1337" s="523"/>
      <c r="EV1337" s="523"/>
      <c r="EW1337" s="523"/>
      <c r="EX1337" s="523"/>
      <c r="EY1337" s="523"/>
      <c r="EZ1337" s="523"/>
      <c r="FA1337" s="523"/>
      <c r="FB1337" s="523"/>
      <c r="FC1337" s="523"/>
      <c r="FD1337" s="523"/>
      <c r="FE1337" s="523"/>
      <c r="FF1337" s="523"/>
      <c r="FG1337" s="523"/>
      <c r="FH1337" s="523"/>
      <c r="FI1337" s="523"/>
      <c r="FJ1337" s="523"/>
      <c r="FK1337" s="523"/>
      <c r="FL1337" s="523"/>
      <c r="FM1337" s="523"/>
      <c r="FN1337" s="523"/>
      <c r="FO1337" s="523"/>
      <c r="FP1337" s="523"/>
      <c r="FQ1337" s="523"/>
      <c r="FR1337" s="523"/>
      <c r="FS1337" s="523"/>
      <c r="FT1337" s="523"/>
      <c r="FU1337" s="523"/>
      <c r="FV1337" s="523"/>
      <c r="FW1337" s="523"/>
      <c r="FX1337" s="523"/>
      <c r="FY1337" s="523"/>
      <c r="FZ1337" s="523"/>
      <c r="GA1337" s="523"/>
      <c r="GB1337" s="523"/>
      <c r="GC1337" s="523"/>
      <c r="GD1337" s="523"/>
      <c r="GE1337" s="523"/>
      <c r="GF1337" s="523"/>
      <c r="GG1337" s="523"/>
      <c r="GH1337" s="523"/>
      <c r="GI1337" s="523"/>
      <c r="GJ1337" s="523"/>
      <c r="GK1337" s="523"/>
      <c r="GL1337" s="523"/>
      <c r="GM1337" s="523"/>
      <c r="GN1337" s="523"/>
      <c r="GO1337" s="523"/>
      <c r="GP1337" s="523"/>
      <c r="GQ1337" s="523"/>
      <c r="GR1337" s="523"/>
      <c r="GS1337" s="523"/>
      <c r="GT1337" s="523"/>
      <c r="GU1337" s="523"/>
      <c r="GV1337" s="523"/>
    </row>
    <row r="1338" spans="1:204" s="473" customFormat="1" x14ac:dyDescent="0.2">
      <c r="A1338" s="533"/>
      <c r="B1338" s="484" t="s">
        <v>845</v>
      </c>
      <c r="C1338" s="475" t="s">
        <v>285</v>
      </c>
      <c r="D1338" s="478">
        <v>2</v>
      </c>
      <c r="E1338" s="478"/>
      <c r="F1338" s="478"/>
      <c r="G1338" s="478"/>
      <c r="H1338" s="478"/>
      <c r="I1338" s="478"/>
      <c r="J1338" s="478"/>
      <c r="K1338" s="478"/>
      <c r="L1338" s="478"/>
      <c r="M1338" s="478"/>
      <c r="N1338" s="478"/>
      <c r="O1338" s="478"/>
      <c r="P1338" s="478"/>
      <c r="Q1338" s="478"/>
      <c r="R1338" s="478"/>
      <c r="S1338" s="478"/>
      <c r="T1338" s="478"/>
      <c r="U1338" s="478"/>
      <c r="V1338" s="478"/>
      <c r="W1338" s="478"/>
      <c r="X1338" s="478">
        <v>0</v>
      </c>
      <c r="Y1338" s="478"/>
      <c r="Z1338" s="478"/>
      <c r="AA1338" s="478"/>
      <c r="AB1338" s="478"/>
      <c r="AC1338" s="478"/>
      <c r="AD1338" s="478"/>
      <c r="AE1338" s="478"/>
      <c r="AF1338" s="478"/>
      <c r="AG1338" s="478"/>
      <c r="AH1338" s="478"/>
      <c r="AI1338" s="478"/>
      <c r="AJ1338" s="478"/>
      <c r="AK1338" s="478"/>
      <c r="AL1338" s="478"/>
      <c r="AM1338" s="478"/>
      <c r="AN1338" s="478"/>
      <c r="AO1338" s="478"/>
      <c r="AP1338" s="478"/>
      <c r="AQ1338" s="478"/>
      <c r="AR1338" s="478"/>
      <c r="AS1338" s="478"/>
      <c r="AT1338" s="478"/>
      <c r="AU1338" s="478"/>
      <c r="AV1338" s="478"/>
      <c r="AW1338" s="478"/>
      <c r="AX1338" s="478"/>
      <c r="AY1338" s="478"/>
      <c r="AZ1338" s="478"/>
      <c r="BA1338" s="478"/>
      <c r="BB1338" s="478"/>
      <c r="BC1338" s="478"/>
      <c r="BD1338" s="475" t="s">
        <v>2987</v>
      </c>
      <c r="BE1338" s="475"/>
      <c r="BF1338" s="472"/>
      <c r="BG1338" s="472">
        <v>0</v>
      </c>
      <c r="BH1338" s="472">
        <v>2</v>
      </c>
      <c r="BI1338" s="472"/>
      <c r="BJ1338" s="472"/>
      <c r="BK1338" s="472"/>
      <c r="BL1338" s="472"/>
      <c r="BM1338" s="472"/>
      <c r="BN1338" s="472"/>
      <c r="BO1338" s="472"/>
      <c r="BP1338" s="472"/>
      <c r="BQ1338" s="472"/>
      <c r="BR1338" s="472"/>
      <c r="BS1338" s="472"/>
      <c r="BT1338" s="472"/>
      <c r="BU1338" s="472"/>
      <c r="BV1338" s="472"/>
      <c r="BW1338" s="472"/>
      <c r="BX1338" s="472"/>
      <c r="BY1338" s="472"/>
      <c r="BZ1338" s="472"/>
      <c r="CA1338" s="472"/>
      <c r="CB1338" s="472"/>
      <c r="CC1338" s="472"/>
      <c r="CD1338" s="472"/>
      <c r="CE1338" s="472"/>
      <c r="CF1338" s="472"/>
      <c r="CG1338" s="472"/>
      <c r="CH1338" s="472"/>
      <c r="CI1338" s="472"/>
      <c r="CJ1338" s="472"/>
      <c r="CK1338" s="472"/>
      <c r="CL1338" s="472"/>
      <c r="CM1338" s="472"/>
      <c r="CN1338" s="472"/>
      <c r="CO1338" s="472"/>
      <c r="CP1338" s="472"/>
      <c r="CQ1338" s="472"/>
      <c r="CR1338" s="472"/>
      <c r="CS1338" s="472"/>
      <c r="CT1338" s="472"/>
      <c r="CU1338" s="472"/>
      <c r="CV1338" s="472"/>
      <c r="CW1338" s="472"/>
      <c r="CX1338" s="472"/>
      <c r="CY1338" s="472"/>
      <c r="CZ1338" s="472"/>
      <c r="DA1338" s="472"/>
      <c r="DB1338" s="472"/>
      <c r="DC1338" s="472"/>
      <c r="DD1338" s="472"/>
      <c r="DE1338" s="472"/>
      <c r="DF1338" s="472"/>
      <c r="DG1338" s="472"/>
      <c r="DH1338" s="472"/>
      <c r="DI1338" s="472"/>
      <c r="DJ1338" s="472"/>
      <c r="DK1338" s="472"/>
      <c r="DL1338" s="472"/>
      <c r="DM1338" s="472"/>
      <c r="DN1338" s="472"/>
      <c r="DO1338" s="472"/>
      <c r="DP1338" s="472"/>
      <c r="DQ1338" s="472"/>
      <c r="DR1338" s="472"/>
      <c r="DS1338" s="472"/>
      <c r="DT1338" s="472"/>
      <c r="DU1338" s="472"/>
      <c r="DV1338" s="472"/>
      <c r="DW1338" s="472"/>
      <c r="DX1338" s="472"/>
      <c r="DY1338" s="472"/>
      <c r="DZ1338" s="472"/>
      <c r="EA1338" s="472"/>
      <c r="EB1338" s="472"/>
      <c r="EC1338" s="472"/>
      <c r="ED1338" s="472"/>
      <c r="EE1338" s="472"/>
      <c r="EF1338" s="472"/>
      <c r="EG1338" s="472"/>
      <c r="EH1338" s="472"/>
      <c r="EI1338" s="472"/>
      <c r="EJ1338" s="472"/>
      <c r="EK1338" s="472"/>
      <c r="EL1338" s="472"/>
      <c r="EM1338" s="472"/>
      <c r="EN1338" s="472"/>
      <c r="EO1338" s="472"/>
      <c r="EP1338" s="472"/>
      <c r="EQ1338" s="472"/>
      <c r="ER1338" s="472"/>
      <c r="ES1338" s="472"/>
      <c r="ET1338" s="472"/>
      <c r="EU1338" s="472"/>
      <c r="EV1338" s="472"/>
      <c r="EW1338" s="472"/>
      <c r="EX1338" s="472"/>
      <c r="EY1338" s="472"/>
      <c r="EZ1338" s="472"/>
      <c r="FA1338" s="472"/>
      <c r="FB1338" s="472"/>
      <c r="FC1338" s="472"/>
      <c r="FD1338" s="472"/>
      <c r="FE1338" s="472"/>
      <c r="FF1338" s="472"/>
      <c r="FG1338" s="472"/>
      <c r="FH1338" s="472"/>
      <c r="FI1338" s="472"/>
      <c r="FJ1338" s="472"/>
      <c r="FK1338" s="472"/>
      <c r="FL1338" s="472"/>
      <c r="FM1338" s="472"/>
      <c r="FN1338" s="472"/>
      <c r="FO1338" s="472"/>
      <c r="FP1338" s="472"/>
      <c r="FQ1338" s="472"/>
      <c r="FR1338" s="472"/>
      <c r="FS1338" s="472"/>
      <c r="FT1338" s="472"/>
      <c r="FU1338" s="472"/>
      <c r="FV1338" s="472"/>
      <c r="FW1338" s="472"/>
      <c r="FX1338" s="472"/>
      <c r="FY1338" s="472"/>
      <c r="FZ1338" s="472"/>
      <c r="GA1338" s="472"/>
      <c r="GB1338" s="472"/>
      <c r="GC1338" s="472"/>
      <c r="GD1338" s="472"/>
      <c r="GE1338" s="472"/>
      <c r="GF1338" s="472"/>
      <c r="GG1338" s="472"/>
      <c r="GH1338" s="472"/>
      <c r="GI1338" s="472"/>
      <c r="GJ1338" s="472"/>
      <c r="GK1338" s="472"/>
      <c r="GL1338" s="472"/>
      <c r="GM1338" s="472"/>
      <c r="GN1338" s="472"/>
      <c r="GO1338" s="472"/>
      <c r="GP1338" s="472"/>
      <c r="GQ1338" s="472"/>
      <c r="GR1338" s="472"/>
      <c r="GS1338" s="472"/>
      <c r="GT1338" s="472"/>
      <c r="GU1338" s="472"/>
      <c r="GV1338" s="472"/>
    </row>
    <row r="1339" spans="1:204" s="473" customFormat="1" ht="32" x14ac:dyDescent="0.2">
      <c r="A1339" s="533"/>
      <c r="B1339" s="484" t="s">
        <v>4009</v>
      </c>
      <c r="C1339" s="475" t="s">
        <v>285</v>
      </c>
      <c r="D1339" s="478">
        <v>112</v>
      </c>
      <c r="E1339" s="478"/>
      <c r="F1339" s="478"/>
      <c r="G1339" s="478"/>
      <c r="H1339" s="478"/>
      <c r="I1339" s="478"/>
      <c r="J1339" s="478"/>
      <c r="K1339" s="478"/>
      <c r="L1339" s="478"/>
      <c r="M1339" s="478"/>
      <c r="N1339" s="478"/>
      <c r="O1339" s="478"/>
      <c r="P1339" s="478"/>
      <c r="Q1339" s="478"/>
      <c r="R1339" s="478"/>
      <c r="S1339" s="478"/>
      <c r="T1339" s="478"/>
      <c r="U1339" s="478"/>
      <c r="V1339" s="478"/>
      <c r="W1339" s="478"/>
      <c r="X1339" s="478">
        <v>0</v>
      </c>
      <c r="Y1339" s="478"/>
      <c r="Z1339" s="478"/>
      <c r="AA1339" s="478"/>
      <c r="AB1339" s="478"/>
      <c r="AC1339" s="478"/>
      <c r="AD1339" s="478"/>
      <c r="AE1339" s="478"/>
      <c r="AF1339" s="478"/>
      <c r="AG1339" s="478"/>
      <c r="AH1339" s="478"/>
      <c r="AI1339" s="478"/>
      <c r="AJ1339" s="478"/>
      <c r="AK1339" s="478"/>
      <c r="AL1339" s="478"/>
      <c r="AM1339" s="478"/>
      <c r="AN1339" s="478"/>
      <c r="AO1339" s="478"/>
      <c r="AP1339" s="478"/>
      <c r="AQ1339" s="478"/>
      <c r="AR1339" s="478"/>
      <c r="AS1339" s="478"/>
      <c r="AT1339" s="478"/>
      <c r="AU1339" s="478"/>
      <c r="AV1339" s="478"/>
      <c r="AW1339" s="478"/>
      <c r="AX1339" s="478"/>
      <c r="AY1339" s="478"/>
      <c r="AZ1339" s="478"/>
      <c r="BA1339" s="478"/>
      <c r="BB1339" s="478"/>
      <c r="BC1339" s="478"/>
      <c r="BD1339" s="475" t="s">
        <v>3016</v>
      </c>
      <c r="BE1339" s="475"/>
      <c r="BF1339" s="472"/>
      <c r="BG1339" s="472">
        <v>0</v>
      </c>
      <c r="BH1339" s="472">
        <v>112</v>
      </c>
      <c r="BI1339" s="472"/>
      <c r="BJ1339" s="472"/>
      <c r="BK1339" s="472"/>
      <c r="BL1339" s="472"/>
      <c r="BM1339" s="472"/>
      <c r="BN1339" s="472"/>
      <c r="BO1339" s="472"/>
      <c r="BP1339" s="472"/>
      <c r="BQ1339" s="472"/>
      <c r="BR1339" s="472"/>
      <c r="BS1339" s="472"/>
      <c r="BT1339" s="472"/>
      <c r="BU1339" s="472"/>
      <c r="BV1339" s="472"/>
      <c r="BW1339" s="472"/>
      <c r="BX1339" s="472"/>
      <c r="BY1339" s="472"/>
      <c r="BZ1339" s="472"/>
      <c r="CA1339" s="472"/>
      <c r="CB1339" s="472"/>
      <c r="CC1339" s="472"/>
      <c r="CD1339" s="472"/>
      <c r="CE1339" s="472"/>
      <c r="CF1339" s="472"/>
      <c r="CG1339" s="472"/>
      <c r="CH1339" s="472"/>
      <c r="CI1339" s="472"/>
      <c r="CJ1339" s="472"/>
      <c r="CK1339" s="472"/>
      <c r="CL1339" s="472"/>
      <c r="CM1339" s="472"/>
      <c r="CN1339" s="472"/>
      <c r="CO1339" s="472"/>
      <c r="CP1339" s="472"/>
      <c r="CQ1339" s="472"/>
      <c r="CR1339" s="472"/>
      <c r="CS1339" s="472"/>
      <c r="CT1339" s="472"/>
      <c r="CU1339" s="472"/>
      <c r="CV1339" s="472"/>
      <c r="CW1339" s="472"/>
      <c r="CX1339" s="472"/>
      <c r="CY1339" s="472"/>
      <c r="CZ1339" s="472"/>
      <c r="DA1339" s="472"/>
      <c r="DB1339" s="472"/>
      <c r="DC1339" s="472"/>
      <c r="DD1339" s="472"/>
      <c r="DE1339" s="472"/>
      <c r="DF1339" s="472"/>
      <c r="DG1339" s="472"/>
      <c r="DH1339" s="472"/>
      <c r="DI1339" s="472"/>
      <c r="DJ1339" s="472"/>
      <c r="DK1339" s="472"/>
      <c r="DL1339" s="472"/>
      <c r="DM1339" s="472"/>
      <c r="DN1339" s="472"/>
      <c r="DO1339" s="472"/>
      <c r="DP1339" s="472"/>
      <c r="DQ1339" s="472"/>
      <c r="DR1339" s="472"/>
      <c r="DS1339" s="472"/>
      <c r="DT1339" s="472"/>
      <c r="DU1339" s="472"/>
      <c r="DV1339" s="472"/>
      <c r="DW1339" s="472"/>
      <c r="DX1339" s="472"/>
      <c r="DY1339" s="472"/>
      <c r="DZ1339" s="472"/>
      <c r="EA1339" s="472"/>
      <c r="EB1339" s="472"/>
      <c r="EC1339" s="472"/>
      <c r="ED1339" s="472"/>
      <c r="EE1339" s="472"/>
      <c r="EF1339" s="472"/>
      <c r="EG1339" s="472"/>
      <c r="EH1339" s="472"/>
      <c r="EI1339" s="472"/>
      <c r="EJ1339" s="472"/>
      <c r="EK1339" s="472"/>
      <c r="EL1339" s="472"/>
      <c r="EM1339" s="472"/>
      <c r="EN1339" s="472"/>
      <c r="EO1339" s="472"/>
      <c r="EP1339" s="472"/>
      <c r="EQ1339" s="472"/>
      <c r="ER1339" s="472"/>
      <c r="ES1339" s="472"/>
      <c r="ET1339" s="472"/>
      <c r="EU1339" s="472"/>
      <c r="EV1339" s="472"/>
      <c r="EW1339" s="472"/>
      <c r="EX1339" s="472"/>
      <c r="EY1339" s="472"/>
      <c r="EZ1339" s="472"/>
      <c r="FA1339" s="472"/>
      <c r="FB1339" s="472"/>
      <c r="FC1339" s="472"/>
      <c r="FD1339" s="472"/>
      <c r="FE1339" s="472"/>
      <c r="FF1339" s="472"/>
      <c r="FG1339" s="472"/>
      <c r="FH1339" s="472"/>
      <c r="FI1339" s="472"/>
      <c r="FJ1339" s="472"/>
      <c r="FK1339" s="472"/>
      <c r="FL1339" s="472"/>
      <c r="FM1339" s="472"/>
      <c r="FN1339" s="472"/>
      <c r="FO1339" s="472"/>
      <c r="FP1339" s="472"/>
      <c r="FQ1339" s="472"/>
      <c r="FR1339" s="472"/>
      <c r="FS1339" s="472"/>
      <c r="FT1339" s="472"/>
      <c r="FU1339" s="472"/>
      <c r="FV1339" s="472"/>
      <c r="FW1339" s="472"/>
      <c r="FX1339" s="472"/>
      <c r="FY1339" s="472"/>
      <c r="FZ1339" s="472"/>
      <c r="GA1339" s="472"/>
      <c r="GB1339" s="472"/>
      <c r="GC1339" s="472"/>
      <c r="GD1339" s="472"/>
      <c r="GE1339" s="472"/>
      <c r="GF1339" s="472"/>
      <c r="GG1339" s="472"/>
      <c r="GH1339" s="472"/>
      <c r="GI1339" s="472"/>
      <c r="GJ1339" s="472"/>
      <c r="GK1339" s="472"/>
      <c r="GL1339" s="472"/>
      <c r="GM1339" s="472"/>
      <c r="GN1339" s="472"/>
      <c r="GO1339" s="472"/>
      <c r="GP1339" s="472"/>
      <c r="GQ1339" s="472"/>
      <c r="GR1339" s="472"/>
      <c r="GS1339" s="472"/>
      <c r="GT1339" s="472"/>
      <c r="GU1339" s="472"/>
      <c r="GV1339" s="472"/>
    </row>
    <row r="1340" spans="1:204" s="473" customFormat="1" x14ac:dyDescent="0.2">
      <c r="A1340" s="533"/>
      <c r="B1340" s="484" t="s">
        <v>4010</v>
      </c>
      <c r="C1340" s="475" t="s">
        <v>285</v>
      </c>
      <c r="D1340" s="478">
        <v>4.9000000000000004</v>
      </c>
      <c r="E1340" s="478"/>
      <c r="F1340" s="478"/>
      <c r="G1340" s="478"/>
      <c r="H1340" s="478">
        <v>4.9000000000000004</v>
      </c>
      <c r="I1340" s="478"/>
      <c r="J1340" s="478"/>
      <c r="K1340" s="478"/>
      <c r="L1340" s="478"/>
      <c r="M1340" s="478"/>
      <c r="N1340" s="478"/>
      <c r="O1340" s="478"/>
      <c r="P1340" s="478"/>
      <c r="Q1340" s="478"/>
      <c r="R1340" s="478"/>
      <c r="S1340" s="478"/>
      <c r="T1340" s="478"/>
      <c r="U1340" s="478"/>
      <c r="V1340" s="478"/>
      <c r="W1340" s="478"/>
      <c r="X1340" s="478">
        <v>0</v>
      </c>
      <c r="Y1340" s="478"/>
      <c r="Z1340" s="478"/>
      <c r="AA1340" s="478"/>
      <c r="AB1340" s="478"/>
      <c r="AC1340" s="478"/>
      <c r="AD1340" s="478"/>
      <c r="AE1340" s="478"/>
      <c r="AF1340" s="478"/>
      <c r="AG1340" s="478"/>
      <c r="AH1340" s="478"/>
      <c r="AI1340" s="478"/>
      <c r="AJ1340" s="478"/>
      <c r="AK1340" s="478"/>
      <c r="AL1340" s="478"/>
      <c r="AM1340" s="478"/>
      <c r="AN1340" s="478"/>
      <c r="AO1340" s="478"/>
      <c r="AP1340" s="478"/>
      <c r="AQ1340" s="478"/>
      <c r="AR1340" s="478"/>
      <c r="AS1340" s="478"/>
      <c r="AT1340" s="478"/>
      <c r="AU1340" s="478"/>
      <c r="AV1340" s="478"/>
      <c r="AW1340" s="478"/>
      <c r="AX1340" s="478"/>
      <c r="AY1340" s="478"/>
      <c r="AZ1340" s="478"/>
      <c r="BA1340" s="478"/>
      <c r="BB1340" s="478"/>
      <c r="BC1340" s="478"/>
      <c r="BD1340" s="475" t="s">
        <v>1615</v>
      </c>
      <c r="BE1340" s="475" t="s">
        <v>1615</v>
      </c>
      <c r="BF1340" s="472">
        <v>2017</v>
      </c>
      <c r="BG1340" s="472"/>
      <c r="BH1340" s="472"/>
      <c r="BI1340" s="472"/>
      <c r="BJ1340" s="472"/>
      <c r="BK1340" s="472"/>
      <c r="BL1340" s="472"/>
      <c r="BM1340" s="472"/>
      <c r="BN1340" s="472"/>
      <c r="BO1340" s="472"/>
      <c r="BP1340" s="472"/>
      <c r="BQ1340" s="472"/>
      <c r="BR1340" s="472"/>
      <c r="BS1340" s="472"/>
      <c r="BT1340" s="472"/>
      <c r="BU1340" s="472"/>
      <c r="BV1340" s="472"/>
      <c r="BW1340" s="472"/>
      <c r="BX1340" s="472"/>
      <c r="BY1340" s="472"/>
      <c r="BZ1340" s="472"/>
      <c r="CA1340" s="472"/>
      <c r="CB1340" s="472"/>
      <c r="CC1340" s="472"/>
      <c r="CD1340" s="472"/>
      <c r="CE1340" s="472"/>
      <c r="CF1340" s="472"/>
      <c r="CG1340" s="472"/>
      <c r="CH1340" s="472"/>
      <c r="CI1340" s="472"/>
      <c r="CJ1340" s="472"/>
      <c r="CK1340" s="472"/>
      <c r="CL1340" s="472"/>
      <c r="CM1340" s="472"/>
      <c r="CN1340" s="472"/>
      <c r="CO1340" s="472"/>
      <c r="CP1340" s="472"/>
      <c r="CQ1340" s="472"/>
      <c r="CR1340" s="472"/>
      <c r="CS1340" s="472"/>
      <c r="CT1340" s="472"/>
      <c r="CU1340" s="472"/>
      <c r="CV1340" s="472"/>
      <c r="CW1340" s="472"/>
      <c r="CX1340" s="472"/>
      <c r="CY1340" s="472"/>
      <c r="CZ1340" s="472"/>
      <c r="DA1340" s="472"/>
      <c r="DB1340" s="472"/>
      <c r="DC1340" s="472"/>
      <c r="DD1340" s="472"/>
      <c r="DE1340" s="472"/>
      <c r="DF1340" s="472"/>
      <c r="DG1340" s="472"/>
      <c r="DH1340" s="472"/>
      <c r="DI1340" s="472"/>
      <c r="DJ1340" s="472"/>
      <c r="DK1340" s="472"/>
      <c r="DL1340" s="472"/>
      <c r="DM1340" s="472"/>
      <c r="DN1340" s="472"/>
      <c r="DO1340" s="472"/>
      <c r="DP1340" s="472"/>
      <c r="DQ1340" s="472"/>
      <c r="DR1340" s="472"/>
      <c r="DS1340" s="472"/>
      <c r="DT1340" s="472"/>
      <c r="DU1340" s="472"/>
      <c r="DV1340" s="472"/>
      <c r="DW1340" s="472"/>
      <c r="DX1340" s="472"/>
      <c r="DY1340" s="472"/>
      <c r="DZ1340" s="472"/>
      <c r="EA1340" s="472"/>
      <c r="EB1340" s="472"/>
      <c r="EC1340" s="472"/>
      <c r="ED1340" s="472"/>
      <c r="EE1340" s="472"/>
      <c r="EF1340" s="472"/>
      <c r="EG1340" s="472"/>
      <c r="EH1340" s="472"/>
      <c r="EI1340" s="472"/>
      <c r="EJ1340" s="472"/>
      <c r="EK1340" s="472"/>
      <c r="EL1340" s="472"/>
      <c r="EM1340" s="472"/>
      <c r="EN1340" s="472"/>
      <c r="EO1340" s="472"/>
      <c r="EP1340" s="472"/>
      <c r="EQ1340" s="472"/>
      <c r="ER1340" s="472"/>
      <c r="ES1340" s="472"/>
      <c r="ET1340" s="472"/>
      <c r="EU1340" s="472"/>
      <c r="EV1340" s="472"/>
      <c r="EW1340" s="472"/>
      <c r="EX1340" s="472"/>
      <c r="EY1340" s="472"/>
      <c r="EZ1340" s="472"/>
      <c r="FA1340" s="472"/>
      <c r="FB1340" s="472"/>
      <c r="FC1340" s="472"/>
      <c r="FD1340" s="472"/>
      <c r="FE1340" s="472"/>
      <c r="FF1340" s="472"/>
      <c r="FG1340" s="472"/>
      <c r="FH1340" s="472"/>
      <c r="FI1340" s="472"/>
      <c r="FJ1340" s="472"/>
      <c r="FK1340" s="472"/>
      <c r="FL1340" s="472"/>
      <c r="FM1340" s="472"/>
      <c r="FN1340" s="472"/>
      <c r="FO1340" s="472"/>
      <c r="FP1340" s="472"/>
      <c r="FQ1340" s="472"/>
      <c r="FR1340" s="472"/>
      <c r="FS1340" s="472"/>
      <c r="FT1340" s="472"/>
      <c r="FU1340" s="472"/>
      <c r="FV1340" s="472"/>
      <c r="FW1340" s="472"/>
      <c r="FX1340" s="472"/>
      <c r="FY1340" s="472"/>
      <c r="FZ1340" s="472"/>
      <c r="GA1340" s="472"/>
      <c r="GB1340" s="472"/>
      <c r="GC1340" s="472"/>
      <c r="GD1340" s="472"/>
      <c r="GE1340" s="472"/>
      <c r="GF1340" s="472"/>
      <c r="GG1340" s="472"/>
      <c r="GH1340" s="472"/>
      <c r="GI1340" s="472"/>
      <c r="GJ1340" s="472"/>
      <c r="GK1340" s="472"/>
      <c r="GL1340" s="472"/>
      <c r="GM1340" s="472"/>
      <c r="GN1340" s="472"/>
      <c r="GO1340" s="472"/>
      <c r="GP1340" s="472"/>
      <c r="GQ1340" s="472"/>
      <c r="GR1340" s="472"/>
      <c r="GS1340" s="472"/>
      <c r="GT1340" s="472"/>
      <c r="GU1340" s="472"/>
      <c r="GV1340" s="472"/>
    </row>
    <row r="1341" spans="1:204" s="473" customFormat="1" x14ac:dyDescent="0.2">
      <c r="A1341" s="533"/>
      <c r="B1341" s="484" t="s">
        <v>4011</v>
      </c>
      <c r="C1341" s="475" t="s">
        <v>285</v>
      </c>
      <c r="D1341" s="478">
        <v>1.8</v>
      </c>
      <c r="E1341" s="478"/>
      <c r="F1341" s="478"/>
      <c r="G1341" s="478"/>
      <c r="H1341" s="478"/>
      <c r="I1341" s="478"/>
      <c r="J1341" s="478"/>
      <c r="K1341" s="478"/>
      <c r="L1341" s="478">
        <v>1.8</v>
      </c>
      <c r="M1341" s="478"/>
      <c r="N1341" s="478"/>
      <c r="O1341" s="478"/>
      <c r="P1341" s="478"/>
      <c r="Q1341" s="478"/>
      <c r="R1341" s="478"/>
      <c r="S1341" s="478"/>
      <c r="T1341" s="478"/>
      <c r="U1341" s="478"/>
      <c r="V1341" s="478"/>
      <c r="W1341" s="478"/>
      <c r="X1341" s="478">
        <v>0</v>
      </c>
      <c r="Y1341" s="478"/>
      <c r="Z1341" s="478"/>
      <c r="AA1341" s="478"/>
      <c r="AB1341" s="478"/>
      <c r="AC1341" s="478"/>
      <c r="AD1341" s="478"/>
      <c r="AE1341" s="478"/>
      <c r="AF1341" s="478"/>
      <c r="AG1341" s="478"/>
      <c r="AH1341" s="478"/>
      <c r="AI1341" s="478"/>
      <c r="AJ1341" s="478"/>
      <c r="AK1341" s="478"/>
      <c r="AL1341" s="478"/>
      <c r="AM1341" s="478"/>
      <c r="AN1341" s="478"/>
      <c r="AO1341" s="478"/>
      <c r="AP1341" s="478"/>
      <c r="AQ1341" s="478"/>
      <c r="AR1341" s="478"/>
      <c r="AS1341" s="478"/>
      <c r="AT1341" s="478"/>
      <c r="AU1341" s="478"/>
      <c r="AV1341" s="478"/>
      <c r="AW1341" s="478"/>
      <c r="AX1341" s="478"/>
      <c r="AY1341" s="478"/>
      <c r="AZ1341" s="478"/>
      <c r="BA1341" s="478"/>
      <c r="BB1341" s="478"/>
      <c r="BC1341" s="478"/>
      <c r="BD1341" s="475" t="s">
        <v>1615</v>
      </c>
      <c r="BE1341" s="475" t="s">
        <v>4012</v>
      </c>
      <c r="BF1341" s="472">
        <v>2017</v>
      </c>
      <c r="BG1341" s="472"/>
      <c r="BH1341" s="472"/>
      <c r="BI1341" s="472"/>
      <c r="BJ1341" s="472"/>
      <c r="BK1341" s="472"/>
      <c r="BL1341" s="472"/>
      <c r="BM1341" s="472"/>
      <c r="BN1341" s="472"/>
      <c r="BO1341" s="472"/>
      <c r="BP1341" s="472"/>
      <c r="BQ1341" s="472"/>
      <c r="BR1341" s="472"/>
      <c r="BS1341" s="472"/>
      <c r="BT1341" s="472"/>
      <c r="BU1341" s="472"/>
      <c r="BV1341" s="472"/>
      <c r="BW1341" s="472"/>
      <c r="BX1341" s="472"/>
      <c r="BY1341" s="472"/>
      <c r="BZ1341" s="472"/>
      <c r="CA1341" s="472"/>
      <c r="CB1341" s="472"/>
      <c r="CC1341" s="472"/>
      <c r="CD1341" s="472"/>
      <c r="CE1341" s="472"/>
      <c r="CF1341" s="472"/>
      <c r="CG1341" s="472"/>
      <c r="CH1341" s="472"/>
      <c r="CI1341" s="472"/>
      <c r="CJ1341" s="472"/>
      <c r="CK1341" s="472"/>
      <c r="CL1341" s="472"/>
      <c r="CM1341" s="472"/>
      <c r="CN1341" s="472"/>
      <c r="CO1341" s="472"/>
      <c r="CP1341" s="472"/>
      <c r="CQ1341" s="472"/>
      <c r="CR1341" s="472"/>
      <c r="CS1341" s="472"/>
      <c r="CT1341" s="472"/>
      <c r="CU1341" s="472"/>
      <c r="CV1341" s="472"/>
      <c r="CW1341" s="472"/>
      <c r="CX1341" s="472"/>
      <c r="CY1341" s="472"/>
      <c r="CZ1341" s="472"/>
      <c r="DA1341" s="472"/>
      <c r="DB1341" s="472"/>
      <c r="DC1341" s="472"/>
      <c r="DD1341" s="472"/>
      <c r="DE1341" s="472"/>
      <c r="DF1341" s="472"/>
      <c r="DG1341" s="472"/>
      <c r="DH1341" s="472"/>
      <c r="DI1341" s="472"/>
      <c r="DJ1341" s="472"/>
      <c r="DK1341" s="472"/>
      <c r="DL1341" s="472"/>
      <c r="DM1341" s="472"/>
      <c r="DN1341" s="472"/>
      <c r="DO1341" s="472"/>
      <c r="DP1341" s="472"/>
      <c r="DQ1341" s="472"/>
      <c r="DR1341" s="472"/>
      <c r="DS1341" s="472"/>
      <c r="DT1341" s="472"/>
      <c r="DU1341" s="472"/>
      <c r="DV1341" s="472"/>
      <c r="DW1341" s="472"/>
      <c r="DX1341" s="472"/>
      <c r="DY1341" s="472"/>
      <c r="DZ1341" s="472"/>
      <c r="EA1341" s="472"/>
      <c r="EB1341" s="472"/>
      <c r="EC1341" s="472"/>
      <c r="ED1341" s="472"/>
      <c r="EE1341" s="472"/>
      <c r="EF1341" s="472"/>
      <c r="EG1341" s="472"/>
      <c r="EH1341" s="472"/>
      <c r="EI1341" s="472"/>
      <c r="EJ1341" s="472"/>
      <c r="EK1341" s="472"/>
      <c r="EL1341" s="472"/>
      <c r="EM1341" s="472"/>
      <c r="EN1341" s="472"/>
      <c r="EO1341" s="472"/>
      <c r="EP1341" s="472"/>
      <c r="EQ1341" s="472"/>
      <c r="ER1341" s="472"/>
      <c r="ES1341" s="472"/>
      <c r="ET1341" s="472"/>
      <c r="EU1341" s="472"/>
      <c r="EV1341" s="472"/>
      <c r="EW1341" s="472"/>
      <c r="EX1341" s="472"/>
      <c r="EY1341" s="472"/>
      <c r="EZ1341" s="472"/>
      <c r="FA1341" s="472"/>
      <c r="FB1341" s="472"/>
      <c r="FC1341" s="472"/>
      <c r="FD1341" s="472"/>
      <c r="FE1341" s="472"/>
      <c r="FF1341" s="472"/>
      <c r="FG1341" s="472"/>
      <c r="FH1341" s="472"/>
      <c r="FI1341" s="472"/>
      <c r="FJ1341" s="472"/>
      <c r="FK1341" s="472"/>
      <c r="FL1341" s="472"/>
      <c r="FM1341" s="472"/>
      <c r="FN1341" s="472"/>
      <c r="FO1341" s="472"/>
      <c r="FP1341" s="472"/>
      <c r="FQ1341" s="472"/>
      <c r="FR1341" s="472"/>
      <c r="FS1341" s="472"/>
      <c r="FT1341" s="472"/>
      <c r="FU1341" s="472"/>
      <c r="FV1341" s="472"/>
      <c r="FW1341" s="472"/>
      <c r="FX1341" s="472"/>
      <c r="FY1341" s="472"/>
      <c r="FZ1341" s="472"/>
      <c r="GA1341" s="472"/>
      <c r="GB1341" s="472"/>
      <c r="GC1341" s="472"/>
      <c r="GD1341" s="472"/>
      <c r="GE1341" s="472"/>
      <c r="GF1341" s="472"/>
      <c r="GG1341" s="472"/>
      <c r="GH1341" s="472"/>
      <c r="GI1341" s="472"/>
      <c r="GJ1341" s="472"/>
      <c r="GK1341" s="472"/>
      <c r="GL1341" s="472"/>
      <c r="GM1341" s="472"/>
      <c r="GN1341" s="472"/>
      <c r="GO1341" s="472"/>
      <c r="GP1341" s="472"/>
      <c r="GQ1341" s="472"/>
      <c r="GR1341" s="472"/>
      <c r="GS1341" s="472"/>
      <c r="GT1341" s="472"/>
      <c r="GU1341" s="472"/>
      <c r="GV1341" s="472"/>
    </row>
    <row r="1342" spans="1:204" s="473" customFormat="1" ht="32" x14ac:dyDescent="0.2">
      <c r="A1342" s="533"/>
      <c r="B1342" s="484" t="s">
        <v>4013</v>
      </c>
      <c r="C1342" s="475" t="s">
        <v>285</v>
      </c>
      <c r="D1342" s="478">
        <v>21.799999999999997</v>
      </c>
      <c r="E1342" s="478"/>
      <c r="F1342" s="478"/>
      <c r="G1342" s="478"/>
      <c r="H1342" s="478"/>
      <c r="I1342" s="478"/>
      <c r="J1342" s="478"/>
      <c r="K1342" s="478"/>
      <c r="L1342" s="478"/>
      <c r="M1342" s="478"/>
      <c r="N1342" s="478"/>
      <c r="O1342" s="478"/>
      <c r="P1342" s="478"/>
      <c r="Q1342" s="478"/>
      <c r="R1342" s="478"/>
      <c r="S1342" s="478"/>
      <c r="T1342" s="478"/>
      <c r="U1342" s="478"/>
      <c r="V1342" s="478"/>
      <c r="W1342" s="478"/>
      <c r="X1342" s="478">
        <v>0</v>
      </c>
      <c r="Y1342" s="478"/>
      <c r="Z1342" s="478"/>
      <c r="AA1342" s="478"/>
      <c r="AB1342" s="478"/>
      <c r="AC1342" s="478"/>
      <c r="AD1342" s="478"/>
      <c r="AE1342" s="478"/>
      <c r="AF1342" s="478"/>
      <c r="AG1342" s="478"/>
      <c r="AH1342" s="478"/>
      <c r="AI1342" s="478"/>
      <c r="AJ1342" s="478"/>
      <c r="AK1342" s="478"/>
      <c r="AL1342" s="478"/>
      <c r="AM1342" s="478"/>
      <c r="AN1342" s="478"/>
      <c r="AO1342" s="478"/>
      <c r="AP1342" s="478"/>
      <c r="AQ1342" s="478"/>
      <c r="AR1342" s="478"/>
      <c r="AS1342" s="478"/>
      <c r="AT1342" s="478"/>
      <c r="AU1342" s="478"/>
      <c r="AV1342" s="478"/>
      <c r="AW1342" s="478"/>
      <c r="AX1342" s="478"/>
      <c r="AY1342" s="478"/>
      <c r="AZ1342" s="478"/>
      <c r="BA1342" s="478"/>
      <c r="BB1342" s="478"/>
      <c r="BC1342" s="478"/>
      <c r="BD1342" s="475" t="s">
        <v>1615</v>
      </c>
      <c r="BE1342" s="475"/>
      <c r="BF1342" s="472"/>
      <c r="BG1342" s="472"/>
      <c r="BH1342" s="472"/>
      <c r="BI1342" s="472"/>
      <c r="BJ1342" s="472"/>
      <c r="BK1342" s="472"/>
      <c r="BL1342" s="472"/>
      <c r="BM1342" s="472"/>
      <c r="BN1342" s="472"/>
      <c r="BO1342" s="472"/>
      <c r="BP1342" s="472"/>
      <c r="BQ1342" s="472"/>
      <c r="BR1342" s="472"/>
      <c r="BS1342" s="472"/>
      <c r="BT1342" s="472"/>
      <c r="BU1342" s="472"/>
      <c r="BV1342" s="472"/>
      <c r="BW1342" s="472"/>
      <c r="BX1342" s="472"/>
      <c r="BY1342" s="472"/>
      <c r="BZ1342" s="472"/>
      <c r="CA1342" s="472"/>
      <c r="CB1342" s="472"/>
      <c r="CC1342" s="472"/>
      <c r="CD1342" s="472"/>
      <c r="CE1342" s="472"/>
      <c r="CF1342" s="472"/>
      <c r="CG1342" s="472"/>
      <c r="CH1342" s="472"/>
      <c r="CI1342" s="472"/>
      <c r="CJ1342" s="472"/>
      <c r="CK1342" s="472"/>
      <c r="CL1342" s="472"/>
      <c r="CM1342" s="472"/>
      <c r="CN1342" s="472"/>
      <c r="CO1342" s="472"/>
      <c r="CP1342" s="472"/>
      <c r="CQ1342" s="472"/>
      <c r="CR1342" s="472"/>
      <c r="CS1342" s="472"/>
      <c r="CT1342" s="472"/>
      <c r="CU1342" s="472"/>
      <c r="CV1342" s="472"/>
      <c r="CW1342" s="472"/>
      <c r="CX1342" s="472"/>
      <c r="CY1342" s="472"/>
      <c r="CZ1342" s="472"/>
      <c r="DA1342" s="472"/>
      <c r="DB1342" s="472"/>
      <c r="DC1342" s="472"/>
      <c r="DD1342" s="472"/>
      <c r="DE1342" s="472"/>
      <c r="DF1342" s="472"/>
      <c r="DG1342" s="472"/>
      <c r="DH1342" s="472"/>
      <c r="DI1342" s="472"/>
      <c r="DJ1342" s="472"/>
      <c r="DK1342" s="472"/>
      <c r="DL1342" s="472"/>
      <c r="DM1342" s="472"/>
      <c r="DN1342" s="472"/>
      <c r="DO1342" s="472"/>
      <c r="DP1342" s="472"/>
      <c r="DQ1342" s="472"/>
      <c r="DR1342" s="472"/>
      <c r="DS1342" s="472"/>
      <c r="DT1342" s="472"/>
      <c r="DU1342" s="472"/>
      <c r="DV1342" s="472"/>
      <c r="DW1342" s="472"/>
      <c r="DX1342" s="472"/>
      <c r="DY1342" s="472"/>
      <c r="DZ1342" s="472"/>
      <c r="EA1342" s="472"/>
      <c r="EB1342" s="472"/>
      <c r="EC1342" s="472"/>
      <c r="ED1342" s="472"/>
      <c r="EE1342" s="472"/>
      <c r="EF1342" s="472"/>
      <c r="EG1342" s="472"/>
      <c r="EH1342" s="472"/>
      <c r="EI1342" s="472"/>
      <c r="EJ1342" s="472"/>
      <c r="EK1342" s="472"/>
      <c r="EL1342" s="472"/>
      <c r="EM1342" s="472"/>
      <c r="EN1342" s="472"/>
      <c r="EO1342" s="472"/>
      <c r="EP1342" s="472"/>
      <c r="EQ1342" s="472"/>
      <c r="ER1342" s="472"/>
      <c r="ES1342" s="472"/>
      <c r="ET1342" s="472"/>
      <c r="EU1342" s="472"/>
      <c r="EV1342" s="472"/>
      <c r="EW1342" s="472"/>
      <c r="EX1342" s="472"/>
      <c r="EY1342" s="472"/>
      <c r="EZ1342" s="472"/>
      <c r="FA1342" s="472"/>
      <c r="FB1342" s="472"/>
      <c r="FC1342" s="472"/>
      <c r="FD1342" s="472"/>
      <c r="FE1342" s="472"/>
      <c r="FF1342" s="472"/>
      <c r="FG1342" s="472"/>
      <c r="FH1342" s="472"/>
      <c r="FI1342" s="472"/>
      <c r="FJ1342" s="472"/>
      <c r="FK1342" s="472"/>
      <c r="FL1342" s="472"/>
      <c r="FM1342" s="472"/>
      <c r="FN1342" s="472"/>
      <c r="FO1342" s="472"/>
      <c r="FP1342" s="472"/>
      <c r="FQ1342" s="472"/>
      <c r="FR1342" s="472"/>
      <c r="FS1342" s="472"/>
      <c r="FT1342" s="472"/>
      <c r="FU1342" s="472"/>
      <c r="FV1342" s="472"/>
      <c r="FW1342" s="472"/>
      <c r="FX1342" s="472"/>
      <c r="FY1342" s="472"/>
      <c r="FZ1342" s="472"/>
      <c r="GA1342" s="472"/>
      <c r="GB1342" s="472"/>
      <c r="GC1342" s="472"/>
      <c r="GD1342" s="472"/>
      <c r="GE1342" s="472"/>
      <c r="GF1342" s="472"/>
      <c r="GG1342" s="472"/>
      <c r="GH1342" s="472"/>
      <c r="GI1342" s="472"/>
      <c r="GJ1342" s="472"/>
      <c r="GK1342" s="472"/>
      <c r="GL1342" s="472"/>
      <c r="GM1342" s="472"/>
      <c r="GN1342" s="472"/>
      <c r="GO1342" s="472"/>
      <c r="GP1342" s="472"/>
      <c r="GQ1342" s="472"/>
      <c r="GR1342" s="472"/>
      <c r="GS1342" s="472"/>
      <c r="GT1342" s="472"/>
      <c r="GU1342" s="472"/>
      <c r="GV1342" s="472"/>
    </row>
    <row r="1343" spans="1:204" s="473" customFormat="1" ht="32" x14ac:dyDescent="0.2">
      <c r="A1343" s="533"/>
      <c r="B1343" s="484" t="s">
        <v>4014</v>
      </c>
      <c r="C1343" s="475" t="s">
        <v>285</v>
      </c>
      <c r="D1343" s="478">
        <v>2.1</v>
      </c>
      <c r="E1343" s="478"/>
      <c r="F1343" s="478"/>
      <c r="G1343" s="478"/>
      <c r="H1343" s="478"/>
      <c r="I1343" s="478"/>
      <c r="J1343" s="478"/>
      <c r="K1343" s="478"/>
      <c r="L1343" s="478"/>
      <c r="M1343" s="478"/>
      <c r="N1343" s="478"/>
      <c r="O1343" s="478"/>
      <c r="P1343" s="478"/>
      <c r="Q1343" s="478"/>
      <c r="R1343" s="478"/>
      <c r="S1343" s="478"/>
      <c r="T1343" s="478"/>
      <c r="U1343" s="478"/>
      <c r="V1343" s="478"/>
      <c r="W1343" s="478"/>
      <c r="X1343" s="478">
        <v>0</v>
      </c>
      <c r="Y1343" s="478"/>
      <c r="Z1343" s="478"/>
      <c r="AA1343" s="478"/>
      <c r="AB1343" s="478"/>
      <c r="AC1343" s="478"/>
      <c r="AD1343" s="478"/>
      <c r="AE1343" s="478"/>
      <c r="AF1343" s="478"/>
      <c r="AG1343" s="478"/>
      <c r="AH1343" s="478"/>
      <c r="AI1343" s="478"/>
      <c r="AJ1343" s="478"/>
      <c r="AK1343" s="478"/>
      <c r="AL1343" s="478"/>
      <c r="AM1343" s="478"/>
      <c r="AN1343" s="478"/>
      <c r="AO1343" s="478"/>
      <c r="AP1343" s="478"/>
      <c r="AQ1343" s="478"/>
      <c r="AR1343" s="478"/>
      <c r="AS1343" s="478"/>
      <c r="AT1343" s="478"/>
      <c r="AU1343" s="478"/>
      <c r="AV1343" s="478"/>
      <c r="AW1343" s="478"/>
      <c r="AX1343" s="478"/>
      <c r="AY1343" s="478"/>
      <c r="AZ1343" s="478"/>
      <c r="BA1343" s="478">
        <v>2.1</v>
      </c>
      <c r="BB1343" s="478"/>
      <c r="BC1343" s="478"/>
      <c r="BD1343" s="475" t="s">
        <v>3006</v>
      </c>
      <c r="BE1343" s="475" t="s">
        <v>3006</v>
      </c>
      <c r="BF1343" s="472">
        <v>2017</v>
      </c>
      <c r="BG1343" s="472"/>
      <c r="BH1343" s="472"/>
      <c r="BI1343" s="472"/>
      <c r="BJ1343" s="472"/>
      <c r="BK1343" s="472"/>
      <c r="BL1343" s="472"/>
      <c r="BM1343" s="472"/>
      <c r="BN1343" s="472"/>
      <c r="BO1343" s="472"/>
      <c r="BP1343" s="472"/>
      <c r="BQ1343" s="472"/>
      <c r="BR1343" s="472"/>
      <c r="BS1343" s="472"/>
      <c r="BT1343" s="472"/>
      <c r="BU1343" s="472"/>
      <c r="BV1343" s="472"/>
      <c r="BW1343" s="472"/>
      <c r="BX1343" s="472"/>
      <c r="BY1343" s="472"/>
      <c r="BZ1343" s="472"/>
      <c r="CA1343" s="472"/>
      <c r="CB1343" s="472"/>
      <c r="CC1343" s="472"/>
      <c r="CD1343" s="472"/>
      <c r="CE1343" s="472"/>
      <c r="CF1343" s="472"/>
      <c r="CG1343" s="472"/>
      <c r="CH1343" s="472"/>
      <c r="CI1343" s="472"/>
      <c r="CJ1343" s="472"/>
      <c r="CK1343" s="472"/>
      <c r="CL1343" s="472"/>
      <c r="CM1343" s="472"/>
      <c r="CN1343" s="472"/>
      <c r="CO1343" s="472"/>
      <c r="CP1343" s="472"/>
      <c r="CQ1343" s="472"/>
      <c r="CR1343" s="472"/>
      <c r="CS1343" s="472"/>
      <c r="CT1343" s="472"/>
      <c r="CU1343" s="472"/>
      <c r="CV1343" s="472"/>
      <c r="CW1343" s="472"/>
      <c r="CX1343" s="472"/>
      <c r="CY1343" s="472"/>
      <c r="CZ1343" s="472"/>
      <c r="DA1343" s="472"/>
      <c r="DB1343" s="472"/>
      <c r="DC1343" s="472"/>
      <c r="DD1343" s="472"/>
      <c r="DE1343" s="472"/>
      <c r="DF1343" s="472"/>
      <c r="DG1343" s="472"/>
      <c r="DH1343" s="472"/>
      <c r="DI1343" s="472"/>
      <c r="DJ1343" s="472"/>
      <c r="DK1343" s="472"/>
      <c r="DL1343" s="472"/>
      <c r="DM1343" s="472"/>
      <c r="DN1343" s="472"/>
      <c r="DO1343" s="472"/>
      <c r="DP1343" s="472"/>
      <c r="DQ1343" s="472"/>
      <c r="DR1343" s="472"/>
      <c r="DS1343" s="472"/>
      <c r="DT1343" s="472"/>
      <c r="DU1343" s="472"/>
      <c r="DV1343" s="472"/>
      <c r="DW1343" s="472"/>
      <c r="DX1343" s="472"/>
      <c r="DY1343" s="472"/>
      <c r="DZ1343" s="472"/>
      <c r="EA1343" s="472"/>
      <c r="EB1343" s="472"/>
      <c r="EC1343" s="472"/>
      <c r="ED1343" s="472"/>
      <c r="EE1343" s="472"/>
      <c r="EF1343" s="472"/>
      <c r="EG1343" s="472"/>
      <c r="EH1343" s="472"/>
      <c r="EI1343" s="472"/>
      <c r="EJ1343" s="472"/>
      <c r="EK1343" s="472"/>
      <c r="EL1343" s="472"/>
      <c r="EM1343" s="472"/>
      <c r="EN1343" s="472"/>
      <c r="EO1343" s="472"/>
      <c r="EP1343" s="472"/>
      <c r="EQ1343" s="472"/>
      <c r="ER1343" s="472"/>
      <c r="ES1343" s="472"/>
      <c r="ET1343" s="472"/>
      <c r="EU1343" s="472"/>
      <c r="EV1343" s="472"/>
      <c r="EW1343" s="472"/>
      <c r="EX1343" s="472"/>
      <c r="EY1343" s="472"/>
      <c r="EZ1343" s="472"/>
      <c r="FA1343" s="472"/>
      <c r="FB1343" s="472"/>
      <c r="FC1343" s="472"/>
      <c r="FD1343" s="472"/>
      <c r="FE1343" s="472"/>
      <c r="FF1343" s="472"/>
      <c r="FG1343" s="472"/>
      <c r="FH1343" s="472"/>
      <c r="FI1343" s="472"/>
      <c r="FJ1343" s="472"/>
      <c r="FK1343" s="472"/>
      <c r="FL1343" s="472"/>
      <c r="FM1343" s="472"/>
      <c r="FN1343" s="472"/>
      <c r="FO1343" s="472"/>
      <c r="FP1343" s="472"/>
      <c r="FQ1343" s="472"/>
      <c r="FR1343" s="472"/>
      <c r="FS1343" s="472"/>
      <c r="FT1343" s="472"/>
      <c r="FU1343" s="472"/>
      <c r="FV1343" s="472"/>
      <c r="FW1343" s="472"/>
      <c r="FX1343" s="472"/>
      <c r="FY1343" s="472"/>
      <c r="FZ1343" s="472"/>
      <c r="GA1343" s="472"/>
      <c r="GB1343" s="472"/>
      <c r="GC1343" s="472"/>
      <c r="GD1343" s="472"/>
      <c r="GE1343" s="472"/>
      <c r="GF1343" s="472"/>
      <c r="GG1343" s="472"/>
      <c r="GH1343" s="472"/>
      <c r="GI1343" s="472"/>
      <c r="GJ1343" s="472"/>
      <c r="GK1343" s="472"/>
      <c r="GL1343" s="472"/>
      <c r="GM1343" s="472"/>
      <c r="GN1343" s="472"/>
      <c r="GO1343" s="472"/>
      <c r="GP1343" s="472"/>
      <c r="GQ1343" s="472"/>
      <c r="GR1343" s="472"/>
      <c r="GS1343" s="472"/>
      <c r="GT1343" s="472"/>
      <c r="GU1343" s="472"/>
      <c r="GV1343" s="472"/>
    </row>
    <row r="1344" spans="1:204" s="473" customFormat="1" x14ac:dyDescent="0.2">
      <c r="A1344" s="533"/>
      <c r="B1344" s="484" t="s">
        <v>845</v>
      </c>
      <c r="C1344" s="475" t="s">
        <v>285</v>
      </c>
      <c r="D1344" s="478">
        <v>76.930000000000007</v>
      </c>
      <c r="E1344" s="478">
        <v>0</v>
      </c>
      <c r="F1344" s="478"/>
      <c r="G1344" s="478">
        <v>5</v>
      </c>
      <c r="H1344" s="478">
        <v>0</v>
      </c>
      <c r="I1344" s="478">
        <v>0</v>
      </c>
      <c r="J1344" s="478">
        <v>0</v>
      </c>
      <c r="K1344" s="478">
        <v>0</v>
      </c>
      <c r="L1344" s="478">
        <v>0</v>
      </c>
      <c r="M1344" s="478">
        <v>30</v>
      </c>
      <c r="N1344" s="478"/>
      <c r="O1344" s="478"/>
      <c r="P1344" s="478"/>
      <c r="Q1344" s="478"/>
      <c r="R1344" s="478"/>
      <c r="S1344" s="478"/>
      <c r="T1344" s="478"/>
      <c r="U1344" s="478">
        <v>0</v>
      </c>
      <c r="V1344" s="478">
        <v>0</v>
      </c>
      <c r="W1344" s="478"/>
      <c r="X1344" s="478">
        <v>0</v>
      </c>
      <c r="Y1344" s="478">
        <v>0</v>
      </c>
      <c r="Z1344" s="478"/>
      <c r="AA1344" s="478"/>
      <c r="AB1344" s="478"/>
      <c r="AC1344" s="478"/>
      <c r="AD1344" s="478"/>
      <c r="AE1344" s="478">
        <v>0</v>
      </c>
      <c r="AF1344" s="478">
        <v>0</v>
      </c>
      <c r="AG1344" s="478"/>
      <c r="AH1344" s="478"/>
      <c r="AI1344" s="478">
        <v>0</v>
      </c>
      <c r="AJ1344" s="478"/>
      <c r="AK1344" s="478"/>
      <c r="AL1344" s="478"/>
      <c r="AM1344" s="478">
        <v>0</v>
      </c>
      <c r="AN1344" s="478">
        <v>0</v>
      </c>
      <c r="AO1344" s="478">
        <v>0</v>
      </c>
      <c r="AP1344" s="478"/>
      <c r="AQ1344" s="478"/>
      <c r="AR1344" s="478"/>
      <c r="AS1344" s="478">
        <v>0</v>
      </c>
      <c r="AT1344" s="478"/>
      <c r="AU1344" s="478">
        <v>0</v>
      </c>
      <c r="AV1344" s="478"/>
      <c r="AW1344" s="478"/>
      <c r="AX1344" s="478">
        <v>0</v>
      </c>
      <c r="AY1344" s="478">
        <v>0</v>
      </c>
      <c r="AZ1344" s="478"/>
      <c r="BA1344" s="478">
        <v>0</v>
      </c>
      <c r="BB1344" s="478">
        <v>0</v>
      </c>
      <c r="BC1344" s="478">
        <v>0</v>
      </c>
      <c r="BD1344" s="475" t="s">
        <v>357</v>
      </c>
      <c r="BE1344" s="475"/>
      <c r="BF1344" s="472"/>
      <c r="BG1344" s="472"/>
      <c r="BH1344" s="472"/>
      <c r="BI1344" s="472"/>
      <c r="BJ1344" s="472"/>
      <c r="BK1344" s="472"/>
      <c r="BL1344" s="472"/>
      <c r="BM1344" s="472"/>
      <c r="BN1344" s="472"/>
      <c r="BO1344" s="472"/>
      <c r="BP1344" s="472"/>
      <c r="BQ1344" s="472"/>
      <c r="BR1344" s="472"/>
      <c r="BS1344" s="472"/>
      <c r="BT1344" s="472"/>
      <c r="BU1344" s="472"/>
      <c r="BV1344" s="472"/>
      <c r="BW1344" s="472"/>
      <c r="BX1344" s="472"/>
      <c r="BY1344" s="472"/>
      <c r="BZ1344" s="472"/>
      <c r="CA1344" s="472"/>
      <c r="CB1344" s="472"/>
      <c r="CC1344" s="472"/>
      <c r="CD1344" s="472"/>
      <c r="CE1344" s="472"/>
      <c r="CF1344" s="472"/>
      <c r="CG1344" s="472"/>
      <c r="CH1344" s="472"/>
      <c r="CI1344" s="472"/>
      <c r="CJ1344" s="472"/>
      <c r="CK1344" s="472"/>
      <c r="CL1344" s="472"/>
      <c r="CM1344" s="472"/>
      <c r="CN1344" s="472"/>
      <c r="CO1344" s="472"/>
      <c r="CP1344" s="472"/>
      <c r="CQ1344" s="472"/>
      <c r="CR1344" s="472"/>
      <c r="CS1344" s="472"/>
      <c r="CT1344" s="472"/>
      <c r="CU1344" s="472"/>
      <c r="CV1344" s="472"/>
      <c r="CW1344" s="472"/>
      <c r="CX1344" s="472"/>
      <c r="CY1344" s="472"/>
      <c r="CZ1344" s="472"/>
      <c r="DA1344" s="472"/>
      <c r="DB1344" s="472"/>
      <c r="DC1344" s="472"/>
      <c r="DD1344" s="472"/>
      <c r="DE1344" s="472"/>
      <c r="DF1344" s="472"/>
      <c r="DG1344" s="472"/>
      <c r="DH1344" s="472"/>
      <c r="DI1344" s="472"/>
      <c r="DJ1344" s="472"/>
      <c r="DK1344" s="472"/>
      <c r="DL1344" s="472"/>
      <c r="DM1344" s="472"/>
      <c r="DN1344" s="472"/>
      <c r="DO1344" s="472"/>
      <c r="DP1344" s="472"/>
      <c r="DQ1344" s="472"/>
      <c r="DR1344" s="472"/>
      <c r="DS1344" s="472"/>
      <c r="DT1344" s="472"/>
      <c r="DU1344" s="472"/>
      <c r="DV1344" s="472"/>
      <c r="DW1344" s="472"/>
      <c r="DX1344" s="472"/>
      <c r="DY1344" s="472"/>
      <c r="DZ1344" s="472"/>
      <c r="EA1344" s="472"/>
      <c r="EB1344" s="472"/>
      <c r="EC1344" s="472"/>
      <c r="ED1344" s="472"/>
      <c r="EE1344" s="472"/>
      <c r="EF1344" s="472"/>
      <c r="EG1344" s="472"/>
      <c r="EH1344" s="472"/>
      <c r="EI1344" s="472"/>
      <c r="EJ1344" s="472"/>
      <c r="EK1344" s="472"/>
      <c r="EL1344" s="472"/>
      <c r="EM1344" s="472"/>
      <c r="EN1344" s="472"/>
      <c r="EO1344" s="472"/>
      <c r="EP1344" s="472"/>
      <c r="EQ1344" s="472"/>
      <c r="ER1344" s="472"/>
      <c r="ES1344" s="472"/>
      <c r="ET1344" s="472"/>
      <c r="EU1344" s="472"/>
      <c r="EV1344" s="472"/>
      <c r="EW1344" s="472"/>
      <c r="EX1344" s="472"/>
      <c r="EY1344" s="472"/>
      <c r="EZ1344" s="472"/>
      <c r="FA1344" s="472"/>
      <c r="FB1344" s="472"/>
      <c r="FC1344" s="472"/>
      <c r="FD1344" s="472"/>
      <c r="FE1344" s="472"/>
      <c r="FF1344" s="472"/>
      <c r="FG1344" s="472"/>
      <c r="FH1344" s="472"/>
      <c r="FI1344" s="472"/>
      <c r="FJ1344" s="472"/>
      <c r="FK1344" s="472"/>
      <c r="FL1344" s="472"/>
      <c r="FM1344" s="472"/>
      <c r="FN1344" s="472"/>
      <c r="FO1344" s="472"/>
      <c r="FP1344" s="472"/>
      <c r="FQ1344" s="472"/>
      <c r="FR1344" s="472"/>
      <c r="FS1344" s="472"/>
      <c r="FT1344" s="472"/>
      <c r="FU1344" s="472"/>
      <c r="FV1344" s="472"/>
      <c r="FW1344" s="472"/>
      <c r="FX1344" s="472"/>
      <c r="FY1344" s="472"/>
      <c r="FZ1344" s="472"/>
      <c r="GA1344" s="472"/>
      <c r="GB1344" s="472"/>
      <c r="GC1344" s="472"/>
      <c r="GD1344" s="472"/>
      <c r="GE1344" s="472"/>
      <c r="GF1344" s="472"/>
      <c r="GG1344" s="472"/>
      <c r="GH1344" s="472"/>
      <c r="GI1344" s="472"/>
      <c r="GJ1344" s="472"/>
      <c r="GK1344" s="472"/>
      <c r="GL1344" s="472"/>
      <c r="GM1344" s="472"/>
      <c r="GN1344" s="472"/>
      <c r="GO1344" s="472"/>
      <c r="GP1344" s="472"/>
      <c r="GQ1344" s="472"/>
      <c r="GR1344" s="472"/>
      <c r="GS1344" s="472"/>
      <c r="GT1344" s="472"/>
      <c r="GU1344" s="472"/>
      <c r="GV1344" s="472"/>
    </row>
    <row r="1345" spans="1:204" s="473" customFormat="1" ht="32" x14ac:dyDescent="0.2">
      <c r="A1345" s="476" t="s">
        <v>4015</v>
      </c>
      <c r="B1345" s="477" t="s">
        <v>4016</v>
      </c>
      <c r="C1345" s="475"/>
      <c r="D1345" s="478">
        <v>60.129999999999995</v>
      </c>
      <c r="E1345" s="478"/>
      <c r="F1345" s="478"/>
      <c r="G1345" s="478"/>
      <c r="H1345" s="478"/>
      <c r="I1345" s="478"/>
      <c r="J1345" s="478"/>
      <c r="K1345" s="478"/>
      <c r="L1345" s="478"/>
      <c r="M1345" s="478"/>
      <c r="N1345" s="478"/>
      <c r="O1345" s="478"/>
      <c r="P1345" s="478"/>
      <c r="Q1345" s="478"/>
      <c r="R1345" s="478"/>
      <c r="S1345" s="478"/>
      <c r="T1345" s="478"/>
      <c r="U1345" s="478"/>
      <c r="V1345" s="478"/>
      <c r="W1345" s="478"/>
      <c r="X1345" s="478">
        <v>0</v>
      </c>
      <c r="Y1345" s="478"/>
      <c r="Z1345" s="478"/>
      <c r="AA1345" s="478"/>
      <c r="AB1345" s="478"/>
      <c r="AC1345" s="478"/>
      <c r="AD1345" s="478"/>
      <c r="AE1345" s="478"/>
      <c r="AF1345" s="478"/>
      <c r="AG1345" s="478"/>
      <c r="AH1345" s="478"/>
      <c r="AI1345" s="478"/>
      <c r="AJ1345" s="478"/>
      <c r="AK1345" s="478"/>
      <c r="AL1345" s="478"/>
      <c r="AM1345" s="478"/>
      <c r="AN1345" s="478"/>
      <c r="AO1345" s="478"/>
      <c r="AP1345" s="478"/>
      <c r="AQ1345" s="478"/>
      <c r="AR1345" s="478"/>
      <c r="AS1345" s="478"/>
      <c r="AT1345" s="478"/>
      <c r="AU1345" s="478"/>
      <c r="AV1345" s="478"/>
      <c r="AW1345" s="478"/>
      <c r="AX1345" s="478"/>
      <c r="AY1345" s="478"/>
      <c r="AZ1345" s="478"/>
      <c r="BA1345" s="478"/>
      <c r="BB1345" s="478"/>
      <c r="BC1345" s="478"/>
      <c r="BD1345" s="475"/>
      <c r="BE1345" s="475"/>
      <c r="BF1345" s="472"/>
      <c r="BG1345" s="472">
        <v>0</v>
      </c>
      <c r="BH1345" s="472">
        <v>0</v>
      </c>
      <c r="BI1345" s="472"/>
      <c r="BJ1345" s="472"/>
      <c r="BK1345" s="472"/>
      <c r="BL1345" s="472"/>
      <c r="BM1345" s="472"/>
      <c r="BN1345" s="472"/>
      <c r="BO1345" s="472"/>
      <c r="BP1345" s="472"/>
      <c r="BQ1345" s="472"/>
      <c r="BR1345" s="472"/>
      <c r="BS1345" s="472"/>
      <c r="BT1345" s="472"/>
      <c r="BU1345" s="472"/>
      <c r="BV1345" s="472"/>
      <c r="BW1345" s="472"/>
      <c r="BX1345" s="472"/>
      <c r="BY1345" s="472"/>
      <c r="BZ1345" s="472"/>
      <c r="CA1345" s="472"/>
      <c r="CB1345" s="472"/>
      <c r="CC1345" s="472"/>
      <c r="CD1345" s="472"/>
      <c r="CE1345" s="472"/>
      <c r="CF1345" s="472"/>
      <c r="CG1345" s="472"/>
      <c r="CH1345" s="472"/>
      <c r="CI1345" s="472"/>
      <c r="CJ1345" s="472"/>
      <c r="CK1345" s="472"/>
      <c r="CL1345" s="472"/>
      <c r="CM1345" s="472"/>
      <c r="CN1345" s="472"/>
      <c r="CO1345" s="472"/>
      <c r="CP1345" s="472"/>
      <c r="CQ1345" s="472"/>
      <c r="CR1345" s="472"/>
      <c r="CS1345" s="472"/>
      <c r="CT1345" s="472"/>
      <c r="CU1345" s="472"/>
      <c r="CV1345" s="472"/>
      <c r="CW1345" s="472"/>
      <c r="CX1345" s="472"/>
      <c r="CY1345" s="472"/>
      <c r="CZ1345" s="472"/>
      <c r="DA1345" s="472"/>
      <c r="DB1345" s="472"/>
      <c r="DC1345" s="472"/>
      <c r="DD1345" s="472"/>
      <c r="DE1345" s="472"/>
      <c r="DF1345" s="472"/>
      <c r="DG1345" s="472"/>
      <c r="DH1345" s="472"/>
      <c r="DI1345" s="472"/>
      <c r="DJ1345" s="472"/>
      <c r="DK1345" s="472"/>
      <c r="DL1345" s="472"/>
      <c r="DM1345" s="472"/>
      <c r="DN1345" s="472"/>
      <c r="DO1345" s="472"/>
      <c r="DP1345" s="472"/>
      <c r="DQ1345" s="472"/>
      <c r="DR1345" s="472"/>
      <c r="DS1345" s="472"/>
      <c r="DT1345" s="472"/>
      <c r="DU1345" s="472"/>
      <c r="DV1345" s="472"/>
      <c r="DW1345" s="472"/>
      <c r="DX1345" s="472"/>
      <c r="DY1345" s="472"/>
      <c r="DZ1345" s="472"/>
      <c r="EA1345" s="472"/>
      <c r="EB1345" s="472"/>
      <c r="EC1345" s="472"/>
      <c r="ED1345" s="472"/>
      <c r="EE1345" s="472"/>
      <c r="EF1345" s="472"/>
      <c r="EG1345" s="472"/>
      <c r="EH1345" s="472"/>
      <c r="EI1345" s="472"/>
      <c r="EJ1345" s="472"/>
      <c r="EK1345" s="472"/>
      <c r="EL1345" s="472"/>
      <c r="EM1345" s="472"/>
      <c r="EN1345" s="472"/>
      <c r="EO1345" s="472"/>
      <c r="EP1345" s="472"/>
      <c r="EQ1345" s="472"/>
      <c r="ER1345" s="472"/>
      <c r="ES1345" s="472"/>
      <c r="ET1345" s="472"/>
      <c r="EU1345" s="472"/>
      <c r="EV1345" s="472"/>
      <c r="EW1345" s="472"/>
      <c r="EX1345" s="472"/>
      <c r="EY1345" s="472"/>
      <c r="EZ1345" s="472"/>
      <c r="FA1345" s="472"/>
      <c r="FB1345" s="472"/>
      <c r="FC1345" s="472"/>
      <c r="FD1345" s="472"/>
      <c r="FE1345" s="472"/>
      <c r="FF1345" s="472"/>
      <c r="FG1345" s="472"/>
      <c r="FH1345" s="472"/>
      <c r="FI1345" s="472"/>
      <c r="FJ1345" s="472"/>
      <c r="FK1345" s="472"/>
      <c r="FL1345" s="472"/>
      <c r="FM1345" s="472"/>
      <c r="FN1345" s="472"/>
      <c r="FO1345" s="472"/>
      <c r="FP1345" s="472"/>
      <c r="FQ1345" s="472"/>
      <c r="FR1345" s="472"/>
      <c r="FS1345" s="472"/>
      <c r="FT1345" s="472"/>
      <c r="FU1345" s="472"/>
      <c r="FV1345" s="472"/>
      <c r="FW1345" s="472"/>
      <c r="FX1345" s="472"/>
      <c r="FY1345" s="472"/>
      <c r="FZ1345" s="472"/>
      <c r="GA1345" s="472"/>
      <c r="GB1345" s="472"/>
      <c r="GC1345" s="472"/>
      <c r="GD1345" s="472"/>
      <c r="GE1345" s="472"/>
      <c r="GF1345" s="472"/>
      <c r="GG1345" s="472"/>
      <c r="GH1345" s="472"/>
      <c r="GI1345" s="472"/>
      <c r="GJ1345" s="472"/>
      <c r="GK1345" s="472"/>
      <c r="GL1345" s="472"/>
      <c r="GM1345" s="472"/>
      <c r="GN1345" s="472"/>
      <c r="GO1345" s="472"/>
      <c r="GP1345" s="472"/>
      <c r="GQ1345" s="472"/>
      <c r="GR1345" s="472"/>
      <c r="GS1345" s="472"/>
      <c r="GT1345" s="472"/>
      <c r="GU1345" s="472"/>
      <c r="GV1345" s="472"/>
    </row>
    <row r="1346" spans="1:204" s="473" customFormat="1" ht="32" x14ac:dyDescent="0.2">
      <c r="A1346" s="533"/>
      <c r="B1346" s="501" t="s">
        <v>4017</v>
      </c>
      <c r="C1346" s="475" t="s">
        <v>1956</v>
      </c>
      <c r="D1346" s="478">
        <v>10.7</v>
      </c>
      <c r="E1346" s="478"/>
      <c r="F1346" s="478"/>
      <c r="G1346" s="478"/>
      <c r="H1346" s="478"/>
      <c r="I1346" s="478"/>
      <c r="J1346" s="478"/>
      <c r="K1346" s="478"/>
      <c r="L1346" s="478"/>
      <c r="M1346" s="478"/>
      <c r="N1346" s="478"/>
      <c r="O1346" s="478"/>
      <c r="P1346" s="478"/>
      <c r="Q1346" s="478"/>
      <c r="R1346" s="478"/>
      <c r="S1346" s="478"/>
      <c r="T1346" s="478"/>
      <c r="U1346" s="478"/>
      <c r="V1346" s="478"/>
      <c r="W1346" s="478"/>
      <c r="X1346" s="478">
        <v>0</v>
      </c>
      <c r="Y1346" s="478"/>
      <c r="Z1346" s="478"/>
      <c r="AA1346" s="478"/>
      <c r="AB1346" s="478"/>
      <c r="AC1346" s="478"/>
      <c r="AD1346" s="478"/>
      <c r="AE1346" s="478"/>
      <c r="AF1346" s="478"/>
      <c r="AG1346" s="478"/>
      <c r="AH1346" s="478"/>
      <c r="AI1346" s="478"/>
      <c r="AJ1346" s="478"/>
      <c r="AK1346" s="478"/>
      <c r="AL1346" s="478"/>
      <c r="AM1346" s="478"/>
      <c r="AN1346" s="478"/>
      <c r="AO1346" s="478"/>
      <c r="AP1346" s="478"/>
      <c r="AQ1346" s="478"/>
      <c r="AR1346" s="478"/>
      <c r="AS1346" s="478"/>
      <c r="AT1346" s="478"/>
      <c r="AU1346" s="478"/>
      <c r="AV1346" s="478"/>
      <c r="AW1346" s="478"/>
      <c r="AX1346" s="478"/>
      <c r="AY1346" s="478"/>
      <c r="AZ1346" s="478"/>
      <c r="BA1346" s="478"/>
      <c r="BB1346" s="478"/>
      <c r="BC1346" s="478"/>
      <c r="BD1346" s="475" t="s">
        <v>3002</v>
      </c>
      <c r="BE1346" s="475"/>
      <c r="BF1346" s="472"/>
      <c r="BG1346" s="472">
        <v>0</v>
      </c>
      <c r="BH1346" s="472">
        <v>10.7</v>
      </c>
      <c r="BI1346" s="472"/>
      <c r="BJ1346" s="472"/>
      <c r="BK1346" s="472"/>
      <c r="BL1346" s="472"/>
      <c r="BM1346" s="472"/>
      <c r="BN1346" s="472"/>
      <c r="BO1346" s="472"/>
      <c r="BP1346" s="472"/>
      <c r="BQ1346" s="472"/>
      <c r="BR1346" s="472"/>
      <c r="BS1346" s="472"/>
      <c r="BT1346" s="472"/>
      <c r="BU1346" s="472"/>
      <c r="BV1346" s="472"/>
      <c r="BW1346" s="472"/>
      <c r="BX1346" s="472"/>
      <c r="BY1346" s="472"/>
      <c r="BZ1346" s="472"/>
      <c r="CA1346" s="472"/>
      <c r="CB1346" s="472"/>
      <c r="CC1346" s="472"/>
      <c r="CD1346" s="472"/>
      <c r="CE1346" s="472"/>
      <c r="CF1346" s="472"/>
      <c r="CG1346" s="472"/>
      <c r="CH1346" s="472"/>
      <c r="CI1346" s="472"/>
      <c r="CJ1346" s="472"/>
      <c r="CK1346" s="472"/>
      <c r="CL1346" s="472"/>
      <c r="CM1346" s="472"/>
      <c r="CN1346" s="472"/>
      <c r="CO1346" s="472"/>
      <c r="CP1346" s="472"/>
      <c r="CQ1346" s="472"/>
      <c r="CR1346" s="472"/>
      <c r="CS1346" s="472"/>
      <c r="CT1346" s="472"/>
      <c r="CU1346" s="472"/>
      <c r="CV1346" s="472"/>
      <c r="CW1346" s="472"/>
      <c r="CX1346" s="472"/>
      <c r="CY1346" s="472"/>
      <c r="CZ1346" s="472"/>
      <c r="DA1346" s="472"/>
      <c r="DB1346" s="472"/>
      <c r="DC1346" s="472"/>
      <c r="DD1346" s="472"/>
      <c r="DE1346" s="472"/>
      <c r="DF1346" s="472"/>
      <c r="DG1346" s="472"/>
      <c r="DH1346" s="472"/>
      <c r="DI1346" s="472"/>
      <c r="DJ1346" s="472"/>
      <c r="DK1346" s="472"/>
      <c r="DL1346" s="472"/>
      <c r="DM1346" s="472"/>
      <c r="DN1346" s="472"/>
      <c r="DO1346" s="472"/>
      <c r="DP1346" s="472"/>
      <c r="DQ1346" s="472"/>
      <c r="DR1346" s="472"/>
      <c r="DS1346" s="472"/>
      <c r="DT1346" s="472"/>
      <c r="DU1346" s="472"/>
      <c r="DV1346" s="472"/>
      <c r="DW1346" s="472"/>
      <c r="DX1346" s="472"/>
      <c r="DY1346" s="472"/>
      <c r="DZ1346" s="472"/>
      <c r="EA1346" s="472"/>
      <c r="EB1346" s="472"/>
      <c r="EC1346" s="472"/>
      <c r="ED1346" s="472"/>
      <c r="EE1346" s="472"/>
      <c r="EF1346" s="472"/>
      <c r="EG1346" s="472"/>
      <c r="EH1346" s="472"/>
      <c r="EI1346" s="472"/>
      <c r="EJ1346" s="472"/>
      <c r="EK1346" s="472"/>
      <c r="EL1346" s="472"/>
      <c r="EM1346" s="472"/>
      <c r="EN1346" s="472"/>
      <c r="EO1346" s="472"/>
      <c r="EP1346" s="472"/>
      <c r="EQ1346" s="472"/>
      <c r="ER1346" s="472"/>
      <c r="ES1346" s="472"/>
      <c r="ET1346" s="472"/>
      <c r="EU1346" s="472"/>
      <c r="EV1346" s="472"/>
      <c r="EW1346" s="472"/>
      <c r="EX1346" s="472"/>
      <c r="EY1346" s="472"/>
      <c r="EZ1346" s="472"/>
      <c r="FA1346" s="472"/>
      <c r="FB1346" s="472"/>
      <c r="FC1346" s="472"/>
      <c r="FD1346" s="472"/>
      <c r="FE1346" s="472"/>
      <c r="FF1346" s="472"/>
      <c r="FG1346" s="472"/>
      <c r="FH1346" s="472"/>
      <c r="FI1346" s="472"/>
      <c r="FJ1346" s="472"/>
      <c r="FK1346" s="472"/>
      <c r="FL1346" s="472"/>
      <c r="FM1346" s="472"/>
      <c r="FN1346" s="472"/>
      <c r="FO1346" s="472"/>
      <c r="FP1346" s="472"/>
      <c r="FQ1346" s="472"/>
      <c r="FR1346" s="472"/>
      <c r="FS1346" s="472"/>
      <c r="FT1346" s="472"/>
      <c r="FU1346" s="472"/>
      <c r="FV1346" s="472"/>
      <c r="FW1346" s="472"/>
      <c r="FX1346" s="472"/>
      <c r="FY1346" s="472"/>
      <c r="FZ1346" s="472"/>
      <c r="GA1346" s="472"/>
      <c r="GB1346" s="472"/>
      <c r="GC1346" s="472"/>
      <c r="GD1346" s="472"/>
      <c r="GE1346" s="472"/>
      <c r="GF1346" s="472"/>
      <c r="GG1346" s="472"/>
      <c r="GH1346" s="472"/>
      <c r="GI1346" s="472"/>
      <c r="GJ1346" s="472"/>
      <c r="GK1346" s="472"/>
      <c r="GL1346" s="472"/>
      <c r="GM1346" s="472"/>
      <c r="GN1346" s="472"/>
      <c r="GO1346" s="472"/>
      <c r="GP1346" s="472"/>
      <c r="GQ1346" s="472"/>
      <c r="GR1346" s="472"/>
      <c r="GS1346" s="472"/>
      <c r="GT1346" s="472"/>
      <c r="GU1346" s="472"/>
      <c r="GV1346" s="472"/>
    </row>
    <row r="1347" spans="1:204" s="473" customFormat="1" x14ac:dyDescent="0.2">
      <c r="A1347" s="533"/>
      <c r="B1347" s="479" t="s">
        <v>4016</v>
      </c>
      <c r="C1347" s="475" t="s">
        <v>1956</v>
      </c>
      <c r="D1347" s="478">
        <v>0.5</v>
      </c>
      <c r="E1347" s="478"/>
      <c r="F1347" s="478"/>
      <c r="G1347" s="478"/>
      <c r="H1347" s="478">
        <v>0.3</v>
      </c>
      <c r="I1347" s="478"/>
      <c r="J1347" s="478"/>
      <c r="K1347" s="478"/>
      <c r="L1347" s="478"/>
      <c r="M1347" s="478"/>
      <c r="N1347" s="478"/>
      <c r="O1347" s="478"/>
      <c r="P1347" s="478"/>
      <c r="Q1347" s="478"/>
      <c r="R1347" s="478"/>
      <c r="S1347" s="478"/>
      <c r="T1347" s="478"/>
      <c r="U1347" s="478"/>
      <c r="V1347" s="478"/>
      <c r="W1347" s="478"/>
      <c r="X1347" s="478">
        <v>0</v>
      </c>
      <c r="Y1347" s="478"/>
      <c r="Z1347" s="478"/>
      <c r="AA1347" s="478"/>
      <c r="AB1347" s="478"/>
      <c r="AC1347" s="478"/>
      <c r="AD1347" s="478"/>
      <c r="AE1347" s="478"/>
      <c r="AF1347" s="478"/>
      <c r="AG1347" s="478"/>
      <c r="AH1347" s="478"/>
      <c r="AI1347" s="478"/>
      <c r="AJ1347" s="478"/>
      <c r="AK1347" s="478"/>
      <c r="AL1347" s="478"/>
      <c r="AM1347" s="478"/>
      <c r="AN1347" s="478"/>
      <c r="AO1347" s="478"/>
      <c r="AP1347" s="478"/>
      <c r="AQ1347" s="478"/>
      <c r="AR1347" s="478"/>
      <c r="AS1347" s="478"/>
      <c r="AT1347" s="478"/>
      <c r="AU1347" s="478"/>
      <c r="AV1347" s="478"/>
      <c r="AW1347" s="478"/>
      <c r="AX1347" s="478"/>
      <c r="AY1347" s="478"/>
      <c r="AZ1347" s="478"/>
      <c r="BA1347" s="478">
        <v>0.2</v>
      </c>
      <c r="BB1347" s="478"/>
      <c r="BC1347" s="478"/>
      <c r="BD1347" s="475" t="s">
        <v>3006</v>
      </c>
      <c r="BE1347" s="480" t="s">
        <v>4018</v>
      </c>
      <c r="BF1347" s="472">
        <v>2017</v>
      </c>
      <c r="BG1347" s="472">
        <v>0.5</v>
      </c>
      <c r="BH1347" s="472">
        <v>0</v>
      </c>
      <c r="BI1347" s="472"/>
      <c r="BJ1347" s="472"/>
      <c r="BK1347" s="472"/>
      <c r="BL1347" s="472"/>
      <c r="BM1347" s="472"/>
      <c r="BN1347" s="472"/>
      <c r="BO1347" s="472"/>
      <c r="BP1347" s="472"/>
      <c r="BQ1347" s="472"/>
      <c r="BR1347" s="472"/>
      <c r="BS1347" s="472"/>
      <c r="BT1347" s="472"/>
      <c r="BU1347" s="472"/>
      <c r="BV1347" s="472"/>
      <c r="BW1347" s="472"/>
      <c r="BX1347" s="472"/>
      <c r="BY1347" s="472"/>
      <c r="BZ1347" s="472"/>
      <c r="CA1347" s="472"/>
      <c r="CB1347" s="472"/>
      <c r="CC1347" s="472"/>
      <c r="CD1347" s="472"/>
      <c r="CE1347" s="472"/>
      <c r="CF1347" s="472"/>
      <c r="CG1347" s="472"/>
      <c r="CH1347" s="472"/>
      <c r="CI1347" s="472"/>
      <c r="CJ1347" s="472"/>
      <c r="CK1347" s="472"/>
      <c r="CL1347" s="472"/>
      <c r="CM1347" s="472"/>
      <c r="CN1347" s="472"/>
      <c r="CO1347" s="472"/>
      <c r="CP1347" s="472"/>
      <c r="CQ1347" s="472"/>
      <c r="CR1347" s="472"/>
      <c r="CS1347" s="472"/>
      <c r="CT1347" s="472"/>
      <c r="CU1347" s="472"/>
      <c r="CV1347" s="472"/>
      <c r="CW1347" s="472"/>
      <c r="CX1347" s="472"/>
      <c r="CY1347" s="472"/>
      <c r="CZ1347" s="472"/>
      <c r="DA1347" s="472"/>
      <c r="DB1347" s="472"/>
      <c r="DC1347" s="472"/>
      <c r="DD1347" s="472"/>
      <c r="DE1347" s="472"/>
      <c r="DF1347" s="472"/>
      <c r="DG1347" s="472"/>
      <c r="DH1347" s="472"/>
      <c r="DI1347" s="472"/>
      <c r="DJ1347" s="472"/>
      <c r="DK1347" s="472"/>
      <c r="DL1347" s="472"/>
      <c r="DM1347" s="472"/>
      <c r="DN1347" s="472"/>
      <c r="DO1347" s="472"/>
      <c r="DP1347" s="472"/>
      <c r="DQ1347" s="472"/>
      <c r="DR1347" s="472"/>
      <c r="DS1347" s="472"/>
      <c r="DT1347" s="472"/>
      <c r="DU1347" s="472"/>
      <c r="DV1347" s="472"/>
      <c r="DW1347" s="472"/>
      <c r="DX1347" s="472"/>
      <c r="DY1347" s="472"/>
      <c r="DZ1347" s="472"/>
      <c r="EA1347" s="472"/>
      <c r="EB1347" s="472"/>
      <c r="EC1347" s="472"/>
      <c r="ED1347" s="472"/>
      <c r="EE1347" s="472"/>
      <c r="EF1347" s="472"/>
      <c r="EG1347" s="472"/>
      <c r="EH1347" s="472"/>
      <c r="EI1347" s="472"/>
      <c r="EJ1347" s="472"/>
      <c r="EK1347" s="472"/>
      <c r="EL1347" s="472"/>
      <c r="EM1347" s="472"/>
      <c r="EN1347" s="472"/>
      <c r="EO1347" s="472"/>
      <c r="EP1347" s="472"/>
      <c r="EQ1347" s="472"/>
      <c r="ER1347" s="472"/>
      <c r="ES1347" s="472"/>
      <c r="ET1347" s="472"/>
      <c r="EU1347" s="472"/>
      <c r="EV1347" s="472"/>
      <c r="EW1347" s="472"/>
      <c r="EX1347" s="472"/>
      <c r="EY1347" s="472"/>
      <c r="EZ1347" s="472"/>
      <c r="FA1347" s="472"/>
      <c r="FB1347" s="472"/>
      <c r="FC1347" s="472"/>
      <c r="FD1347" s="472"/>
      <c r="FE1347" s="472"/>
      <c r="FF1347" s="472"/>
      <c r="FG1347" s="472"/>
      <c r="FH1347" s="472"/>
      <c r="FI1347" s="472"/>
      <c r="FJ1347" s="472"/>
      <c r="FK1347" s="472"/>
      <c r="FL1347" s="472"/>
      <c r="FM1347" s="472"/>
      <c r="FN1347" s="472"/>
      <c r="FO1347" s="472"/>
      <c r="FP1347" s="472"/>
      <c r="FQ1347" s="472"/>
      <c r="FR1347" s="472"/>
      <c r="FS1347" s="472"/>
      <c r="FT1347" s="472"/>
      <c r="FU1347" s="472"/>
      <c r="FV1347" s="472"/>
      <c r="FW1347" s="472"/>
      <c r="FX1347" s="472"/>
      <c r="FY1347" s="472"/>
      <c r="FZ1347" s="472"/>
      <c r="GA1347" s="472"/>
      <c r="GB1347" s="472"/>
      <c r="GC1347" s="472"/>
      <c r="GD1347" s="472"/>
      <c r="GE1347" s="472"/>
      <c r="GF1347" s="472"/>
      <c r="GG1347" s="472"/>
      <c r="GH1347" s="472"/>
      <c r="GI1347" s="472"/>
      <c r="GJ1347" s="472"/>
      <c r="GK1347" s="472"/>
      <c r="GL1347" s="472"/>
      <c r="GM1347" s="472"/>
      <c r="GN1347" s="472"/>
      <c r="GO1347" s="472"/>
      <c r="GP1347" s="472"/>
      <c r="GQ1347" s="472"/>
      <c r="GR1347" s="472"/>
      <c r="GS1347" s="472"/>
      <c r="GT1347" s="472"/>
      <c r="GU1347" s="472"/>
      <c r="GV1347" s="472"/>
    </row>
    <row r="1348" spans="1:204" s="473" customFormat="1" x14ac:dyDescent="0.2">
      <c r="A1348" s="533"/>
      <c r="B1348" s="485" t="s">
        <v>4016</v>
      </c>
      <c r="C1348" s="475" t="s">
        <v>1956</v>
      </c>
      <c r="D1348" s="478">
        <v>1.5</v>
      </c>
      <c r="E1348" s="478"/>
      <c r="F1348" s="478"/>
      <c r="G1348" s="478"/>
      <c r="H1348" s="478"/>
      <c r="I1348" s="478"/>
      <c r="J1348" s="478"/>
      <c r="K1348" s="478"/>
      <c r="L1348" s="478"/>
      <c r="M1348" s="478"/>
      <c r="N1348" s="478"/>
      <c r="O1348" s="478"/>
      <c r="P1348" s="478"/>
      <c r="Q1348" s="478"/>
      <c r="R1348" s="478"/>
      <c r="S1348" s="478"/>
      <c r="T1348" s="478"/>
      <c r="U1348" s="478"/>
      <c r="V1348" s="478"/>
      <c r="W1348" s="478"/>
      <c r="X1348" s="478">
        <v>0</v>
      </c>
      <c r="Y1348" s="478"/>
      <c r="Z1348" s="478"/>
      <c r="AA1348" s="478"/>
      <c r="AB1348" s="478"/>
      <c r="AC1348" s="478"/>
      <c r="AD1348" s="478"/>
      <c r="AE1348" s="478"/>
      <c r="AF1348" s="478"/>
      <c r="AG1348" s="478"/>
      <c r="AH1348" s="478"/>
      <c r="AI1348" s="478"/>
      <c r="AJ1348" s="478"/>
      <c r="AK1348" s="478"/>
      <c r="AL1348" s="478"/>
      <c r="AM1348" s="478"/>
      <c r="AN1348" s="478"/>
      <c r="AO1348" s="478"/>
      <c r="AP1348" s="478"/>
      <c r="AQ1348" s="478"/>
      <c r="AR1348" s="478"/>
      <c r="AS1348" s="478"/>
      <c r="AT1348" s="478"/>
      <c r="AU1348" s="478"/>
      <c r="AV1348" s="478"/>
      <c r="AW1348" s="478"/>
      <c r="AX1348" s="478"/>
      <c r="AY1348" s="478"/>
      <c r="AZ1348" s="478"/>
      <c r="BA1348" s="478"/>
      <c r="BB1348" s="478"/>
      <c r="BC1348" s="478"/>
      <c r="BD1348" s="475" t="s">
        <v>3006</v>
      </c>
      <c r="BE1348" s="475"/>
      <c r="BF1348" s="472"/>
      <c r="BG1348" s="472">
        <v>0</v>
      </c>
      <c r="BH1348" s="472">
        <v>1.5</v>
      </c>
      <c r="BI1348" s="472"/>
      <c r="BJ1348" s="472"/>
      <c r="BK1348" s="472"/>
      <c r="BL1348" s="472"/>
      <c r="BM1348" s="472"/>
      <c r="BN1348" s="472"/>
      <c r="BO1348" s="472"/>
      <c r="BP1348" s="472"/>
      <c r="BQ1348" s="472"/>
      <c r="BR1348" s="472"/>
      <c r="BS1348" s="472"/>
      <c r="BT1348" s="472"/>
      <c r="BU1348" s="472"/>
      <c r="BV1348" s="472"/>
      <c r="BW1348" s="472"/>
      <c r="BX1348" s="472"/>
      <c r="BY1348" s="472"/>
      <c r="BZ1348" s="472"/>
      <c r="CA1348" s="472"/>
      <c r="CB1348" s="472"/>
      <c r="CC1348" s="472"/>
      <c r="CD1348" s="472"/>
      <c r="CE1348" s="472"/>
      <c r="CF1348" s="472"/>
      <c r="CG1348" s="472"/>
      <c r="CH1348" s="472"/>
      <c r="CI1348" s="472"/>
      <c r="CJ1348" s="472"/>
      <c r="CK1348" s="472"/>
      <c r="CL1348" s="472"/>
      <c r="CM1348" s="472"/>
      <c r="CN1348" s="472"/>
      <c r="CO1348" s="472"/>
      <c r="CP1348" s="472"/>
      <c r="CQ1348" s="472"/>
      <c r="CR1348" s="472"/>
      <c r="CS1348" s="472"/>
      <c r="CT1348" s="472"/>
      <c r="CU1348" s="472"/>
      <c r="CV1348" s="472"/>
      <c r="CW1348" s="472"/>
      <c r="CX1348" s="472"/>
      <c r="CY1348" s="472"/>
      <c r="CZ1348" s="472"/>
      <c r="DA1348" s="472"/>
      <c r="DB1348" s="472"/>
      <c r="DC1348" s="472"/>
      <c r="DD1348" s="472"/>
      <c r="DE1348" s="472"/>
      <c r="DF1348" s="472"/>
      <c r="DG1348" s="472"/>
      <c r="DH1348" s="472"/>
      <c r="DI1348" s="472"/>
      <c r="DJ1348" s="472"/>
      <c r="DK1348" s="472"/>
      <c r="DL1348" s="472"/>
      <c r="DM1348" s="472"/>
      <c r="DN1348" s="472"/>
      <c r="DO1348" s="472"/>
      <c r="DP1348" s="472"/>
      <c r="DQ1348" s="472"/>
      <c r="DR1348" s="472"/>
      <c r="DS1348" s="472"/>
      <c r="DT1348" s="472"/>
      <c r="DU1348" s="472"/>
      <c r="DV1348" s="472"/>
      <c r="DW1348" s="472"/>
      <c r="DX1348" s="472"/>
      <c r="DY1348" s="472"/>
      <c r="DZ1348" s="472"/>
      <c r="EA1348" s="472"/>
      <c r="EB1348" s="472"/>
      <c r="EC1348" s="472"/>
      <c r="ED1348" s="472"/>
      <c r="EE1348" s="472"/>
      <c r="EF1348" s="472"/>
      <c r="EG1348" s="472"/>
      <c r="EH1348" s="472"/>
      <c r="EI1348" s="472"/>
      <c r="EJ1348" s="472"/>
      <c r="EK1348" s="472"/>
      <c r="EL1348" s="472"/>
      <c r="EM1348" s="472"/>
      <c r="EN1348" s="472"/>
      <c r="EO1348" s="472"/>
      <c r="EP1348" s="472"/>
      <c r="EQ1348" s="472"/>
      <c r="ER1348" s="472"/>
      <c r="ES1348" s="472"/>
      <c r="ET1348" s="472"/>
      <c r="EU1348" s="472"/>
      <c r="EV1348" s="472"/>
      <c r="EW1348" s="472"/>
      <c r="EX1348" s="472"/>
      <c r="EY1348" s="472"/>
      <c r="EZ1348" s="472"/>
      <c r="FA1348" s="472"/>
      <c r="FB1348" s="472"/>
      <c r="FC1348" s="472"/>
      <c r="FD1348" s="472"/>
      <c r="FE1348" s="472"/>
      <c r="FF1348" s="472"/>
      <c r="FG1348" s="472"/>
      <c r="FH1348" s="472"/>
      <c r="FI1348" s="472"/>
      <c r="FJ1348" s="472"/>
      <c r="FK1348" s="472"/>
      <c r="FL1348" s="472"/>
      <c r="FM1348" s="472"/>
      <c r="FN1348" s="472"/>
      <c r="FO1348" s="472"/>
      <c r="FP1348" s="472"/>
      <c r="FQ1348" s="472"/>
      <c r="FR1348" s="472"/>
      <c r="FS1348" s="472"/>
      <c r="FT1348" s="472"/>
      <c r="FU1348" s="472"/>
      <c r="FV1348" s="472"/>
      <c r="FW1348" s="472"/>
      <c r="FX1348" s="472"/>
      <c r="FY1348" s="472"/>
      <c r="FZ1348" s="472"/>
      <c r="GA1348" s="472"/>
      <c r="GB1348" s="472"/>
      <c r="GC1348" s="472"/>
      <c r="GD1348" s="472"/>
      <c r="GE1348" s="472"/>
      <c r="GF1348" s="472"/>
      <c r="GG1348" s="472"/>
      <c r="GH1348" s="472"/>
      <c r="GI1348" s="472"/>
      <c r="GJ1348" s="472"/>
      <c r="GK1348" s="472"/>
      <c r="GL1348" s="472"/>
      <c r="GM1348" s="472"/>
      <c r="GN1348" s="472"/>
      <c r="GO1348" s="472"/>
      <c r="GP1348" s="472"/>
      <c r="GQ1348" s="472"/>
      <c r="GR1348" s="472"/>
      <c r="GS1348" s="472"/>
      <c r="GT1348" s="472"/>
      <c r="GU1348" s="472"/>
      <c r="GV1348" s="472"/>
    </row>
    <row r="1349" spans="1:204" s="473" customFormat="1" ht="32" x14ac:dyDescent="0.2">
      <c r="A1349" s="533"/>
      <c r="B1349" s="479" t="s">
        <v>4019</v>
      </c>
      <c r="C1349" s="475" t="s">
        <v>1956</v>
      </c>
      <c r="D1349" s="478">
        <v>0.5</v>
      </c>
      <c r="E1349" s="478"/>
      <c r="F1349" s="478"/>
      <c r="G1349" s="478"/>
      <c r="H1349" s="478">
        <v>0.5</v>
      </c>
      <c r="I1349" s="478"/>
      <c r="J1349" s="478"/>
      <c r="K1349" s="478"/>
      <c r="L1349" s="478"/>
      <c r="M1349" s="478"/>
      <c r="N1349" s="478"/>
      <c r="O1349" s="478"/>
      <c r="P1349" s="478"/>
      <c r="Q1349" s="478"/>
      <c r="R1349" s="478"/>
      <c r="S1349" s="478"/>
      <c r="T1349" s="478"/>
      <c r="U1349" s="478"/>
      <c r="V1349" s="478"/>
      <c r="W1349" s="478"/>
      <c r="X1349" s="478">
        <v>0</v>
      </c>
      <c r="Y1349" s="478"/>
      <c r="Z1349" s="478"/>
      <c r="AA1349" s="478"/>
      <c r="AB1349" s="478"/>
      <c r="AC1349" s="478"/>
      <c r="AD1349" s="478"/>
      <c r="AE1349" s="478"/>
      <c r="AF1349" s="478"/>
      <c r="AG1349" s="478"/>
      <c r="AH1349" s="478"/>
      <c r="AI1349" s="478"/>
      <c r="AJ1349" s="478"/>
      <c r="AK1349" s="478"/>
      <c r="AL1349" s="478"/>
      <c r="AM1349" s="478"/>
      <c r="AN1349" s="478"/>
      <c r="AO1349" s="478"/>
      <c r="AP1349" s="478"/>
      <c r="AQ1349" s="478"/>
      <c r="AR1349" s="478"/>
      <c r="AS1349" s="478"/>
      <c r="AT1349" s="478"/>
      <c r="AU1349" s="478"/>
      <c r="AV1349" s="478"/>
      <c r="AW1349" s="478"/>
      <c r="AX1349" s="478"/>
      <c r="AY1349" s="478"/>
      <c r="AZ1349" s="478"/>
      <c r="BA1349" s="478"/>
      <c r="BB1349" s="478"/>
      <c r="BC1349" s="478"/>
      <c r="BD1349" s="475" t="s">
        <v>2971</v>
      </c>
      <c r="BE1349" s="480" t="s">
        <v>2178</v>
      </c>
      <c r="BF1349" s="472">
        <v>2017</v>
      </c>
      <c r="BG1349" s="472">
        <v>0.5</v>
      </c>
      <c r="BH1349" s="472">
        <v>0</v>
      </c>
      <c r="BI1349" s="472"/>
      <c r="BJ1349" s="472"/>
      <c r="BK1349" s="472"/>
      <c r="BL1349" s="472"/>
      <c r="BM1349" s="472"/>
      <c r="BN1349" s="472"/>
      <c r="BO1349" s="472"/>
      <c r="BP1349" s="472"/>
      <c r="BQ1349" s="472"/>
      <c r="BR1349" s="472"/>
      <c r="BS1349" s="472"/>
      <c r="BT1349" s="472"/>
      <c r="BU1349" s="472"/>
      <c r="BV1349" s="472"/>
      <c r="BW1349" s="472"/>
      <c r="BX1349" s="472"/>
      <c r="BY1349" s="472"/>
      <c r="BZ1349" s="472"/>
      <c r="CA1349" s="472"/>
      <c r="CB1349" s="472"/>
      <c r="CC1349" s="472"/>
      <c r="CD1349" s="472"/>
      <c r="CE1349" s="472"/>
      <c r="CF1349" s="472"/>
      <c r="CG1349" s="472"/>
      <c r="CH1349" s="472"/>
      <c r="CI1349" s="472"/>
      <c r="CJ1349" s="472"/>
      <c r="CK1349" s="472"/>
      <c r="CL1349" s="472"/>
      <c r="CM1349" s="472"/>
      <c r="CN1349" s="472"/>
      <c r="CO1349" s="472"/>
      <c r="CP1349" s="472"/>
      <c r="CQ1349" s="472"/>
      <c r="CR1349" s="472"/>
      <c r="CS1349" s="472"/>
      <c r="CT1349" s="472"/>
      <c r="CU1349" s="472"/>
      <c r="CV1349" s="472"/>
      <c r="CW1349" s="472"/>
      <c r="CX1349" s="472"/>
      <c r="CY1349" s="472"/>
      <c r="CZ1349" s="472"/>
      <c r="DA1349" s="472"/>
      <c r="DB1349" s="472"/>
      <c r="DC1349" s="472"/>
      <c r="DD1349" s="472"/>
      <c r="DE1349" s="472"/>
      <c r="DF1349" s="472"/>
      <c r="DG1349" s="472"/>
      <c r="DH1349" s="472"/>
      <c r="DI1349" s="472"/>
      <c r="DJ1349" s="472"/>
      <c r="DK1349" s="472"/>
      <c r="DL1349" s="472"/>
      <c r="DM1349" s="472"/>
      <c r="DN1349" s="472"/>
      <c r="DO1349" s="472"/>
      <c r="DP1349" s="472"/>
      <c r="DQ1349" s="472"/>
      <c r="DR1349" s="472"/>
      <c r="DS1349" s="472"/>
      <c r="DT1349" s="472"/>
      <c r="DU1349" s="472"/>
      <c r="DV1349" s="472"/>
      <c r="DW1349" s="472"/>
      <c r="DX1349" s="472"/>
      <c r="DY1349" s="472"/>
      <c r="DZ1349" s="472"/>
      <c r="EA1349" s="472"/>
      <c r="EB1349" s="472"/>
      <c r="EC1349" s="472"/>
      <c r="ED1349" s="472"/>
      <c r="EE1349" s="472"/>
      <c r="EF1349" s="472"/>
      <c r="EG1349" s="472"/>
      <c r="EH1349" s="472"/>
      <c r="EI1349" s="472"/>
      <c r="EJ1349" s="472"/>
      <c r="EK1349" s="472"/>
      <c r="EL1349" s="472"/>
      <c r="EM1349" s="472"/>
      <c r="EN1349" s="472"/>
      <c r="EO1349" s="472"/>
      <c r="EP1349" s="472"/>
      <c r="EQ1349" s="472"/>
      <c r="ER1349" s="472"/>
      <c r="ES1349" s="472"/>
      <c r="ET1349" s="472"/>
      <c r="EU1349" s="472"/>
      <c r="EV1349" s="472"/>
      <c r="EW1349" s="472"/>
      <c r="EX1349" s="472"/>
      <c r="EY1349" s="472"/>
      <c r="EZ1349" s="472"/>
      <c r="FA1349" s="472"/>
      <c r="FB1349" s="472"/>
      <c r="FC1349" s="472"/>
      <c r="FD1349" s="472"/>
      <c r="FE1349" s="472"/>
      <c r="FF1349" s="472"/>
      <c r="FG1349" s="472"/>
      <c r="FH1349" s="472"/>
      <c r="FI1349" s="472"/>
      <c r="FJ1349" s="472"/>
      <c r="FK1349" s="472"/>
      <c r="FL1349" s="472"/>
      <c r="FM1349" s="472"/>
      <c r="FN1349" s="472"/>
      <c r="FO1349" s="472"/>
      <c r="FP1349" s="472"/>
      <c r="FQ1349" s="472"/>
      <c r="FR1349" s="472"/>
      <c r="FS1349" s="472"/>
      <c r="FT1349" s="472"/>
      <c r="FU1349" s="472"/>
      <c r="FV1349" s="472"/>
      <c r="FW1349" s="472"/>
      <c r="FX1349" s="472"/>
      <c r="FY1349" s="472"/>
      <c r="FZ1349" s="472"/>
      <c r="GA1349" s="472"/>
      <c r="GB1349" s="472"/>
      <c r="GC1349" s="472"/>
      <c r="GD1349" s="472"/>
      <c r="GE1349" s="472"/>
      <c r="GF1349" s="472"/>
      <c r="GG1349" s="472"/>
      <c r="GH1349" s="472"/>
      <c r="GI1349" s="472"/>
      <c r="GJ1349" s="472"/>
      <c r="GK1349" s="472"/>
      <c r="GL1349" s="472"/>
      <c r="GM1349" s="472"/>
      <c r="GN1349" s="472"/>
      <c r="GO1349" s="472"/>
      <c r="GP1349" s="472"/>
      <c r="GQ1349" s="472"/>
      <c r="GR1349" s="472"/>
      <c r="GS1349" s="472"/>
      <c r="GT1349" s="472"/>
      <c r="GU1349" s="472"/>
      <c r="GV1349" s="472"/>
    </row>
    <row r="1350" spans="1:204" s="473" customFormat="1" ht="32" x14ac:dyDescent="0.2">
      <c r="A1350" s="533"/>
      <c r="B1350" s="479" t="s">
        <v>2179</v>
      </c>
      <c r="C1350" s="475" t="s">
        <v>1956</v>
      </c>
      <c r="D1350" s="478">
        <v>1</v>
      </c>
      <c r="E1350" s="478"/>
      <c r="F1350" s="478"/>
      <c r="G1350" s="478">
        <v>1</v>
      </c>
      <c r="H1350" s="478"/>
      <c r="I1350" s="478"/>
      <c r="J1350" s="478"/>
      <c r="K1350" s="478"/>
      <c r="L1350" s="478"/>
      <c r="M1350" s="478"/>
      <c r="N1350" s="478"/>
      <c r="O1350" s="478"/>
      <c r="P1350" s="478"/>
      <c r="Q1350" s="478"/>
      <c r="R1350" s="478"/>
      <c r="S1350" s="478"/>
      <c r="T1350" s="478"/>
      <c r="U1350" s="478"/>
      <c r="V1350" s="478"/>
      <c r="W1350" s="478"/>
      <c r="X1350" s="478">
        <v>0</v>
      </c>
      <c r="Y1350" s="478"/>
      <c r="Z1350" s="478"/>
      <c r="AA1350" s="478"/>
      <c r="AB1350" s="478"/>
      <c r="AC1350" s="478"/>
      <c r="AD1350" s="478"/>
      <c r="AE1350" s="478"/>
      <c r="AF1350" s="478"/>
      <c r="AG1350" s="478"/>
      <c r="AH1350" s="478"/>
      <c r="AI1350" s="478"/>
      <c r="AJ1350" s="478"/>
      <c r="AK1350" s="478"/>
      <c r="AL1350" s="478"/>
      <c r="AM1350" s="478"/>
      <c r="AN1350" s="478"/>
      <c r="AO1350" s="478"/>
      <c r="AP1350" s="478"/>
      <c r="AQ1350" s="478"/>
      <c r="AR1350" s="478"/>
      <c r="AS1350" s="478"/>
      <c r="AT1350" s="478"/>
      <c r="AU1350" s="478"/>
      <c r="AV1350" s="478"/>
      <c r="AW1350" s="478"/>
      <c r="AX1350" s="478"/>
      <c r="AY1350" s="478"/>
      <c r="AZ1350" s="478"/>
      <c r="BA1350" s="478"/>
      <c r="BB1350" s="478"/>
      <c r="BC1350" s="478"/>
      <c r="BD1350" s="475" t="s">
        <v>2971</v>
      </c>
      <c r="BE1350" s="480" t="s">
        <v>2180</v>
      </c>
      <c r="BF1350" s="472">
        <v>2017</v>
      </c>
      <c r="BG1350" s="472">
        <v>1</v>
      </c>
      <c r="BH1350" s="472">
        <v>0</v>
      </c>
      <c r="BI1350" s="472"/>
      <c r="BJ1350" s="472"/>
      <c r="BK1350" s="472"/>
      <c r="BL1350" s="472"/>
      <c r="BM1350" s="472"/>
      <c r="BN1350" s="472"/>
      <c r="BO1350" s="472"/>
      <c r="BP1350" s="472"/>
      <c r="BQ1350" s="472"/>
      <c r="BR1350" s="472"/>
      <c r="BS1350" s="472"/>
      <c r="BT1350" s="472"/>
      <c r="BU1350" s="472"/>
      <c r="BV1350" s="472"/>
      <c r="BW1350" s="472"/>
      <c r="BX1350" s="472"/>
      <c r="BY1350" s="472"/>
      <c r="BZ1350" s="472"/>
      <c r="CA1350" s="472"/>
      <c r="CB1350" s="472"/>
      <c r="CC1350" s="472"/>
      <c r="CD1350" s="472"/>
      <c r="CE1350" s="472"/>
      <c r="CF1350" s="472"/>
      <c r="CG1350" s="472"/>
      <c r="CH1350" s="472"/>
      <c r="CI1350" s="472"/>
      <c r="CJ1350" s="472"/>
      <c r="CK1350" s="472"/>
      <c r="CL1350" s="472"/>
      <c r="CM1350" s="472"/>
      <c r="CN1350" s="472"/>
      <c r="CO1350" s="472"/>
      <c r="CP1350" s="472"/>
      <c r="CQ1350" s="472"/>
      <c r="CR1350" s="472"/>
      <c r="CS1350" s="472"/>
      <c r="CT1350" s="472"/>
      <c r="CU1350" s="472"/>
      <c r="CV1350" s="472"/>
      <c r="CW1350" s="472"/>
      <c r="CX1350" s="472"/>
      <c r="CY1350" s="472"/>
      <c r="CZ1350" s="472"/>
      <c r="DA1350" s="472"/>
      <c r="DB1350" s="472"/>
      <c r="DC1350" s="472"/>
      <c r="DD1350" s="472"/>
      <c r="DE1350" s="472"/>
      <c r="DF1350" s="472"/>
      <c r="DG1350" s="472"/>
      <c r="DH1350" s="472"/>
      <c r="DI1350" s="472"/>
      <c r="DJ1350" s="472"/>
      <c r="DK1350" s="472"/>
      <c r="DL1350" s="472"/>
      <c r="DM1350" s="472"/>
      <c r="DN1350" s="472"/>
      <c r="DO1350" s="472"/>
      <c r="DP1350" s="472"/>
      <c r="DQ1350" s="472"/>
      <c r="DR1350" s="472"/>
      <c r="DS1350" s="472"/>
      <c r="DT1350" s="472"/>
      <c r="DU1350" s="472"/>
      <c r="DV1350" s="472"/>
      <c r="DW1350" s="472"/>
      <c r="DX1350" s="472"/>
      <c r="DY1350" s="472"/>
      <c r="DZ1350" s="472"/>
      <c r="EA1350" s="472"/>
      <c r="EB1350" s="472"/>
      <c r="EC1350" s="472"/>
      <c r="ED1350" s="472"/>
      <c r="EE1350" s="472"/>
      <c r="EF1350" s="472"/>
      <c r="EG1350" s="472"/>
      <c r="EH1350" s="472"/>
      <c r="EI1350" s="472"/>
      <c r="EJ1350" s="472"/>
      <c r="EK1350" s="472"/>
      <c r="EL1350" s="472"/>
      <c r="EM1350" s="472"/>
      <c r="EN1350" s="472"/>
      <c r="EO1350" s="472"/>
      <c r="EP1350" s="472"/>
      <c r="EQ1350" s="472"/>
      <c r="ER1350" s="472"/>
      <c r="ES1350" s="472"/>
      <c r="ET1350" s="472"/>
      <c r="EU1350" s="472"/>
      <c r="EV1350" s="472"/>
      <c r="EW1350" s="472"/>
      <c r="EX1350" s="472"/>
      <c r="EY1350" s="472"/>
      <c r="EZ1350" s="472"/>
      <c r="FA1350" s="472"/>
      <c r="FB1350" s="472"/>
      <c r="FC1350" s="472"/>
      <c r="FD1350" s="472"/>
      <c r="FE1350" s="472"/>
      <c r="FF1350" s="472"/>
      <c r="FG1350" s="472"/>
      <c r="FH1350" s="472"/>
      <c r="FI1350" s="472"/>
      <c r="FJ1350" s="472"/>
      <c r="FK1350" s="472"/>
      <c r="FL1350" s="472"/>
      <c r="FM1350" s="472"/>
      <c r="FN1350" s="472"/>
      <c r="FO1350" s="472"/>
      <c r="FP1350" s="472"/>
      <c r="FQ1350" s="472"/>
      <c r="FR1350" s="472"/>
      <c r="FS1350" s="472"/>
      <c r="FT1350" s="472"/>
      <c r="FU1350" s="472"/>
      <c r="FV1350" s="472"/>
      <c r="FW1350" s="472"/>
      <c r="FX1350" s="472"/>
      <c r="FY1350" s="472"/>
      <c r="FZ1350" s="472"/>
      <c r="GA1350" s="472"/>
      <c r="GB1350" s="472"/>
      <c r="GC1350" s="472"/>
      <c r="GD1350" s="472"/>
      <c r="GE1350" s="472"/>
      <c r="GF1350" s="472"/>
      <c r="GG1350" s="472"/>
      <c r="GH1350" s="472"/>
      <c r="GI1350" s="472"/>
      <c r="GJ1350" s="472"/>
      <c r="GK1350" s="472"/>
      <c r="GL1350" s="472"/>
      <c r="GM1350" s="472"/>
      <c r="GN1350" s="472"/>
      <c r="GO1350" s="472"/>
      <c r="GP1350" s="472"/>
      <c r="GQ1350" s="472"/>
      <c r="GR1350" s="472"/>
      <c r="GS1350" s="472"/>
      <c r="GT1350" s="472"/>
      <c r="GU1350" s="472"/>
      <c r="GV1350" s="472"/>
    </row>
    <row r="1351" spans="1:204" s="473" customFormat="1" x14ac:dyDescent="0.2">
      <c r="A1351" s="533"/>
      <c r="B1351" s="479" t="s">
        <v>4016</v>
      </c>
      <c r="C1351" s="475" t="s">
        <v>1956</v>
      </c>
      <c r="D1351" s="478">
        <v>2</v>
      </c>
      <c r="E1351" s="478"/>
      <c r="F1351" s="478"/>
      <c r="G1351" s="478"/>
      <c r="H1351" s="478"/>
      <c r="I1351" s="478"/>
      <c r="J1351" s="478"/>
      <c r="K1351" s="478"/>
      <c r="L1351" s="478"/>
      <c r="M1351" s="478"/>
      <c r="N1351" s="478"/>
      <c r="O1351" s="478"/>
      <c r="P1351" s="478"/>
      <c r="Q1351" s="478"/>
      <c r="R1351" s="478"/>
      <c r="S1351" s="478"/>
      <c r="T1351" s="478"/>
      <c r="U1351" s="478"/>
      <c r="V1351" s="478"/>
      <c r="W1351" s="478"/>
      <c r="X1351" s="478">
        <v>0</v>
      </c>
      <c r="Y1351" s="478"/>
      <c r="Z1351" s="478"/>
      <c r="AA1351" s="478"/>
      <c r="AB1351" s="478"/>
      <c r="AC1351" s="478"/>
      <c r="AD1351" s="478"/>
      <c r="AE1351" s="478"/>
      <c r="AF1351" s="478"/>
      <c r="AG1351" s="478"/>
      <c r="AH1351" s="478"/>
      <c r="AI1351" s="478"/>
      <c r="AJ1351" s="478"/>
      <c r="AK1351" s="478"/>
      <c r="AL1351" s="478"/>
      <c r="AM1351" s="478"/>
      <c r="AN1351" s="478"/>
      <c r="AO1351" s="478"/>
      <c r="AP1351" s="478"/>
      <c r="AQ1351" s="478"/>
      <c r="AR1351" s="478"/>
      <c r="AS1351" s="478"/>
      <c r="AT1351" s="478"/>
      <c r="AU1351" s="478"/>
      <c r="AV1351" s="478"/>
      <c r="AW1351" s="478"/>
      <c r="AX1351" s="478"/>
      <c r="AY1351" s="478"/>
      <c r="AZ1351" s="478"/>
      <c r="BA1351" s="478"/>
      <c r="BB1351" s="478"/>
      <c r="BC1351" s="478"/>
      <c r="BD1351" s="475" t="s">
        <v>2971</v>
      </c>
      <c r="BE1351" s="475"/>
      <c r="BF1351" s="472"/>
      <c r="BG1351" s="472">
        <v>0</v>
      </c>
      <c r="BH1351" s="472">
        <v>2</v>
      </c>
      <c r="BI1351" s="472"/>
      <c r="BJ1351" s="472"/>
      <c r="BK1351" s="472"/>
      <c r="BL1351" s="472"/>
      <c r="BM1351" s="472"/>
      <c r="BN1351" s="472"/>
      <c r="BO1351" s="472"/>
      <c r="BP1351" s="472"/>
      <c r="BQ1351" s="472"/>
      <c r="BR1351" s="472"/>
      <c r="BS1351" s="472"/>
      <c r="BT1351" s="472"/>
      <c r="BU1351" s="472"/>
      <c r="BV1351" s="472"/>
      <c r="BW1351" s="472"/>
      <c r="BX1351" s="472"/>
      <c r="BY1351" s="472"/>
      <c r="BZ1351" s="472"/>
      <c r="CA1351" s="472"/>
      <c r="CB1351" s="472"/>
      <c r="CC1351" s="472"/>
      <c r="CD1351" s="472"/>
      <c r="CE1351" s="472"/>
      <c r="CF1351" s="472"/>
      <c r="CG1351" s="472"/>
      <c r="CH1351" s="472"/>
      <c r="CI1351" s="472"/>
      <c r="CJ1351" s="472"/>
      <c r="CK1351" s="472"/>
      <c r="CL1351" s="472"/>
      <c r="CM1351" s="472"/>
      <c r="CN1351" s="472"/>
      <c r="CO1351" s="472"/>
      <c r="CP1351" s="472"/>
      <c r="CQ1351" s="472"/>
      <c r="CR1351" s="472"/>
      <c r="CS1351" s="472"/>
      <c r="CT1351" s="472"/>
      <c r="CU1351" s="472"/>
      <c r="CV1351" s="472"/>
      <c r="CW1351" s="472"/>
      <c r="CX1351" s="472"/>
      <c r="CY1351" s="472"/>
      <c r="CZ1351" s="472"/>
      <c r="DA1351" s="472"/>
      <c r="DB1351" s="472"/>
      <c r="DC1351" s="472"/>
      <c r="DD1351" s="472"/>
      <c r="DE1351" s="472"/>
      <c r="DF1351" s="472"/>
      <c r="DG1351" s="472"/>
      <c r="DH1351" s="472"/>
      <c r="DI1351" s="472"/>
      <c r="DJ1351" s="472"/>
      <c r="DK1351" s="472"/>
      <c r="DL1351" s="472"/>
      <c r="DM1351" s="472"/>
      <c r="DN1351" s="472"/>
      <c r="DO1351" s="472"/>
      <c r="DP1351" s="472"/>
      <c r="DQ1351" s="472"/>
      <c r="DR1351" s="472"/>
      <c r="DS1351" s="472"/>
      <c r="DT1351" s="472"/>
      <c r="DU1351" s="472"/>
      <c r="DV1351" s="472"/>
      <c r="DW1351" s="472"/>
      <c r="DX1351" s="472"/>
      <c r="DY1351" s="472"/>
      <c r="DZ1351" s="472"/>
      <c r="EA1351" s="472"/>
      <c r="EB1351" s="472"/>
      <c r="EC1351" s="472"/>
      <c r="ED1351" s="472"/>
      <c r="EE1351" s="472"/>
      <c r="EF1351" s="472"/>
      <c r="EG1351" s="472"/>
      <c r="EH1351" s="472"/>
      <c r="EI1351" s="472"/>
      <c r="EJ1351" s="472"/>
      <c r="EK1351" s="472"/>
      <c r="EL1351" s="472"/>
      <c r="EM1351" s="472"/>
      <c r="EN1351" s="472"/>
      <c r="EO1351" s="472"/>
      <c r="EP1351" s="472"/>
      <c r="EQ1351" s="472"/>
      <c r="ER1351" s="472"/>
      <c r="ES1351" s="472"/>
      <c r="ET1351" s="472"/>
      <c r="EU1351" s="472"/>
      <c r="EV1351" s="472"/>
      <c r="EW1351" s="472"/>
      <c r="EX1351" s="472"/>
      <c r="EY1351" s="472"/>
      <c r="EZ1351" s="472"/>
      <c r="FA1351" s="472"/>
      <c r="FB1351" s="472"/>
      <c r="FC1351" s="472"/>
      <c r="FD1351" s="472"/>
      <c r="FE1351" s="472"/>
      <c r="FF1351" s="472"/>
      <c r="FG1351" s="472"/>
      <c r="FH1351" s="472"/>
      <c r="FI1351" s="472"/>
      <c r="FJ1351" s="472"/>
      <c r="FK1351" s="472"/>
      <c r="FL1351" s="472"/>
      <c r="FM1351" s="472"/>
      <c r="FN1351" s="472"/>
      <c r="FO1351" s="472"/>
      <c r="FP1351" s="472"/>
      <c r="FQ1351" s="472"/>
      <c r="FR1351" s="472"/>
      <c r="FS1351" s="472"/>
      <c r="FT1351" s="472"/>
      <c r="FU1351" s="472"/>
      <c r="FV1351" s="472"/>
      <c r="FW1351" s="472"/>
      <c r="FX1351" s="472"/>
      <c r="FY1351" s="472"/>
      <c r="FZ1351" s="472"/>
      <c r="GA1351" s="472"/>
      <c r="GB1351" s="472"/>
      <c r="GC1351" s="472"/>
      <c r="GD1351" s="472"/>
      <c r="GE1351" s="472"/>
      <c r="GF1351" s="472"/>
      <c r="GG1351" s="472"/>
      <c r="GH1351" s="472"/>
      <c r="GI1351" s="472"/>
      <c r="GJ1351" s="472"/>
      <c r="GK1351" s="472"/>
      <c r="GL1351" s="472"/>
      <c r="GM1351" s="472"/>
      <c r="GN1351" s="472"/>
      <c r="GO1351" s="472"/>
      <c r="GP1351" s="472"/>
      <c r="GQ1351" s="472"/>
      <c r="GR1351" s="472"/>
      <c r="GS1351" s="472"/>
      <c r="GT1351" s="472"/>
      <c r="GU1351" s="472"/>
      <c r="GV1351" s="472"/>
    </row>
    <row r="1352" spans="1:204" s="473" customFormat="1" x14ac:dyDescent="0.2">
      <c r="A1352" s="533"/>
      <c r="B1352" s="485" t="s">
        <v>4016</v>
      </c>
      <c r="C1352" s="475" t="s">
        <v>1956</v>
      </c>
      <c r="D1352" s="478">
        <v>16.7</v>
      </c>
      <c r="E1352" s="478"/>
      <c r="F1352" s="478"/>
      <c r="G1352" s="478"/>
      <c r="H1352" s="478"/>
      <c r="I1352" s="478"/>
      <c r="J1352" s="478"/>
      <c r="K1352" s="478"/>
      <c r="L1352" s="478">
        <v>4.5599999999999987</v>
      </c>
      <c r="M1352" s="478"/>
      <c r="N1352" s="478"/>
      <c r="O1352" s="478"/>
      <c r="P1352" s="478"/>
      <c r="Q1352" s="478"/>
      <c r="R1352" s="478"/>
      <c r="S1352" s="478"/>
      <c r="T1352" s="478"/>
      <c r="U1352" s="478"/>
      <c r="V1352" s="478"/>
      <c r="W1352" s="478"/>
      <c r="X1352" s="478">
        <v>0</v>
      </c>
      <c r="Y1352" s="478"/>
      <c r="Z1352" s="478"/>
      <c r="AA1352" s="478"/>
      <c r="AB1352" s="478"/>
      <c r="AC1352" s="478"/>
      <c r="AD1352" s="478"/>
      <c r="AE1352" s="478"/>
      <c r="AF1352" s="478"/>
      <c r="AG1352" s="478"/>
      <c r="AH1352" s="478"/>
      <c r="AI1352" s="478"/>
      <c r="AJ1352" s="478"/>
      <c r="AK1352" s="478"/>
      <c r="AL1352" s="478"/>
      <c r="AM1352" s="478"/>
      <c r="AN1352" s="478"/>
      <c r="AO1352" s="478"/>
      <c r="AP1352" s="478"/>
      <c r="AQ1352" s="478"/>
      <c r="AR1352" s="478"/>
      <c r="AS1352" s="478"/>
      <c r="AT1352" s="478"/>
      <c r="AU1352" s="478"/>
      <c r="AV1352" s="478"/>
      <c r="AW1352" s="478"/>
      <c r="AX1352" s="478"/>
      <c r="AY1352" s="478"/>
      <c r="AZ1352" s="478"/>
      <c r="BA1352" s="478"/>
      <c r="BB1352" s="478"/>
      <c r="BC1352" s="478"/>
      <c r="BD1352" s="475" t="s">
        <v>2974</v>
      </c>
      <c r="BE1352" s="475" t="s">
        <v>2974</v>
      </c>
      <c r="BF1352" s="472">
        <v>2017</v>
      </c>
      <c r="BG1352" s="472">
        <v>4.5599999999999987</v>
      </c>
      <c r="BH1352" s="472">
        <v>12.14</v>
      </c>
      <c r="BI1352" s="472"/>
      <c r="BJ1352" s="472"/>
      <c r="BK1352" s="472"/>
      <c r="BL1352" s="472"/>
      <c r="BM1352" s="472"/>
      <c r="BN1352" s="472"/>
      <c r="BO1352" s="472"/>
      <c r="BP1352" s="472"/>
      <c r="BQ1352" s="472"/>
      <c r="BR1352" s="472"/>
      <c r="BS1352" s="472"/>
      <c r="BT1352" s="472"/>
      <c r="BU1352" s="472"/>
      <c r="BV1352" s="472"/>
      <c r="BW1352" s="472"/>
      <c r="BX1352" s="472"/>
      <c r="BY1352" s="472"/>
      <c r="BZ1352" s="472"/>
      <c r="CA1352" s="472"/>
      <c r="CB1352" s="472"/>
      <c r="CC1352" s="472"/>
      <c r="CD1352" s="472"/>
      <c r="CE1352" s="472"/>
      <c r="CF1352" s="472"/>
      <c r="CG1352" s="472"/>
      <c r="CH1352" s="472"/>
      <c r="CI1352" s="472"/>
      <c r="CJ1352" s="472"/>
      <c r="CK1352" s="472"/>
      <c r="CL1352" s="472"/>
      <c r="CM1352" s="472"/>
      <c r="CN1352" s="472"/>
      <c r="CO1352" s="472"/>
      <c r="CP1352" s="472"/>
      <c r="CQ1352" s="472"/>
      <c r="CR1352" s="472"/>
      <c r="CS1352" s="472"/>
      <c r="CT1352" s="472"/>
      <c r="CU1352" s="472"/>
      <c r="CV1352" s="472"/>
      <c r="CW1352" s="472"/>
      <c r="CX1352" s="472"/>
      <c r="CY1352" s="472"/>
      <c r="CZ1352" s="472"/>
      <c r="DA1352" s="472"/>
      <c r="DB1352" s="472"/>
      <c r="DC1352" s="472"/>
      <c r="DD1352" s="472"/>
      <c r="DE1352" s="472"/>
      <c r="DF1352" s="472"/>
      <c r="DG1352" s="472"/>
      <c r="DH1352" s="472"/>
      <c r="DI1352" s="472"/>
      <c r="DJ1352" s="472"/>
      <c r="DK1352" s="472"/>
      <c r="DL1352" s="472"/>
      <c r="DM1352" s="472"/>
      <c r="DN1352" s="472"/>
      <c r="DO1352" s="472"/>
      <c r="DP1352" s="472"/>
      <c r="DQ1352" s="472"/>
      <c r="DR1352" s="472"/>
      <c r="DS1352" s="472"/>
      <c r="DT1352" s="472"/>
      <c r="DU1352" s="472"/>
      <c r="DV1352" s="472"/>
      <c r="DW1352" s="472"/>
      <c r="DX1352" s="472"/>
      <c r="DY1352" s="472"/>
      <c r="DZ1352" s="472"/>
      <c r="EA1352" s="472"/>
      <c r="EB1352" s="472"/>
      <c r="EC1352" s="472"/>
      <c r="ED1352" s="472"/>
      <c r="EE1352" s="472"/>
      <c r="EF1352" s="472"/>
      <c r="EG1352" s="472"/>
      <c r="EH1352" s="472"/>
      <c r="EI1352" s="472"/>
      <c r="EJ1352" s="472"/>
      <c r="EK1352" s="472"/>
      <c r="EL1352" s="472"/>
      <c r="EM1352" s="472"/>
      <c r="EN1352" s="472"/>
      <c r="EO1352" s="472"/>
      <c r="EP1352" s="472"/>
      <c r="EQ1352" s="472"/>
      <c r="ER1352" s="472"/>
      <c r="ES1352" s="472"/>
      <c r="ET1352" s="472"/>
      <c r="EU1352" s="472"/>
      <c r="EV1352" s="472"/>
      <c r="EW1352" s="472"/>
      <c r="EX1352" s="472"/>
      <c r="EY1352" s="472"/>
      <c r="EZ1352" s="472"/>
      <c r="FA1352" s="472"/>
      <c r="FB1352" s="472"/>
      <c r="FC1352" s="472"/>
      <c r="FD1352" s="472"/>
      <c r="FE1352" s="472"/>
      <c r="FF1352" s="472"/>
      <c r="FG1352" s="472"/>
      <c r="FH1352" s="472"/>
      <c r="FI1352" s="472"/>
      <c r="FJ1352" s="472"/>
      <c r="FK1352" s="472"/>
      <c r="FL1352" s="472"/>
      <c r="FM1352" s="472"/>
      <c r="FN1352" s="472"/>
      <c r="FO1352" s="472"/>
      <c r="FP1352" s="472"/>
      <c r="FQ1352" s="472"/>
      <c r="FR1352" s="472"/>
      <c r="FS1352" s="472"/>
      <c r="FT1352" s="472"/>
      <c r="FU1352" s="472"/>
      <c r="FV1352" s="472"/>
      <c r="FW1352" s="472"/>
      <c r="FX1352" s="472"/>
      <c r="FY1352" s="472"/>
      <c r="FZ1352" s="472"/>
      <c r="GA1352" s="472"/>
      <c r="GB1352" s="472"/>
      <c r="GC1352" s="472"/>
      <c r="GD1352" s="472"/>
      <c r="GE1352" s="472"/>
      <c r="GF1352" s="472"/>
      <c r="GG1352" s="472"/>
      <c r="GH1352" s="472"/>
      <c r="GI1352" s="472"/>
      <c r="GJ1352" s="472"/>
      <c r="GK1352" s="472"/>
      <c r="GL1352" s="472"/>
      <c r="GM1352" s="472"/>
      <c r="GN1352" s="472"/>
      <c r="GO1352" s="472"/>
      <c r="GP1352" s="472"/>
      <c r="GQ1352" s="472"/>
      <c r="GR1352" s="472"/>
      <c r="GS1352" s="472"/>
      <c r="GT1352" s="472"/>
      <c r="GU1352" s="472"/>
      <c r="GV1352" s="472"/>
    </row>
    <row r="1353" spans="1:204" s="473" customFormat="1" x14ac:dyDescent="0.2">
      <c r="A1353" s="533"/>
      <c r="B1353" s="484" t="s">
        <v>2181</v>
      </c>
      <c r="C1353" s="475" t="s">
        <v>1956</v>
      </c>
      <c r="D1353" s="478">
        <v>1.5</v>
      </c>
      <c r="E1353" s="478"/>
      <c r="F1353" s="478"/>
      <c r="G1353" s="478"/>
      <c r="H1353" s="478"/>
      <c r="I1353" s="478"/>
      <c r="J1353" s="478"/>
      <c r="K1353" s="478"/>
      <c r="L1353" s="478"/>
      <c r="M1353" s="478"/>
      <c r="N1353" s="478"/>
      <c r="O1353" s="478"/>
      <c r="P1353" s="478"/>
      <c r="Q1353" s="478"/>
      <c r="R1353" s="478"/>
      <c r="S1353" s="478"/>
      <c r="T1353" s="478"/>
      <c r="U1353" s="478"/>
      <c r="V1353" s="478"/>
      <c r="W1353" s="478"/>
      <c r="X1353" s="478">
        <v>0</v>
      </c>
      <c r="Y1353" s="478"/>
      <c r="Z1353" s="478"/>
      <c r="AA1353" s="478"/>
      <c r="AB1353" s="478"/>
      <c r="AC1353" s="478"/>
      <c r="AD1353" s="478"/>
      <c r="AE1353" s="478"/>
      <c r="AF1353" s="478"/>
      <c r="AG1353" s="478"/>
      <c r="AH1353" s="478"/>
      <c r="AI1353" s="478"/>
      <c r="AJ1353" s="478"/>
      <c r="AK1353" s="478"/>
      <c r="AL1353" s="478"/>
      <c r="AM1353" s="478"/>
      <c r="AN1353" s="478"/>
      <c r="AO1353" s="478"/>
      <c r="AP1353" s="478"/>
      <c r="AQ1353" s="478"/>
      <c r="AR1353" s="478"/>
      <c r="AS1353" s="478"/>
      <c r="AT1353" s="478"/>
      <c r="AU1353" s="478"/>
      <c r="AV1353" s="478"/>
      <c r="AW1353" s="478"/>
      <c r="AX1353" s="478"/>
      <c r="AY1353" s="478"/>
      <c r="AZ1353" s="478"/>
      <c r="BA1353" s="478"/>
      <c r="BB1353" s="478"/>
      <c r="BC1353" s="478"/>
      <c r="BD1353" s="475" t="s">
        <v>3025</v>
      </c>
      <c r="BE1353" s="475"/>
      <c r="BF1353" s="472"/>
      <c r="BG1353" s="472">
        <v>0</v>
      </c>
      <c r="BH1353" s="472">
        <v>1.5</v>
      </c>
      <c r="BI1353" s="472"/>
      <c r="BJ1353" s="472"/>
      <c r="BK1353" s="472"/>
      <c r="BL1353" s="472"/>
      <c r="BM1353" s="472"/>
      <c r="BN1353" s="472"/>
      <c r="BO1353" s="472"/>
      <c r="BP1353" s="472"/>
      <c r="BQ1353" s="472"/>
      <c r="BR1353" s="472"/>
      <c r="BS1353" s="472"/>
      <c r="BT1353" s="472"/>
      <c r="BU1353" s="472"/>
      <c r="BV1353" s="472"/>
      <c r="BW1353" s="472"/>
      <c r="BX1353" s="472"/>
      <c r="BY1353" s="472"/>
      <c r="BZ1353" s="472"/>
      <c r="CA1353" s="472"/>
      <c r="CB1353" s="472"/>
      <c r="CC1353" s="472"/>
      <c r="CD1353" s="472"/>
      <c r="CE1353" s="472"/>
      <c r="CF1353" s="472"/>
      <c r="CG1353" s="472"/>
      <c r="CH1353" s="472"/>
      <c r="CI1353" s="472"/>
      <c r="CJ1353" s="472"/>
      <c r="CK1353" s="472"/>
      <c r="CL1353" s="472"/>
      <c r="CM1353" s="472"/>
      <c r="CN1353" s="472"/>
      <c r="CO1353" s="472"/>
      <c r="CP1353" s="472"/>
      <c r="CQ1353" s="472"/>
      <c r="CR1353" s="472"/>
      <c r="CS1353" s="472"/>
      <c r="CT1353" s="472"/>
      <c r="CU1353" s="472"/>
      <c r="CV1353" s="472"/>
      <c r="CW1353" s="472"/>
      <c r="CX1353" s="472"/>
      <c r="CY1353" s="472"/>
      <c r="CZ1353" s="472"/>
      <c r="DA1353" s="472"/>
      <c r="DB1353" s="472"/>
      <c r="DC1353" s="472"/>
      <c r="DD1353" s="472"/>
      <c r="DE1353" s="472"/>
      <c r="DF1353" s="472"/>
      <c r="DG1353" s="472"/>
      <c r="DH1353" s="472"/>
      <c r="DI1353" s="472"/>
      <c r="DJ1353" s="472"/>
      <c r="DK1353" s="472"/>
      <c r="DL1353" s="472"/>
      <c r="DM1353" s="472"/>
      <c r="DN1353" s="472"/>
      <c r="DO1353" s="472"/>
      <c r="DP1353" s="472"/>
      <c r="DQ1353" s="472"/>
      <c r="DR1353" s="472"/>
      <c r="DS1353" s="472"/>
      <c r="DT1353" s="472"/>
      <c r="DU1353" s="472"/>
      <c r="DV1353" s="472"/>
      <c r="DW1353" s="472"/>
      <c r="DX1353" s="472"/>
      <c r="DY1353" s="472"/>
      <c r="DZ1353" s="472"/>
      <c r="EA1353" s="472"/>
      <c r="EB1353" s="472"/>
      <c r="EC1353" s="472"/>
      <c r="ED1353" s="472"/>
      <c r="EE1353" s="472"/>
      <c r="EF1353" s="472"/>
      <c r="EG1353" s="472"/>
      <c r="EH1353" s="472"/>
      <c r="EI1353" s="472"/>
      <c r="EJ1353" s="472"/>
      <c r="EK1353" s="472"/>
      <c r="EL1353" s="472"/>
      <c r="EM1353" s="472"/>
      <c r="EN1353" s="472"/>
      <c r="EO1353" s="472"/>
      <c r="EP1353" s="472"/>
      <c r="EQ1353" s="472"/>
      <c r="ER1353" s="472"/>
      <c r="ES1353" s="472"/>
      <c r="ET1353" s="472"/>
      <c r="EU1353" s="472"/>
      <c r="EV1353" s="472"/>
      <c r="EW1353" s="472"/>
      <c r="EX1353" s="472"/>
      <c r="EY1353" s="472"/>
      <c r="EZ1353" s="472"/>
      <c r="FA1353" s="472"/>
      <c r="FB1353" s="472"/>
      <c r="FC1353" s="472"/>
      <c r="FD1353" s="472"/>
      <c r="FE1353" s="472"/>
      <c r="FF1353" s="472"/>
      <c r="FG1353" s="472"/>
      <c r="FH1353" s="472"/>
      <c r="FI1353" s="472"/>
      <c r="FJ1353" s="472"/>
      <c r="FK1353" s="472"/>
      <c r="FL1353" s="472"/>
      <c r="FM1353" s="472"/>
      <c r="FN1353" s="472"/>
      <c r="FO1353" s="472"/>
      <c r="FP1353" s="472"/>
      <c r="FQ1353" s="472"/>
      <c r="FR1353" s="472"/>
      <c r="FS1353" s="472"/>
      <c r="FT1353" s="472"/>
      <c r="FU1353" s="472"/>
      <c r="FV1353" s="472"/>
      <c r="FW1353" s="472"/>
      <c r="FX1353" s="472"/>
      <c r="FY1353" s="472"/>
      <c r="FZ1353" s="472"/>
      <c r="GA1353" s="472"/>
      <c r="GB1353" s="472"/>
      <c r="GC1353" s="472"/>
      <c r="GD1353" s="472"/>
      <c r="GE1353" s="472"/>
      <c r="GF1353" s="472"/>
      <c r="GG1353" s="472"/>
      <c r="GH1353" s="472"/>
      <c r="GI1353" s="472"/>
      <c r="GJ1353" s="472"/>
      <c r="GK1353" s="472"/>
      <c r="GL1353" s="472"/>
      <c r="GM1353" s="472"/>
      <c r="GN1353" s="472"/>
      <c r="GO1353" s="472"/>
      <c r="GP1353" s="472"/>
      <c r="GQ1353" s="472"/>
      <c r="GR1353" s="472"/>
      <c r="GS1353" s="472"/>
      <c r="GT1353" s="472"/>
      <c r="GU1353" s="472"/>
      <c r="GV1353" s="472"/>
    </row>
    <row r="1354" spans="1:204" s="473" customFormat="1" ht="48" x14ac:dyDescent="0.2">
      <c r="A1354" s="533"/>
      <c r="B1354" s="484" t="s">
        <v>2182</v>
      </c>
      <c r="C1354" s="475" t="s">
        <v>1956</v>
      </c>
      <c r="D1354" s="478">
        <v>1.8800000000000001</v>
      </c>
      <c r="E1354" s="478">
        <v>0.77</v>
      </c>
      <c r="F1354" s="478"/>
      <c r="G1354" s="478">
        <v>0.66</v>
      </c>
      <c r="H1354" s="478">
        <v>0.45</v>
      </c>
      <c r="I1354" s="478"/>
      <c r="J1354" s="478"/>
      <c r="K1354" s="478"/>
      <c r="L1354" s="478"/>
      <c r="M1354" s="478"/>
      <c r="N1354" s="478"/>
      <c r="O1354" s="478"/>
      <c r="P1354" s="478"/>
      <c r="Q1354" s="478"/>
      <c r="R1354" s="478"/>
      <c r="S1354" s="478"/>
      <c r="T1354" s="478"/>
      <c r="U1354" s="478"/>
      <c r="V1354" s="478"/>
      <c r="W1354" s="478"/>
      <c r="X1354" s="478">
        <v>0</v>
      </c>
      <c r="Y1354" s="478"/>
      <c r="Z1354" s="478"/>
      <c r="AA1354" s="478"/>
      <c r="AB1354" s="478"/>
      <c r="AC1354" s="478"/>
      <c r="AD1354" s="478"/>
      <c r="AE1354" s="478"/>
      <c r="AF1354" s="478"/>
      <c r="AG1354" s="478"/>
      <c r="AH1354" s="478"/>
      <c r="AI1354" s="478"/>
      <c r="AJ1354" s="478"/>
      <c r="AK1354" s="478"/>
      <c r="AL1354" s="478"/>
      <c r="AM1354" s="478"/>
      <c r="AN1354" s="478"/>
      <c r="AO1354" s="478"/>
      <c r="AP1354" s="478"/>
      <c r="AQ1354" s="478"/>
      <c r="AR1354" s="478"/>
      <c r="AS1354" s="478"/>
      <c r="AT1354" s="478"/>
      <c r="AU1354" s="478"/>
      <c r="AV1354" s="478"/>
      <c r="AW1354" s="478"/>
      <c r="AX1354" s="478"/>
      <c r="AY1354" s="478"/>
      <c r="AZ1354" s="478"/>
      <c r="BA1354" s="478"/>
      <c r="BB1354" s="478"/>
      <c r="BC1354" s="478"/>
      <c r="BD1354" s="475" t="s">
        <v>3025</v>
      </c>
      <c r="BE1354" s="475" t="s">
        <v>2183</v>
      </c>
      <c r="BF1354" s="472">
        <v>2017</v>
      </c>
      <c r="BG1354" s="472">
        <v>1.8800000000000001</v>
      </c>
      <c r="BH1354" s="472">
        <v>0</v>
      </c>
      <c r="BI1354" s="472"/>
      <c r="BJ1354" s="472"/>
      <c r="BK1354" s="472"/>
      <c r="BL1354" s="472"/>
      <c r="BM1354" s="472"/>
      <c r="BN1354" s="472"/>
      <c r="BO1354" s="472"/>
      <c r="BP1354" s="472"/>
      <c r="BQ1354" s="472"/>
      <c r="BR1354" s="472"/>
      <c r="BS1354" s="472"/>
      <c r="BT1354" s="472"/>
      <c r="BU1354" s="472"/>
      <c r="BV1354" s="472"/>
      <c r="BW1354" s="472"/>
      <c r="BX1354" s="472"/>
      <c r="BY1354" s="472"/>
      <c r="BZ1354" s="472"/>
      <c r="CA1354" s="472"/>
      <c r="CB1354" s="472"/>
      <c r="CC1354" s="472"/>
      <c r="CD1354" s="472"/>
      <c r="CE1354" s="472"/>
      <c r="CF1354" s="472"/>
      <c r="CG1354" s="472"/>
      <c r="CH1354" s="472"/>
      <c r="CI1354" s="472"/>
      <c r="CJ1354" s="472"/>
      <c r="CK1354" s="472"/>
      <c r="CL1354" s="472"/>
      <c r="CM1354" s="472"/>
      <c r="CN1354" s="472"/>
      <c r="CO1354" s="472"/>
      <c r="CP1354" s="472"/>
      <c r="CQ1354" s="472"/>
      <c r="CR1354" s="472"/>
      <c r="CS1354" s="472"/>
      <c r="CT1354" s="472"/>
      <c r="CU1354" s="472"/>
      <c r="CV1354" s="472"/>
      <c r="CW1354" s="472"/>
      <c r="CX1354" s="472"/>
      <c r="CY1354" s="472"/>
      <c r="CZ1354" s="472"/>
      <c r="DA1354" s="472"/>
      <c r="DB1354" s="472"/>
      <c r="DC1354" s="472"/>
      <c r="DD1354" s="472"/>
      <c r="DE1354" s="472"/>
      <c r="DF1354" s="472"/>
      <c r="DG1354" s="472"/>
      <c r="DH1354" s="472"/>
      <c r="DI1354" s="472"/>
      <c r="DJ1354" s="472"/>
      <c r="DK1354" s="472"/>
      <c r="DL1354" s="472"/>
      <c r="DM1354" s="472"/>
      <c r="DN1354" s="472"/>
      <c r="DO1354" s="472"/>
      <c r="DP1354" s="472"/>
      <c r="DQ1354" s="472"/>
      <c r="DR1354" s="472"/>
      <c r="DS1354" s="472"/>
      <c r="DT1354" s="472"/>
      <c r="DU1354" s="472"/>
      <c r="DV1354" s="472"/>
      <c r="DW1354" s="472"/>
      <c r="DX1354" s="472"/>
      <c r="DY1354" s="472"/>
      <c r="DZ1354" s="472"/>
      <c r="EA1354" s="472"/>
      <c r="EB1354" s="472"/>
      <c r="EC1354" s="472"/>
      <c r="ED1354" s="472"/>
      <c r="EE1354" s="472"/>
      <c r="EF1354" s="472"/>
      <c r="EG1354" s="472"/>
      <c r="EH1354" s="472"/>
      <c r="EI1354" s="472"/>
      <c r="EJ1354" s="472"/>
      <c r="EK1354" s="472"/>
      <c r="EL1354" s="472"/>
      <c r="EM1354" s="472"/>
      <c r="EN1354" s="472"/>
      <c r="EO1354" s="472"/>
      <c r="EP1354" s="472"/>
      <c r="EQ1354" s="472"/>
      <c r="ER1354" s="472"/>
      <c r="ES1354" s="472"/>
      <c r="ET1354" s="472"/>
      <c r="EU1354" s="472"/>
      <c r="EV1354" s="472"/>
      <c r="EW1354" s="472"/>
      <c r="EX1354" s="472"/>
      <c r="EY1354" s="472"/>
      <c r="EZ1354" s="472"/>
      <c r="FA1354" s="472"/>
      <c r="FB1354" s="472"/>
      <c r="FC1354" s="472"/>
      <c r="FD1354" s="472"/>
      <c r="FE1354" s="472"/>
      <c r="FF1354" s="472"/>
      <c r="FG1354" s="472"/>
      <c r="FH1354" s="472"/>
      <c r="FI1354" s="472"/>
      <c r="FJ1354" s="472"/>
      <c r="FK1354" s="472"/>
      <c r="FL1354" s="472"/>
      <c r="FM1354" s="472"/>
      <c r="FN1354" s="472"/>
      <c r="FO1354" s="472"/>
      <c r="FP1354" s="472"/>
      <c r="FQ1354" s="472"/>
      <c r="FR1354" s="472"/>
      <c r="FS1354" s="472"/>
      <c r="FT1354" s="472"/>
      <c r="FU1354" s="472"/>
      <c r="FV1354" s="472"/>
      <c r="FW1354" s="472"/>
      <c r="FX1354" s="472"/>
      <c r="FY1354" s="472"/>
      <c r="FZ1354" s="472"/>
      <c r="GA1354" s="472"/>
      <c r="GB1354" s="472"/>
      <c r="GC1354" s="472"/>
      <c r="GD1354" s="472"/>
      <c r="GE1354" s="472"/>
      <c r="GF1354" s="472"/>
      <c r="GG1354" s="472"/>
      <c r="GH1354" s="472"/>
      <c r="GI1354" s="472"/>
      <c r="GJ1354" s="472"/>
      <c r="GK1354" s="472"/>
      <c r="GL1354" s="472"/>
      <c r="GM1354" s="472"/>
      <c r="GN1354" s="472"/>
      <c r="GO1354" s="472"/>
      <c r="GP1354" s="472"/>
      <c r="GQ1354" s="472"/>
      <c r="GR1354" s="472"/>
      <c r="GS1354" s="472"/>
      <c r="GT1354" s="472"/>
      <c r="GU1354" s="472"/>
      <c r="GV1354" s="472"/>
    </row>
    <row r="1355" spans="1:204" s="473" customFormat="1" x14ac:dyDescent="0.2">
      <c r="A1355" s="533"/>
      <c r="B1355" s="508" t="s">
        <v>2184</v>
      </c>
      <c r="C1355" s="475" t="s">
        <v>1956</v>
      </c>
      <c r="D1355" s="478">
        <v>0.5</v>
      </c>
      <c r="E1355" s="478">
        <v>0.4</v>
      </c>
      <c r="F1355" s="478"/>
      <c r="G1355" s="478"/>
      <c r="H1355" s="478"/>
      <c r="I1355" s="478"/>
      <c r="J1355" s="478"/>
      <c r="K1355" s="478"/>
      <c r="L1355" s="478"/>
      <c r="M1355" s="478"/>
      <c r="N1355" s="478"/>
      <c r="O1355" s="478"/>
      <c r="P1355" s="478"/>
      <c r="Q1355" s="478"/>
      <c r="R1355" s="478"/>
      <c r="S1355" s="478"/>
      <c r="T1355" s="478"/>
      <c r="U1355" s="478"/>
      <c r="V1355" s="478"/>
      <c r="W1355" s="478"/>
      <c r="X1355" s="478">
        <v>0</v>
      </c>
      <c r="Y1355" s="478"/>
      <c r="Z1355" s="478"/>
      <c r="AA1355" s="478"/>
      <c r="AB1355" s="478"/>
      <c r="AC1355" s="478"/>
      <c r="AD1355" s="478"/>
      <c r="AE1355" s="478"/>
      <c r="AF1355" s="478"/>
      <c r="AG1355" s="478"/>
      <c r="AH1355" s="478"/>
      <c r="AI1355" s="478"/>
      <c r="AJ1355" s="478"/>
      <c r="AK1355" s="478"/>
      <c r="AL1355" s="478"/>
      <c r="AM1355" s="478"/>
      <c r="AN1355" s="478"/>
      <c r="AO1355" s="478"/>
      <c r="AP1355" s="478"/>
      <c r="AQ1355" s="478"/>
      <c r="AR1355" s="478"/>
      <c r="AS1355" s="478"/>
      <c r="AT1355" s="478"/>
      <c r="AU1355" s="478"/>
      <c r="AV1355" s="478"/>
      <c r="AW1355" s="478"/>
      <c r="AX1355" s="478"/>
      <c r="AY1355" s="478"/>
      <c r="AZ1355" s="478"/>
      <c r="BA1355" s="478">
        <v>0.1</v>
      </c>
      <c r="BB1355" s="478"/>
      <c r="BC1355" s="478"/>
      <c r="BD1355" s="475" t="s">
        <v>1497</v>
      </c>
      <c r="BE1355" s="493" t="s">
        <v>2185</v>
      </c>
      <c r="BF1355" s="472">
        <v>2017</v>
      </c>
      <c r="BG1355" s="472">
        <v>0.5</v>
      </c>
      <c r="BH1355" s="472">
        <v>0</v>
      </c>
      <c r="BI1355" s="472"/>
      <c r="BJ1355" s="472"/>
      <c r="BK1355" s="472"/>
      <c r="BL1355" s="472"/>
      <c r="BM1355" s="472"/>
      <c r="BN1355" s="472"/>
      <c r="BO1355" s="472"/>
      <c r="BP1355" s="472"/>
      <c r="BQ1355" s="472"/>
      <c r="BR1355" s="472"/>
      <c r="BS1355" s="472"/>
      <c r="BT1355" s="472"/>
      <c r="BU1355" s="472"/>
      <c r="BV1355" s="472"/>
      <c r="BW1355" s="472"/>
      <c r="BX1355" s="472"/>
      <c r="BY1355" s="472"/>
      <c r="BZ1355" s="472"/>
      <c r="CA1355" s="472"/>
      <c r="CB1355" s="472"/>
      <c r="CC1355" s="472"/>
      <c r="CD1355" s="472"/>
      <c r="CE1355" s="472"/>
      <c r="CF1355" s="472"/>
      <c r="CG1355" s="472"/>
      <c r="CH1355" s="472"/>
      <c r="CI1355" s="472"/>
      <c r="CJ1355" s="472"/>
      <c r="CK1355" s="472"/>
      <c r="CL1355" s="472"/>
      <c r="CM1355" s="472"/>
      <c r="CN1355" s="472"/>
      <c r="CO1355" s="472"/>
      <c r="CP1355" s="472"/>
      <c r="CQ1355" s="472"/>
      <c r="CR1355" s="472"/>
      <c r="CS1355" s="472"/>
      <c r="CT1355" s="472"/>
      <c r="CU1355" s="472"/>
      <c r="CV1355" s="472"/>
      <c r="CW1355" s="472"/>
      <c r="CX1355" s="472"/>
      <c r="CY1355" s="472"/>
      <c r="CZ1355" s="472"/>
      <c r="DA1355" s="472"/>
      <c r="DB1355" s="472"/>
      <c r="DC1355" s="472"/>
      <c r="DD1355" s="472"/>
      <c r="DE1355" s="472"/>
      <c r="DF1355" s="472"/>
      <c r="DG1355" s="472"/>
      <c r="DH1355" s="472"/>
      <c r="DI1355" s="472"/>
      <c r="DJ1355" s="472"/>
      <c r="DK1355" s="472"/>
      <c r="DL1355" s="472"/>
      <c r="DM1355" s="472"/>
      <c r="DN1355" s="472"/>
      <c r="DO1355" s="472"/>
      <c r="DP1355" s="472"/>
      <c r="DQ1355" s="472"/>
      <c r="DR1355" s="472"/>
      <c r="DS1355" s="472"/>
      <c r="DT1355" s="472"/>
      <c r="DU1355" s="472"/>
      <c r="DV1355" s="472"/>
      <c r="DW1355" s="472"/>
      <c r="DX1355" s="472"/>
      <c r="DY1355" s="472"/>
      <c r="DZ1355" s="472"/>
      <c r="EA1355" s="472"/>
      <c r="EB1355" s="472"/>
      <c r="EC1355" s="472"/>
      <c r="ED1355" s="472"/>
      <c r="EE1355" s="472"/>
      <c r="EF1355" s="472"/>
      <c r="EG1355" s="472"/>
      <c r="EH1355" s="472"/>
      <c r="EI1355" s="472"/>
      <c r="EJ1355" s="472"/>
      <c r="EK1355" s="472"/>
      <c r="EL1355" s="472"/>
      <c r="EM1355" s="472"/>
      <c r="EN1355" s="472"/>
      <c r="EO1355" s="472"/>
      <c r="EP1355" s="472"/>
      <c r="EQ1355" s="472"/>
      <c r="ER1355" s="472"/>
      <c r="ES1355" s="472"/>
      <c r="ET1355" s="472"/>
      <c r="EU1355" s="472"/>
      <c r="EV1355" s="472"/>
      <c r="EW1355" s="472"/>
      <c r="EX1355" s="472"/>
      <c r="EY1355" s="472"/>
      <c r="EZ1355" s="472"/>
      <c r="FA1355" s="472"/>
      <c r="FB1355" s="472"/>
      <c r="FC1355" s="472"/>
      <c r="FD1355" s="472"/>
      <c r="FE1355" s="472"/>
      <c r="FF1355" s="472"/>
      <c r="FG1355" s="472"/>
      <c r="FH1355" s="472"/>
      <c r="FI1355" s="472"/>
      <c r="FJ1355" s="472"/>
      <c r="FK1355" s="472"/>
      <c r="FL1355" s="472"/>
      <c r="FM1355" s="472"/>
      <c r="FN1355" s="472"/>
      <c r="FO1355" s="472"/>
      <c r="FP1355" s="472"/>
      <c r="FQ1355" s="472"/>
      <c r="FR1355" s="472"/>
      <c r="FS1355" s="472"/>
      <c r="FT1355" s="472"/>
      <c r="FU1355" s="472"/>
      <c r="FV1355" s="472"/>
      <c r="FW1355" s="472"/>
      <c r="FX1355" s="472"/>
      <c r="FY1355" s="472"/>
      <c r="FZ1355" s="472"/>
      <c r="GA1355" s="472"/>
      <c r="GB1355" s="472"/>
      <c r="GC1355" s="472"/>
      <c r="GD1355" s="472"/>
      <c r="GE1355" s="472"/>
      <c r="GF1355" s="472"/>
      <c r="GG1355" s="472"/>
      <c r="GH1355" s="472"/>
      <c r="GI1355" s="472"/>
      <c r="GJ1355" s="472"/>
      <c r="GK1355" s="472"/>
      <c r="GL1355" s="472"/>
      <c r="GM1355" s="472"/>
      <c r="GN1355" s="472"/>
      <c r="GO1355" s="472"/>
      <c r="GP1355" s="472"/>
      <c r="GQ1355" s="472"/>
      <c r="GR1355" s="472"/>
      <c r="GS1355" s="472"/>
      <c r="GT1355" s="472"/>
      <c r="GU1355" s="472"/>
      <c r="GV1355" s="472"/>
    </row>
    <row r="1356" spans="1:204" s="473" customFormat="1" ht="32" x14ac:dyDescent="0.2">
      <c r="A1356" s="533"/>
      <c r="B1356" s="508" t="s">
        <v>2186</v>
      </c>
      <c r="C1356" s="475" t="s">
        <v>1956</v>
      </c>
      <c r="D1356" s="478">
        <v>1</v>
      </c>
      <c r="E1356" s="478">
        <v>1</v>
      </c>
      <c r="F1356" s="478"/>
      <c r="G1356" s="478"/>
      <c r="H1356" s="478"/>
      <c r="I1356" s="478"/>
      <c r="J1356" s="478"/>
      <c r="K1356" s="478"/>
      <c r="L1356" s="478"/>
      <c r="M1356" s="478"/>
      <c r="N1356" s="478"/>
      <c r="O1356" s="478"/>
      <c r="P1356" s="478"/>
      <c r="Q1356" s="478"/>
      <c r="R1356" s="478"/>
      <c r="S1356" s="478"/>
      <c r="T1356" s="478"/>
      <c r="U1356" s="478"/>
      <c r="V1356" s="478"/>
      <c r="W1356" s="478"/>
      <c r="X1356" s="478">
        <v>0</v>
      </c>
      <c r="Y1356" s="478"/>
      <c r="Z1356" s="478"/>
      <c r="AA1356" s="478"/>
      <c r="AB1356" s="478"/>
      <c r="AC1356" s="478"/>
      <c r="AD1356" s="478"/>
      <c r="AE1356" s="478"/>
      <c r="AF1356" s="478"/>
      <c r="AG1356" s="478"/>
      <c r="AH1356" s="478"/>
      <c r="AI1356" s="478"/>
      <c r="AJ1356" s="478"/>
      <c r="AK1356" s="478"/>
      <c r="AL1356" s="478"/>
      <c r="AM1356" s="478"/>
      <c r="AN1356" s="478"/>
      <c r="AO1356" s="478"/>
      <c r="AP1356" s="478"/>
      <c r="AQ1356" s="478"/>
      <c r="AR1356" s="478"/>
      <c r="AS1356" s="478"/>
      <c r="AT1356" s="478"/>
      <c r="AU1356" s="478"/>
      <c r="AV1356" s="478"/>
      <c r="AW1356" s="478"/>
      <c r="AX1356" s="478"/>
      <c r="AY1356" s="478"/>
      <c r="AZ1356" s="478"/>
      <c r="BA1356" s="478"/>
      <c r="BB1356" s="478"/>
      <c r="BC1356" s="478"/>
      <c r="BD1356" s="475" t="s">
        <v>2985</v>
      </c>
      <c r="BE1356" s="495" t="s">
        <v>2187</v>
      </c>
      <c r="BF1356" s="472">
        <v>2017</v>
      </c>
      <c r="BG1356" s="472">
        <v>1</v>
      </c>
      <c r="BH1356" s="472">
        <v>0</v>
      </c>
      <c r="BI1356" s="472"/>
      <c r="BJ1356" s="472"/>
      <c r="BK1356" s="472"/>
      <c r="BL1356" s="472"/>
      <c r="BM1356" s="472"/>
      <c r="BN1356" s="472"/>
      <c r="BO1356" s="472"/>
      <c r="BP1356" s="472"/>
      <c r="BQ1356" s="472"/>
      <c r="BR1356" s="472"/>
      <c r="BS1356" s="472"/>
      <c r="BT1356" s="472"/>
      <c r="BU1356" s="472"/>
      <c r="BV1356" s="472"/>
      <c r="BW1356" s="472"/>
      <c r="BX1356" s="472"/>
      <c r="BY1356" s="472"/>
      <c r="BZ1356" s="472"/>
      <c r="CA1356" s="472"/>
      <c r="CB1356" s="472"/>
      <c r="CC1356" s="472"/>
      <c r="CD1356" s="472"/>
      <c r="CE1356" s="472"/>
      <c r="CF1356" s="472"/>
      <c r="CG1356" s="472"/>
      <c r="CH1356" s="472"/>
      <c r="CI1356" s="472"/>
      <c r="CJ1356" s="472"/>
      <c r="CK1356" s="472"/>
      <c r="CL1356" s="472"/>
      <c r="CM1356" s="472"/>
      <c r="CN1356" s="472"/>
      <c r="CO1356" s="472"/>
      <c r="CP1356" s="472"/>
      <c r="CQ1356" s="472"/>
      <c r="CR1356" s="472"/>
      <c r="CS1356" s="472"/>
      <c r="CT1356" s="472"/>
      <c r="CU1356" s="472"/>
      <c r="CV1356" s="472"/>
      <c r="CW1356" s="472"/>
      <c r="CX1356" s="472"/>
      <c r="CY1356" s="472"/>
      <c r="CZ1356" s="472"/>
      <c r="DA1356" s="472"/>
      <c r="DB1356" s="472"/>
      <c r="DC1356" s="472"/>
      <c r="DD1356" s="472"/>
      <c r="DE1356" s="472"/>
      <c r="DF1356" s="472"/>
      <c r="DG1356" s="472"/>
      <c r="DH1356" s="472"/>
      <c r="DI1356" s="472"/>
      <c r="DJ1356" s="472"/>
      <c r="DK1356" s="472"/>
      <c r="DL1356" s="472"/>
      <c r="DM1356" s="472"/>
      <c r="DN1356" s="472"/>
      <c r="DO1356" s="472"/>
      <c r="DP1356" s="472"/>
      <c r="DQ1356" s="472"/>
      <c r="DR1356" s="472"/>
      <c r="DS1356" s="472"/>
      <c r="DT1356" s="472"/>
      <c r="DU1356" s="472"/>
      <c r="DV1356" s="472"/>
      <c r="DW1356" s="472"/>
      <c r="DX1356" s="472"/>
      <c r="DY1356" s="472"/>
      <c r="DZ1356" s="472"/>
      <c r="EA1356" s="472"/>
      <c r="EB1356" s="472"/>
      <c r="EC1356" s="472"/>
      <c r="ED1356" s="472"/>
      <c r="EE1356" s="472"/>
      <c r="EF1356" s="472"/>
      <c r="EG1356" s="472"/>
      <c r="EH1356" s="472"/>
      <c r="EI1356" s="472"/>
      <c r="EJ1356" s="472"/>
      <c r="EK1356" s="472"/>
      <c r="EL1356" s="472"/>
      <c r="EM1356" s="472"/>
      <c r="EN1356" s="472"/>
      <c r="EO1356" s="472"/>
      <c r="EP1356" s="472"/>
      <c r="EQ1356" s="472"/>
      <c r="ER1356" s="472"/>
      <c r="ES1356" s="472"/>
      <c r="ET1356" s="472"/>
      <c r="EU1356" s="472"/>
      <c r="EV1356" s="472"/>
      <c r="EW1356" s="472"/>
      <c r="EX1356" s="472"/>
      <c r="EY1356" s="472"/>
      <c r="EZ1356" s="472"/>
      <c r="FA1356" s="472"/>
      <c r="FB1356" s="472"/>
      <c r="FC1356" s="472"/>
      <c r="FD1356" s="472"/>
      <c r="FE1356" s="472"/>
      <c r="FF1356" s="472"/>
      <c r="FG1356" s="472"/>
      <c r="FH1356" s="472"/>
      <c r="FI1356" s="472"/>
      <c r="FJ1356" s="472"/>
      <c r="FK1356" s="472"/>
      <c r="FL1356" s="472"/>
      <c r="FM1356" s="472"/>
      <c r="FN1356" s="472"/>
      <c r="FO1356" s="472"/>
      <c r="FP1356" s="472"/>
      <c r="FQ1356" s="472"/>
      <c r="FR1356" s="472"/>
      <c r="FS1356" s="472"/>
      <c r="FT1356" s="472"/>
      <c r="FU1356" s="472"/>
      <c r="FV1356" s="472"/>
      <c r="FW1356" s="472"/>
      <c r="FX1356" s="472"/>
      <c r="FY1356" s="472"/>
      <c r="FZ1356" s="472"/>
      <c r="GA1356" s="472"/>
      <c r="GB1356" s="472"/>
      <c r="GC1356" s="472"/>
      <c r="GD1356" s="472"/>
      <c r="GE1356" s="472"/>
      <c r="GF1356" s="472"/>
      <c r="GG1356" s="472"/>
      <c r="GH1356" s="472"/>
      <c r="GI1356" s="472"/>
      <c r="GJ1356" s="472"/>
      <c r="GK1356" s="472"/>
      <c r="GL1356" s="472"/>
      <c r="GM1356" s="472"/>
      <c r="GN1356" s="472"/>
      <c r="GO1356" s="472"/>
      <c r="GP1356" s="472"/>
      <c r="GQ1356" s="472"/>
      <c r="GR1356" s="472"/>
      <c r="GS1356" s="472"/>
      <c r="GT1356" s="472"/>
      <c r="GU1356" s="472"/>
      <c r="GV1356" s="472"/>
    </row>
    <row r="1357" spans="1:204" s="473" customFormat="1" x14ac:dyDescent="0.2">
      <c r="A1357" s="533"/>
      <c r="B1357" s="484" t="s">
        <v>4016</v>
      </c>
      <c r="C1357" s="475" t="s">
        <v>1956</v>
      </c>
      <c r="D1357" s="478">
        <v>3.8</v>
      </c>
      <c r="E1357" s="478"/>
      <c r="F1357" s="478"/>
      <c r="G1357" s="478"/>
      <c r="H1357" s="478"/>
      <c r="I1357" s="478"/>
      <c r="J1357" s="478"/>
      <c r="K1357" s="478"/>
      <c r="L1357" s="478"/>
      <c r="M1357" s="478"/>
      <c r="N1357" s="478"/>
      <c r="O1357" s="478"/>
      <c r="P1357" s="478"/>
      <c r="Q1357" s="478"/>
      <c r="R1357" s="478"/>
      <c r="S1357" s="478"/>
      <c r="T1357" s="478"/>
      <c r="U1357" s="478"/>
      <c r="V1357" s="478"/>
      <c r="W1357" s="478"/>
      <c r="X1357" s="478">
        <v>0</v>
      </c>
      <c r="Y1357" s="478"/>
      <c r="Z1357" s="478"/>
      <c r="AA1357" s="478"/>
      <c r="AB1357" s="478"/>
      <c r="AC1357" s="478"/>
      <c r="AD1357" s="478"/>
      <c r="AE1357" s="478"/>
      <c r="AF1357" s="478"/>
      <c r="AG1357" s="478"/>
      <c r="AH1357" s="478"/>
      <c r="AI1357" s="478"/>
      <c r="AJ1357" s="478"/>
      <c r="AK1357" s="478"/>
      <c r="AL1357" s="478"/>
      <c r="AM1357" s="478"/>
      <c r="AN1357" s="478"/>
      <c r="AO1357" s="478"/>
      <c r="AP1357" s="478"/>
      <c r="AQ1357" s="478"/>
      <c r="AR1357" s="478"/>
      <c r="AS1357" s="478"/>
      <c r="AT1357" s="478"/>
      <c r="AU1357" s="478"/>
      <c r="AV1357" s="478"/>
      <c r="AW1357" s="478"/>
      <c r="AX1357" s="478"/>
      <c r="AY1357" s="478"/>
      <c r="AZ1357" s="478"/>
      <c r="BA1357" s="478"/>
      <c r="BB1357" s="478"/>
      <c r="BC1357" s="478"/>
      <c r="BD1357" s="475" t="s">
        <v>2985</v>
      </c>
      <c r="BE1357" s="493"/>
      <c r="BF1357" s="472"/>
      <c r="BG1357" s="472">
        <v>0</v>
      </c>
      <c r="BH1357" s="472">
        <v>3.8</v>
      </c>
      <c r="BI1357" s="472"/>
      <c r="BJ1357" s="472"/>
      <c r="BK1357" s="472"/>
      <c r="BL1357" s="472"/>
      <c r="BM1357" s="472"/>
      <c r="BN1357" s="472"/>
      <c r="BO1357" s="472"/>
      <c r="BP1357" s="472"/>
      <c r="BQ1357" s="472"/>
      <c r="BR1357" s="472"/>
      <c r="BS1357" s="472"/>
      <c r="BT1357" s="472"/>
      <c r="BU1357" s="472"/>
      <c r="BV1357" s="472"/>
      <c r="BW1357" s="472"/>
      <c r="BX1357" s="472"/>
      <c r="BY1357" s="472"/>
      <c r="BZ1357" s="472"/>
      <c r="CA1357" s="472"/>
      <c r="CB1357" s="472"/>
      <c r="CC1357" s="472"/>
      <c r="CD1357" s="472"/>
      <c r="CE1357" s="472"/>
      <c r="CF1357" s="472"/>
      <c r="CG1357" s="472"/>
      <c r="CH1357" s="472"/>
      <c r="CI1357" s="472"/>
      <c r="CJ1357" s="472"/>
      <c r="CK1357" s="472"/>
      <c r="CL1357" s="472"/>
      <c r="CM1357" s="472"/>
      <c r="CN1357" s="472"/>
      <c r="CO1357" s="472"/>
      <c r="CP1357" s="472"/>
      <c r="CQ1357" s="472"/>
      <c r="CR1357" s="472"/>
      <c r="CS1357" s="472"/>
      <c r="CT1357" s="472"/>
      <c r="CU1357" s="472"/>
      <c r="CV1357" s="472"/>
      <c r="CW1357" s="472"/>
      <c r="CX1357" s="472"/>
      <c r="CY1357" s="472"/>
      <c r="CZ1357" s="472"/>
      <c r="DA1357" s="472"/>
      <c r="DB1357" s="472"/>
      <c r="DC1357" s="472"/>
      <c r="DD1357" s="472"/>
      <c r="DE1357" s="472"/>
      <c r="DF1357" s="472"/>
      <c r="DG1357" s="472"/>
      <c r="DH1357" s="472"/>
      <c r="DI1357" s="472"/>
      <c r="DJ1357" s="472"/>
      <c r="DK1357" s="472"/>
      <c r="DL1357" s="472"/>
      <c r="DM1357" s="472"/>
      <c r="DN1357" s="472"/>
      <c r="DO1357" s="472"/>
      <c r="DP1357" s="472"/>
      <c r="DQ1357" s="472"/>
      <c r="DR1357" s="472"/>
      <c r="DS1357" s="472"/>
      <c r="DT1357" s="472"/>
      <c r="DU1357" s="472"/>
      <c r="DV1357" s="472"/>
      <c r="DW1357" s="472"/>
      <c r="DX1357" s="472"/>
      <c r="DY1357" s="472"/>
      <c r="DZ1357" s="472"/>
      <c r="EA1357" s="472"/>
      <c r="EB1357" s="472"/>
      <c r="EC1357" s="472"/>
      <c r="ED1357" s="472"/>
      <c r="EE1357" s="472"/>
      <c r="EF1357" s="472"/>
      <c r="EG1357" s="472"/>
      <c r="EH1357" s="472"/>
      <c r="EI1357" s="472"/>
      <c r="EJ1357" s="472"/>
      <c r="EK1357" s="472"/>
      <c r="EL1357" s="472"/>
      <c r="EM1357" s="472"/>
      <c r="EN1357" s="472"/>
      <c r="EO1357" s="472"/>
      <c r="EP1357" s="472"/>
      <c r="EQ1357" s="472"/>
      <c r="ER1357" s="472"/>
      <c r="ES1357" s="472"/>
      <c r="ET1357" s="472"/>
      <c r="EU1357" s="472"/>
      <c r="EV1357" s="472"/>
      <c r="EW1357" s="472"/>
      <c r="EX1357" s="472"/>
      <c r="EY1357" s="472"/>
      <c r="EZ1357" s="472"/>
      <c r="FA1357" s="472"/>
      <c r="FB1357" s="472"/>
      <c r="FC1357" s="472"/>
      <c r="FD1357" s="472"/>
      <c r="FE1357" s="472"/>
      <c r="FF1357" s="472"/>
      <c r="FG1357" s="472"/>
      <c r="FH1357" s="472"/>
      <c r="FI1357" s="472"/>
      <c r="FJ1357" s="472"/>
      <c r="FK1357" s="472"/>
      <c r="FL1357" s="472"/>
      <c r="FM1357" s="472"/>
      <c r="FN1357" s="472"/>
      <c r="FO1357" s="472"/>
      <c r="FP1357" s="472"/>
      <c r="FQ1357" s="472"/>
      <c r="FR1357" s="472"/>
      <c r="FS1357" s="472"/>
      <c r="FT1357" s="472"/>
      <c r="FU1357" s="472"/>
      <c r="FV1357" s="472"/>
      <c r="FW1357" s="472"/>
      <c r="FX1357" s="472"/>
      <c r="FY1357" s="472"/>
      <c r="FZ1357" s="472"/>
      <c r="GA1357" s="472"/>
      <c r="GB1357" s="472"/>
      <c r="GC1357" s="472"/>
      <c r="GD1357" s="472"/>
      <c r="GE1357" s="472"/>
      <c r="GF1357" s="472"/>
      <c r="GG1357" s="472"/>
      <c r="GH1357" s="472"/>
      <c r="GI1357" s="472"/>
      <c r="GJ1357" s="472"/>
      <c r="GK1357" s="472"/>
      <c r="GL1357" s="472"/>
      <c r="GM1357" s="472"/>
      <c r="GN1357" s="472"/>
      <c r="GO1357" s="472"/>
      <c r="GP1357" s="472"/>
      <c r="GQ1357" s="472"/>
      <c r="GR1357" s="472"/>
      <c r="GS1357" s="472"/>
      <c r="GT1357" s="472"/>
      <c r="GU1357" s="472"/>
      <c r="GV1357" s="472"/>
    </row>
    <row r="1358" spans="1:204" s="473" customFormat="1" ht="160" x14ac:dyDescent="0.2">
      <c r="A1358" s="533"/>
      <c r="B1358" s="484" t="s">
        <v>2188</v>
      </c>
      <c r="C1358" s="475" t="s">
        <v>1956</v>
      </c>
      <c r="D1358" s="478">
        <v>8.11</v>
      </c>
      <c r="E1358" s="478">
        <v>4.1100000000000003</v>
      </c>
      <c r="F1358" s="478"/>
      <c r="G1358" s="478"/>
      <c r="H1358" s="478"/>
      <c r="I1358" s="478"/>
      <c r="J1358" s="478"/>
      <c r="K1358" s="478"/>
      <c r="L1358" s="478"/>
      <c r="M1358" s="478"/>
      <c r="N1358" s="478"/>
      <c r="O1358" s="478"/>
      <c r="P1358" s="478"/>
      <c r="Q1358" s="478"/>
      <c r="R1358" s="478"/>
      <c r="S1358" s="478"/>
      <c r="T1358" s="478"/>
      <c r="U1358" s="478"/>
      <c r="V1358" s="478"/>
      <c r="W1358" s="478"/>
      <c r="X1358" s="478">
        <v>0</v>
      </c>
      <c r="Y1358" s="478"/>
      <c r="Z1358" s="478"/>
      <c r="AA1358" s="478"/>
      <c r="AB1358" s="478"/>
      <c r="AC1358" s="478"/>
      <c r="AD1358" s="478"/>
      <c r="AE1358" s="478"/>
      <c r="AF1358" s="478"/>
      <c r="AG1358" s="478"/>
      <c r="AH1358" s="478"/>
      <c r="AI1358" s="478"/>
      <c r="AJ1358" s="478"/>
      <c r="AK1358" s="478"/>
      <c r="AL1358" s="478"/>
      <c r="AM1358" s="478"/>
      <c r="AN1358" s="478"/>
      <c r="AO1358" s="478"/>
      <c r="AP1358" s="478"/>
      <c r="AQ1358" s="478"/>
      <c r="AR1358" s="478"/>
      <c r="AS1358" s="478"/>
      <c r="AT1358" s="478"/>
      <c r="AU1358" s="478"/>
      <c r="AV1358" s="478"/>
      <c r="AW1358" s="478"/>
      <c r="AX1358" s="478"/>
      <c r="AY1358" s="478"/>
      <c r="AZ1358" s="478"/>
      <c r="BA1358" s="478"/>
      <c r="BB1358" s="478"/>
      <c r="BC1358" s="478"/>
      <c r="BD1358" s="475" t="s">
        <v>2979</v>
      </c>
      <c r="BE1358" s="493" t="s">
        <v>2189</v>
      </c>
      <c r="BF1358" s="472">
        <v>2017</v>
      </c>
      <c r="BG1358" s="472">
        <v>4.1100000000000003</v>
      </c>
      <c r="BH1358" s="472">
        <v>4</v>
      </c>
      <c r="BI1358" s="472"/>
      <c r="BJ1358" s="472"/>
      <c r="BK1358" s="472"/>
      <c r="BL1358" s="472"/>
      <c r="BM1358" s="472"/>
      <c r="BN1358" s="472"/>
      <c r="BO1358" s="472"/>
      <c r="BP1358" s="472"/>
      <c r="BQ1358" s="472"/>
      <c r="BR1358" s="472"/>
      <c r="BS1358" s="472"/>
      <c r="BT1358" s="472"/>
      <c r="BU1358" s="472"/>
      <c r="BV1358" s="472"/>
      <c r="BW1358" s="472"/>
      <c r="BX1358" s="472"/>
      <c r="BY1358" s="472"/>
      <c r="BZ1358" s="472"/>
      <c r="CA1358" s="472"/>
      <c r="CB1358" s="472"/>
      <c r="CC1358" s="472"/>
      <c r="CD1358" s="472"/>
      <c r="CE1358" s="472"/>
      <c r="CF1358" s="472"/>
      <c r="CG1358" s="472"/>
      <c r="CH1358" s="472"/>
      <c r="CI1358" s="472"/>
      <c r="CJ1358" s="472"/>
      <c r="CK1358" s="472"/>
      <c r="CL1358" s="472"/>
      <c r="CM1358" s="472"/>
      <c r="CN1358" s="472"/>
      <c r="CO1358" s="472"/>
      <c r="CP1358" s="472"/>
      <c r="CQ1358" s="472"/>
      <c r="CR1358" s="472"/>
      <c r="CS1358" s="472"/>
      <c r="CT1358" s="472"/>
      <c r="CU1358" s="472"/>
      <c r="CV1358" s="472"/>
      <c r="CW1358" s="472"/>
      <c r="CX1358" s="472"/>
      <c r="CY1358" s="472"/>
      <c r="CZ1358" s="472"/>
      <c r="DA1358" s="472"/>
      <c r="DB1358" s="472"/>
      <c r="DC1358" s="472"/>
      <c r="DD1358" s="472"/>
      <c r="DE1358" s="472"/>
      <c r="DF1358" s="472"/>
      <c r="DG1358" s="472"/>
      <c r="DH1358" s="472"/>
      <c r="DI1358" s="472"/>
      <c r="DJ1358" s="472"/>
      <c r="DK1358" s="472"/>
      <c r="DL1358" s="472"/>
      <c r="DM1358" s="472"/>
      <c r="DN1358" s="472"/>
      <c r="DO1358" s="472"/>
      <c r="DP1358" s="472"/>
      <c r="DQ1358" s="472"/>
      <c r="DR1358" s="472"/>
      <c r="DS1358" s="472"/>
      <c r="DT1358" s="472"/>
      <c r="DU1358" s="472"/>
      <c r="DV1358" s="472"/>
      <c r="DW1358" s="472"/>
      <c r="DX1358" s="472"/>
      <c r="DY1358" s="472"/>
      <c r="DZ1358" s="472"/>
      <c r="EA1358" s="472"/>
      <c r="EB1358" s="472"/>
      <c r="EC1358" s="472"/>
      <c r="ED1358" s="472"/>
      <c r="EE1358" s="472"/>
      <c r="EF1358" s="472"/>
      <c r="EG1358" s="472"/>
      <c r="EH1358" s="472"/>
      <c r="EI1358" s="472"/>
      <c r="EJ1358" s="472"/>
      <c r="EK1358" s="472"/>
      <c r="EL1358" s="472"/>
      <c r="EM1358" s="472"/>
      <c r="EN1358" s="472"/>
      <c r="EO1358" s="472"/>
      <c r="EP1358" s="472"/>
      <c r="EQ1358" s="472"/>
      <c r="ER1358" s="472"/>
      <c r="ES1358" s="472"/>
      <c r="ET1358" s="472"/>
      <c r="EU1358" s="472"/>
      <c r="EV1358" s="472"/>
      <c r="EW1358" s="472"/>
      <c r="EX1358" s="472"/>
      <c r="EY1358" s="472"/>
      <c r="EZ1358" s="472"/>
      <c r="FA1358" s="472"/>
      <c r="FB1358" s="472"/>
      <c r="FC1358" s="472"/>
      <c r="FD1358" s="472"/>
      <c r="FE1358" s="472"/>
      <c r="FF1358" s="472"/>
      <c r="FG1358" s="472"/>
      <c r="FH1358" s="472"/>
      <c r="FI1358" s="472"/>
      <c r="FJ1358" s="472"/>
      <c r="FK1358" s="472"/>
      <c r="FL1358" s="472"/>
      <c r="FM1358" s="472"/>
      <c r="FN1358" s="472"/>
      <c r="FO1358" s="472"/>
      <c r="FP1358" s="472"/>
      <c r="FQ1358" s="472"/>
      <c r="FR1358" s="472"/>
      <c r="FS1358" s="472"/>
      <c r="FT1358" s="472"/>
      <c r="FU1358" s="472"/>
      <c r="FV1358" s="472"/>
      <c r="FW1358" s="472"/>
      <c r="FX1358" s="472"/>
      <c r="FY1358" s="472"/>
      <c r="FZ1358" s="472"/>
      <c r="GA1358" s="472"/>
      <c r="GB1358" s="472"/>
      <c r="GC1358" s="472"/>
      <c r="GD1358" s="472"/>
      <c r="GE1358" s="472"/>
      <c r="GF1358" s="472"/>
      <c r="GG1358" s="472"/>
      <c r="GH1358" s="472"/>
      <c r="GI1358" s="472"/>
      <c r="GJ1358" s="472"/>
      <c r="GK1358" s="472"/>
      <c r="GL1358" s="472"/>
      <c r="GM1358" s="472"/>
      <c r="GN1358" s="472"/>
      <c r="GO1358" s="472"/>
      <c r="GP1358" s="472"/>
      <c r="GQ1358" s="472"/>
      <c r="GR1358" s="472"/>
      <c r="GS1358" s="472"/>
      <c r="GT1358" s="472"/>
      <c r="GU1358" s="472"/>
      <c r="GV1358" s="472"/>
    </row>
    <row r="1359" spans="1:204" s="473" customFormat="1" ht="48" x14ac:dyDescent="0.2">
      <c r="A1359" s="533"/>
      <c r="B1359" s="484" t="s">
        <v>2190</v>
      </c>
      <c r="C1359" s="475" t="s">
        <v>1956</v>
      </c>
      <c r="D1359" s="478">
        <v>3.3</v>
      </c>
      <c r="E1359" s="478"/>
      <c r="F1359" s="478"/>
      <c r="G1359" s="478"/>
      <c r="H1359" s="478"/>
      <c r="I1359" s="478"/>
      <c r="J1359" s="478"/>
      <c r="K1359" s="478"/>
      <c r="L1359" s="478"/>
      <c r="M1359" s="478"/>
      <c r="N1359" s="478"/>
      <c r="O1359" s="478"/>
      <c r="P1359" s="478"/>
      <c r="Q1359" s="478"/>
      <c r="R1359" s="478"/>
      <c r="S1359" s="478"/>
      <c r="T1359" s="478"/>
      <c r="U1359" s="478"/>
      <c r="V1359" s="478"/>
      <c r="W1359" s="478"/>
      <c r="X1359" s="478">
        <v>0</v>
      </c>
      <c r="Y1359" s="478"/>
      <c r="Z1359" s="478"/>
      <c r="AA1359" s="478"/>
      <c r="AB1359" s="478"/>
      <c r="AC1359" s="478"/>
      <c r="AD1359" s="478"/>
      <c r="AE1359" s="478"/>
      <c r="AF1359" s="478"/>
      <c r="AG1359" s="478"/>
      <c r="AH1359" s="478"/>
      <c r="AI1359" s="478"/>
      <c r="AJ1359" s="478"/>
      <c r="AK1359" s="478"/>
      <c r="AL1359" s="478"/>
      <c r="AM1359" s="478"/>
      <c r="AN1359" s="478"/>
      <c r="AO1359" s="478"/>
      <c r="AP1359" s="478"/>
      <c r="AQ1359" s="478"/>
      <c r="AR1359" s="478"/>
      <c r="AS1359" s="478"/>
      <c r="AT1359" s="478"/>
      <c r="AU1359" s="478"/>
      <c r="AV1359" s="478"/>
      <c r="AW1359" s="478"/>
      <c r="AX1359" s="478"/>
      <c r="AY1359" s="478"/>
      <c r="AZ1359" s="478"/>
      <c r="BA1359" s="478"/>
      <c r="BB1359" s="478"/>
      <c r="BC1359" s="478"/>
      <c r="BD1359" s="475" t="s">
        <v>1615</v>
      </c>
      <c r="BE1359" s="493"/>
      <c r="BF1359" s="472"/>
      <c r="BG1359" s="472">
        <v>0</v>
      </c>
      <c r="BH1359" s="472">
        <v>3.3</v>
      </c>
      <c r="BI1359" s="472"/>
      <c r="BJ1359" s="472"/>
      <c r="BK1359" s="472"/>
      <c r="BL1359" s="472"/>
      <c r="BM1359" s="472"/>
      <c r="BN1359" s="472"/>
      <c r="BO1359" s="472"/>
      <c r="BP1359" s="472"/>
      <c r="BQ1359" s="472"/>
      <c r="BR1359" s="472"/>
      <c r="BS1359" s="472"/>
      <c r="BT1359" s="472"/>
      <c r="BU1359" s="472"/>
      <c r="BV1359" s="472"/>
      <c r="BW1359" s="472"/>
      <c r="BX1359" s="472"/>
      <c r="BY1359" s="472"/>
      <c r="BZ1359" s="472"/>
      <c r="CA1359" s="472"/>
      <c r="CB1359" s="472"/>
      <c r="CC1359" s="472"/>
      <c r="CD1359" s="472"/>
      <c r="CE1359" s="472"/>
      <c r="CF1359" s="472"/>
      <c r="CG1359" s="472"/>
      <c r="CH1359" s="472"/>
      <c r="CI1359" s="472"/>
      <c r="CJ1359" s="472"/>
      <c r="CK1359" s="472"/>
      <c r="CL1359" s="472"/>
      <c r="CM1359" s="472"/>
      <c r="CN1359" s="472"/>
      <c r="CO1359" s="472"/>
      <c r="CP1359" s="472"/>
      <c r="CQ1359" s="472"/>
      <c r="CR1359" s="472"/>
      <c r="CS1359" s="472"/>
      <c r="CT1359" s="472"/>
      <c r="CU1359" s="472"/>
      <c r="CV1359" s="472"/>
      <c r="CW1359" s="472"/>
      <c r="CX1359" s="472"/>
      <c r="CY1359" s="472"/>
      <c r="CZ1359" s="472"/>
      <c r="DA1359" s="472"/>
      <c r="DB1359" s="472"/>
      <c r="DC1359" s="472"/>
      <c r="DD1359" s="472"/>
      <c r="DE1359" s="472"/>
      <c r="DF1359" s="472"/>
      <c r="DG1359" s="472"/>
      <c r="DH1359" s="472"/>
      <c r="DI1359" s="472"/>
      <c r="DJ1359" s="472"/>
      <c r="DK1359" s="472"/>
      <c r="DL1359" s="472"/>
      <c r="DM1359" s="472"/>
      <c r="DN1359" s="472"/>
      <c r="DO1359" s="472"/>
      <c r="DP1359" s="472"/>
      <c r="DQ1359" s="472"/>
      <c r="DR1359" s="472"/>
      <c r="DS1359" s="472"/>
      <c r="DT1359" s="472"/>
      <c r="DU1359" s="472"/>
      <c r="DV1359" s="472"/>
      <c r="DW1359" s="472"/>
      <c r="DX1359" s="472"/>
      <c r="DY1359" s="472"/>
      <c r="DZ1359" s="472"/>
      <c r="EA1359" s="472"/>
      <c r="EB1359" s="472"/>
      <c r="EC1359" s="472"/>
      <c r="ED1359" s="472"/>
      <c r="EE1359" s="472"/>
      <c r="EF1359" s="472"/>
      <c r="EG1359" s="472"/>
      <c r="EH1359" s="472"/>
      <c r="EI1359" s="472"/>
      <c r="EJ1359" s="472"/>
      <c r="EK1359" s="472"/>
      <c r="EL1359" s="472"/>
      <c r="EM1359" s="472"/>
      <c r="EN1359" s="472"/>
      <c r="EO1359" s="472"/>
      <c r="EP1359" s="472"/>
      <c r="EQ1359" s="472"/>
      <c r="ER1359" s="472"/>
      <c r="ES1359" s="472"/>
      <c r="ET1359" s="472"/>
      <c r="EU1359" s="472"/>
      <c r="EV1359" s="472"/>
      <c r="EW1359" s="472"/>
      <c r="EX1359" s="472"/>
      <c r="EY1359" s="472"/>
      <c r="EZ1359" s="472"/>
      <c r="FA1359" s="472"/>
      <c r="FB1359" s="472"/>
      <c r="FC1359" s="472"/>
      <c r="FD1359" s="472"/>
      <c r="FE1359" s="472"/>
      <c r="FF1359" s="472"/>
      <c r="FG1359" s="472"/>
      <c r="FH1359" s="472"/>
      <c r="FI1359" s="472"/>
      <c r="FJ1359" s="472"/>
      <c r="FK1359" s="472"/>
      <c r="FL1359" s="472"/>
      <c r="FM1359" s="472"/>
      <c r="FN1359" s="472"/>
      <c r="FO1359" s="472"/>
      <c r="FP1359" s="472"/>
      <c r="FQ1359" s="472"/>
      <c r="FR1359" s="472"/>
      <c r="FS1359" s="472"/>
      <c r="FT1359" s="472"/>
      <c r="FU1359" s="472"/>
      <c r="FV1359" s="472"/>
      <c r="FW1359" s="472"/>
      <c r="FX1359" s="472"/>
      <c r="FY1359" s="472"/>
      <c r="FZ1359" s="472"/>
      <c r="GA1359" s="472"/>
      <c r="GB1359" s="472"/>
      <c r="GC1359" s="472"/>
      <c r="GD1359" s="472"/>
      <c r="GE1359" s="472"/>
      <c r="GF1359" s="472"/>
      <c r="GG1359" s="472"/>
      <c r="GH1359" s="472"/>
      <c r="GI1359" s="472"/>
      <c r="GJ1359" s="472"/>
      <c r="GK1359" s="472"/>
      <c r="GL1359" s="472"/>
      <c r="GM1359" s="472"/>
      <c r="GN1359" s="472"/>
      <c r="GO1359" s="472"/>
      <c r="GP1359" s="472"/>
      <c r="GQ1359" s="472"/>
      <c r="GR1359" s="472"/>
      <c r="GS1359" s="472"/>
      <c r="GT1359" s="472"/>
      <c r="GU1359" s="472"/>
      <c r="GV1359" s="472"/>
    </row>
    <row r="1360" spans="1:204" s="473" customFormat="1" x14ac:dyDescent="0.2">
      <c r="A1360" s="533"/>
      <c r="B1360" s="484" t="s">
        <v>2191</v>
      </c>
      <c r="C1360" s="475" t="s">
        <v>1956</v>
      </c>
      <c r="D1360" s="478">
        <v>2.29</v>
      </c>
      <c r="E1360" s="478"/>
      <c r="F1360" s="478"/>
      <c r="G1360" s="478"/>
      <c r="H1360" s="478">
        <v>0.4</v>
      </c>
      <c r="I1360" s="478">
        <v>0.89</v>
      </c>
      <c r="J1360" s="478"/>
      <c r="K1360" s="478"/>
      <c r="L1360" s="478"/>
      <c r="M1360" s="478"/>
      <c r="N1360" s="478"/>
      <c r="O1360" s="478"/>
      <c r="P1360" s="478"/>
      <c r="Q1360" s="478"/>
      <c r="R1360" s="478"/>
      <c r="S1360" s="478"/>
      <c r="T1360" s="478"/>
      <c r="U1360" s="478"/>
      <c r="V1360" s="478"/>
      <c r="W1360" s="478"/>
      <c r="X1360" s="478">
        <v>0</v>
      </c>
      <c r="Y1360" s="478"/>
      <c r="Z1360" s="478"/>
      <c r="AA1360" s="478"/>
      <c r="AB1360" s="478"/>
      <c r="AC1360" s="478"/>
      <c r="AD1360" s="478"/>
      <c r="AE1360" s="478"/>
      <c r="AF1360" s="478"/>
      <c r="AG1360" s="478"/>
      <c r="AH1360" s="478"/>
      <c r="AI1360" s="478"/>
      <c r="AJ1360" s="478"/>
      <c r="AK1360" s="478"/>
      <c r="AL1360" s="478"/>
      <c r="AM1360" s="478"/>
      <c r="AN1360" s="478"/>
      <c r="AO1360" s="478"/>
      <c r="AP1360" s="478"/>
      <c r="AQ1360" s="478"/>
      <c r="AR1360" s="478"/>
      <c r="AS1360" s="478"/>
      <c r="AT1360" s="478"/>
      <c r="AU1360" s="478"/>
      <c r="AV1360" s="478"/>
      <c r="AW1360" s="478"/>
      <c r="AX1360" s="478"/>
      <c r="AY1360" s="478"/>
      <c r="AZ1360" s="478"/>
      <c r="BA1360" s="478"/>
      <c r="BB1360" s="478"/>
      <c r="BC1360" s="478"/>
      <c r="BD1360" s="475" t="s">
        <v>3025</v>
      </c>
      <c r="BE1360" s="493" t="s">
        <v>2192</v>
      </c>
      <c r="BF1360" s="472">
        <v>2017</v>
      </c>
      <c r="BG1360" s="472"/>
      <c r="BH1360" s="472"/>
      <c r="BI1360" s="472"/>
      <c r="BJ1360" s="472"/>
      <c r="BK1360" s="472"/>
      <c r="BL1360" s="472"/>
      <c r="BM1360" s="472"/>
      <c r="BN1360" s="472"/>
      <c r="BO1360" s="472"/>
      <c r="BP1360" s="472"/>
      <c r="BQ1360" s="472"/>
      <c r="BR1360" s="472"/>
      <c r="BS1360" s="472"/>
      <c r="BT1360" s="472"/>
      <c r="BU1360" s="472"/>
      <c r="BV1360" s="472"/>
      <c r="BW1360" s="472"/>
      <c r="BX1360" s="472"/>
      <c r="BY1360" s="472"/>
      <c r="BZ1360" s="472"/>
      <c r="CA1360" s="472"/>
      <c r="CB1360" s="472"/>
      <c r="CC1360" s="472"/>
      <c r="CD1360" s="472"/>
      <c r="CE1360" s="472"/>
      <c r="CF1360" s="472"/>
      <c r="CG1360" s="472"/>
      <c r="CH1360" s="472"/>
      <c r="CI1360" s="472"/>
      <c r="CJ1360" s="472"/>
      <c r="CK1360" s="472"/>
      <c r="CL1360" s="472"/>
      <c r="CM1360" s="472"/>
      <c r="CN1360" s="472"/>
      <c r="CO1360" s="472"/>
      <c r="CP1360" s="472"/>
      <c r="CQ1360" s="472"/>
      <c r="CR1360" s="472"/>
      <c r="CS1360" s="472"/>
      <c r="CT1360" s="472"/>
      <c r="CU1360" s="472"/>
      <c r="CV1360" s="472"/>
      <c r="CW1360" s="472"/>
      <c r="CX1360" s="472"/>
      <c r="CY1360" s="472"/>
      <c r="CZ1360" s="472"/>
      <c r="DA1360" s="472"/>
      <c r="DB1360" s="472"/>
      <c r="DC1360" s="472"/>
      <c r="DD1360" s="472"/>
      <c r="DE1360" s="472"/>
      <c r="DF1360" s="472"/>
      <c r="DG1360" s="472"/>
      <c r="DH1360" s="472"/>
      <c r="DI1360" s="472"/>
      <c r="DJ1360" s="472"/>
      <c r="DK1360" s="472"/>
      <c r="DL1360" s="472"/>
      <c r="DM1360" s="472"/>
      <c r="DN1360" s="472"/>
      <c r="DO1360" s="472"/>
      <c r="DP1360" s="472"/>
      <c r="DQ1360" s="472"/>
      <c r="DR1360" s="472"/>
      <c r="DS1360" s="472"/>
      <c r="DT1360" s="472"/>
      <c r="DU1360" s="472"/>
      <c r="DV1360" s="472"/>
      <c r="DW1360" s="472"/>
      <c r="DX1360" s="472"/>
      <c r="DY1360" s="472"/>
      <c r="DZ1360" s="472"/>
      <c r="EA1360" s="472"/>
      <c r="EB1360" s="472"/>
      <c r="EC1360" s="472"/>
      <c r="ED1360" s="472"/>
      <c r="EE1360" s="472"/>
      <c r="EF1360" s="472"/>
      <c r="EG1360" s="472"/>
      <c r="EH1360" s="472"/>
      <c r="EI1360" s="472"/>
      <c r="EJ1360" s="472"/>
      <c r="EK1360" s="472"/>
      <c r="EL1360" s="472"/>
      <c r="EM1360" s="472"/>
      <c r="EN1360" s="472"/>
      <c r="EO1360" s="472"/>
      <c r="EP1360" s="472"/>
      <c r="EQ1360" s="472"/>
      <c r="ER1360" s="472"/>
      <c r="ES1360" s="472"/>
      <c r="ET1360" s="472"/>
      <c r="EU1360" s="472"/>
      <c r="EV1360" s="472"/>
      <c r="EW1360" s="472"/>
      <c r="EX1360" s="472"/>
      <c r="EY1360" s="472"/>
      <c r="EZ1360" s="472"/>
      <c r="FA1360" s="472"/>
      <c r="FB1360" s="472"/>
      <c r="FC1360" s="472"/>
      <c r="FD1360" s="472"/>
      <c r="FE1360" s="472"/>
      <c r="FF1360" s="472"/>
      <c r="FG1360" s="472"/>
      <c r="FH1360" s="472"/>
      <c r="FI1360" s="472"/>
      <c r="FJ1360" s="472"/>
      <c r="FK1360" s="472"/>
      <c r="FL1360" s="472"/>
      <c r="FM1360" s="472"/>
      <c r="FN1360" s="472"/>
      <c r="FO1360" s="472"/>
      <c r="FP1360" s="472"/>
      <c r="FQ1360" s="472"/>
      <c r="FR1360" s="472"/>
      <c r="FS1360" s="472"/>
      <c r="FT1360" s="472"/>
      <c r="FU1360" s="472"/>
      <c r="FV1360" s="472"/>
      <c r="FW1360" s="472"/>
      <c r="FX1360" s="472"/>
      <c r="FY1360" s="472"/>
      <c r="FZ1360" s="472"/>
      <c r="GA1360" s="472"/>
      <c r="GB1360" s="472"/>
      <c r="GC1360" s="472"/>
      <c r="GD1360" s="472"/>
      <c r="GE1360" s="472"/>
      <c r="GF1360" s="472"/>
      <c r="GG1360" s="472"/>
      <c r="GH1360" s="472"/>
      <c r="GI1360" s="472"/>
      <c r="GJ1360" s="472"/>
      <c r="GK1360" s="472"/>
      <c r="GL1360" s="472"/>
      <c r="GM1360" s="472"/>
      <c r="GN1360" s="472"/>
      <c r="GO1360" s="472"/>
      <c r="GP1360" s="472"/>
      <c r="GQ1360" s="472"/>
      <c r="GR1360" s="472"/>
      <c r="GS1360" s="472"/>
      <c r="GT1360" s="472"/>
      <c r="GU1360" s="472"/>
      <c r="GV1360" s="472"/>
    </row>
    <row r="1361" spans="1:204" s="473" customFormat="1" x14ac:dyDescent="0.2">
      <c r="A1361" s="533"/>
      <c r="B1361" s="484" t="s">
        <v>4016</v>
      </c>
      <c r="C1361" s="475"/>
      <c r="D1361" s="478">
        <v>4.8499999999999996</v>
      </c>
      <c r="E1361" s="478">
        <v>4.8499999999999996</v>
      </c>
      <c r="F1361" s="478"/>
      <c r="G1361" s="478">
        <v>0</v>
      </c>
      <c r="H1361" s="478">
        <v>0</v>
      </c>
      <c r="I1361" s="478">
        <v>0</v>
      </c>
      <c r="J1361" s="478">
        <v>0</v>
      </c>
      <c r="K1361" s="478">
        <v>0</v>
      </c>
      <c r="L1361" s="478">
        <v>0</v>
      </c>
      <c r="M1361" s="478">
        <v>0</v>
      </c>
      <c r="N1361" s="478"/>
      <c r="O1361" s="478"/>
      <c r="P1361" s="478"/>
      <c r="Q1361" s="478"/>
      <c r="R1361" s="478"/>
      <c r="S1361" s="478"/>
      <c r="T1361" s="478"/>
      <c r="U1361" s="478">
        <v>0</v>
      </c>
      <c r="V1361" s="478">
        <v>0</v>
      </c>
      <c r="W1361" s="478"/>
      <c r="X1361" s="478">
        <v>0</v>
      </c>
      <c r="Y1361" s="478">
        <v>0</v>
      </c>
      <c r="Z1361" s="478"/>
      <c r="AA1361" s="478"/>
      <c r="AB1361" s="478"/>
      <c r="AC1361" s="478"/>
      <c r="AD1361" s="478"/>
      <c r="AE1361" s="478">
        <v>0</v>
      </c>
      <c r="AF1361" s="478">
        <v>0</v>
      </c>
      <c r="AG1361" s="478"/>
      <c r="AH1361" s="478"/>
      <c r="AI1361" s="478">
        <v>0</v>
      </c>
      <c r="AJ1361" s="478"/>
      <c r="AK1361" s="478"/>
      <c r="AL1361" s="478"/>
      <c r="AM1361" s="478">
        <v>0</v>
      </c>
      <c r="AN1361" s="478">
        <v>0</v>
      </c>
      <c r="AO1361" s="478">
        <v>0</v>
      </c>
      <c r="AP1361" s="478"/>
      <c r="AQ1361" s="478"/>
      <c r="AR1361" s="478"/>
      <c r="AS1361" s="478">
        <v>0</v>
      </c>
      <c r="AT1361" s="478"/>
      <c r="AU1361" s="478">
        <v>0</v>
      </c>
      <c r="AV1361" s="478"/>
      <c r="AW1361" s="478"/>
      <c r="AX1361" s="478">
        <v>0</v>
      </c>
      <c r="AY1361" s="478">
        <v>0</v>
      </c>
      <c r="AZ1361" s="478"/>
      <c r="BA1361" s="478">
        <v>0</v>
      </c>
      <c r="BB1361" s="478">
        <v>0</v>
      </c>
      <c r="BC1361" s="478">
        <v>0</v>
      </c>
      <c r="BD1361" s="475" t="s">
        <v>357</v>
      </c>
      <c r="BE1361" s="493"/>
      <c r="BF1361" s="472"/>
      <c r="BG1361" s="472"/>
      <c r="BH1361" s="472"/>
      <c r="BI1361" s="472"/>
      <c r="BJ1361" s="472"/>
      <c r="BK1361" s="472"/>
      <c r="BL1361" s="472"/>
      <c r="BM1361" s="472"/>
      <c r="BN1361" s="472"/>
      <c r="BO1361" s="472"/>
      <c r="BP1361" s="472"/>
      <c r="BQ1361" s="472"/>
      <c r="BR1361" s="472"/>
      <c r="BS1361" s="472"/>
      <c r="BT1361" s="472"/>
      <c r="BU1361" s="472"/>
      <c r="BV1361" s="472"/>
      <c r="BW1361" s="472"/>
      <c r="BX1361" s="472"/>
      <c r="BY1361" s="472"/>
      <c r="BZ1361" s="472"/>
      <c r="CA1361" s="472"/>
      <c r="CB1361" s="472"/>
      <c r="CC1361" s="472"/>
      <c r="CD1361" s="472"/>
      <c r="CE1361" s="472"/>
      <c r="CF1361" s="472"/>
      <c r="CG1361" s="472"/>
      <c r="CH1361" s="472"/>
      <c r="CI1361" s="472"/>
      <c r="CJ1361" s="472"/>
      <c r="CK1361" s="472"/>
      <c r="CL1361" s="472"/>
      <c r="CM1361" s="472"/>
      <c r="CN1361" s="472"/>
      <c r="CO1361" s="472"/>
      <c r="CP1361" s="472"/>
      <c r="CQ1361" s="472"/>
      <c r="CR1361" s="472"/>
      <c r="CS1361" s="472"/>
      <c r="CT1361" s="472"/>
      <c r="CU1361" s="472"/>
      <c r="CV1361" s="472"/>
      <c r="CW1361" s="472"/>
      <c r="CX1361" s="472"/>
      <c r="CY1361" s="472"/>
      <c r="CZ1361" s="472"/>
      <c r="DA1361" s="472"/>
      <c r="DB1361" s="472"/>
      <c r="DC1361" s="472"/>
      <c r="DD1361" s="472"/>
      <c r="DE1361" s="472"/>
      <c r="DF1361" s="472"/>
      <c r="DG1361" s="472"/>
      <c r="DH1361" s="472"/>
      <c r="DI1361" s="472"/>
      <c r="DJ1361" s="472"/>
      <c r="DK1361" s="472"/>
      <c r="DL1361" s="472"/>
      <c r="DM1361" s="472"/>
      <c r="DN1361" s="472"/>
      <c r="DO1361" s="472"/>
      <c r="DP1361" s="472"/>
      <c r="DQ1361" s="472"/>
      <c r="DR1361" s="472"/>
      <c r="DS1361" s="472"/>
      <c r="DT1361" s="472"/>
      <c r="DU1361" s="472"/>
      <c r="DV1361" s="472"/>
      <c r="DW1361" s="472"/>
      <c r="DX1361" s="472"/>
      <c r="DY1361" s="472"/>
      <c r="DZ1361" s="472"/>
      <c r="EA1361" s="472"/>
      <c r="EB1361" s="472"/>
      <c r="EC1361" s="472"/>
      <c r="ED1361" s="472"/>
      <c r="EE1361" s="472"/>
      <c r="EF1361" s="472"/>
      <c r="EG1361" s="472"/>
      <c r="EH1361" s="472"/>
      <c r="EI1361" s="472"/>
      <c r="EJ1361" s="472"/>
      <c r="EK1361" s="472"/>
      <c r="EL1361" s="472"/>
      <c r="EM1361" s="472"/>
      <c r="EN1361" s="472"/>
      <c r="EO1361" s="472"/>
      <c r="EP1361" s="472"/>
      <c r="EQ1361" s="472"/>
      <c r="ER1361" s="472"/>
      <c r="ES1361" s="472"/>
      <c r="ET1361" s="472"/>
      <c r="EU1361" s="472"/>
      <c r="EV1361" s="472"/>
      <c r="EW1361" s="472"/>
      <c r="EX1361" s="472"/>
      <c r="EY1361" s="472"/>
      <c r="EZ1361" s="472"/>
      <c r="FA1361" s="472"/>
      <c r="FB1361" s="472"/>
      <c r="FC1361" s="472"/>
      <c r="FD1361" s="472"/>
      <c r="FE1361" s="472"/>
      <c r="FF1361" s="472"/>
      <c r="FG1361" s="472"/>
      <c r="FH1361" s="472"/>
      <c r="FI1361" s="472"/>
      <c r="FJ1361" s="472"/>
      <c r="FK1361" s="472"/>
      <c r="FL1361" s="472"/>
      <c r="FM1361" s="472"/>
      <c r="FN1361" s="472"/>
      <c r="FO1361" s="472"/>
      <c r="FP1361" s="472"/>
      <c r="FQ1361" s="472"/>
      <c r="FR1361" s="472"/>
      <c r="FS1361" s="472"/>
      <c r="FT1361" s="472"/>
      <c r="FU1361" s="472"/>
      <c r="FV1361" s="472"/>
      <c r="FW1361" s="472"/>
      <c r="FX1361" s="472"/>
      <c r="FY1361" s="472"/>
      <c r="FZ1361" s="472"/>
      <c r="GA1361" s="472"/>
      <c r="GB1361" s="472"/>
      <c r="GC1361" s="472"/>
      <c r="GD1361" s="472"/>
      <c r="GE1361" s="472"/>
      <c r="GF1361" s="472"/>
      <c r="GG1361" s="472"/>
      <c r="GH1361" s="472"/>
      <c r="GI1361" s="472"/>
      <c r="GJ1361" s="472"/>
      <c r="GK1361" s="472"/>
      <c r="GL1361" s="472"/>
      <c r="GM1361" s="472"/>
      <c r="GN1361" s="472"/>
      <c r="GO1361" s="472"/>
      <c r="GP1361" s="472"/>
      <c r="GQ1361" s="472"/>
      <c r="GR1361" s="472"/>
      <c r="GS1361" s="472"/>
      <c r="GT1361" s="472"/>
      <c r="GU1361" s="472"/>
      <c r="GV1361" s="472"/>
    </row>
    <row r="1362" spans="1:204" s="473" customFormat="1" x14ac:dyDescent="0.2">
      <c r="A1362" s="476" t="s">
        <v>2193</v>
      </c>
      <c r="B1362" s="477" t="s">
        <v>1142</v>
      </c>
      <c r="C1362" s="475"/>
      <c r="D1362" s="478"/>
      <c r="E1362" s="478"/>
      <c r="F1362" s="478"/>
      <c r="G1362" s="478"/>
      <c r="H1362" s="478"/>
      <c r="I1362" s="478"/>
      <c r="J1362" s="478"/>
      <c r="K1362" s="478"/>
      <c r="L1362" s="478"/>
      <c r="M1362" s="478"/>
      <c r="N1362" s="478"/>
      <c r="O1362" s="478"/>
      <c r="P1362" s="478"/>
      <c r="Q1362" s="478"/>
      <c r="R1362" s="478"/>
      <c r="S1362" s="478"/>
      <c r="T1362" s="478"/>
      <c r="U1362" s="478"/>
      <c r="V1362" s="478"/>
      <c r="W1362" s="478"/>
      <c r="X1362" s="478">
        <v>0</v>
      </c>
      <c r="Y1362" s="478"/>
      <c r="Z1362" s="478"/>
      <c r="AA1362" s="478"/>
      <c r="AB1362" s="478"/>
      <c r="AC1362" s="478"/>
      <c r="AD1362" s="478"/>
      <c r="AE1362" s="478"/>
      <c r="AF1362" s="478"/>
      <c r="AG1362" s="478"/>
      <c r="AH1362" s="478"/>
      <c r="AI1362" s="478"/>
      <c r="AJ1362" s="478"/>
      <c r="AK1362" s="478"/>
      <c r="AL1362" s="478"/>
      <c r="AM1362" s="478"/>
      <c r="AN1362" s="478"/>
      <c r="AO1362" s="478"/>
      <c r="AP1362" s="478"/>
      <c r="AQ1362" s="478"/>
      <c r="AR1362" s="478"/>
      <c r="AS1362" s="478"/>
      <c r="AT1362" s="478"/>
      <c r="AU1362" s="478"/>
      <c r="AV1362" s="478"/>
      <c r="AW1362" s="478"/>
      <c r="AX1362" s="478"/>
      <c r="AY1362" s="478"/>
      <c r="AZ1362" s="478"/>
      <c r="BA1362" s="478"/>
      <c r="BB1362" s="478"/>
      <c r="BC1362" s="478"/>
      <c r="BD1362" s="475"/>
      <c r="BE1362" s="493"/>
      <c r="BF1362" s="472"/>
      <c r="BG1362" s="472"/>
      <c r="BH1362" s="472"/>
      <c r="BI1362" s="472"/>
      <c r="BJ1362" s="472"/>
      <c r="BK1362" s="472"/>
      <c r="BL1362" s="472"/>
      <c r="BM1362" s="472"/>
      <c r="BN1362" s="472"/>
      <c r="BO1362" s="472"/>
      <c r="BP1362" s="472"/>
      <c r="BQ1362" s="472"/>
      <c r="BR1362" s="472"/>
      <c r="BS1362" s="472"/>
      <c r="BT1362" s="472"/>
      <c r="BU1362" s="472"/>
      <c r="BV1362" s="472"/>
      <c r="BW1362" s="472"/>
      <c r="BX1362" s="472"/>
      <c r="BY1362" s="472"/>
      <c r="BZ1362" s="472"/>
      <c r="CA1362" s="472"/>
      <c r="CB1362" s="472"/>
      <c r="CC1362" s="472"/>
      <c r="CD1362" s="472"/>
      <c r="CE1362" s="472"/>
      <c r="CF1362" s="472"/>
      <c r="CG1362" s="472"/>
      <c r="CH1362" s="472"/>
      <c r="CI1362" s="472"/>
      <c r="CJ1362" s="472"/>
      <c r="CK1362" s="472"/>
      <c r="CL1362" s="472"/>
      <c r="CM1362" s="472"/>
      <c r="CN1362" s="472"/>
      <c r="CO1362" s="472"/>
      <c r="CP1362" s="472"/>
      <c r="CQ1362" s="472"/>
      <c r="CR1362" s="472"/>
      <c r="CS1362" s="472"/>
      <c r="CT1362" s="472"/>
      <c r="CU1362" s="472"/>
      <c r="CV1362" s="472"/>
      <c r="CW1362" s="472"/>
      <c r="CX1362" s="472"/>
      <c r="CY1362" s="472"/>
      <c r="CZ1362" s="472"/>
      <c r="DA1362" s="472"/>
      <c r="DB1362" s="472"/>
      <c r="DC1362" s="472"/>
      <c r="DD1362" s="472"/>
      <c r="DE1362" s="472"/>
      <c r="DF1362" s="472"/>
      <c r="DG1362" s="472"/>
      <c r="DH1362" s="472"/>
      <c r="DI1362" s="472"/>
      <c r="DJ1362" s="472"/>
      <c r="DK1362" s="472"/>
      <c r="DL1362" s="472"/>
      <c r="DM1362" s="472"/>
      <c r="DN1362" s="472"/>
      <c r="DO1362" s="472"/>
      <c r="DP1362" s="472"/>
      <c r="DQ1362" s="472"/>
      <c r="DR1362" s="472"/>
      <c r="DS1362" s="472"/>
      <c r="DT1362" s="472"/>
      <c r="DU1362" s="472"/>
      <c r="DV1362" s="472"/>
      <c r="DW1362" s="472"/>
      <c r="DX1362" s="472"/>
      <c r="DY1362" s="472"/>
      <c r="DZ1362" s="472"/>
      <c r="EA1362" s="472"/>
      <c r="EB1362" s="472"/>
      <c r="EC1362" s="472"/>
      <c r="ED1362" s="472"/>
      <c r="EE1362" s="472"/>
      <c r="EF1362" s="472"/>
      <c r="EG1362" s="472"/>
      <c r="EH1362" s="472"/>
      <c r="EI1362" s="472"/>
      <c r="EJ1362" s="472"/>
      <c r="EK1362" s="472"/>
      <c r="EL1362" s="472"/>
      <c r="EM1362" s="472"/>
      <c r="EN1362" s="472"/>
      <c r="EO1362" s="472"/>
      <c r="EP1362" s="472"/>
      <c r="EQ1362" s="472"/>
      <c r="ER1362" s="472"/>
      <c r="ES1362" s="472"/>
      <c r="ET1362" s="472"/>
      <c r="EU1362" s="472"/>
      <c r="EV1362" s="472"/>
      <c r="EW1362" s="472"/>
      <c r="EX1362" s="472"/>
      <c r="EY1362" s="472"/>
      <c r="EZ1362" s="472"/>
      <c r="FA1362" s="472"/>
      <c r="FB1362" s="472"/>
      <c r="FC1362" s="472"/>
      <c r="FD1362" s="472"/>
      <c r="FE1362" s="472"/>
      <c r="FF1362" s="472"/>
      <c r="FG1362" s="472"/>
      <c r="FH1362" s="472"/>
      <c r="FI1362" s="472"/>
      <c r="FJ1362" s="472"/>
      <c r="FK1362" s="472"/>
      <c r="FL1362" s="472"/>
      <c r="FM1362" s="472"/>
      <c r="FN1362" s="472"/>
      <c r="FO1362" s="472"/>
      <c r="FP1362" s="472"/>
      <c r="FQ1362" s="472"/>
      <c r="FR1362" s="472"/>
      <c r="FS1362" s="472"/>
      <c r="FT1362" s="472"/>
      <c r="FU1362" s="472"/>
      <c r="FV1362" s="472"/>
      <c r="FW1362" s="472"/>
      <c r="FX1362" s="472"/>
      <c r="FY1362" s="472"/>
      <c r="FZ1362" s="472"/>
      <c r="GA1362" s="472"/>
      <c r="GB1362" s="472"/>
      <c r="GC1362" s="472"/>
      <c r="GD1362" s="472"/>
      <c r="GE1362" s="472"/>
      <c r="GF1362" s="472"/>
      <c r="GG1362" s="472"/>
      <c r="GH1362" s="472"/>
      <c r="GI1362" s="472"/>
      <c r="GJ1362" s="472"/>
      <c r="GK1362" s="472"/>
      <c r="GL1362" s="472"/>
      <c r="GM1362" s="472"/>
      <c r="GN1362" s="472"/>
      <c r="GO1362" s="472"/>
      <c r="GP1362" s="472"/>
      <c r="GQ1362" s="472"/>
      <c r="GR1362" s="472"/>
      <c r="GS1362" s="472"/>
      <c r="GT1362" s="472"/>
      <c r="GU1362" s="472"/>
      <c r="GV1362" s="472"/>
    </row>
    <row r="1363" spans="1:204" s="517" customFormat="1" ht="64" x14ac:dyDescent="0.2">
      <c r="A1363" s="491"/>
      <c r="B1363" s="492" t="s">
        <v>1142</v>
      </c>
      <c r="C1363" s="475"/>
      <c r="D1363" s="478">
        <v>86.77000000000001</v>
      </c>
      <c r="E1363" s="478">
        <v>0</v>
      </c>
      <c r="F1363" s="478"/>
      <c r="G1363" s="478">
        <v>0</v>
      </c>
      <c r="H1363" s="478">
        <v>2.67</v>
      </c>
      <c r="I1363" s="478">
        <v>0</v>
      </c>
      <c r="J1363" s="478">
        <v>0</v>
      </c>
      <c r="K1363" s="478">
        <v>0</v>
      </c>
      <c r="L1363" s="478">
        <v>0</v>
      </c>
      <c r="M1363" s="478">
        <v>0</v>
      </c>
      <c r="N1363" s="478"/>
      <c r="O1363" s="478"/>
      <c r="P1363" s="478"/>
      <c r="Q1363" s="478"/>
      <c r="R1363" s="478"/>
      <c r="S1363" s="478"/>
      <c r="T1363" s="478"/>
      <c r="U1363" s="478">
        <v>0</v>
      </c>
      <c r="V1363" s="478">
        <v>0</v>
      </c>
      <c r="W1363" s="478"/>
      <c r="X1363" s="478">
        <v>0</v>
      </c>
      <c r="Y1363" s="478">
        <v>0</v>
      </c>
      <c r="Z1363" s="478"/>
      <c r="AA1363" s="478"/>
      <c r="AB1363" s="478"/>
      <c r="AC1363" s="478"/>
      <c r="AD1363" s="478"/>
      <c r="AE1363" s="478">
        <v>0</v>
      </c>
      <c r="AF1363" s="478">
        <v>0</v>
      </c>
      <c r="AG1363" s="478"/>
      <c r="AH1363" s="478"/>
      <c r="AI1363" s="478">
        <v>0</v>
      </c>
      <c r="AJ1363" s="478"/>
      <c r="AK1363" s="478"/>
      <c r="AL1363" s="478"/>
      <c r="AM1363" s="478">
        <v>0</v>
      </c>
      <c r="AN1363" s="478">
        <v>0</v>
      </c>
      <c r="AO1363" s="478">
        <v>0</v>
      </c>
      <c r="AP1363" s="478"/>
      <c r="AQ1363" s="478"/>
      <c r="AR1363" s="478"/>
      <c r="AS1363" s="478">
        <v>0</v>
      </c>
      <c r="AT1363" s="478"/>
      <c r="AU1363" s="478">
        <v>0</v>
      </c>
      <c r="AV1363" s="478"/>
      <c r="AW1363" s="478"/>
      <c r="AX1363" s="478">
        <v>0</v>
      </c>
      <c r="AY1363" s="478">
        <v>0</v>
      </c>
      <c r="AZ1363" s="478"/>
      <c r="BA1363" s="478">
        <v>50</v>
      </c>
      <c r="BB1363" s="478">
        <v>0</v>
      </c>
      <c r="BC1363" s="478">
        <v>0</v>
      </c>
      <c r="BD1363" s="475" t="s">
        <v>2194</v>
      </c>
      <c r="BE1363" s="475"/>
      <c r="BF1363" s="472"/>
      <c r="BG1363" s="472">
        <v>0</v>
      </c>
      <c r="BH1363" s="472">
        <v>0</v>
      </c>
      <c r="BI1363" s="472"/>
      <c r="BJ1363" s="472"/>
      <c r="BK1363" s="472"/>
      <c r="BL1363" s="472"/>
      <c r="BM1363" s="472"/>
      <c r="BN1363" s="472"/>
      <c r="BO1363" s="472"/>
      <c r="BP1363" s="472"/>
      <c r="BQ1363" s="472"/>
      <c r="BR1363" s="472"/>
      <c r="BS1363" s="472"/>
      <c r="BT1363" s="472"/>
      <c r="BU1363" s="472"/>
      <c r="BV1363" s="472"/>
      <c r="BW1363" s="472"/>
      <c r="BX1363" s="472"/>
      <c r="BY1363" s="472"/>
      <c r="BZ1363" s="472"/>
      <c r="CA1363" s="472"/>
      <c r="CB1363" s="472"/>
      <c r="CC1363" s="472"/>
      <c r="CD1363" s="472"/>
      <c r="CE1363" s="472"/>
      <c r="CF1363" s="472"/>
      <c r="CG1363" s="472"/>
      <c r="CH1363" s="472"/>
      <c r="CI1363" s="472"/>
      <c r="CJ1363" s="472"/>
      <c r="CK1363" s="472"/>
      <c r="CL1363" s="472"/>
      <c r="CM1363" s="472"/>
      <c r="CN1363" s="472"/>
      <c r="CO1363" s="472"/>
      <c r="CP1363" s="472"/>
      <c r="CQ1363" s="472"/>
      <c r="CR1363" s="472"/>
      <c r="CS1363" s="472"/>
      <c r="CT1363" s="472"/>
      <c r="CU1363" s="472"/>
      <c r="CV1363" s="472"/>
      <c r="CW1363" s="472"/>
      <c r="CX1363" s="472"/>
      <c r="CY1363" s="472"/>
      <c r="CZ1363" s="472"/>
      <c r="DA1363" s="472"/>
      <c r="DB1363" s="472"/>
      <c r="DC1363" s="472"/>
      <c r="DD1363" s="472"/>
      <c r="DE1363" s="472"/>
      <c r="DF1363" s="472"/>
      <c r="DG1363" s="472"/>
      <c r="DH1363" s="472"/>
      <c r="DI1363" s="472"/>
      <c r="DJ1363" s="472"/>
      <c r="DK1363" s="472"/>
      <c r="DL1363" s="472"/>
      <c r="DM1363" s="472"/>
      <c r="DN1363" s="472"/>
      <c r="DO1363" s="472"/>
      <c r="DP1363" s="472"/>
      <c r="DQ1363" s="472"/>
      <c r="DR1363" s="472"/>
      <c r="DS1363" s="472"/>
      <c r="DT1363" s="472"/>
      <c r="DU1363" s="472"/>
      <c r="DV1363" s="472"/>
      <c r="DW1363" s="472"/>
      <c r="DX1363" s="472"/>
      <c r="DY1363" s="472"/>
      <c r="DZ1363" s="472"/>
      <c r="EA1363" s="472"/>
      <c r="EB1363" s="472"/>
      <c r="EC1363" s="472"/>
      <c r="ED1363" s="472"/>
      <c r="EE1363" s="472"/>
      <c r="EF1363" s="472"/>
      <c r="EG1363" s="472"/>
      <c r="EH1363" s="472"/>
      <c r="EI1363" s="472"/>
      <c r="EJ1363" s="472"/>
      <c r="EK1363" s="472"/>
      <c r="EL1363" s="472"/>
      <c r="EM1363" s="472"/>
      <c r="EN1363" s="472"/>
      <c r="EO1363" s="472"/>
      <c r="EP1363" s="472"/>
      <c r="EQ1363" s="472"/>
      <c r="ER1363" s="472"/>
      <c r="ES1363" s="472"/>
      <c r="ET1363" s="472"/>
      <c r="EU1363" s="472"/>
      <c r="EV1363" s="472"/>
      <c r="EW1363" s="472"/>
      <c r="EX1363" s="472"/>
      <c r="EY1363" s="472"/>
      <c r="EZ1363" s="472"/>
      <c r="FA1363" s="472"/>
      <c r="FB1363" s="472"/>
      <c r="FC1363" s="472"/>
      <c r="FD1363" s="472"/>
      <c r="FE1363" s="472"/>
      <c r="FF1363" s="472"/>
      <c r="FG1363" s="472"/>
      <c r="FH1363" s="472"/>
      <c r="FI1363" s="472"/>
      <c r="FJ1363" s="472"/>
      <c r="FK1363" s="472"/>
      <c r="FL1363" s="472"/>
      <c r="FM1363" s="472"/>
      <c r="FN1363" s="472"/>
      <c r="FO1363" s="472"/>
      <c r="FP1363" s="472"/>
      <c r="FQ1363" s="472"/>
      <c r="FR1363" s="472"/>
      <c r="FS1363" s="472"/>
      <c r="FT1363" s="472"/>
      <c r="FU1363" s="472"/>
      <c r="FV1363" s="472"/>
      <c r="FW1363" s="472"/>
      <c r="FX1363" s="472"/>
      <c r="FY1363" s="472"/>
      <c r="FZ1363" s="472"/>
      <c r="GA1363" s="472"/>
      <c r="GB1363" s="472"/>
      <c r="GC1363" s="472"/>
      <c r="GD1363" s="472"/>
      <c r="GE1363" s="472"/>
      <c r="GF1363" s="472"/>
      <c r="GG1363" s="472"/>
      <c r="GH1363" s="472"/>
      <c r="GI1363" s="472"/>
      <c r="GJ1363" s="472"/>
      <c r="GK1363" s="472"/>
      <c r="GL1363" s="472"/>
      <c r="GM1363" s="472"/>
      <c r="GN1363" s="472"/>
      <c r="GO1363" s="472"/>
      <c r="GP1363" s="472"/>
      <c r="GQ1363" s="472"/>
      <c r="GR1363" s="472"/>
      <c r="GS1363" s="472"/>
      <c r="GT1363" s="472"/>
      <c r="GU1363" s="472"/>
      <c r="GV1363" s="472"/>
    </row>
    <row r="1364" spans="1:204" s="473" customFormat="1" ht="32" x14ac:dyDescent="0.2">
      <c r="A1364" s="533"/>
      <c r="B1364" s="483" t="s">
        <v>2195</v>
      </c>
      <c r="C1364" s="475" t="s">
        <v>1950</v>
      </c>
      <c r="D1364" s="478">
        <v>300</v>
      </c>
      <c r="E1364" s="478"/>
      <c r="F1364" s="478"/>
      <c r="G1364" s="478"/>
      <c r="H1364" s="478"/>
      <c r="I1364" s="478"/>
      <c r="J1364" s="478"/>
      <c r="K1364" s="478"/>
      <c r="L1364" s="478"/>
      <c r="M1364" s="478"/>
      <c r="N1364" s="478"/>
      <c r="O1364" s="478"/>
      <c r="P1364" s="478"/>
      <c r="Q1364" s="478"/>
      <c r="R1364" s="478"/>
      <c r="S1364" s="478"/>
      <c r="T1364" s="478"/>
      <c r="U1364" s="478"/>
      <c r="V1364" s="478"/>
      <c r="W1364" s="478"/>
      <c r="X1364" s="478">
        <v>0</v>
      </c>
      <c r="Y1364" s="478"/>
      <c r="Z1364" s="478"/>
      <c r="AA1364" s="478"/>
      <c r="AB1364" s="478"/>
      <c r="AC1364" s="478"/>
      <c r="AD1364" s="478"/>
      <c r="AE1364" s="478"/>
      <c r="AF1364" s="478"/>
      <c r="AG1364" s="478"/>
      <c r="AH1364" s="478"/>
      <c r="AI1364" s="478"/>
      <c r="AJ1364" s="478"/>
      <c r="AK1364" s="478"/>
      <c r="AL1364" s="478"/>
      <c r="AM1364" s="478"/>
      <c r="AN1364" s="478"/>
      <c r="AO1364" s="478"/>
      <c r="AP1364" s="478"/>
      <c r="AQ1364" s="478"/>
      <c r="AR1364" s="478"/>
      <c r="AS1364" s="478"/>
      <c r="AT1364" s="478"/>
      <c r="AU1364" s="478"/>
      <c r="AV1364" s="478"/>
      <c r="AW1364" s="478"/>
      <c r="AX1364" s="478"/>
      <c r="AY1364" s="478"/>
      <c r="AZ1364" s="478"/>
      <c r="BA1364" s="478"/>
      <c r="BB1364" s="478"/>
      <c r="BC1364" s="478"/>
      <c r="BD1364" s="475" t="s">
        <v>3016</v>
      </c>
      <c r="BE1364" s="493"/>
      <c r="BF1364" s="472"/>
      <c r="BG1364" s="472"/>
      <c r="BH1364" s="472"/>
      <c r="BI1364" s="472"/>
      <c r="BJ1364" s="472"/>
      <c r="BK1364" s="472"/>
      <c r="BL1364" s="472"/>
      <c r="BM1364" s="472"/>
      <c r="BN1364" s="472"/>
      <c r="BO1364" s="472"/>
      <c r="BP1364" s="472"/>
      <c r="BQ1364" s="472"/>
      <c r="BR1364" s="472"/>
      <c r="BS1364" s="472"/>
      <c r="BT1364" s="472"/>
      <c r="BU1364" s="472"/>
      <c r="BV1364" s="472"/>
      <c r="BW1364" s="472"/>
      <c r="BX1364" s="472"/>
      <c r="BY1364" s="472"/>
      <c r="BZ1364" s="472"/>
      <c r="CA1364" s="472"/>
      <c r="CB1364" s="472"/>
      <c r="CC1364" s="472"/>
      <c r="CD1364" s="472"/>
      <c r="CE1364" s="472"/>
      <c r="CF1364" s="472"/>
      <c r="CG1364" s="472"/>
      <c r="CH1364" s="472"/>
      <c r="CI1364" s="472"/>
      <c r="CJ1364" s="472"/>
      <c r="CK1364" s="472"/>
      <c r="CL1364" s="472"/>
      <c r="CM1364" s="472"/>
      <c r="CN1364" s="472"/>
      <c r="CO1364" s="472"/>
      <c r="CP1364" s="472"/>
      <c r="CQ1364" s="472"/>
      <c r="CR1364" s="472"/>
      <c r="CS1364" s="472"/>
      <c r="CT1364" s="472"/>
      <c r="CU1364" s="472"/>
      <c r="CV1364" s="472"/>
      <c r="CW1364" s="472"/>
      <c r="CX1364" s="472"/>
      <c r="CY1364" s="472"/>
      <c r="CZ1364" s="472"/>
      <c r="DA1364" s="472"/>
      <c r="DB1364" s="472"/>
      <c r="DC1364" s="472"/>
      <c r="DD1364" s="472"/>
      <c r="DE1364" s="472"/>
      <c r="DF1364" s="472"/>
      <c r="DG1364" s="472"/>
      <c r="DH1364" s="472"/>
      <c r="DI1364" s="472"/>
      <c r="DJ1364" s="472"/>
      <c r="DK1364" s="472"/>
      <c r="DL1364" s="472"/>
      <c r="DM1364" s="472"/>
      <c r="DN1364" s="472"/>
      <c r="DO1364" s="472"/>
      <c r="DP1364" s="472"/>
      <c r="DQ1364" s="472"/>
      <c r="DR1364" s="472"/>
      <c r="DS1364" s="472"/>
      <c r="DT1364" s="472"/>
      <c r="DU1364" s="472"/>
      <c r="DV1364" s="472"/>
      <c r="DW1364" s="472"/>
      <c r="DX1364" s="472"/>
      <c r="DY1364" s="472"/>
      <c r="DZ1364" s="472"/>
      <c r="EA1364" s="472"/>
      <c r="EB1364" s="472"/>
      <c r="EC1364" s="472"/>
      <c r="ED1364" s="472"/>
      <c r="EE1364" s="472"/>
      <c r="EF1364" s="472"/>
      <c r="EG1364" s="472"/>
      <c r="EH1364" s="472"/>
      <c r="EI1364" s="472"/>
      <c r="EJ1364" s="472"/>
      <c r="EK1364" s="472"/>
      <c r="EL1364" s="472"/>
      <c r="EM1364" s="472"/>
      <c r="EN1364" s="472"/>
      <c r="EO1364" s="472"/>
      <c r="EP1364" s="472"/>
      <c r="EQ1364" s="472"/>
      <c r="ER1364" s="472"/>
      <c r="ES1364" s="472"/>
      <c r="ET1364" s="472"/>
      <c r="EU1364" s="472"/>
      <c r="EV1364" s="472"/>
      <c r="EW1364" s="472"/>
      <c r="EX1364" s="472"/>
      <c r="EY1364" s="472"/>
      <c r="EZ1364" s="472"/>
      <c r="FA1364" s="472"/>
      <c r="FB1364" s="472"/>
      <c r="FC1364" s="472"/>
      <c r="FD1364" s="472"/>
      <c r="FE1364" s="472"/>
      <c r="FF1364" s="472"/>
      <c r="FG1364" s="472"/>
      <c r="FH1364" s="472"/>
      <c r="FI1364" s="472"/>
      <c r="FJ1364" s="472"/>
      <c r="FK1364" s="472"/>
      <c r="FL1364" s="472"/>
      <c r="FM1364" s="472"/>
      <c r="FN1364" s="472"/>
      <c r="FO1364" s="472"/>
      <c r="FP1364" s="472"/>
      <c r="FQ1364" s="472"/>
      <c r="FR1364" s="472"/>
      <c r="FS1364" s="472"/>
      <c r="FT1364" s="472"/>
      <c r="FU1364" s="472"/>
      <c r="FV1364" s="472"/>
      <c r="FW1364" s="472"/>
      <c r="FX1364" s="472"/>
      <c r="FY1364" s="472"/>
      <c r="FZ1364" s="472"/>
      <c r="GA1364" s="472"/>
      <c r="GB1364" s="472"/>
      <c r="GC1364" s="472"/>
      <c r="GD1364" s="472"/>
      <c r="GE1364" s="472"/>
      <c r="GF1364" s="472"/>
      <c r="GG1364" s="472"/>
      <c r="GH1364" s="472"/>
      <c r="GI1364" s="472"/>
      <c r="GJ1364" s="472"/>
      <c r="GK1364" s="472"/>
      <c r="GL1364" s="472"/>
      <c r="GM1364" s="472"/>
      <c r="GN1364" s="472"/>
      <c r="GO1364" s="472"/>
      <c r="GP1364" s="472"/>
      <c r="GQ1364" s="472"/>
      <c r="GR1364" s="472"/>
      <c r="GS1364" s="472"/>
      <c r="GT1364" s="472"/>
      <c r="GU1364" s="472"/>
      <c r="GV1364" s="472"/>
    </row>
    <row r="1365" spans="1:204" s="473" customFormat="1" x14ac:dyDescent="0.2">
      <c r="A1365" s="476" t="s">
        <v>2196</v>
      </c>
      <c r="B1365" s="477" t="s">
        <v>1140</v>
      </c>
      <c r="C1365" s="475"/>
      <c r="D1365" s="478"/>
      <c r="E1365" s="478"/>
      <c r="F1365" s="478"/>
      <c r="G1365" s="478"/>
      <c r="H1365" s="478"/>
      <c r="I1365" s="478"/>
      <c r="J1365" s="478"/>
      <c r="K1365" s="478"/>
      <c r="L1365" s="478"/>
      <c r="M1365" s="478"/>
      <c r="N1365" s="478"/>
      <c r="O1365" s="478"/>
      <c r="P1365" s="478"/>
      <c r="Q1365" s="478"/>
      <c r="R1365" s="478"/>
      <c r="S1365" s="478"/>
      <c r="T1365" s="478"/>
      <c r="U1365" s="478"/>
      <c r="V1365" s="478"/>
      <c r="W1365" s="478"/>
      <c r="X1365" s="478">
        <v>0</v>
      </c>
      <c r="Y1365" s="478"/>
      <c r="Z1365" s="478"/>
      <c r="AA1365" s="478"/>
      <c r="AB1365" s="478"/>
      <c r="AC1365" s="478"/>
      <c r="AD1365" s="478"/>
      <c r="AE1365" s="478"/>
      <c r="AF1365" s="478"/>
      <c r="AG1365" s="478"/>
      <c r="AH1365" s="478"/>
      <c r="AI1365" s="478"/>
      <c r="AJ1365" s="478"/>
      <c r="AK1365" s="478"/>
      <c r="AL1365" s="478"/>
      <c r="AM1365" s="478"/>
      <c r="AN1365" s="478"/>
      <c r="AO1365" s="478"/>
      <c r="AP1365" s="478"/>
      <c r="AQ1365" s="478"/>
      <c r="AR1365" s="478"/>
      <c r="AS1365" s="478"/>
      <c r="AT1365" s="478"/>
      <c r="AU1365" s="478"/>
      <c r="AV1365" s="478"/>
      <c r="AW1365" s="478"/>
      <c r="AX1365" s="478"/>
      <c r="AY1365" s="478"/>
      <c r="AZ1365" s="478"/>
      <c r="BA1365" s="478"/>
      <c r="BB1365" s="478"/>
      <c r="BC1365" s="478"/>
      <c r="BD1365" s="475"/>
      <c r="BE1365" s="475"/>
      <c r="BF1365" s="472"/>
      <c r="BG1365" s="472">
        <v>0</v>
      </c>
      <c r="BH1365" s="472">
        <v>0</v>
      </c>
      <c r="BI1365" s="472"/>
      <c r="BJ1365" s="472"/>
      <c r="BK1365" s="472"/>
      <c r="BL1365" s="472"/>
      <c r="BM1365" s="472"/>
      <c r="BN1365" s="472"/>
      <c r="BO1365" s="472"/>
      <c r="BP1365" s="472"/>
      <c r="BQ1365" s="472"/>
      <c r="BR1365" s="472"/>
      <c r="BS1365" s="472"/>
      <c r="BT1365" s="472"/>
      <c r="BU1365" s="472"/>
      <c r="BV1365" s="472"/>
      <c r="BW1365" s="472"/>
      <c r="BX1365" s="472"/>
      <c r="BY1365" s="472"/>
      <c r="BZ1365" s="472"/>
      <c r="CA1365" s="472"/>
      <c r="CB1365" s="472"/>
      <c r="CC1365" s="472"/>
      <c r="CD1365" s="472"/>
      <c r="CE1365" s="472"/>
      <c r="CF1365" s="472"/>
      <c r="CG1365" s="472"/>
      <c r="CH1365" s="472"/>
      <c r="CI1365" s="472"/>
      <c r="CJ1365" s="472"/>
      <c r="CK1365" s="472"/>
      <c r="CL1365" s="472"/>
      <c r="CM1365" s="472"/>
      <c r="CN1365" s="472"/>
      <c r="CO1365" s="472"/>
      <c r="CP1365" s="472"/>
      <c r="CQ1365" s="472"/>
      <c r="CR1365" s="472"/>
      <c r="CS1365" s="472"/>
      <c r="CT1365" s="472"/>
      <c r="CU1365" s="472"/>
      <c r="CV1365" s="472"/>
      <c r="CW1365" s="472"/>
      <c r="CX1365" s="472"/>
      <c r="CY1365" s="472"/>
      <c r="CZ1365" s="472"/>
      <c r="DA1365" s="472"/>
      <c r="DB1365" s="472"/>
      <c r="DC1365" s="472"/>
      <c r="DD1365" s="472"/>
      <c r="DE1365" s="472"/>
      <c r="DF1365" s="472"/>
      <c r="DG1365" s="472"/>
      <c r="DH1365" s="472"/>
      <c r="DI1365" s="472"/>
      <c r="DJ1365" s="472"/>
      <c r="DK1365" s="472"/>
      <c r="DL1365" s="472"/>
      <c r="DM1365" s="472"/>
      <c r="DN1365" s="472"/>
      <c r="DO1365" s="472"/>
      <c r="DP1365" s="472"/>
      <c r="DQ1365" s="472"/>
      <c r="DR1365" s="472"/>
      <c r="DS1365" s="472"/>
      <c r="DT1365" s="472"/>
      <c r="DU1365" s="472"/>
      <c r="DV1365" s="472"/>
      <c r="DW1365" s="472"/>
      <c r="DX1365" s="472"/>
      <c r="DY1365" s="472"/>
      <c r="DZ1365" s="472"/>
      <c r="EA1365" s="472"/>
      <c r="EB1365" s="472"/>
      <c r="EC1365" s="472"/>
      <c r="ED1365" s="472"/>
      <c r="EE1365" s="472"/>
      <c r="EF1365" s="472"/>
      <c r="EG1365" s="472"/>
      <c r="EH1365" s="472"/>
      <c r="EI1365" s="472"/>
      <c r="EJ1365" s="472"/>
      <c r="EK1365" s="472"/>
      <c r="EL1365" s="472"/>
      <c r="EM1365" s="472"/>
      <c r="EN1365" s="472"/>
      <c r="EO1365" s="472"/>
      <c r="EP1365" s="472"/>
      <c r="EQ1365" s="472"/>
      <c r="ER1365" s="472"/>
      <c r="ES1365" s="472"/>
      <c r="ET1365" s="472"/>
      <c r="EU1365" s="472"/>
      <c r="EV1365" s="472"/>
      <c r="EW1365" s="472"/>
      <c r="EX1365" s="472"/>
      <c r="EY1365" s="472"/>
      <c r="EZ1365" s="472"/>
      <c r="FA1365" s="472"/>
      <c r="FB1365" s="472"/>
      <c r="FC1365" s="472"/>
      <c r="FD1365" s="472"/>
      <c r="FE1365" s="472"/>
      <c r="FF1365" s="472"/>
      <c r="FG1365" s="472"/>
      <c r="FH1365" s="472"/>
      <c r="FI1365" s="472"/>
      <c r="FJ1365" s="472"/>
      <c r="FK1365" s="472"/>
      <c r="FL1365" s="472"/>
      <c r="FM1365" s="472"/>
      <c r="FN1365" s="472"/>
      <c r="FO1365" s="472"/>
      <c r="FP1365" s="472"/>
      <c r="FQ1365" s="472"/>
      <c r="FR1365" s="472"/>
      <c r="FS1365" s="472"/>
      <c r="FT1365" s="472"/>
      <c r="FU1365" s="472"/>
      <c r="FV1365" s="472"/>
      <c r="FW1365" s="472"/>
      <c r="FX1365" s="472"/>
      <c r="FY1365" s="472"/>
      <c r="FZ1365" s="472"/>
      <c r="GA1365" s="472"/>
      <c r="GB1365" s="472"/>
      <c r="GC1365" s="472"/>
      <c r="GD1365" s="472"/>
      <c r="GE1365" s="472"/>
      <c r="GF1365" s="472"/>
      <c r="GG1365" s="472"/>
      <c r="GH1365" s="472"/>
      <c r="GI1365" s="472"/>
      <c r="GJ1365" s="472"/>
      <c r="GK1365" s="472"/>
      <c r="GL1365" s="472"/>
      <c r="GM1365" s="472"/>
      <c r="GN1365" s="472"/>
      <c r="GO1365" s="472"/>
      <c r="GP1365" s="472"/>
      <c r="GQ1365" s="472"/>
      <c r="GR1365" s="472"/>
      <c r="GS1365" s="472"/>
      <c r="GT1365" s="472"/>
      <c r="GU1365" s="472"/>
      <c r="GV1365" s="472"/>
    </row>
    <row r="1366" spans="1:204" s="473" customFormat="1" ht="96" x14ac:dyDescent="0.2">
      <c r="A1366" s="476"/>
      <c r="B1366" s="508" t="s">
        <v>2197</v>
      </c>
      <c r="C1366" s="475" t="s">
        <v>2964</v>
      </c>
      <c r="D1366" s="478">
        <v>162.02000000000001</v>
      </c>
      <c r="E1366" s="478">
        <v>0</v>
      </c>
      <c r="F1366" s="478"/>
      <c r="G1366" s="478">
        <v>0</v>
      </c>
      <c r="H1366" s="478">
        <v>45.91</v>
      </c>
      <c r="I1366" s="478">
        <v>0</v>
      </c>
      <c r="J1366" s="478">
        <v>0</v>
      </c>
      <c r="K1366" s="478">
        <v>0</v>
      </c>
      <c r="L1366" s="478">
        <v>0</v>
      </c>
      <c r="M1366" s="478">
        <v>0</v>
      </c>
      <c r="N1366" s="478"/>
      <c r="O1366" s="478"/>
      <c r="P1366" s="478"/>
      <c r="Q1366" s="478"/>
      <c r="R1366" s="478"/>
      <c r="S1366" s="478"/>
      <c r="T1366" s="478"/>
      <c r="U1366" s="478">
        <v>0</v>
      </c>
      <c r="V1366" s="478">
        <v>0</v>
      </c>
      <c r="W1366" s="478"/>
      <c r="X1366" s="478">
        <v>0</v>
      </c>
      <c r="Y1366" s="478">
        <v>0</v>
      </c>
      <c r="Z1366" s="478"/>
      <c r="AA1366" s="478"/>
      <c r="AB1366" s="478"/>
      <c r="AC1366" s="478"/>
      <c r="AD1366" s="478"/>
      <c r="AE1366" s="478">
        <v>0</v>
      </c>
      <c r="AF1366" s="478">
        <v>0</v>
      </c>
      <c r="AG1366" s="478"/>
      <c r="AH1366" s="478"/>
      <c r="AI1366" s="478">
        <v>0</v>
      </c>
      <c r="AJ1366" s="478"/>
      <c r="AK1366" s="478"/>
      <c r="AL1366" s="478"/>
      <c r="AM1366" s="478">
        <v>0</v>
      </c>
      <c r="AN1366" s="478">
        <v>0</v>
      </c>
      <c r="AO1366" s="478">
        <v>0</v>
      </c>
      <c r="AP1366" s="478"/>
      <c r="AQ1366" s="478"/>
      <c r="AR1366" s="478"/>
      <c r="AS1366" s="478">
        <v>0</v>
      </c>
      <c r="AT1366" s="478"/>
      <c r="AU1366" s="478">
        <v>0</v>
      </c>
      <c r="AV1366" s="478"/>
      <c r="AW1366" s="478"/>
      <c r="AX1366" s="478">
        <v>0</v>
      </c>
      <c r="AY1366" s="478">
        <v>0</v>
      </c>
      <c r="AZ1366" s="478"/>
      <c r="BA1366" s="478">
        <v>0.92999999999999994</v>
      </c>
      <c r="BB1366" s="478">
        <v>0</v>
      </c>
      <c r="BC1366" s="478">
        <v>0</v>
      </c>
      <c r="BD1366" s="475" t="s">
        <v>2198</v>
      </c>
      <c r="BE1366" s="475"/>
      <c r="BF1366" s="472"/>
      <c r="BG1366" s="472"/>
      <c r="BH1366" s="472"/>
      <c r="BI1366" s="472"/>
      <c r="BJ1366" s="472"/>
      <c r="BK1366" s="472"/>
      <c r="BL1366" s="472"/>
      <c r="BM1366" s="472"/>
      <c r="BN1366" s="472"/>
      <c r="BO1366" s="472"/>
      <c r="BP1366" s="472"/>
      <c r="BQ1366" s="472"/>
      <c r="BR1366" s="472"/>
      <c r="BS1366" s="472"/>
      <c r="BT1366" s="472"/>
      <c r="BU1366" s="472"/>
      <c r="BV1366" s="472"/>
      <c r="BW1366" s="472"/>
      <c r="BX1366" s="472"/>
      <c r="BY1366" s="472"/>
      <c r="BZ1366" s="472"/>
      <c r="CA1366" s="472"/>
      <c r="CB1366" s="472"/>
      <c r="CC1366" s="472"/>
      <c r="CD1366" s="472"/>
      <c r="CE1366" s="472"/>
      <c r="CF1366" s="472"/>
      <c r="CG1366" s="472"/>
      <c r="CH1366" s="472"/>
      <c r="CI1366" s="472"/>
      <c r="CJ1366" s="472"/>
      <c r="CK1366" s="472"/>
      <c r="CL1366" s="472"/>
      <c r="CM1366" s="472"/>
      <c r="CN1366" s="472"/>
      <c r="CO1366" s="472"/>
      <c r="CP1366" s="472"/>
      <c r="CQ1366" s="472"/>
      <c r="CR1366" s="472"/>
      <c r="CS1366" s="472"/>
      <c r="CT1366" s="472"/>
      <c r="CU1366" s="472"/>
      <c r="CV1366" s="472"/>
      <c r="CW1366" s="472"/>
      <c r="CX1366" s="472"/>
      <c r="CY1366" s="472"/>
      <c r="CZ1366" s="472"/>
      <c r="DA1366" s="472"/>
      <c r="DB1366" s="472"/>
      <c r="DC1366" s="472"/>
      <c r="DD1366" s="472"/>
      <c r="DE1366" s="472"/>
      <c r="DF1366" s="472"/>
      <c r="DG1366" s="472"/>
      <c r="DH1366" s="472"/>
      <c r="DI1366" s="472"/>
      <c r="DJ1366" s="472"/>
      <c r="DK1366" s="472"/>
      <c r="DL1366" s="472"/>
      <c r="DM1366" s="472"/>
      <c r="DN1366" s="472"/>
      <c r="DO1366" s="472"/>
      <c r="DP1366" s="472"/>
      <c r="DQ1366" s="472"/>
      <c r="DR1366" s="472"/>
      <c r="DS1366" s="472"/>
      <c r="DT1366" s="472"/>
      <c r="DU1366" s="472"/>
      <c r="DV1366" s="472"/>
      <c r="DW1366" s="472"/>
      <c r="DX1366" s="472"/>
      <c r="DY1366" s="472"/>
      <c r="DZ1366" s="472"/>
      <c r="EA1366" s="472"/>
      <c r="EB1366" s="472"/>
      <c r="EC1366" s="472"/>
      <c r="ED1366" s="472"/>
      <c r="EE1366" s="472"/>
      <c r="EF1366" s="472"/>
      <c r="EG1366" s="472"/>
      <c r="EH1366" s="472"/>
      <c r="EI1366" s="472"/>
      <c r="EJ1366" s="472"/>
      <c r="EK1366" s="472"/>
      <c r="EL1366" s="472"/>
      <c r="EM1366" s="472"/>
      <c r="EN1366" s="472"/>
      <c r="EO1366" s="472"/>
      <c r="EP1366" s="472"/>
      <c r="EQ1366" s="472"/>
      <c r="ER1366" s="472"/>
      <c r="ES1366" s="472"/>
      <c r="ET1366" s="472"/>
      <c r="EU1366" s="472"/>
      <c r="EV1366" s="472"/>
      <c r="EW1366" s="472"/>
      <c r="EX1366" s="472"/>
      <c r="EY1366" s="472"/>
      <c r="EZ1366" s="472"/>
      <c r="FA1366" s="472"/>
      <c r="FB1366" s="472"/>
      <c r="FC1366" s="472"/>
      <c r="FD1366" s="472"/>
      <c r="FE1366" s="472"/>
      <c r="FF1366" s="472"/>
      <c r="FG1366" s="472"/>
      <c r="FH1366" s="472"/>
      <c r="FI1366" s="472"/>
      <c r="FJ1366" s="472"/>
      <c r="FK1366" s="472"/>
      <c r="FL1366" s="472"/>
      <c r="FM1366" s="472"/>
      <c r="FN1366" s="472"/>
      <c r="FO1366" s="472"/>
      <c r="FP1366" s="472"/>
      <c r="FQ1366" s="472"/>
      <c r="FR1366" s="472"/>
      <c r="FS1366" s="472"/>
      <c r="FT1366" s="472"/>
      <c r="FU1366" s="472"/>
      <c r="FV1366" s="472"/>
      <c r="FW1366" s="472"/>
      <c r="FX1366" s="472"/>
      <c r="FY1366" s="472"/>
      <c r="FZ1366" s="472"/>
      <c r="GA1366" s="472"/>
      <c r="GB1366" s="472"/>
      <c r="GC1366" s="472"/>
      <c r="GD1366" s="472"/>
      <c r="GE1366" s="472"/>
      <c r="GF1366" s="472"/>
      <c r="GG1366" s="472"/>
      <c r="GH1366" s="472"/>
      <c r="GI1366" s="472"/>
      <c r="GJ1366" s="472"/>
      <c r="GK1366" s="472"/>
      <c r="GL1366" s="472"/>
      <c r="GM1366" s="472"/>
      <c r="GN1366" s="472"/>
      <c r="GO1366" s="472"/>
      <c r="GP1366" s="472"/>
      <c r="GQ1366" s="472"/>
      <c r="GR1366" s="472"/>
      <c r="GS1366" s="472"/>
      <c r="GT1366" s="472"/>
      <c r="GU1366" s="472"/>
      <c r="GV1366" s="472"/>
    </row>
    <row r="1367" spans="1:204" s="473" customFormat="1" ht="80" x14ac:dyDescent="0.2">
      <c r="A1367" s="476" t="s">
        <v>2199</v>
      </c>
      <c r="B1367" s="477" t="s">
        <v>1143</v>
      </c>
      <c r="C1367" s="475"/>
      <c r="D1367" s="478">
        <v>2641.59</v>
      </c>
      <c r="E1367" s="478">
        <v>0</v>
      </c>
      <c r="F1367" s="478"/>
      <c r="G1367" s="478">
        <v>0</v>
      </c>
      <c r="H1367" s="478">
        <v>0</v>
      </c>
      <c r="I1367" s="478">
        <v>0</v>
      </c>
      <c r="J1367" s="478">
        <v>468.33</v>
      </c>
      <c r="K1367" s="478">
        <v>0</v>
      </c>
      <c r="L1367" s="478">
        <v>0</v>
      </c>
      <c r="M1367" s="478">
        <v>0</v>
      </c>
      <c r="N1367" s="478"/>
      <c r="O1367" s="478"/>
      <c r="P1367" s="478"/>
      <c r="Q1367" s="478"/>
      <c r="R1367" s="478"/>
      <c r="S1367" s="478"/>
      <c r="T1367" s="478"/>
      <c r="U1367" s="478">
        <v>0</v>
      </c>
      <c r="V1367" s="478">
        <v>0</v>
      </c>
      <c r="W1367" s="478"/>
      <c r="X1367" s="478">
        <v>0</v>
      </c>
      <c r="Y1367" s="478">
        <v>0</v>
      </c>
      <c r="Z1367" s="478"/>
      <c r="AA1367" s="478"/>
      <c r="AB1367" s="478"/>
      <c r="AC1367" s="478"/>
      <c r="AD1367" s="478"/>
      <c r="AE1367" s="478">
        <v>0</v>
      </c>
      <c r="AF1367" s="478">
        <v>0</v>
      </c>
      <c r="AG1367" s="478"/>
      <c r="AH1367" s="478"/>
      <c r="AI1367" s="478">
        <v>0</v>
      </c>
      <c r="AJ1367" s="478"/>
      <c r="AK1367" s="478"/>
      <c r="AL1367" s="478"/>
      <c r="AM1367" s="478">
        <v>0</v>
      </c>
      <c r="AN1367" s="478">
        <v>0</v>
      </c>
      <c r="AO1367" s="478">
        <v>0</v>
      </c>
      <c r="AP1367" s="478"/>
      <c r="AQ1367" s="478"/>
      <c r="AR1367" s="478"/>
      <c r="AS1367" s="478">
        <v>0</v>
      </c>
      <c r="AT1367" s="478"/>
      <c r="AU1367" s="478">
        <v>0</v>
      </c>
      <c r="AV1367" s="478"/>
      <c r="AW1367" s="478"/>
      <c r="AX1367" s="478">
        <v>0</v>
      </c>
      <c r="AY1367" s="478">
        <v>0</v>
      </c>
      <c r="AZ1367" s="478"/>
      <c r="BA1367" s="478">
        <v>68.960000000000008</v>
      </c>
      <c r="BB1367" s="478">
        <v>0</v>
      </c>
      <c r="BC1367" s="478">
        <v>0</v>
      </c>
      <c r="BD1367" s="475" t="s">
        <v>2200</v>
      </c>
      <c r="BE1367" s="475"/>
      <c r="BF1367" s="472"/>
      <c r="BG1367" s="472">
        <v>537.29</v>
      </c>
      <c r="BH1367" s="472">
        <v>2104.3000000000002</v>
      </c>
      <c r="BI1367" s="472"/>
      <c r="BJ1367" s="472"/>
      <c r="BK1367" s="472"/>
      <c r="BL1367" s="472"/>
      <c r="BM1367" s="472"/>
      <c r="BN1367" s="472"/>
      <c r="BO1367" s="472"/>
      <c r="BP1367" s="472"/>
      <c r="BQ1367" s="472"/>
      <c r="BR1367" s="472"/>
      <c r="BS1367" s="472"/>
      <c r="BT1367" s="472"/>
      <c r="BU1367" s="472"/>
      <c r="BV1367" s="472"/>
      <c r="BW1367" s="472"/>
      <c r="BX1367" s="472"/>
      <c r="BY1367" s="472"/>
      <c r="BZ1367" s="472"/>
      <c r="CA1367" s="472"/>
      <c r="CB1367" s="472"/>
      <c r="CC1367" s="472"/>
      <c r="CD1367" s="472"/>
      <c r="CE1367" s="472"/>
      <c r="CF1367" s="472"/>
      <c r="CG1367" s="472"/>
      <c r="CH1367" s="472"/>
      <c r="CI1367" s="472"/>
      <c r="CJ1367" s="472"/>
      <c r="CK1367" s="472"/>
      <c r="CL1367" s="472"/>
      <c r="CM1367" s="472"/>
      <c r="CN1367" s="472"/>
      <c r="CO1367" s="472"/>
      <c r="CP1367" s="472"/>
      <c r="CQ1367" s="472"/>
      <c r="CR1367" s="472"/>
      <c r="CS1367" s="472"/>
      <c r="CT1367" s="472"/>
      <c r="CU1367" s="472"/>
      <c r="CV1367" s="472"/>
      <c r="CW1367" s="472"/>
      <c r="CX1367" s="472"/>
      <c r="CY1367" s="472"/>
      <c r="CZ1367" s="472"/>
      <c r="DA1367" s="472"/>
      <c r="DB1367" s="472"/>
      <c r="DC1367" s="472"/>
      <c r="DD1367" s="472"/>
      <c r="DE1367" s="472"/>
      <c r="DF1367" s="472"/>
      <c r="DG1367" s="472"/>
      <c r="DH1367" s="472"/>
      <c r="DI1367" s="472"/>
      <c r="DJ1367" s="472"/>
      <c r="DK1367" s="472"/>
      <c r="DL1367" s="472"/>
      <c r="DM1367" s="472"/>
      <c r="DN1367" s="472"/>
      <c r="DO1367" s="472"/>
      <c r="DP1367" s="472"/>
      <c r="DQ1367" s="472"/>
      <c r="DR1367" s="472"/>
      <c r="DS1367" s="472"/>
      <c r="DT1367" s="472"/>
      <c r="DU1367" s="472"/>
      <c r="DV1367" s="472"/>
      <c r="DW1367" s="472"/>
      <c r="DX1367" s="472"/>
      <c r="DY1367" s="472"/>
      <c r="DZ1367" s="472"/>
      <c r="EA1367" s="472"/>
      <c r="EB1367" s="472"/>
      <c r="EC1367" s="472"/>
      <c r="ED1367" s="472"/>
      <c r="EE1367" s="472"/>
      <c r="EF1367" s="472"/>
      <c r="EG1367" s="472"/>
      <c r="EH1367" s="472"/>
      <c r="EI1367" s="472"/>
      <c r="EJ1367" s="472"/>
      <c r="EK1367" s="472"/>
      <c r="EL1367" s="472"/>
      <c r="EM1367" s="472"/>
      <c r="EN1367" s="472"/>
      <c r="EO1367" s="472"/>
      <c r="EP1367" s="472"/>
      <c r="EQ1367" s="472"/>
      <c r="ER1367" s="472"/>
      <c r="ES1367" s="472"/>
      <c r="ET1367" s="472"/>
      <c r="EU1367" s="472"/>
      <c r="EV1367" s="472"/>
      <c r="EW1367" s="472"/>
      <c r="EX1367" s="472"/>
      <c r="EY1367" s="472"/>
      <c r="EZ1367" s="472"/>
      <c r="FA1367" s="472"/>
      <c r="FB1367" s="472"/>
      <c r="FC1367" s="472"/>
      <c r="FD1367" s="472"/>
      <c r="FE1367" s="472"/>
      <c r="FF1367" s="472"/>
      <c r="FG1367" s="472"/>
      <c r="FH1367" s="472"/>
      <c r="FI1367" s="472"/>
      <c r="FJ1367" s="472"/>
      <c r="FK1367" s="472"/>
      <c r="FL1367" s="472"/>
      <c r="FM1367" s="472"/>
      <c r="FN1367" s="472"/>
      <c r="FO1367" s="472"/>
      <c r="FP1367" s="472"/>
      <c r="FQ1367" s="472"/>
      <c r="FR1367" s="472"/>
      <c r="FS1367" s="472"/>
      <c r="FT1367" s="472"/>
      <c r="FU1367" s="472"/>
      <c r="FV1367" s="472"/>
      <c r="FW1367" s="472"/>
      <c r="FX1367" s="472"/>
      <c r="FY1367" s="472"/>
      <c r="FZ1367" s="472"/>
      <c r="GA1367" s="472"/>
      <c r="GB1367" s="472"/>
      <c r="GC1367" s="472"/>
      <c r="GD1367" s="472"/>
      <c r="GE1367" s="472"/>
      <c r="GF1367" s="472"/>
      <c r="GG1367" s="472"/>
      <c r="GH1367" s="472"/>
      <c r="GI1367" s="472"/>
      <c r="GJ1367" s="472"/>
      <c r="GK1367" s="472"/>
      <c r="GL1367" s="472"/>
      <c r="GM1367" s="472"/>
      <c r="GN1367" s="472"/>
      <c r="GO1367" s="472"/>
      <c r="GP1367" s="472"/>
      <c r="GQ1367" s="472"/>
      <c r="GR1367" s="472"/>
      <c r="GS1367" s="472"/>
      <c r="GT1367" s="472"/>
      <c r="GU1367" s="472"/>
      <c r="GV1367" s="472"/>
    </row>
    <row r="1368" spans="1:204" s="536" customFormat="1" ht="48" x14ac:dyDescent="0.2">
      <c r="A1368" s="538" t="s">
        <v>1975</v>
      </c>
      <c r="B1368" s="539" t="s">
        <v>863</v>
      </c>
      <c r="C1368" s="540"/>
      <c r="D1368" s="541">
        <v>301.3</v>
      </c>
      <c r="E1368" s="541">
        <v>3.0700000000000007</v>
      </c>
      <c r="F1368" s="541"/>
      <c r="G1368" s="541">
        <v>2.88</v>
      </c>
      <c r="H1368" s="541">
        <v>79.470000000000027</v>
      </c>
      <c r="I1368" s="541">
        <v>15.440000000000001</v>
      </c>
      <c r="J1368" s="541">
        <v>37.97</v>
      </c>
      <c r="K1368" s="541">
        <v>0</v>
      </c>
      <c r="L1368" s="541">
        <v>124.23</v>
      </c>
      <c r="M1368" s="541">
        <v>0</v>
      </c>
      <c r="N1368" s="541"/>
      <c r="O1368" s="541">
        <v>0</v>
      </c>
      <c r="P1368" s="541"/>
      <c r="Q1368" s="541"/>
      <c r="R1368" s="541"/>
      <c r="S1368" s="541"/>
      <c r="T1368" s="541"/>
      <c r="U1368" s="541">
        <v>0</v>
      </c>
      <c r="V1368" s="541">
        <v>0</v>
      </c>
      <c r="W1368" s="541"/>
      <c r="X1368" s="541">
        <v>0.85</v>
      </c>
      <c r="Y1368" s="541">
        <v>0</v>
      </c>
      <c r="Z1368" s="541">
        <v>0</v>
      </c>
      <c r="AA1368" s="541"/>
      <c r="AB1368" s="541"/>
      <c r="AC1368" s="541">
        <v>0</v>
      </c>
      <c r="AD1368" s="541">
        <v>0.1</v>
      </c>
      <c r="AE1368" s="541">
        <v>0</v>
      </c>
      <c r="AF1368" s="541">
        <v>0.75</v>
      </c>
      <c r="AG1368" s="541"/>
      <c r="AH1368" s="541"/>
      <c r="AI1368" s="541">
        <v>0</v>
      </c>
      <c r="AJ1368" s="541"/>
      <c r="AK1368" s="541"/>
      <c r="AL1368" s="541"/>
      <c r="AM1368" s="541">
        <v>0</v>
      </c>
      <c r="AN1368" s="541">
        <v>0</v>
      </c>
      <c r="AO1368" s="541">
        <v>0</v>
      </c>
      <c r="AP1368" s="541"/>
      <c r="AQ1368" s="541"/>
      <c r="AR1368" s="541"/>
      <c r="AS1368" s="541">
        <v>0.2</v>
      </c>
      <c r="AT1368" s="541"/>
      <c r="AU1368" s="541">
        <v>0</v>
      </c>
      <c r="AV1368" s="541"/>
      <c r="AW1368" s="541"/>
      <c r="AX1368" s="541">
        <v>1.1599999999999999</v>
      </c>
      <c r="AY1368" s="541">
        <v>0.22</v>
      </c>
      <c r="AZ1368" s="541"/>
      <c r="BA1368" s="541">
        <v>17</v>
      </c>
      <c r="BB1368" s="541">
        <v>18.810000000000002</v>
      </c>
      <c r="BC1368" s="541"/>
      <c r="BD1368" s="540"/>
      <c r="BE1368" s="542"/>
    </row>
    <row r="1369" spans="1:204" s="536" customFormat="1" ht="32" x14ac:dyDescent="0.2">
      <c r="A1369" s="538" t="s">
        <v>864</v>
      </c>
      <c r="B1369" s="539" t="s">
        <v>1164</v>
      </c>
      <c r="C1369" s="540"/>
      <c r="D1369" s="541">
        <v>26.869999999999997</v>
      </c>
      <c r="E1369" s="541">
        <v>0</v>
      </c>
      <c r="F1369" s="541"/>
      <c r="G1369" s="541">
        <v>0</v>
      </c>
      <c r="H1369" s="541">
        <v>2.12</v>
      </c>
      <c r="I1369" s="541">
        <v>0</v>
      </c>
      <c r="J1369" s="541">
        <v>0</v>
      </c>
      <c r="K1369" s="541">
        <v>0</v>
      </c>
      <c r="L1369" s="541">
        <v>24.450000000000003</v>
      </c>
      <c r="M1369" s="541">
        <v>0</v>
      </c>
      <c r="N1369" s="541"/>
      <c r="O1369" s="541">
        <v>0</v>
      </c>
      <c r="P1369" s="541"/>
      <c r="Q1369" s="541"/>
      <c r="R1369" s="541"/>
      <c r="S1369" s="541"/>
      <c r="T1369" s="541"/>
      <c r="U1369" s="541">
        <v>0</v>
      </c>
      <c r="V1369" s="541">
        <v>0</v>
      </c>
      <c r="W1369" s="541"/>
      <c r="X1369" s="541">
        <v>0</v>
      </c>
      <c r="Y1369" s="541">
        <v>0</v>
      </c>
      <c r="Z1369" s="541">
        <v>0</v>
      </c>
      <c r="AA1369" s="541"/>
      <c r="AB1369" s="541"/>
      <c r="AC1369" s="541">
        <v>0</v>
      </c>
      <c r="AD1369" s="541">
        <v>0</v>
      </c>
      <c r="AE1369" s="541">
        <v>0</v>
      </c>
      <c r="AF1369" s="541">
        <v>0</v>
      </c>
      <c r="AG1369" s="541"/>
      <c r="AH1369" s="541"/>
      <c r="AI1369" s="541">
        <v>0</v>
      </c>
      <c r="AJ1369" s="541"/>
      <c r="AK1369" s="541"/>
      <c r="AL1369" s="541"/>
      <c r="AM1369" s="541">
        <v>0</v>
      </c>
      <c r="AN1369" s="541">
        <v>0</v>
      </c>
      <c r="AO1369" s="541">
        <v>0</v>
      </c>
      <c r="AP1369" s="541">
        <v>0</v>
      </c>
      <c r="AQ1369" s="541"/>
      <c r="AR1369" s="541"/>
      <c r="AS1369" s="541">
        <v>0</v>
      </c>
      <c r="AT1369" s="541"/>
      <c r="AU1369" s="541">
        <v>0</v>
      </c>
      <c r="AV1369" s="541"/>
      <c r="AW1369" s="541"/>
      <c r="AX1369" s="541">
        <v>0</v>
      </c>
      <c r="AY1369" s="541">
        <v>0</v>
      </c>
      <c r="AZ1369" s="541"/>
      <c r="BA1369" s="541">
        <v>0.3</v>
      </c>
      <c r="BB1369" s="541">
        <v>0</v>
      </c>
      <c r="BC1369" s="541">
        <v>0</v>
      </c>
      <c r="BD1369" s="540"/>
      <c r="BE1369" s="542"/>
    </row>
    <row r="1370" spans="1:204" s="536" customFormat="1" x14ac:dyDescent="0.2">
      <c r="A1370" s="538" t="s">
        <v>1163</v>
      </c>
      <c r="B1370" s="543" t="s">
        <v>1145</v>
      </c>
      <c r="C1370" s="540"/>
      <c r="D1370" s="541">
        <v>25.4</v>
      </c>
      <c r="E1370" s="541">
        <v>0</v>
      </c>
      <c r="F1370" s="541"/>
      <c r="G1370" s="541">
        <v>0</v>
      </c>
      <c r="H1370" s="541">
        <v>1</v>
      </c>
      <c r="I1370" s="541">
        <v>0</v>
      </c>
      <c r="J1370" s="541">
        <v>0</v>
      </c>
      <c r="K1370" s="541">
        <v>0</v>
      </c>
      <c r="L1370" s="541">
        <v>24.1</v>
      </c>
      <c r="M1370" s="541">
        <v>0</v>
      </c>
      <c r="N1370" s="541"/>
      <c r="O1370" s="541">
        <v>0</v>
      </c>
      <c r="P1370" s="541"/>
      <c r="Q1370" s="541"/>
      <c r="R1370" s="541"/>
      <c r="S1370" s="541"/>
      <c r="T1370" s="541"/>
      <c r="U1370" s="541">
        <v>0</v>
      </c>
      <c r="V1370" s="541">
        <v>0</v>
      </c>
      <c r="W1370" s="541"/>
      <c r="X1370" s="541">
        <v>0</v>
      </c>
      <c r="Y1370" s="541">
        <v>0</v>
      </c>
      <c r="Z1370" s="541">
        <v>0</v>
      </c>
      <c r="AA1370" s="541"/>
      <c r="AB1370" s="541"/>
      <c r="AC1370" s="541">
        <v>0</v>
      </c>
      <c r="AD1370" s="541">
        <v>0</v>
      </c>
      <c r="AE1370" s="541">
        <v>0</v>
      </c>
      <c r="AF1370" s="541">
        <v>0</v>
      </c>
      <c r="AG1370" s="541"/>
      <c r="AH1370" s="541"/>
      <c r="AI1370" s="541">
        <v>0</v>
      </c>
      <c r="AJ1370" s="541"/>
      <c r="AK1370" s="541"/>
      <c r="AL1370" s="541"/>
      <c r="AM1370" s="541">
        <v>0</v>
      </c>
      <c r="AN1370" s="541">
        <v>0</v>
      </c>
      <c r="AO1370" s="541">
        <v>0</v>
      </c>
      <c r="AP1370" s="541">
        <v>0</v>
      </c>
      <c r="AQ1370" s="541"/>
      <c r="AR1370" s="541"/>
      <c r="AS1370" s="541">
        <v>0</v>
      </c>
      <c r="AT1370" s="541"/>
      <c r="AU1370" s="541">
        <v>0</v>
      </c>
      <c r="AV1370" s="541"/>
      <c r="AW1370" s="541"/>
      <c r="AX1370" s="541">
        <v>0</v>
      </c>
      <c r="AY1370" s="541">
        <v>0</v>
      </c>
      <c r="AZ1370" s="541"/>
      <c r="BA1370" s="541">
        <v>0.3</v>
      </c>
      <c r="BB1370" s="541">
        <v>0</v>
      </c>
      <c r="BC1370" s="541">
        <v>0</v>
      </c>
      <c r="BD1370" s="540"/>
      <c r="BE1370" s="542"/>
    </row>
    <row r="1371" spans="1:204" s="536" customFormat="1" x14ac:dyDescent="0.2">
      <c r="A1371" s="544" t="s">
        <v>1165</v>
      </c>
      <c r="B1371" s="545" t="s">
        <v>865</v>
      </c>
      <c r="C1371" s="546" t="s">
        <v>1199</v>
      </c>
      <c r="D1371" s="546">
        <v>3.5</v>
      </c>
      <c r="E1371" s="546"/>
      <c r="F1371" s="546"/>
      <c r="G1371" s="546"/>
      <c r="H1371" s="546"/>
      <c r="I1371" s="546"/>
      <c r="J1371" s="546"/>
      <c r="K1371" s="546"/>
      <c r="L1371" s="546">
        <v>3.5</v>
      </c>
      <c r="M1371" s="546"/>
      <c r="N1371" s="546"/>
      <c r="O1371" s="546"/>
      <c r="P1371" s="546"/>
      <c r="Q1371" s="546"/>
      <c r="R1371" s="546"/>
      <c r="S1371" s="546"/>
      <c r="T1371" s="546"/>
      <c r="U1371" s="546"/>
      <c r="V1371" s="546"/>
      <c r="W1371" s="546"/>
      <c r="X1371" s="541">
        <v>0</v>
      </c>
      <c r="Y1371" s="547"/>
      <c r="Z1371" s="547"/>
      <c r="AA1371" s="547"/>
      <c r="AB1371" s="547"/>
      <c r="AC1371" s="547"/>
      <c r="AD1371" s="547"/>
      <c r="AE1371" s="547"/>
      <c r="AF1371" s="547"/>
      <c r="AG1371" s="547"/>
      <c r="AH1371" s="547"/>
      <c r="AI1371" s="547"/>
      <c r="AJ1371" s="547"/>
      <c r="AK1371" s="547"/>
      <c r="AL1371" s="547"/>
      <c r="AM1371" s="546"/>
      <c r="AN1371" s="546"/>
      <c r="AO1371" s="546"/>
      <c r="AP1371" s="546"/>
      <c r="AQ1371" s="546"/>
      <c r="AR1371" s="546"/>
      <c r="AS1371" s="546"/>
      <c r="AT1371" s="546"/>
      <c r="AU1371" s="546"/>
      <c r="AV1371" s="546"/>
      <c r="AW1371" s="546"/>
      <c r="AX1371" s="546"/>
      <c r="AY1371" s="546"/>
      <c r="AZ1371" s="546"/>
      <c r="BA1371" s="546"/>
      <c r="BB1371" s="546"/>
      <c r="BC1371" s="546"/>
      <c r="BD1371" s="548" t="s">
        <v>866</v>
      </c>
      <c r="BE1371" s="549" t="s">
        <v>867</v>
      </c>
    </row>
    <row r="1372" spans="1:204" s="536" customFormat="1" ht="32" x14ac:dyDescent="0.2">
      <c r="A1372" s="544" t="s">
        <v>1198</v>
      </c>
      <c r="B1372" s="548" t="s">
        <v>868</v>
      </c>
      <c r="C1372" s="546" t="s">
        <v>1199</v>
      </c>
      <c r="D1372" s="546">
        <v>0.3</v>
      </c>
      <c r="E1372" s="546"/>
      <c r="F1372" s="546"/>
      <c r="G1372" s="546"/>
      <c r="H1372" s="546"/>
      <c r="I1372" s="546"/>
      <c r="J1372" s="546"/>
      <c r="K1372" s="546"/>
      <c r="L1372" s="546"/>
      <c r="M1372" s="546"/>
      <c r="N1372" s="546"/>
      <c r="O1372" s="546"/>
      <c r="P1372" s="546"/>
      <c r="Q1372" s="546"/>
      <c r="R1372" s="546"/>
      <c r="S1372" s="546"/>
      <c r="T1372" s="546"/>
      <c r="U1372" s="546"/>
      <c r="V1372" s="546"/>
      <c r="W1372" s="546"/>
      <c r="X1372" s="541">
        <v>0</v>
      </c>
      <c r="Y1372" s="547"/>
      <c r="Z1372" s="547"/>
      <c r="AA1372" s="547"/>
      <c r="AB1372" s="547"/>
      <c r="AC1372" s="547"/>
      <c r="AD1372" s="547"/>
      <c r="AE1372" s="547"/>
      <c r="AF1372" s="547"/>
      <c r="AG1372" s="547"/>
      <c r="AH1372" s="547"/>
      <c r="AI1372" s="547"/>
      <c r="AJ1372" s="547"/>
      <c r="AK1372" s="547"/>
      <c r="AL1372" s="547"/>
      <c r="AM1372" s="546"/>
      <c r="AN1372" s="546"/>
      <c r="AO1372" s="546"/>
      <c r="AP1372" s="546"/>
      <c r="AQ1372" s="546"/>
      <c r="AR1372" s="546"/>
      <c r="AS1372" s="546"/>
      <c r="AT1372" s="546"/>
      <c r="AU1372" s="546"/>
      <c r="AV1372" s="546"/>
      <c r="AW1372" s="546"/>
      <c r="AX1372" s="546"/>
      <c r="AY1372" s="546"/>
      <c r="AZ1372" s="546"/>
      <c r="BA1372" s="546">
        <v>0.3</v>
      </c>
      <c r="BB1372" s="546"/>
      <c r="BC1372" s="546"/>
      <c r="BD1372" s="548" t="s">
        <v>866</v>
      </c>
      <c r="BE1372" s="549" t="s">
        <v>869</v>
      </c>
    </row>
    <row r="1373" spans="1:204" s="536" customFormat="1" ht="48" x14ac:dyDescent="0.2">
      <c r="A1373" s="544" t="s">
        <v>870</v>
      </c>
      <c r="B1373" s="548" t="s">
        <v>871</v>
      </c>
      <c r="C1373" s="546" t="s">
        <v>1199</v>
      </c>
      <c r="D1373" s="546">
        <v>1</v>
      </c>
      <c r="E1373" s="546"/>
      <c r="F1373" s="546"/>
      <c r="G1373" s="546"/>
      <c r="H1373" s="546">
        <v>1</v>
      </c>
      <c r="I1373" s="546"/>
      <c r="J1373" s="546"/>
      <c r="K1373" s="546"/>
      <c r="L1373" s="546"/>
      <c r="M1373" s="546"/>
      <c r="N1373" s="546"/>
      <c r="O1373" s="546"/>
      <c r="P1373" s="546"/>
      <c r="Q1373" s="546"/>
      <c r="R1373" s="546"/>
      <c r="S1373" s="546"/>
      <c r="T1373" s="546"/>
      <c r="U1373" s="546"/>
      <c r="V1373" s="546"/>
      <c r="W1373" s="546"/>
      <c r="X1373" s="541">
        <v>0</v>
      </c>
      <c r="Y1373" s="547"/>
      <c r="Z1373" s="547"/>
      <c r="AA1373" s="547"/>
      <c r="AB1373" s="547"/>
      <c r="AC1373" s="547"/>
      <c r="AD1373" s="547"/>
      <c r="AE1373" s="547"/>
      <c r="AF1373" s="547"/>
      <c r="AG1373" s="547"/>
      <c r="AH1373" s="547"/>
      <c r="AI1373" s="547"/>
      <c r="AJ1373" s="547"/>
      <c r="AK1373" s="547"/>
      <c r="AL1373" s="547"/>
      <c r="AM1373" s="546"/>
      <c r="AN1373" s="546"/>
      <c r="AO1373" s="546"/>
      <c r="AP1373" s="546"/>
      <c r="AQ1373" s="546"/>
      <c r="AR1373" s="546"/>
      <c r="AS1373" s="546"/>
      <c r="AT1373" s="546"/>
      <c r="AU1373" s="546"/>
      <c r="AV1373" s="546"/>
      <c r="AW1373" s="546"/>
      <c r="AX1373" s="546"/>
      <c r="AY1373" s="546"/>
      <c r="AZ1373" s="546"/>
      <c r="BA1373" s="546"/>
      <c r="BB1373" s="546"/>
      <c r="BC1373" s="546"/>
      <c r="BD1373" s="548" t="s">
        <v>872</v>
      </c>
      <c r="BE1373" s="549"/>
    </row>
    <row r="1374" spans="1:204" s="536" customFormat="1" ht="32" x14ac:dyDescent="0.2">
      <c r="A1374" s="544" t="s">
        <v>873</v>
      </c>
      <c r="B1374" s="548" t="s">
        <v>874</v>
      </c>
      <c r="C1374" s="546" t="s">
        <v>1199</v>
      </c>
      <c r="D1374" s="546">
        <v>10.6</v>
      </c>
      <c r="E1374" s="546"/>
      <c r="F1374" s="546"/>
      <c r="G1374" s="546"/>
      <c r="H1374" s="546"/>
      <c r="I1374" s="546"/>
      <c r="J1374" s="546"/>
      <c r="K1374" s="546"/>
      <c r="L1374" s="546">
        <v>10.6</v>
      </c>
      <c r="M1374" s="546"/>
      <c r="N1374" s="546"/>
      <c r="O1374" s="546"/>
      <c r="P1374" s="546"/>
      <c r="Q1374" s="546"/>
      <c r="R1374" s="546"/>
      <c r="S1374" s="546"/>
      <c r="T1374" s="546"/>
      <c r="U1374" s="546"/>
      <c r="V1374" s="546"/>
      <c r="W1374" s="546"/>
      <c r="X1374" s="541">
        <v>0</v>
      </c>
      <c r="Y1374" s="547"/>
      <c r="Z1374" s="547"/>
      <c r="AA1374" s="547"/>
      <c r="AB1374" s="547"/>
      <c r="AC1374" s="547"/>
      <c r="AD1374" s="547"/>
      <c r="AE1374" s="547"/>
      <c r="AF1374" s="547"/>
      <c r="AG1374" s="547"/>
      <c r="AH1374" s="547"/>
      <c r="AI1374" s="547"/>
      <c r="AJ1374" s="547"/>
      <c r="AK1374" s="547"/>
      <c r="AL1374" s="547"/>
      <c r="AM1374" s="546"/>
      <c r="AN1374" s="546"/>
      <c r="AO1374" s="546"/>
      <c r="AP1374" s="546"/>
      <c r="AQ1374" s="546"/>
      <c r="AR1374" s="546"/>
      <c r="AS1374" s="546"/>
      <c r="AT1374" s="546"/>
      <c r="AU1374" s="546"/>
      <c r="AV1374" s="546"/>
      <c r="AW1374" s="546"/>
      <c r="AX1374" s="546"/>
      <c r="AY1374" s="546"/>
      <c r="AZ1374" s="546"/>
      <c r="BA1374" s="546"/>
      <c r="BB1374" s="546"/>
      <c r="BC1374" s="546"/>
      <c r="BD1374" s="548" t="s">
        <v>875</v>
      </c>
      <c r="BE1374" s="549"/>
    </row>
    <row r="1375" spans="1:204" s="536" customFormat="1" ht="32" x14ac:dyDescent="0.2">
      <c r="A1375" s="544" t="s">
        <v>876</v>
      </c>
      <c r="B1375" s="548" t="s">
        <v>877</v>
      </c>
      <c r="C1375" s="546" t="s">
        <v>1199</v>
      </c>
      <c r="D1375" s="546">
        <v>10</v>
      </c>
      <c r="E1375" s="546"/>
      <c r="F1375" s="546"/>
      <c r="G1375" s="546"/>
      <c r="H1375" s="546"/>
      <c r="I1375" s="546"/>
      <c r="J1375" s="546"/>
      <c r="K1375" s="546"/>
      <c r="L1375" s="546">
        <v>10</v>
      </c>
      <c r="M1375" s="546"/>
      <c r="N1375" s="546"/>
      <c r="O1375" s="546"/>
      <c r="P1375" s="546"/>
      <c r="Q1375" s="546"/>
      <c r="R1375" s="546"/>
      <c r="S1375" s="546"/>
      <c r="T1375" s="546"/>
      <c r="U1375" s="546"/>
      <c r="V1375" s="546"/>
      <c r="W1375" s="546"/>
      <c r="X1375" s="541">
        <v>0</v>
      </c>
      <c r="Y1375" s="547"/>
      <c r="Z1375" s="547"/>
      <c r="AA1375" s="547"/>
      <c r="AB1375" s="547"/>
      <c r="AC1375" s="547"/>
      <c r="AD1375" s="547"/>
      <c r="AE1375" s="547"/>
      <c r="AF1375" s="547"/>
      <c r="AG1375" s="547"/>
      <c r="AH1375" s="547"/>
      <c r="AI1375" s="547"/>
      <c r="AJ1375" s="547"/>
      <c r="AK1375" s="547"/>
      <c r="AL1375" s="547"/>
      <c r="AM1375" s="546"/>
      <c r="AN1375" s="546"/>
      <c r="AO1375" s="546"/>
      <c r="AP1375" s="546"/>
      <c r="AQ1375" s="546"/>
      <c r="AR1375" s="546"/>
      <c r="AS1375" s="546"/>
      <c r="AT1375" s="546"/>
      <c r="AU1375" s="546"/>
      <c r="AV1375" s="546"/>
      <c r="AW1375" s="546"/>
      <c r="AX1375" s="546"/>
      <c r="AY1375" s="546"/>
      <c r="AZ1375" s="546"/>
      <c r="BA1375" s="546"/>
      <c r="BB1375" s="546"/>
      <c r="BC1375" s="546"/>
      <c r="BD1375" s="548" t="s">
        <v>878</v>
      </c>
      <c r="BE1375" s="549" t="s">
        <v>879</v>
      </c>
    </row>
    <row r="1376" spans="1:204" s="536" customFormat="1" x14ac:dyDescent="0.2">
      <c r="A1376" s="550" t="s">
        <v>1209</v>
      </c>
      <c r="B1376" s="543" t="s">
        <v>1166</v>
      </c>
      <c r="C1376" s="541"/>
      <c r="D1376" s="541">
        <v>1.47</v>
      </c>
      <c r="E1376" s="541">
        <v>0</v>
      </c>
      <c r="F1376" s="541"/>
      <c r="G1376" s="541">
        <v>0</v>
      </c>
      <c r="H1376" s="541">
        <v>1.1200000000000001</v>
      </c>
      <c r="I1376" s="541">
        <v>0</v>
      </c>
      <c r="J1376" s="541">
        <v>0</v>
      </c>
      <c r="K1376" s="541">
        <v>0</v>
      </c>
      <c r="L1376" s="541">
        <v>0.35</v>
      </c>
      <c r="M1376" s="541">
        <v>0</v>
      </c>
      <c r="N1376" s="541"/>
      <c r="O1376" s="541">
        <v>0</v>
      </c>
      <c r="P1376" s="541"/>
      <c r="Q1376" s="541"/>
      <c r="R1376" s="541"/>
      <c r="S1376" s="541"/>
      <c r="T1376" s="541"/>
      <c r="U1376" s="541">
        <v>0</v>
      </c>
      <c r="V1376" s="541">
        <v>0</v>
      </c>
      <c r="W1376" s="541"/>
      <c r="X1376" s="541">
        <v>0</v>
      </c>
      <c r="Y1376" s="541">
        <v>0</v>
      </c>
      <c r="Z1376" s="541">
        <v>0</v>
      </c>
      <c r="AA1376" s="541"/>
      <c r="AB1376" s="541"/>
      <c r="AC1376" s="541">
        <v>0</v>
      </c>
      <c r="AD1376" s="541">
        <v>0</v>
      </c>
      <c r="AE1376" s="541">
        <v>0</v>
      </c>
      <c r="AF1376" s="541">
        <v>0</v>
      </c>
      <c r="AG1376" s="541"/>
      <c r="AH1376" s="541"/>
      <c r="AI1376" s="541">
        <v>0</v>
      </c>
      <c r="AJ1376" s="541"/>
      <c r="AK1376" s="541"/>
      <c r="AL1376" s="541"/>
      <c r="AM1376" s="541">
        <v>0</v>
      </c>
      <c r="AN1376" s="541">
        <v>0</v>
      </c>
      <c r="AO1376" s="541">
        <v>0</v>
      </c>
      <c r="AP1376" s="541">
        <v>0</v>
      </c>
      <c r="AQ1376" s="541"/>
      <c r="AR1376" s="541"/>
      <c r="AS1376" s="541">
        <v>0</v>
      </c>
      <c r="AT1376" s="541"/>
      <c r="AU1376" s="541">
        <v>0</v>
      </c>
      <c r="AV1376" s="541"/>
      <c r="AW1376" s="541"/>
      <c r="AX1376" s="541">
        <v>0</v>
      </c>
      <c r="AY1376" s="541">
        <v>0</v>
      </c>
      <c r="AZ1376" s="541"/>
      <c r="BA1376" s="541">
        <v>0</v>
      </c>
      <c r="BB1376" s="541">
        <v>0</v>
      </c>
      <c r="BC1376" s="541">
        <v>0</v>
      </c>
      <c r="BD1376" s="541">
        <v>0</v>
      </c>
      <c r="BE1376" s="542"/>
    </row>
    <row r="1377" spans="1:57" s="536" customFormat="1" x14ac:dyDescent="0.2">
      <c r="A1377" s="544" t="s">
        <v>1211</v>
      </c>
      <c r="B1377" s="545" t="s">
        <v>880</v>
      </c>
      <c r="C1377" s="546" t="s">
        <v>1167</v>
      </c>
      <c r="D1377" s="546">
        <v>0.15</v>
      </c>
      <c r="E1377" s="546"/>
      <c r="F1377" s="546"/>
      <c r="G1377" s="546"/>
      <c r="H1377" s="546"/>
      <c r="I1377" s="546"/>
      <c r="J1377" s="546"/>
      <c r="K1377" s="546"/>
      <c r="L1377" s="546">
        <v>0.15</v>
      </c>
      <c r="M1377" s="546"/>
      <c r="N1377" s="546"/>
      <c r="O1377" s="546"/>
      <c r="P1377" s="546"/>
      <c r="Q1377" s="546"/>
      <c r="R1377" s="546"/>
      <c r="S1377" s="546"/>
      <c r="T1377" s="546"/>
      <c r="U1377" s="546"/>
      <c r="V1377" s="546"/>
      <c r="W1377" s="546"/>
      <c r="X1377" s="541">
        <v>0</v>
      </c>
      <c r="Y1377" s="547"/>
      <c r="Z1377" s="547"/>
      <c r="AA1377" s="547"/>
      <c r="AB1377" s="547"/>
      <c r="AC1377" s="547"/>
      <c r="AD1377" s="547"/>
      <c r="AE1377" s="547"/>
      <c r="AF1377" s="547"/>
      <c r="AG1377" s="547"/>
      <c r="AH1377" s="547"/>
      <c r="AI1377" s="547"/>
      <c r="AJ1377" s="547"/>
      <c r="AK1377" s="547"/>
      <c r="AL1377" s="547"/>
      <c r="AM1377" s="546"/>
      <c r="AN1377" s="546"/>
      <c r="AO1377" s="546"/>
      <c r="AP1377" s="546"/>
      <c r="AQ1377" s="546"/>
      <c r="AR1377" s="546"/>
      <c r="AS1377" s="546"/>
      <c r="AT1377" s="546"/>
      <c r="AU1377" s="546"/>
      <c r="AV1377" s="546"/>
      <c r="AW1377" s="546"/>
      <c r="AX1377" s="546"/>
      <c r="AY1377" s="546"/>
      <c r="AZ1377" s="546"/>
      <c r="BA1377" s="546"/>
      <c r="BB1377" s="546"/>
      <c r="BC1377" s="546"/>
      <c r="BD1377" s="548" t="s">
        <v>881</v>
      </c>
      <c r="BE1377" s="549" t="s">
        <v>882</v>
      </c>
    </row>
    <row r="1378" spans="1:57" s="536" customFormat="1" ht="32" x14ac:dyDescent="0.2">
      <c r="A1378" s="544" t="s">
        <v>1226</v>
      </c>
      <c r="B1378" s="545" t="s">
        <v>883</v>
      </c>
      <c r="C1378" s="546" t="s">
        <v>1167</v>
      </c>
      <c r="D1378" s="546">
        <v>1</v>
      </c>
      <c r="E1378" s="546"/>
      <c r="F1378" s="546"/>
      <c r="G1378" s="546"/>
      <c r="H1378" s="546">
        <v>1</v>
      </c>
      <c r="I1378" s="546"/>
      <c r="J1378" s="546"/>
      <c r="K1378" s="546"/>
      <c r="L1378" s="546"/>
      <c r="M1378" s="546"/>
      <c r="N1378" s="546"/>
      <c r="O1378" s="546"/>
      <c r="P1378" s="546"/>
      <c r="Q1378" s="546"/>
      <c r="R1378" s="546"/>
      <c r="S1378" s="546"/>
      <c r="T1378" s="546"/>
      <c r="U1378" s="546"/>
      <c r="V1378" s="546"/>
      <c r="W1378" s="546"/>
      <c r="X1378" s="541">
        <v>0</v>
      </c>
      <c r="Y1378" s="547"/>
      <c r="Z1378" s="547"/>
      <c r="AA1378" s="547"/>
      <c r="AB1378" s="547"/>
      <c r="AC1378" s="547"/>
      <c r="AD1378" s="547"/>
      <c r="AE1378" s="547"/>
      <c r="AF1378" s="547"/>
      <c r="AG1378" s="547"/>
      <c r="AH1378" s="547"/>
      <c r="AI1378" s="547"/>
      <c r="AJ1378" s="547"/>
      <c r="AK1378" s="547"/>
      <c r="AL1378" s="547"/>
      <c r="AM1378" s="546"/>
      <c r="AN1378" s="546"/>
      <c r="AO1378" s="546"/>
      <c r="AP1378" s="546"/>
      <c r="AQ1378" s="546"/>
      <c r="AR1378" s="546"/>
      <c r="AS1378" s="546"/>
      <c r="AT1378" s="546"/>
      <c r="AU1378" s="546"/>
      <c r="AV1378" s="546"/>
      <c r="AW1378" s="546"/>
      <c r="AX1378" s="546"/>
      <c r="AY1378" s="546"/>
      <c r="AZ1378" s="546"/>
      <c r="BA1378" s="546"/>
      <c r="BB1378" s="546"/>
      <c r="BC1378" s="546"/>
      <c r="BD1378" s="548" t="s">
        <v>866</v>
      </c>
      <c r="BE1378" s="549"/>
    </row>
    <row r="1379" spans="1:57" s="536" customFormat="1" ht="32" x14ac:dyDescent="0.2">
      <c r="A1379" s="544" t="s">
        <v>884</v>
      </c>
      <c r="B1379" s="545" t="s">
        <v>885</v>
      </c>
      <c r="C1379" s="546" t="s">
        <v>1167</v>
      </c>
      <c r="D1379" s="546">
        <v>0.12</v>
      </c>
      <c r="E1379" s="546"/>
      <c r="F1379" s="546"/>
      <c r="G1379" s="546"/>
      <c r="H1379" s="546">
        <v>0.12</v>
      </c>
      <c r="I1379" s="546"/>
      <c r="J1379" s="546"/>
      <c r="K1379" s="546"/>
      <c r="L1379" s="546"/>
      <c r="M1379" s="546"/>
      <c r="N1379" s="546"/>
      <c r="O1379" s="546"/>
      <c r="P1379" s="546"/>
      <c r="Q1379" s="546"/>
      <c r="R1379" s="546"/>
      <c r="S1379" s="546"/>
      <c r="T1379" s="546"/>
      <c r="U1379" s="546"/>
      <c r="V1379" s="546"/>
      <c r="W1379" s="546"/>
      <c r="X1379" s="541">
        <v>0</v>
      </c>
      <c r="Y1379" s="547"/>
      <c r="Z1379" s="547"/>
      <c r="AA1379" s="547"/>
      <c r="AB1379" s="547"/>
      <c r="AC1379" s="547"/>
      <c r="AD1379" s="547"/>
      <c r="AE1379" s="547"/>
      <c r="AF1379" s="547"/>
      <c r="AG1379" s="547"/>
      <c r="AH1379" s="547"/>
      <c r="AI1379" s="547"/>
      <c r="AJ1379" s="547"/>
      <c r="AK1379" s="547"/>
      <c r="AL1379" s="547"/>
      <c r="AM1379" s="546"/>
      <c r="AN1379" s="546"/>
      <c r="AO1379" s="546"/>
      <c r="AP1379" s="546"/>
      <c r="AQ1379" s="546"/>
      <c r="AR1379" s="546"/>
      <c r="AS1379" s="546"/>
      <c r="AT1379" s="546"/>
      <c r="AU1379" s="546"/>
      <c r="AV1379" s="546"/>
      <c r="AW1379" s="546"/>
      <c r="AX1379" s="546"/>
      <c r="AY1379" s="546"/>
      <c r="AZ1379" s="546"/>
      <c r="BA1379" s="546"/>
      <c r="BB1379" s="546"/>
      <c r="BC1379" s="546"/>
      <c r="BD1379" s="548" t="s">
        <v>886</v>
      </c>
      <c r="BE1379" s="549"/>
    </row>
    <row r="1380" spans="1:57" s="536" customFormat="1" x14ac:dyDescent="0.2">
      <c r="A1380" s="544" t="s">
        <v>887</v>
      </c>
      <c r="B1380" s="545" t="s">
        <v>888</v>
      </c>
      <c r="C1380" s="546" t="s">
        <v>1167</v>
      </c>
      <c r="D1380" s="546">
        <v>0.2</v>
      </c>
      <c r="E1380" s="546"/>
      <c r="F1380" s="546"/>
      <c r="G1380" s="546"/>
      <c r="H1380" s="546"/>
      <c r="I1380" s="546"/>
      <c r="J1380" s="546"/>
      <c r="K1380" s="546"/>
      <c r="L1380" s="546">
        <v>0.2</v>
      </c>
      <c r="M1380" s="546"/>
      <c r="N1380" s="546"/>
      <c r="O1380" s="546"/>
      <c r="P1380" s="546"/>
      <c r="Q1380" s="546"/>
      <c r="R1380" s="546"/>
      <c r="S1380" s="546"/>
      <c r="T1380" s="546"/>
      <c r="U1380" s="546"/>
      <c r="V1380" s="546"/>
      <c r="W1380" s="546"/>
      <c r="X1380" s="541">
        <v>0</v>
      </c>
      <c r="Y1380" s="547"/>
      <c r="Z1380" s="547"/>
      <c r="AA1380" s="547"/>
      <c r="AB1380" s="547"/>
      <c r="AC1380" s="547"/>
      <c r="AD1380" s="547"/>
      <c r="AE1380" s="547"/>
      <c r="AF1380" s="547"/>
      <c r="AG1380" s="547"/>
      <c r="AH1380" s="547"/>
      <c r="AI1380" s="547"/>
      <c r="AJ1380" s="547"/>
      <c r="AK1380" s="547"/>
      <c r="AL1380" s="547"/>
      <c r="AM1380" s="546"/>
      <c r="AN1380" s="546"/>
      <c r="AO1380" s="546"/>
      <c r="AP1380" s="546"/>
      <c r="AQ1380" s="546"/>
      <c r="AR1380" s="546"/>
      <c r="AS1380" s="546"/>
      <c r="AT1380" s="546"/>
      <c r="AU1380" s="546"/>
      <c r="AV1380" s="546"/>
      <c r="AW1380" s="546"/>
      <c r="AX1380" s="546"/>
      <c r="AY1380" s="546"/>
      <c r="AZ1380" s="546"/>
      <c r="BA1380" s="546"/>
      <c r="BB1380" s="546"/>
      <c r="BC1380" s="546"/>
      <c r="BD1380" s="548" t="s">
        <v>889</v>
      </c>
      <c r="BE1380" s="549" t="s">
        <v>890</v>
      </c>
    </row>
    <row r="1381" spans="1:57" s="536" customFormat="1" ht="48" x14ac:dyDescent="0.2">
      <c r="A1381" s="550" t="s">
        <v>891</v>
      </c>
      <c r="B1381" s="539" t="s">
        <v>1210</v>
      </c>
      <c r="C1381" s="541"/>
      <c r="D1381" s="541">
        <v>274.43</v>
      </c>
      <c r="E1381" s="541">
        <v>3.0700000000000007</v>
      </c>
      <c r="F1381" s="541"/>
      <c r="G1381" s="541">
        <v>2.88</v>
      </c>
      <c r="H1381" s="541">
        <v>77.350000000000023</v>
      </c>
      <c r="I1381" s="541">
        <v>15.440000000000001</v>
      </c>
      <c r="J1381" s="541">
        <v>37.97</v>
      </c>
      <c r="K1381" s="541">
        <v>0</v>
      </c>
      <c r="L1381" s="541">
        <v>99.78</v>
      </c>
      <c r="M1381" s="541">
        <v>0</v>
      </c>
      <c r="N1381" s="541"/>
      <c r="O1381" s="541">
        <v>0</v>
      </c>
      <c r="P1381" s="541"/>
      <c r="Q1381" s="541"/>
      <c r="R1381" s="541"/>
      <c r="S1381" s="541"/>
      <c r="T1381" s="541"/>
      <c r="U1381" s="541">
        <v>0</v>
      </c>
      <c r="V1381" s="541">
        <v>0</v>
      </c>
      <c r="W1381" s="541"/>
      <c r="X1381" s="541">
        <v>0.85</v>
      </c>
      <c r="Y1381" s="541">
        <v>0</v>
      </c>
      <c r="Z1381" s="541">
        <v>0</v>
      </c>
      <c r="AA1381" s="541"/>
      <c r="AB1381" s="541"/>
      <c r="AC1381" s="541">
        <v>0</v>
      </c>
      <c r="AD1381" s="541">
        <v>0.1</v>
      </c>
      <c r="AE1381" s="541">
        <v>0</v>
      </c>
      <c r="AF1381" s="541">
        <v>0.75</v>
      </c>
      <c r="AG1381" s="541"/>
      <c r="AH1381" s="541"/>
      <c r="AI1381" s="541"/>
      <c r="AJ1381" s="541"/>
      <c r="AK1381" s="541"/>
      <c r="AL1381" s="541"/>
      <c r="AM1381" s="541">
        <v>0</v>
      </c>
      <c r="AN1381" s="541">
        <v>0</v>
      </c>
      <c r="AO1381" s="541">
        <v>0</v>
      </c>
      <c r="AP1381" s="541"/>
      <c r="AQ1381" s="541"/>
      <c r="AR1381" s="541"/>
      <c r="AS1381" s="541">
        <v>0.2</v>
      </c>
      <c r="AT1381" s="541"/>
      <c r="AU1381" s="541">
        <v>0</v>
      </c>
      <c r="AV1381" s="541"/>
      <c r="AW1381" s="541"/>
      <c r="AX1381" s="541">
        <v>1.1599999999999999</v>
      </c>
      <c r="AY1381" s="541">
        <v>0.22</v>
      </c>
      <c r="AZ1381" s="541"/>
      <c r="BA1381" s="541">
        <v>16.7</v>
      </c>
      <c r="BB1381" s="541">
        <v>18.810000000000002</v>
      </c>
      <c r="BC1381" s="541"/>
      <c r="BD1381" s="551"/>
      <c r="BE1381" s="542"/>
    </row>
    <row r="1382" spans="1:57" s="536" customFormat="1" ht="48" x14ac:dyDescent="0.2">
      <c r="A1382" s="550" t="s">
        <v>1261</v>
      </c>
      <c r="B1382" s="539" t="s">
        <v>1212</v>
      </c>
      <c r="C1382" s="541"/>
      <c r="D1382" s="541"/>
      <c r="E1382" s="541"/>
      <c r="F1382" s="541"/>
      <c r="G1382" s="541"/>
      <c r="H1382" s="541"/>
      <c r="I1382" s="541"/>
      <c r="J1382" s="541"/>
      <c r="K1382" s="541"/>
      <c r="L1382" s="541"/>
      <c r="M1382" s="541"/>
      <c r="N1382" s="541"/>
      <c r="O1382" s="541"/>
      <c r="P1382" s="541"/>
      <c r="Q1382" s="541"/>
      <c r="R1382" s="541"/>
      <c r="S1382" s="541"/>
      <c r="T1382" s="541"/>
      <c r="U1382" s="541"/>
      <c r="V1382" s="541"/>
      <c r="W1382" s="541"/>
      <c r="X1382" s="541"/>
      <c r="Y1382" s="541"/>
      <c r="Z1382" s="541"/>
      <c r="AA1382" s="541"/>
      <c r="AB1382" s="541"/>
      <c r="AC1382" s="541"/>
      <c r="AD1382" s="541"/>
      <c r="AE1382" s="541"/>
      <c r="AF1382" s="541"/>
      <c r="AG1382" s="541"/>
      <c r="AH1382" s="541"/>
      <c r="AI1382" s="541"/>
      <c r="AJ1382" s="541"/>
      <c r="AK1382" s="541"/>
      <c r="AL1382" s="541"/>
      <c r="AM1382" s="541"/>
      <c r="AN1382" s="541"/>
      <c r="AO1382" s="541"/>
      <c r="AP1382" s="541"/>
      <c r="AQ1382" s="541"/>
      <c r="AR1382" s="541"/>
      <c r="AS1382" s="541"/>
      <c r="AT1382" s="541"/>
      <c r="AU1382" s="541"/>
      <c r="AV1382" s="541"/>
      <c r="AW1382" s="541"/>
      <c r="AX1382" s="541"/>
      <c r="AY1382" s="541"/>
      <c r="AZ1382" s="541"/>
      <c r="BA1382" s="541"/>
      <c r="BB1382" s="541"/>
      <c r="BC1382" s="541"/>
      <c r="BD1382" s="551"/>
      <c r="BE1382" s="542"/>
    </row>
    <row r="1383" spans="1:57" s="536" customFormat="1" ht="48" x14ac:dyDescent="0.2">
      <c r="A1383" s="550" t="s">
        <v>196</v>
      </c>
      <c r="B1383" s="539" t="s">
        <v>1985</v>
      </c>
      <c r="C1383" s="541"/>
      <c r="D1383" s="541">
        <v>84.35</v>
      </c>
      <c r="E1383" s="541">
        <v>0.22</v>
      </c>
      <c r="F1383" s="541"/>
      <c r="G1383" s="541">
        <v>2.88</v>
      </c>
      <c r="H1383" s="541">
        <v>5.919999999999999</v>
      </c>
      <c r="I1383" s="541">
        <v>6.02</v>
      </c>
      <c r="J1383" s="541">
        <v>5.37</v>
      </c>
      <c r="K1383" s="541">
        <v>0</v>
      </c>
      <c r="L1383" s="541">
        <v>49.92</v>
      </c>
      <c r="M1383" s="541">
        <v>0</v>
      </c>
      <c r="N1383" s="541"/>
      <c r="O1383" s="541">
        <v>0</v>
      </c>
      <c r="P1383" s="541"/>
      <c r="Q1383" s="541"/>
      <c r="R1383" s="541"/>
      <c r="S1383" s="541"/>
      <c r="T1383" s="541"/>
      <c r="U1383" s="541">
        <v>0</v>
      </c>
      <c r="V1383" s="541">
        <v>0</v>
      </c>
      <c r="W1383" s="541"/>
      <c r="X1383" s="541">
        <v>0</v>
      </c>
      <c r="Y1383" s="541">
        <v>0</v>
      </c>
      <c r="Z1383" s="541">
        <v>0</v>
      </c>
      <c r="AA1383" s="541"/>
      <c r="AB1383" s="541"/>
      <c r="AC1383" s="541">
        <v>0</v>
      </c>
      <c r="AD1383" s="541">
        <v>0</v>
      </c>
      <c r="AE1383" s="541">
        <v>0</v>
      </c>
      <c r="AF1383" s="541">
        <v>0</v>
      </c>
      <c r="AG1383" s="541"/>
      <c r="AH1383" s="541"/>
      <c r="AI1383" s="541"/>
      <c r="AJ1383" s="541"/>
      <c r="AK1383" s="541"/>
      <c r="AL1383" s="541"/>
      <c r="AM1383" s="541">
        <v>0</v>
      </c>
      <c r="AN1383" s="541">
        <v>0</v>
      </c>
      <c r="AO1383" s="541">
        <v>0</v>
      </c>
      <c r="AP1383" s="541"/>
      <c r="AQ1383" s="541"/>
      <c r="AR1383" s="541"/>
      <c r="AS1383" s="541">
        <v>0.2</v>
      </c>
      <c r="AT1383" s="541"/>
      <c r="AU1383" s="541">
        <v>0</v>
      </c>
      <c r="AV1383" s="541"/>
      <c r="AW1383" s="541"/>
      <c r="AX1383" s="541">
        <v>1.1599999999999999</v>
      </c>
      <c r="AY1383" s="541">
        <v>0.22</v>
      </c>
      <c r="AZ1383" s="541"/>
      <c r="BA1383" s="541">
        <v>0.98</v>
      </c>
      <c r="BB1383" s="541">
        <v>11.46</v>
      </c>
      <c r="BC1383" s="541"/>
      <c r="BD1383" s="551"/>
      <c r="BE1383" s="542"/>
    </row>
    <row r="1384" spans="1:57" s="536" customFormat="1" x14ac:dyDescent="0.2">
      <c r="A1384" s="550" t="s">
        <v>198</v>
      </c>
      <c r="B1384" s="552" t="s">
        <v>421</v>
      </c>
      <c r="C1384" s="541"/>
      <c r="D1384" s="541">
        <v>84.35</v>
      </c>
      <c r="E1384" s="541">
        <v>0.22</v>
      </c>
      <c r="F1384" s="541"/>
      <c r="G1384" s="541">
        <v>2.88</v>
      </c>
      <c r="H1384" s="541">
        <v>5.919999999999999</v>
      </c>
      <c r="I1384" s="541">
        <v>6.02</v>
      </c>
      <c r="J1384" s="541">
        <v>5.37</v>
      </c>
      <c r="K1384" s="541">
        <v>0</v>
      </c>
      <c r="L1384" s="541">
        <v>49.92</v>
      </c>
      <c r="M1384" s="541">
        <v>0</v>
      </c>
      <c r="N1384" s="541"/>
      <c r="O1384" s="541">
        <v>0</v>
      </c>
      <c r="P1384" s="541"/>
      <c r="Q1384" s="541"/>
      <c r="R1384" s="541"/>
      <c r="S1384" s="541"/>
      <c r="T1384" s="541"/>
      <c r="U1384" s="541">
        <v>0</v>
      </c>
      <c r="V1384" s="541">
        <v>0</v>
      </c>
      <c r="W1384" s="541"/>
      <c r="X1384" s="541">
        <v>0</v>
      </c>
      <c r="Y1384" s="541">
        <v>0</v>
      </c>
      <c r="Z1384" s="541">
        <v>0</v>
      </c>
      <c r="AA1384" s="541"/>
      <c r="AB1384" s="541"/>
      <c r="AC1384" s="541">
        <v>0</v>
      </c>
      <c r="AD1384" s="541">
        <v>0</v>
      </c>
      <c r="AE1384" s="541">
        <v>0</v>
      </c>
      <c r="AF1384" s="541">
        <v>0</v>
      </c>
      <c r="AG1384" s="541"/>
      <c r="AH1384" s="541"/>
      <c r="AI1384" s="541"/>
      <c r="AJ1384" s="541"/>
      <c r="AK1384" s="541"/>
      <c r="AL1384" s="541"/>
      <c r="AM1384" s="541">
        <v>0</v>
      </c>
      <c r="AN1384" s="541">
        <v>0</v>
      </c>
      <c r="AO1384" s="541">
        <v>0</v>
      </c>
      <c r="AP1384" s="541"/>
      <c r="AQ1384" s="541"/>
      <c r="AR1384" s="541"/>
      <c r="AS1384" s="541">
        <v>0.2</v>
      </c>
      <c r="AT1384" s="541"/>
      <c r="AU1384" s="541">
        <v>0</v>
      </c>
      <c r="AV1384" s="541"/>
      <c r="AW1384" s="541"/>
      <c r="AX1384" s="541">
        <v>1.1599999999999999</v>
      </c>
      <c r="AY1384" s="541">
        <v>0.22</v>
      </c>
      <c r="AZ1384" s="541"/>
      <c r="BA1384" s="541">
        <v>0.98</v>
      </c>
      <c r="BB1384" s="541">
        <v>11.46</v>
      </c>
      <c r="BC1384" s="541"/>
      <c r="BD1384" s="551"/>
      <c r="BE1384" s="542"/>
    </row>
    <row r="1385" spans="1:57" s="536" customFormat="1" x14ac:dyDescent="0.2">
      <c r="A1385" s="553" t="s">
        <v>201</v>
      </c>
      <c r="B1385" s="543" t="s">
        <v>892</v>
      </c>
      <c r="C1385" s="554"/>
      <c r="D1385" s="554">
        <v>84.1</v>
      </c>
      <c r="E1385" s="554">
        <v>0.22</v>
      </c>
      <c r="F1385" s="554"/>
      <c r="G1385" s="554">
        <v>2.88</v>
      </c>
      <c r="H1385" s="554">
        <v>5.8199999999999994</v>
      </c>
      <c r="I1385" s="554">
        <v>5.97</v>
      </c>
      <c r="J1385" s="554">
        <v>5.37</v>
      </c>
      <c r="K1385" s="554">
        <v>0</v>
      </c>
      <c r="L1385" s="554">
        <v>49.92</v>
      </c>
      <c r="M1385" s="554">
        <v>0</v>
      </c>
      <c r="N1385" s="554"/>
      <c r="O1385" s="554">
        <v>0</v>
      </c>
      <c r="P1385" s="554"/>
      <c r="Q1385" s="554"/>
      <c r="R1385" s="554"/>
      <c r="S1385" s="554"/>
      <c r="T1385" s="554"/>
      <c r="U1385" s="554">
        <v>0</v>
      </c>
      <c r="V1385" s="554">
        <v>0</v>
      </c>
      <c r="W1385" s="554"/>
      <c r="X1385" s="554">
        <v>0</v>
      </c>
      <c r="Y1385" s="554">
        <v>0</v>
      </c>
      <c r="Z1385" s="554">
        <v>0</v>
      </c>
      <c r="AA1385" s="554"/>
      <c r="AB1385" s="554"/>
      <c r="AC1385" s="554">
        <v>0</v>
      </c>
      <c r="AD1385" s="554">
        <v>0</v>
      </c>
      <c r="AE1385" s="554">
        <v>0</v>
      </c>
      <c r="AF1385" s="554">
        <v>0</v>
      </c>
      <c r="AG1385" s="554"/>
      <c r="AH1385" s="554"/>
      <c r="AI1385" s="554">
        <v>0</v>
      </c>
      <c r="AJ1385" s="554"/>
      <c r="AK1385" s="554"/>
      <c r="AL1385" s="554"/>
      <c r="AM1385" s="554">
        <v>0</v>
      </c>
      <c r="AN1385" s="554">
        <v>0</v>
      </c>
      <c r="AO1385" s="554">
        <v>0</v>
      </c>
      <c r="AP1385" s="554">
        <v>0</v>
      </c>
      <c r="AQ1385" s="554"/>
      <c r="AR1385" s="554"/>
      <c r="AS1385" s="554">
        <v>0.2</v>
      </c>
      <c r="AT1385" s="554"/>
      <c r="AU1385" s="554">
        <v>0</v>
      </c>
      <c r="AV1385" s="554"/>
      <c r="AW1385" s="554"/>
      <c r="AX1385" s="554">
        <v>1.1599999999999999</v>
      </c>
      <c r="AY1385" s="554">
        <v>0.22</v>
      </c>
      <c r="AZ1385" s="554"/>
      <c r="BA1385" s="554">
        <v>0.88</v>
      </c>
      <c r="BB1385" s="554">
        <v>11.46</v>
      </c>
      <c r="BC1385" s="554">
        <v>0</v>
      </c>
      <c r="BD1385" s="555"/>
      <c r="BE1385" s="556"/>
    </row>
    <row r="1386" spans="1:57" s="536" customFormat="1" ht="32" x14ac:dyDescent="0.2">
      <c r="A1386" s="557" t="s">
        <v>1987</v>
      </c>
      <c r="B1386" s="545" t="s">
        <v>893</v>
      </c>
      <c r="C1386" s="546" t="s">
        <v>1154</v>
      </c>
      <c r="D1386" s="546">
        <v>0.24</v>
      </c>
      <c r="E1386" s="546"/>
      <c r="F1386" s="546"/>
      <c r="G1386" s="546"/>
      <c r="H1386" s="546">
        <v>0.05</v>
      </c>
      <c r="I1386" s="546">
        <v>0.11</v>
      </c>
      <c r="J1386" s="546"/>
      <c r="K1386" s="546"/>
      <c r="L1386" s="546">
        <v>0.08</v>
      </c>
      <c r="M1386" s="546"/>
      <c r="N1386" s="546"/>
      <c r="O1386" s="546"/>
      <c r="P1386" s="546"/>
      <c r="Q1386" s="546"/>
      <c r="R1386" s="546"/>
      <c r="S1386" s="546"/>
      <c r="T1386" s="546"/>
      <c r="U1386" s="546"/>
      <c r="V1386" s="546"/>
      <c r="W1386" s="546"/>
      <c r="X1386" s="541">
        <v>0</v>
      </c>
      <c r="Y1386" s="546"/>
      <c r="Z1386" s="546"/>
      <c r="AA1386" s="546"/>
      <c r="AB1386" s="546"/>
      <c r="AC1386" s="546"/>
      <c r="AD1386" s="546"/>
      <c r="AE1386" s="546"/>
      <c r="AF1386" s="546"/>
      <c r="AG1386" s="546"/>
      <c r="AH1386" s="546"/>
      <c r="AI1386" s="546"/>
      <c r="AJ1386" s="546"/>
      <c r="AK1386" s="546"/>
      <c r="AL1386" s="546"/>
      <c r="AM1386" s="546"/>
      <c r="AN1386" s="546"/>
      <c r="AO1386" s="546"/>
      <c r="AP1386" s="546"/>
      <c r="AQ1386" s="546"/>
      <c r="AR1386" s="546"/>
      <c r="AS1386" s="546"/>
      <c r="AT1386" s="546"/>
      <c r="AU1386" s="546"/>
      <c r="AV1386" s="546"/>
      <c r="AW1386" s="546"/>
      <c r="AX1386" s="546"/>
      <c r="AY1386" s="546"/>
      <c r="AZ1386" s="546"/>
      <c r="BA1386" s="546"/>
      <c r="BB1386" s="546"/>
      <c r="BC1386" s="546"/>
      <c r="BD1386" s="548" t="s">
        <v>2138</v>
      </c>
      <c r="BE1386" s="549"/>
    </row>
    <row r="1387" spans="1:57" s="536" customFormat="1" ht="96" x14ac:dyDescent="0.2">
      <c r="A1387" s="557" t="s">
        <v>894</v>
      </c>
      <c r="B1387" s="545" t="s">
        <v>895</v>
      </c>
      <c r="C1387" s="546" t="s">
        <v>1154</v>
      </c>
      <c r="D1387" s="546">
        <v>83.31</v>
      </c>
      <c r="E1387" s="546">
        <v>0.22</v>
      </c>
      <c r="F1387" s="546"/>
      <c r="G1387" s="546">
        <v>2.88</v>
      </c>
      <c r="H1387" s="546">
        <v>5.77</v>
      </c>
      <c r="I1387" s="546">
        <v>5.81</v>
      </c>
      <c r="J1387" s="546">
        <v>5.37</v>
      </c>
      <c r="K1387" s="546"/>
      <c r="L1387" s="546">
        <v>49.34</v>
      </c>
      <c r="M1387" s="546"/>
      <c r="N1387" s="546"/>
      <c r="O1387" s="546"/>
      <c r="P1387" s="546"/>
      <c r="Q1387" s="546"/>
      <c r="R1387" s="546"/>
      <c r="S1387" s="546"/>
      <c r="T1387" s="546"/>
      <c r="U1387" s="546"/>
      <c r="V1387" s="546"/>
      <c r="W1387" s="546"/>
      <c r="X1387" s="546">
        <v>0</v>
      </c>
      <c r="Y1387" s="546"/>
      <c r="Z1387" s="546"/>
      <c r="AA1387" s="546"/>
      <c r="AB1387" s="546"/>
      <c r="AC1387" s="546"/>
      <c r="AD1387" s="546"/>
      <c r="AE1387" s="546"/>
      <c r="AF1387" s="546"/>
      <c r="AG1387" s="546"/>
      <c r="AH1387" s="546"/>
      <c r="AI1387" s="546"/>
      <c r="AJ1387" s="546"/>
      <c r="AK1387" s="546"/>
      <c r="AL1387" s="546"/>
      <c r="AM1387" s="546"/>
      <c r="AN1387" s="546"/>
      <c r="AO1387" s="546"/>
      <c r="AP1387" s="546"/>
      <c r="AQ1387" s="546"/>
      <c r="AR1387" s="546"/>
      <c r="AS1387" s="546">
        <v>0.2</v>
      </c>
      <c r="AT1387" s="546"/>
      <c r="AU1387" s="546"/>
      <c r="AV1387" s="546"/>
      <c r="AW1387" s="546"/>
      <c r="AX1387" s="546">
        <v>1.1599999999999999</v>
      </c>
      <c r="AY1387" s="546">
        <v>0.22</v>
      </c>
      <c r="AZ1387" s="546"/>
      <c r="BA1387" s="546">
        <v>0.88</v>
      </c>
      <c r="BB1387" s="546">
        <v>11.46</v>
      </c>
      <c r="BC1387" s="546"/>
      <c r="BD1387" s="548" t="s">
        <v>896</v>
      </c>
      <c r="BE1387" s="549"/>
    </row>
    <row r="1388" spans="1:57" s="536" customFormat="1" x14ac:dyDescent="0.2">
      <c r="A1388" s="557" t="s">
        <v>897</v>
      </c>
      <c r="B1388" s="545" t="s">
        <v>898</v>
      </c>
      <c r="C1388" s="546" t="s">
        <v>1154</v>
      </c>
      <c r="D1388" s="546">
        <v>0.05</v>
      </c>
      <c r="E1388" s="546"/>
      <c r="F1388" s="546"/>
      <c r="G1388" s="546"/>
      <c r="H1388" s="546"/>
      <c r="I1388" s="546">
        <v>0.05</v>
      </c>
      <c r="J1388" s="546"/>
      <c r="K1388" s="546"/>
      <c r="L1388" s="546"/>
      <c r="M1388" s="546"/>
      <c r="N1388" s="546"/>
      <c r="O1388" s="546"/>
      <c r="P1388" s="546"/>
      <c r="Q1388" s="546"/>
      <c r="R1388" s="546"/>
      <c r="S1388" s="546"/>
      <c r="T1388" s="546"/>
      <c r="U1388" s="546"/>
      <c r="V1388" s="546"/>
      <c r="W1388" s="546"/>
      <c r="X1388" s="546">
        <v>0</v>
      </c>
      <c r="Y1388" s="546"/>
      <c r="Z1388" s="546"/>
      <c r="AA1388" s="546"/>
      <c r="AB1388" s="546"/>
      <c r="AC1388" s="546"/>
      <c r="AD1388" s="546"/>
      <c r="AE1388" s="546"/>
      <c r="AF1388" s="546"/>
      <c r="AG1388" s="546"/>
      <c r="AH1388" s="546"/>
      <c r="AI1388" s="546"/>
      <c r="AJ1388" s="546"/>
      <c r="AK1388" s="546"/>
      <c r="AL1388" s="546"/>
      <c r="AM1388" s="546"/>
      <c r="AN1388" s="546"/>
      <c r="AO1388" s="546"/>
      <c r="AP1388" s="546"/>
      <c r="AQ1388" s="546"/>
      <c r="AR1388" s="546"/>
      <c r="AS1388" s="546"/>
      <c r="AT1388" s="546"/>
      <c r="AU1388" s="546"/>
      <c r="AV1388" s="546"/>
      <c r="AW1388" s="546"/>
      <c r="AX1388" s="546"/>
      <c r="AY1388" s="546"/>
      <c r="AZ1388" s="546"/>
      <c r="BA1388" s="546"/>
      <c r="BB1388" s="546"/>
      <c r="BC1388" s="546"/>
      <c r="BD1388" s="548" t="s">
        <v>899</v>
      </c>
      <c r="BE1388" s="549"/>
    </row>
    <row r="1389" spans="1:57" s="536" customFormat="1" x14ac:dyDescent="0.2">
      <c r="A1389" s="557" t="s">
        <v>900</v>
      </c>
      <c r="B1389" s="545" t="s">
        <v>901</v>
      </c>
      <c r="C1389" s="546" t="s">
        <v>1154</v>
      </c>
      <c r="D1389" s="546">
        <v>0.5</v>
      </c>
      <c r="E1389" s="546"/>
      <c r="F1389" s="546"/>
      <c r="G1389" s="546"/>
      <c r="H1389" s="546"/>
      <c r="I1389" s="546"/>
      <c r="J1389" s="546"/>
      <c r="K1389" s="546"/>
      <c r="L1389" s="546">
        <v>0.5</v>
      </c>
      <c r="M1389" s="546"/>
      <c r="N1389" s="546"/>
      <c r="O1389" s="546"/>
      <c r="P1389" s="546"/>
      <c r="Q1389" s="546"/>
      <c r="R1389" s="546"/>
      <c r="S1389" s="546"/>
      <c r="T1389" s="546"/>
      <c r="U1389" s="546"/>
      <c r="V1389" s="546"/>
      <c r="W1389" s="546"/>
      <c r="X1389" s="546">
        <v>0</v>
      </c>
      <c r="Y1389" s="546"/>
      <c r="Z1389" s="546"/>
      <c r="AA1389" s="546"/>
      <c r="AB1389" s="546"/>
      <c r="AC1389" s="546"/>
      <c r="AD1389" s="546"/>
      <c r="AE1389" s="546"/>
      <c r="AF1389" s="546"/>
      <c r="AG1389" s="546"/>
      <c r="AH1389" s="546"/>
      <c r="AI1389" s="546"/>
      <c r="AJ1389" s="546"/>
      <c r="AK1389" s="546"/>
      <c r="AL1389" s="546"/>
      <c r="AM1389" s="546"/>
      <c r="AN1389" s="546"/>
      <c r="AO1389" s="546"/>
      <c r="AP1389" s="546"/>
      <c r="AQ1389" s="546"/>
      <c r="AR1389" s="546"/>
      <c r="AS1389" s="546"/>
      <c r="AT1389" s="546"/>
      <c r="AU1389" s="546"/>
      <c r="AV1389" s="546"/>
      <c r="AW1389" s="546"/>
      <c r="AX1389" s="546"/>
      <c r="AY1389" s="546"/>
      <c r="AZ1389" s="546"/>
      <c r="BA1389" s="546"/>
      <c r="BB1389" s="546"/>
      <c r="BC1389" s="546"/>
      <c r="BD1389" s="548" t="s">
        <v>902</v>
      </c>
      <c r="BE1389" s="549" t="s">
        <v>903</v>
      </c>
    </row>
    <row r="1390" spans="1:57" s="536" customFormat="1" x14ac:dyDescent="0.2">
      <c r="A1390" s="553" t="s">
        <v>203</v>
      </c>
      <c r="B1390" s="543" t="s">
        <v>904</v>
      </c>
      <c r="C1390" s="554"/>
      <c r="D1390" s="554">
        <v>0.25</v>
      </c>
      <c r="E1390" s="554">
        <v>0</v>
      </c>
      <c r="F1390" s="554"/>
      <c r="G1390" s="554">
        <v>0</v>
      </c>
      <c r="H1390" s="554">
        <v>0.1</v>
      </c>
      <c r="I1390" s="554">
        <v>0.05</v>
      </c>
      <c r="J1390" s="554">
        <v>0</v>
      </c>
      <c r="K1390" s="554">
        <v>0</v>
      </c>
      <c r="L1390" s="554">
        <v>0</v>
      </c>
      <c r="M1390" s="554">
        <v>0</v>
      </c>
      <c r="N1390" s="554"/>
      <c r="O1390" s="554">
        <v>0</v>
      </c>
      <c r="P1390" s="554"/>
      <c r="Q1390" s="554"/>
      <c r="R1390" s="554"/>
      <c r="S1390" s="554"/>
      <c r="T1390" s="554"/>
      <c r="U1390" s="554">
        <v>0</v>
      </c>
      <c r="V1390" s="554">
        <v>0</v>
      </c>
      <c r="W1390" s="554"/>
      <c r="X1390" s="554">
        <v>0</v>
      </c>
      <c r="Y1390" s="554">
        <v>0</v>
      </c>
      <c r="Z1390" s="554">
        <v>0</v>
      </c>
      <c r="AA1390" s="554"/>
      <c r="AB1390" s="554"/>
      <c r="AC1390" s="554">
        <v>0</v>
      </c>
      <c r="AD1390" s="554">
        <v>0</v>
      </c>
      <c r="AE1390" s="554">
        <v>0</v>
      </c>
      <c r="AF1390" s="554">
        <v>0</v>
      </c>
      <c r="AG1390" s="554"/>
      <c r="AH1390" s="554"/>
      <c r="AI1390" s="554">
        <v>0</v>
      </c>
      <c r="AJ1390" s="554"/>
      <c r="AK1390" s="554"/>
      <c r="AL1390" s="554"/>
      <c r="AM1390" s="554">
        <v>0</v>
      </c>
      <c r="AN1390" s="554">
        <v>0</v>
      </c>
      <c r="AO1390" s="554">
        <v>0</v>
      </c>
      <c r="AP1390" s="554">
        <v>0</v>
      </c>
      <c r="AQ1390" s="554"/>
      <c r="AR1390" s="554"/>
      <c r="AS1390" s="554">
        <v>0</v>
      </c>
      <c r="AT1390" s="554"/>
      <c r="AU1390" s="554">
        <v>0</v>
      </c>
      <c r="AV1390" s="554"/>
      <c r="AW1390" s="554"/>
      <c r="AX1390" s="554">
        <v>0</v>
      </c>
      <c r="AY1390" s="554">
        <v>0</v>
      </c>
      <c r="AZ1390" s="554"/>
      <c r="BA1390" s="554">
        <v>0.1</v>
      </c>
      <c r="BB1390" s="554">
        <v>0</v>
      </c>
      <c r="BC1390" s="554">
        <v>0</v>
      </c>
      <c r="BD1390" s="555"/>
      <c r="BE1390" s="556"/>
    </row>
    <row r="1391" spans="1:57" s="536" customFormat="1" x14ac:dyDescent="0.2">
      <c r="A1391" s="557" t="s">
        <v>905</v>
      </c>
      <c r="B1391" s="545" t="s">
        <v>906</v>
      </c>
      <c r="C1391" s="546" t="s">
        <v>1157</v>
      </c>
      <c r="D1391" s="546">
        <v>0.05</v>
      </c>
      <c r="E1391" s="546"/>
      <c r="F1391" s="546"/>
      <c r="G1391" s="546"/>
      <c r="H1391" s="546"/>
      <c r="I1391" s="546">
        <v>0.05</v>
      </c>
      <c r="J1391" s="546"/>
      <c r="K1391" s="546"/>
      <c r="L1391" s="546"/>
      <c r="M1391" s="546"/>
      <c r="N1391" s="546"/>
      <c r="O1391" s="546"/>
      <c r="P1391" s="546"/>
      <c r="Q1391" s="546"/>
      <c r="R1391" s="546"/>
      <c r="S1391" s="546"/>
      <c r="T1391" s="546"/>
      <c r="U1391" s="546"/>
      <c r="V1391" s="546"/>
      <c r="W1391" s="546"/>
      <c r="X1391" s="541">
        <v>0</v>
      </c>
      <c r="Y1391" s="547"/>
      <c r="Z1391" s="547"/>
      <c r="AA1391" s="547"/>
      <c r="AB1391" s="547"/>
      <c r="AC1391" s="547"/>
      <c r="AD1391" s="547"/>
      <c r="AE1391" s="547"/>
      <c r="AF1391" s="547"/>
      <c r="AG1391" s="547"/>
      <c r="AH1391" s="547"/>
      <c r="AI1391" s="547"/>
      <c r="AJ1391" s="547"/>
      <c r="AK1391" s="547"/>
      <c r="AL1391" s="547"/>
      <c r="AM1391" s="546"/>
      <c r="AN1391" s="546"/>
      <c r="AO1391" s="546"/>
      <c r="AP1391" s="546"/>
      <c r="AQ1391" s="546"/>
      <c r="AR1391" s="546"/>
      <c r="AS1391" s="546"/>
      <c r="AT1391" s="546"/>
      <c r="AU1391" s="546"/>
      <c r="AV1391" s="546"/>
      <c r="AW1391" s="546"/>
      <c r="AX1391" s="546"/>
      <c r="AY1391" s="546"/>
      <c r="AZ1391" s="546"/>
      <c r="BA1391" s="546"/>
      <c r="BB1391" s="546"/>
      <c r="BC1391" s="546"/>
      <c r="BD1391" s="548" t="s">
        <v>907</v>
      </c>
      <c r="BE1391" s="549" t="s">
        <v>908</v>
      </c>
    </row>
    <row r="1392" spans="1:57" s="536" customFormat="1" x14ac:dyDescent="0.2">
      <c r="A1392" s="557" t="s">
        <v>909</v>
      </c>
      <c r="B1392" s="545" t="s">
        <v>910</v>
      </c>
      <c r="C1392" s="546" t="s">
        <v>1157</v>
      </c>
      <c r="D1392" s="546">
        <v>0.2</v>
      </c>
      <c r="E1392" s="546"/>
      <c r="F1392" s="546"/>
      <c r="G1392" s="546"/>
      <c r="H1392" s="546">
        <v>0.1</v>
      </c>
      <c r="I1392" s="546"/>
      <c r="J1392" s="546"/>
      <c r="K1392" s="546"/>
      <c r="L1392" s="546"/>
      <c r="M1392" s="546"/>
      <c r="N1392" s="546"/>
      <c r="O1392" s="546"/>
      <c r="P1392" s="546"/>
      <c r="Q1392" s="546"/>
      <c r="R1392" s="546"/>
      <c r="S1392" s="546"/>
      <c r="T1392" s="546"/>
      <c r="U1392" s="546"/>
      <c r="V1392" s="546"/>
      <c r="W1392" s="546"/>
      <c r="X1392" s="541">
        <v>0</v>
      </c>
      <c r="Y1392" s="547"/>
      <c r="Z1392" s="547"/>
      <c r="AA1392" s="547"/>
      <c r="AB1392" s="547"/>
      <c r="AC1392" s="547"/>
      <c r="AD1392" s="547"/>
      <c r="AE1392" s="547"/>
      <c r="AF1392" s="547"/>
      <c r="AG1392" s="547"/>
      <c r="AH1392" s="547"/>
      <c r="AI1392" s="547"/>
      <c r="AJ1392" s="547"/>
      <c r="AK1392" s="547"/>
      <c r="AL1392" s="547"/>
      <c r="AM1392" s="546"/>
      <c r="AN1392" s="546"/>
      <c r="AO1392" s="546"/>
      <c r="AP1392" s="546"/>
      <c r="AQ1392" s="546"/>
      <c r="AR1392" s="546"/>
      <c r="AS1392" s="546"/>
      <c r="AT1392" s="546"/>
      <c r="AU1392" s="546"/>
      <c r="AV1392" s="546"/>
      <c r="AW1392" s="546"/>
      <c r="AX1392" s="546"/>
      <c r="AY1392" s="546"/>
      <c r="AZ1392" s="546"/>
      <c r="BA1392" s="546">
        <v>0.1</v>
      </c>
      <c r="BB1392" s="546"/>
      <c r="BC1392" s="546"/>
      <c r="BD1392" s="548" t="s">
        <v>866</v>
      </c>
      <c r="BE1392" s="549"/>
    </row>
    <row r="1393" spans="1:57" s="536" customFormat="1" ht="48" x14ac:dyDescent="0.2">
      <c r="A1393" s="550" t="s">
        <v>2000</v>
      </c>
      <c r="B1393" s="539" t="s">
        <v>1262</v>
      </c>
      <c r="C1393" s="541"/>
      <c r="D1393" s="541">
        <v>190.08</v>
      </c>
      <c r="E1393" s="541">
        <v>2.8500000000000005</v>
      </c>
      <c r="F1393" s="541"/>
      <c r="G1393" s="541">
        <v>0</v>
      </c>
      <c r="H1393" s="541">
        <v>71.430000000000021</v>
      </c>
      <c r="I1393" s="541">
        <v>9.4200000000000017</v>
      </c>
      <c r="J1393" s="541">
        <v>32.6</v>
      </c>
      <c r="K1393" s="541">
        <v>0</v>
      </c>
      <c r="L1393" s="541">
        <v>49.86</v>
      </c>
      <c r="M1393" s="541">
        <v>0</v>
      </c>
      <c r="N1393" s="541"/>
      <c r="O1393" s="541">
        <v>0</v>
      </c>
      <c r="P1393" s="541"/>
      <c r="Q1393" s="541"/>
      <c r="R1393" s="541"/>
      <c r="S1393" s="541"/>
      <c r="T1393" s="541"/>
      <c r="U1393" s="541">
        <v>0</v>
      </c>
      <c r="V1393" s="541">
        <v>0</v>
      </c>
      <c r="W1393" s="541"/>
      <c r="X1393" s="541">
        <v>0.85</v>
      </c>
      <c r="Y1393" s="541">
        <v>0</v>
      </c>
      <c r="Z1393" s="541">
        <v>0</v>
      </c>
      <c r="AA1393" s="541"/>
      <c r="AB1393" s="541"/>
      <c r="AC1393" s="541">
        <v>0</v>
      </c>
      <c r="AD1393" s="541">
        <v>0.1</v>
      </c>
      <c r="AE1393" s="541">
        <v>0</v>
      </c>
      <c r="AF1393" s="541">
        <v>0.75</v>
      </c>
      <c r="AG1393" s="541"/>
      <c r="AH1393" s="541"/>
      <c r="AI1393" s="541">
        <v>0</v>
      </c>
      <c r="AJ1393" s="541"/>
      <c r="AK1393" s="541"/>
      <c r="AL1393" s="541"/>
      <c r="AM1393" s="541">
        <v>0</v>
      </c>
      <c r="AN1393" s="541">
        <v>0</v>
      </c>
      <c r="AO1393" s="541">
        <v>0</v>
      </c>
      <c r="AP1393" s="541">
        <v>0</v>
      </c>
      <c r="AQ1393" s="541"/>
      <c r="AR1393" s="541"/>
      <c r="AS1393" s="541">
        <v>0</v>
      </c>
      <c r="AT1393" s="541"/>
      <c r="AU1393" s="541">
        <v>0</v>
      </c>
      <c r="AV1393" s="541"/>
      <c r="AW1393" s="541"/>
      <c r="AX1393" s="541">
        <v>0</v>
      </c>
      <c r="AY1393" s="541">
        <v>0</v>
      </c>
      <c r="AZ1393" s="541"/>
      <c r="BA1393" s="541">
        <v>15.72</v>
      </c>
      <c r="BB1393" s="541">
        <v>7.35</v>
      </c>
      <c r="BC1393" s="541">
        <v>0</v>
      </c>
      <c r="BD1393" s="551"/>
      <c r="BE1393" s="542"/>
    </row>
    <row r="1394" spans="1:57" s="536" customFormat="1" ht="32" x14ac:dyDescent="0.2">
      <c r="A1394" s="553" t="s">
        <v>2002</v>
      </c>
      <c r="B1394" s="558" t="s">
        <v>359</v>
      </c>
      <c r="C1394" s="554"/>
      <c r="D1394" s="554">
        <v>2.59</v>
      </c>
      <c r="E1394" s="554">
        <v>0.3</v>
      </c>
      <c r="F1394" s="554"/>
      <c r="G1394" s="554">
        <v>0</v>
      </c>
      <c r="H1394" s="554">
        <v>0.13</v>
      </c>
      <c r="I1394" s="554">
        <v>0.16</v>
      </c>
      <c r="J1394" s="554">
        <v>0.55000000000000004</v>
      </c>
      <c r="K1394" s="554">
        <v>0</v>
      </c>
      <c r="L1394" s="554">
        <v>0.5</v>
      </c>
      <c r="M1394" s="554">
        <v>0</v>
      </c>
      <c r="N1394" s="554"/>
      <c r="O1394" s="554">
        <v>0</v>
      </c>
      <c r="P1394" s="554"/>
      <c r="Q1394" s="554"/>
      <c r="R1394" s="554"/>
      <c r="S1394" s="554"/>
      <c r="T1394" s="554"/>
      <c r="U1394" s="554">
        <v>0</v>
      </c>
      <c r="V1394" s="554">
        <v>0</v>
      </c>
      <c r="W1394" s="554"/>
      <c r="X1394" s="554">
        <v>0</v>
      </c>
      <c r="Y1394" s="554">
        <v>0</v>
      </c>
      <c r="Z1394" s="554">
        <v>0</v>
      </c>
      <c r="AA1394" s="554"/>
      <c r="AB1394" s="554"/>
      <c r="AC1394" s="554">
        <v>0</v>
      </c>
      <c r="AD1394" s="554">
        <v>0</v>
      </c>
      <c r="AE1394" s="554">
        <v>0</v>
      </c>
      <c r="AF1394" s="554">
        <v>0</v>
      </c>
      <c r="AG1394" s="554"/>
      <c r="AH1394" s="554"/>
      <c r="AI1394" s="554">
        <v>0</v>
      </c>
      <c r="AJ1394" s="554"/>
      <c r="AK1394" s="554"/>
      <c r="AL1394" s="554"/>
      <c r="AM1394" s="554">
        <v>0</v>
      </c>
      <c r="AN1394" s="554">
        <v>0</v>
      </c>
      <c r="AO1394" s="554">
        <v>0</v>
      </c>
      <c r="AP1394" s="554">
        <v>0</v>
      </c>
      <c r="AQ1394" s="554"/>
      <c r="AR1394" s="554"/>
      <c r="AS1394" s="554">
        <v>0</v>
      </c>
      <c r="AT1394" s="554"/>
      <c r="AU1394" s="554">
        <v>0</v>
      </c>
      <c r="AV1394" s="554"/>
      <c r="AW1394" s="554"/>
      <c r="AX1394" s="554">
        <v>0</v>
      </c>
      <c r="AY1394" s="554">
        <v>0</v>
      </c>
      <c r="AZ1394" s="554"/>
      <c r="BA1394" s="554">
        <v>0.89999999999999991</v>
      </c>
      <c r="BB1394" s="554">
        <v>0.05</v>
      </c>
      <c r="BC1394" s="554">
        <v>0</v>
      </c>
      <c r="BD1394" s="554"/>
      <c r="BE1394" s="556"/>
    </row>
    <row r="1395" spans="1:57" s="536" customFormat="1" ht="32" x14ac:dyDescent="0.2">
      <c r="A1395" s="544" t="s">
        <v>2003</v>
      </c>
      <c r="B1395" s="545" t="s">
        <v>911</v>
      </c>
      <c r="C1395" s="546" t="s">
        <v>97</v>
      </c>
      <c r="D1395" s="546">
        <v>1.05</v>
      </c>
      <c r="E1395" s="546"/>
      <c r="F1395" s="546"/>
      <c r="G1395" s="546"/>
      <c r="H1395" s="546">
        <v>0.05</v>
      </c>
      <c r="I1395" s="546"/>
      <c r="J1395" s="546">
        <v>0.45</v>
      </c>
      <c r="K1395" s="546"/>
      <c r="L1395" s="546">
        <v>0.5</v>
      </c>
      <c r="M1395" s="546"/>
      <c r="N1395" s="546"/>
      <c r="O1395" s="546"/>
      <c r="P1395" s="546"/>
      <c r="Q1395" s="546"/>
      <c r="R1395" s="546"/>
      <c r="S1395" s="546"/>
      <c r="T1395" s="546"/>
      <c r="U1395" s="546"/>
      <c r="V1395" s="546"/>
      <c r="W1395" s="546"/>
      <c r="X1395" s="541">
        <v>0</v>
      </c>
      <c r="Y1395" s="547"/>
      <c r="Z1395" s="547"/>
      <c r="AA1395" s="547"/>
      <c r="AB1395" s="547"/>
      <c r="AC1395" s="547"/>
      <c r="AD1395" s="547"/>
      <c r="AE1395" s="547"/>
      <c r="AF1395" s="547"/>
      <c r="AG1395" s="547"/>
      <c r="AH1395" s="547"/>
      <c r="AI1395" s="547"/>
      <c r="AJ1395" s="547"/>
      <c r="AK1395" s="547"/>
      <c r="AL1395" s="547"/>
      <c r="AM1395" s="546"/>
      <c r="AN1395" s="546"/>
      <c r="AO1395" s="546"/>
      <c r="AP1395" s="546"/>
      <c r="AQ1395" s="546"/>
      <c r="AR1395" s="546"/>
      <c r="AS1395" s="546"/>
      <c r="AT1395" s="546"/>
      <c r="AU1395" s="546"/>
      <c r="AV1395" s="546"/>
      <c r="AW1395" s="546"/>
      <c r="AX1395" s="546"/>
      <c r="AY1395" s="546"/>
      <c r="AZ1395" s="546"/>
      <c r="BA1395" s="546"/>
      <c r="BB1395" s="546">
        <v>0.05</v>
      </c>
      <c r="BC1395" s="546"/>
      <c r="BD1395" s="548" t="s">
        <v>872</v>
      </c>
      <c r="BE1395" s="549" t="s">
        <v>912</v>
      </c>
    </row>
    <row r="1396" spans="1:57" s="536" customFormat="1" x14ac:dyDescent="0.2">
      <c r="A1396" s="544" t="s">
        <v>2038</v>
      </c>
      <c r="B1396" s="545" t="s">
        <v>913</v>
      </c>
      <c r="C1396" s="546" t="s">
        <v>97</v>
      </c>
      <c r="D1396" s="546">
        <v>0.1</v>
      </c>
      <c r="E1396" s="546"/>
      <c r="F1396" s="546"/>
      <c r="G1396" s="546"/>
      <c r="H1396" s="546"/>
      <c r="I1396" s="546"/>
      <c r="J1396" s="546">
        <v>0.1</v>
      </c>
      <c r="K1396" s="546"/>
      <c r="L1396" s="546"/>
      <c r="M1396" s="546"/>
      <c r="N1396" s="546"/>
      <c r="O1396" s="546"/>
      <c r="P1396" s="546"/>
      <c r="Q1396" s="546"/>
      <c r="R1396" s="546"/>
      <c r="S1396" s="546"/>
      <c r="T1396" s="546"/>
      <c r="U1396" s="546"/>
      <c r="V1396" s="546"/>
      <c r="W1396" s="546"/>
      <c r="X1396" s="541">
        <v>0</v>
      </c>
      <c r="Y1396" s="547"/>
      <c r="Z1396" s="547"/>
      <c r="AA1396" s="547"/>
      <c r="AB1396" s="547"/>
      <c r="AC1396" s="547"/>
      <c r="AD1396" s="547"/>
      <c r="AE1396" s="547"/>
      <c r="AF1396" s="547"/>
      <c r="AG1396" s="547"/>
      <c r="AH1396" s="547"/>
      <c r="AI1396" s="547"/>
      <c r="AJ1396" s="547"/>
      <c r="AK1396" s="547"/>
      <c r="AL1396" s="547"/>
      <c r="AM1396" s="546"/>
      <c r="AN1396" s="546"/>
      <c r="AO1396" s="546"/>
      <c r="AP1396" s="546"/>
      <c r="AQ1396" s="546"/>
      <c r="AR1396" s="546"/>
      <c r="AS1396" s="546"/>
      <c r="AT1396" s="546"/>
      <c r="AU1396" s="546"/>
      <c r="AV1396" s="546"/>
      <c r="AW1396" s="546"/>
      <c r="AX1396" s="546"/>
      <c r="AY1396" s="546"/>
      <c r="AZ1396" s="546"/>
      <c r="BA1396" s="546"/>
      <c r="BB1396" s="546"/>
      <c r="BC1396" s="546"/>
      <c r="BD1396" s="548" t="s">
        <v>872</v>
      </c>
      <c r="BE1396" s="549"/>
    </row>
    <row r="1397" spans="1:57" s="536" customFormat="1" x14ac:dyDescent="0.2">
      <c r="A1397" s="544" t="s">
        <v>2051</v>
      </c>
      <c r="B1397" s="545" t="s">
        <v>914</v>
      </c>
      <c r="C1397" s="546" t="s">
        <v>97</v>
      </c>
      <c r="D1397" s="546">
        <v>0.3</v>
      </c>
      <c r="E1397" s="546"/>
      <c r="F1397" s="546"/>
      <c r="G1397" s="546"/>
      <c r="H1397" s="546"/>
      <c r="I1397" s="546"/>
      <c r="J1397" s="546"/>
      <c r="K1397" s="546"/>
      <c r="L1397" s="546"/>
      <c r="M1397" s="546"/>
      <c r="N1397" s="546"/>
      <c r="O1397" s="546"/>
      <c r="P1397" s="546"/>
      <c r="Q1397" s="546"/>
      <c r="R1397" s="546"/>
      <c r="S1397" s="546"/>
      <c r="T1397" s="546"/>
      <c r="U1397" s="546"/>
      <c r="V1397" s="546"/>
      <c r="W1397" s="546"/>
      <c r="X1397" s="541">
        <v>0</v>
      </c>
      <c r="Y1397" s="547"/>
      <c r="Z1397" s="547"/>
      <c r="AA1397" s="547"/>
      <c r="AB1397" s="547"/>
      <c r="AC1397" s="547"/>
      <c r="AD1397" s="547"/>
      <c r="AE1397" s="547"/>
      <c r="AF1397" s="547"/>
      <c r="AG1397" s="547"/>
      <c r="AH1397" s="547"/>
      <c r="AI1397" s="547"/>
      <c r="AJ1397" s="547"/>
      <c r="AK1397" s="547"/>
      <c r="AL1397" s="547"/>
      <c r="AM1397" s="546"/>
      <c r="AN1397" s="546"/>
      <c r="AO1397" s="546"/>
      <c r="AP1397" s="546"/>
      <c r="AQ1397" s="546"/>
      <c r="AR1397" s="546"/>
      <c r="AS1397" s="546"/>
      <c r="AT1397" s="546"/>
      <c r="AU1397" s="546"/>
      <c r="AV1397" s="546"/>
      <c r="AW1397" s="546"/>
      <c r="AX1397" s="546"/>
      <c r="AY1397" s="546"/>
      <c r="AZ1397" s="546"/>
      <c r="BA1397" s="546">
        <v>0.3</v>
      </c>
      <c r="BB1397" s="546"/>
      <c r="BC1397" s="546"/>
      <c r="BD1397" s="548" t="s">
        <v>915</v>
      </c>
      <c r="BE1397" s="549" t="s">
        <v>916</v>
      </c>
    </row>
    <row r="1398" spans="1:57" s="536" customFormat="1" ht="32" x14ac:dyDescent="0.2">
      <c r="A1398" s="544" t="s">
        <v>2058</v>
      </c>
      <c r="B1398" s="545" t="s">
        <v>917</v>
      </c>
      <c r="C1398" s="546" t="s">
        <v>97</v>
      </c>
      <c r="D1398" s="546">
        <v>0.3</v>
      </c>
      <c r="E1398" s="546"/>
      <c r="F1398" s="546"/>
      <c r="G1398" s="546"/>
      <c r="H1398" s="546"/>
      <c r="I1398" s="546"/>
      <c r="J1398" s="546"/>
      <c r="K1398" s="546"/>
      <c r="L1398" s="546"/>
      <c r="M1398" s="546"/>
      <c r="N1398" s="546"/>
      <c r="O1398" s="546"/>
      <c r="P1398" s="546"/>
      <c r="Q1398" s="546"/>
      <c r="R1398" s="546"/>
      <c r="S1398" s="546"/>
      <c r="T1398" s="546"/>
      <c r="U1398" s="546"/>
      <c r="V1398" s="546"/>
      <c r="W1398" s="546"/>
      <c r="X1398" s="541">
        <v>0</v>
      </c>
      <c r="Y1398" s="547"/>
      <c r="Z1398" s="547"/>
      <c r="AA1398" s="547"/>
      <c r="AB1398" s="547"/>
      <c r="AC1398" s="547"/>
      <c r="AD1398" s="547"/>
      <c r="AE1398" s="547"/>
      <c r="AF1398" s="547"/>
      <c r="AG1398" s="547"/>
      <c r="AH1398" s="547"/>
      <c r="AI1398" s="547"/>
      <c r="AJ1398" s="547"/>
      <c r="AK1398" s="547"/>
      <c r="AL1398" s="547"/>
      <c r="AM1398" s="546"/>
      <c r="AN1398" s="546"/>
      <c r="AO1398" s="546"/>
      <c r="AP1398" s="546"/>
      <c r="AQ1398" s="546"/>
      <c r="AR1398" s="546"/>
      <c r="AS1398" s="546"/>
      <c r="AT1398" s="546"/>
      <c r="AU1398" s="546"/>
      <c r="AV1398" s="546"/>
      <c r="AW1398" s="546"/>
      <c r="AX1398" s="546"/>
      <c r="AY1398" s="546"/>
      <c r="AZ1398" s="546"/>
      <c r="BA1398" s="546">
        <v>0.3</v>
      </c>
      <c r="BB1398" s="546"/>
      <c r="BC1398" s="546"/>
      <c r="BD1398" s="548" t="s">
        <v>915</v>
      </c>
      <c r="BE1398" s="549" t="s">
        <v>916</v>
      </c>
    </row>
    <row r="1399" spans="1:57" s="536" customFormat="1" ht="32" x14ac:dyDescent="0.2">
      <c r="A1399" s="544" t="s">
        <v>2066</v>
      </c>
      <c r="B1399" s="545" t="s">
        <v>918</v>
      </c>
      <c r="C1399" s="546" t="s">
        <v>97</v>
      </c>
      <c r="D1399" s="546">
        <v>0.3</v>
      </c>
      <c r="E1399" s="546"/>
      <c r="F1399" s="546"/>
      <c r="G1399" s="546"/>
      <c r="H1399" s="546"/>
      <c r="I1399" s="546"/>
      <c r="J1399" s="546"/>
      <c r="K1399" s="546"/>
      <c r="L1399" s="546"/>
      <c r="M1399" s="546"/>
      <c r="N1399" s="546"/>
      <c r="O1399" s="546"/>
      <c r="P1399" s="546"/>
      <c r="Q1399" s="546"/>
      <c r="R1399" s="546"/>
      <c r="S1399" s="546"/>
      <c r="T1399" s="546"/>
      <c r="U1399" s="546"/>
      <c r="V1399" s="546"/>
      <c r="W1399" s="546"/>
      <c r="X1399" s="541">
        <v>0</v>
      </c>
      <c r="Y1399" s="547"/>
      <c r="Z1399" s="547"/>
      <c r="AA1399" s="547"/>
      <c r="AB1399" s="547"/>
      <c r="AC1399" s="547"/>
      <c r="AD1399" s="547"/>
      <c r="AE1399" s="547"/>
      <c r="AF1399" s="547"/>
      <c r="AG1399" s="547"/>
      <c r="AH1399" s="547"/>
      <c r="AI1399" s="547"/>
      <c r="AJ1399" s="547"/>
      <c r="AK1399" s="547"/>
      <c r="AL1399" s="547"/>
      <c r="AM1399" s="546"/>
      <c r="AN1399" s="546"/>
      <c r="AO1399" s="546"/>
      <c r="AP1399" s="546"/>
      <c r="AQ1399" s="546"/>
      <c r="AR1399" s="546"/>
      <c r="AS1399" s="546"/>
      <c r="AT1399" s="546"/>
      <c r="AU1399" s="546"/>
      <c r="AV1399" s="546"/>
      <c r="AW1399" s="546"/>
      <c r="AX1399" s="546"/>
      <c r="AY1399" s="546"/>
      <c r="AZ1399" s="546"/>
      <c r="BA1399" s="546">
        <v>0.3</v>
      </c>
      <c r="BB1399" s="546"/>
      <c r="BC1399" s="546"/>
      <c r="BD1399" s="548" t="s">
        <v>915</v>
      </c>
      <c r="BE1399" s="549"/>
    </row>
    <row r="1400" spans="1:57" s="536" customFormat="1" x14ac:dyDescent="0.2">
      <c r="A1400" s="544" t="s">
        <v>2071</v>
      </c>
      <c r="B1400" s="545" t="s">
        <v>919</v>
      </c>
      <c r="C1400" s="546" t="s">
        <v>97</v>
      </c>
      <c r="D1400" s="546">
        <v>0.3</v>
      </c>
      <c r="E1400" s="546">
        <v>0.3</v>
      </c>
      <c r="F1400" s="546"/>
      <c r="G1400" s="546"/>
      <c r="H1400" s="546"/>
      <c r="I1400" s="546"/>
      <c r="J1400" s="546"/>
      <c r="K1400" s="546"/>
      <c r="L1400" s="546"/>
      <c r="M1400" s="546"/>
      <c r="N1400" s="546"/>
      <c r="O1400" s="546"/>
      <c r="P1400" s="546"/>
      <c r="Q1400" s="546"/>
      <c r="R1400" s="546"/>
      <c r="S1400" s="546"/>
      <c r="T1400" s="546"/>
      <c r="U1400" s="546"/>
      <c r="V1400" s="546"/>
      <c r="W1400" s="546"/>
      <c r="X1400" s="541">
        <v>0</v>
      </c>
      <c r="Y1400" s="547"/>
      <c r="Z1400" s="547"/>
      <c r="AA1400" s="547"/>
      <c r="AB1400" s="547"/>
      <c r="AC1400" s="547"/>
      <c r="AD1400" s="547"/>
      <c r="AE1400" s="547"/>
      <c r="AF1400" s="547"/>
      <c r="AG1400" s="547"/>
      <c r="AH1400" s="547"/>
      <c r="AI1400" s="547"/>
      <c r="AJ1400" s="547"/>
      <c r="AK1400" s="547"/>
      <c r="AL1400" s="547"/>
      <c r="AM1400" s="546"/>
      <c r="AN1400" s="546"/>
      <c r="AO1400" s="546"/>
      <c r="AP1400" s="546"/>
      <c r="AQ1400" s="546"/>
      <c r="AR1400" s="546"/>
      <c r="AS1400" s="546"/>
      <c r="AT1400" s="546"/>
      <c r="AU1400" s="546"/>
      <c r="AV1400" s="546"/>
      <c r="AW1400" s="546"/>
      <c r="AX1400" s="546"/>
      <c r="AY1400" s="546"/>
      <c r="AZ1400" s="546"/>
      <c r="BA1400" s="546"/>
      <c r="BB1400" s="546"/>
      <c r="BC1400" s="546"/>
      <c r="BD1400" s="548" t="s">
        <v>915</v>
      </c>
      <c r="BE1400" s="549"/>
    </row>
    <row r="1401" spans="1:57" s="536" customFormat="1" ht="32" x14ac:dyDescent="0.2">
      <c r="A1401" s="544" t="s">
        <v>2094</v>
      </c>
      <c r="B1401" s="545" t="s">
        <v>359</v>
      </c>
      <c r="C1401" s="546" t="s">
        <v>97</v>
      </c>
      <c r="D1401" s="546">
        <v>0.24</v>
      </c>
      <c r="E1401" s="546"/>
      <c r="F1401" s="546"/>
      <c r="G1401" s="546"/>
      <c r="H1401" s="546">
        <v>0.08</v>
      </c>
      <c r="I1401" s="546">
        <v>0.16</v>
      </c>
      <c r="J1401" s="546"/>
      <c r="K1401" s="546"/>
      <c r="L1401" s="546"/>
      <c r="M1401" s="546"/>
      <c r="N1401" s="546"/>
      <c r="O1401" s="546"/>
      <c r="P1401" s="546"/>
      <c r="Q1401" s="546"/>
      <c r="R1401" s="546"/>
      <c r="S1401" s="546"/>
      <c r="T1401" s="546"/>
      <c r="U1401" s="546"/>
      <c r="V1401" s="546"/>
      <c r="W1401" s="546"/>
      <c r="X1401" s="541">
        <v>0</v>
      </c>
      <c r="Y1401" s="547"/>
      <c r="Z1401" s="547"/>
      <c r="AA1401" s="547"/>
      <c r="AB1401" s="547"/>
      <c r="AC1401" s="547"/>
      <c r="AD1401" s="547"/>
      <c r="AE1401" s="547"/>
      <c r="AF1401" s="547"/>
      <c r="AG1401" s="547"/>
      <c r="AH1401" s="547"/>
      <c r="AI1401" s="547"/>
      <c r="AJ1401" s="547"/>
      <c r="AK1401" s="547"/>
      <c r="AL1401" s="547"/>
      <c r="AM1401" s="546"/>
      <c r="AN1401" s="546"/>
      <c r="AO1401" s="546"/>
      <c r="AP1401" s="546"/>
      <c r="AQ1401" s="546"/>
      <c r="AR1401" s="546"/>
      <c r="AS1401" s="546"/>
      <c r="AT1401" s="546"/>
      <c r="AU1401" s="546"/>
      <c r="AV1401" s="546"/>
      <c r="AW1401" s="546"/>
      <c r="AX1401" s="546"/>
      <c r="AY1401" s="546"/>
      <c r="AZ1401" s="546"/>
      <c r="BA1401" s="546"/>
      <c r="BB1401" s="546"/>
      <c r="BC1401" s="546"/>
      <c r="BD1401" s="548" t="s">
        <v>920</v>
      </c>
      <c r="BE1401" s="549"/>
    </row>
    <row r="1402" spans="1:57" s="537" customFormat="1" x14ac:dyDescent="0.2">
      <c r="A1402" s="550" t="s">
        <v>2116</v>
      </c>
      <c r="B1402" s="539" t="s">
        <v>76</v>
      </c>
      <c r="C1402" s="541"/>
      <c r="D1402" s="541">
        <v>0.8</v>
      </c>
      <c r="E1402" s="541">
        <v>0.14000000000000001</v>
      </c>
      <c r="F1402" s="541"/>
      <c r="G1402" s="541">
        <v>0</v>
      </c>
      <c r="H1402" s="541">
        <v>0.34</v>
      </c>
      <c r="I1402" s="541">
        <v>0.32</v>
      </c>
      <c r="J1402" s="541">
        <v>0</v>
      </c>
      <c r="K1402" s="541">
        <v>0</v>
      </c>
      <c r="L1402" s="541">
        <v>0</v>
      </c>
      <c r="M1402" s="541">
        <v>0</v>
      </c>
      <c r="N1402" s="541"/>
      <c r="O1402" s="541">
        <v>0</v>
      </c>
      <c r="P1402" s="541"/>
      <c r="Q1402" s="541"/>
      <c r="R1402" s="541"/>
      <c r="S1402" s="541"/>
      <c r="T1402" s="541"/>
      <c r="U1402" s="541">
        <v>0</v>
      </c>
      <c r="V1402" s="541">
        <v>0</v>
      </c>
      <c r="W1402" s="541"/>
      <c r="X1402" s="541">
        <v>0</v>
      </c>
      <c r="Y1402" s="541">
        <v>0</v>
      </c>
      <c r="Z1402" s="541">
        <v>0</v>
      </c>
      <c r="AA1402" s="541"/>
      <c r="AB1402" s="541"/>
      <c r="AC1402" s="541">
        <v>0</v>
      </c>
      <c r="AD1402" s="541">
        <v>0</v>
      </c>
      <c r="AE1402" s="541">
        <v>0</v>
      </c>
      <c r="AF1402" s="541">
        <v>0</v>
      </c>
      <c r="AG1402" s="541"/>
      <c r="AH1402" s="541"/>
      <c r="AI1402" s="541">
        <v>0</v>
      </c>
      <c r="AJ1402" s="541"/>
      <c r="AK1402" s="541"/>
      <c r="AL1402" s="541"/>
      <c r="AM1402" s="541">
        <v>0</v>
      </c>
      <c r="AN1402" s="541">
        <v>0</v>
      </c>
      <c r="AO1402" s="541">
        <v>0</v>
      </c>
      <c r="AP1402" s="541">
        <v>0</v>
      </c>
      <c r="AQ1402" s="541"/>
      <c r="AR1402" s="541"/>
      <c r="AS1402" s="541">
        <v>0</v>
      </c>
      <c r="AT1402" s="541"/>
      <c r="AU1402" s="541">
        <v>0</v>
      </c>
      <c r="AV1402" s="541"/>
      <c r="AW1402" s="541"/>
      <c r="AX1402" s="541">
        <v>0</v>
      </c>
      <c r="AY1402" s="541">
        <v>0</v>
      </c>
      <c r="AZ1402" s="541"/>
      <c r="BA1402" s="541">
        <v>0</v>
      </c>
      <c r="BB1402" s="541">
        <v>0</v>
      </c>
      <c r="BC1402" s="541">
        <v>0</v>
      </c>
      <c r="BD1402" s="551"/>
      <c r="BE1402" s="542"/>
    </row>
    <row r="1403" spans="1:57" s="536" customFormat="1" ht="32" x14ac:dyDescent="0.2">
      <c r="A1403" s="544"/>
      <c r="B1403" s="545" t="s">
        <v>921</v>
      </c>
      <c r="C1403" s="546" t="s">
        <v>77</v>
      </c>
      <c r="D1403" s="546">
        <v>0.8</v>
      </c>
      <c r="E1403" s="546">
        <v>0.14000000000000001</v>
      </c>
      <c r="F1403" s="546"/>
      <c r="G1403" s="546"/>
      <c r="H1403" s="546">
        <v>0.34</v>
      </c>
      <c r="I1403" s="546">
        <v>0.32</v>
      </c>
      <c r="J1403" s="546"/>
      <c r="K1403" s="546"/>
      <c r="L1403" s="546"/>
      <c r="M1403" s="546"/>
      <c r="N1403" s="546"/>
      <c r="O1403" s="546"/>
      <c r="P1403" s="546"/>
      <c r="Q1403" s="546"/>
      <c r="R1403" s="546"/>
      <c r="S1403" s="546"/>
      <c r="T1403" s="546"/>
      <c r="U1403" s="546"/>
      <c r="V1403" s="546"/>
      <c r="W1403" s="546"/>
      <c r="X1403" s="541">
        <v>0</v>
      </c>
      <c r="Y1403" s="547"/>
      <c r="Z1403" s="547"/>
      <c r="AA1403" s="547"/>
      <c r="AB1403" s="547"/>
      <c r="AC1403" s="547"/>
      <c r="AD1403" s="547"/>
      <c r="AE1403" s="547"/>
      <c r="AF1403" s="547"/>
      <c r="AG1403" s="547"/>
      <c r="AH1403" s="547"/>
      <c r="AI1403" s="547"/>
      <c r="AJ1403" s="547"/>
      <c r="AK1403" s="547"/>
      <c r="AL1403" s="547"/>
      <c r="AM1403" s="546"/>
      <c r="AN1403" s="546"/>
      <c r="AO1403" s="546"/>
      <c r="AP1403" s="546"/>
      <c r="AQ1403" s="546"/>
      <c r="AR1403" s="546"/>
      <c r="AS1403" s="546"/>
      <c r="AT1403" s="546"/>
      <c r="AU1403" s="546"/>
      <c r="AV1403" s="546"/>
      <c r="AW1403" s="546"/>
      <c r="AX1403" s="546"/>
      <c r="AY1403" s="546"/>
      <c r="AZ1403" s="546"/>
      <c r="BA1403" s="546"/>
      <c r="BB1403" s="546"/>
      <c r="BC1403" s="546"/>
      <c r="BD1403" s="548" t="s">
        <v>920</v>
      </c>
      <c r="BE1403" s="549"/>
    </row>
    <row r="1404" spans="1:57" s="536" customFormat="1" x14ac:dyDescent="0.2">
      <c r="A1404" s="553" t="s">
        <v>2116</v>
      </c>
      <c r="B1404" s="552" t="s">
        <v>421</v>
      </c>
      <c r="C1404" s="554"/>
      <c r="D1404" s="554">
        <v>142.81</v>
      </c>
      <c r="E1404" s="554">
        <v>1.4100000000000001</v>
      </c>
      <c r="F1404" s="554"/>
      <c r="G1404" s="554">
        <v>0</v>
      </c>
      <c r="H1404" s="554">
        <v>58.980000000000011</v>
      </c>
      <c r="I1404" s="554">
        <v>4.4600000000000009</v>
      </c>
      <c r="J1404" s="554">
        <v>30.349999999999998</v>
      </c>
      <c r="K1404" s="554">
        <v>0</v>
      </c>
      <c r="L1404" s="554">
        <v>37.01</v>
      </c>
      <c r="M1404" s="554">
        <v>0</v>
      </c>
      <c r="N1404" s="554"/>
      <c r="O1404" s="554">
        <v>0</v>
      </c>
      <c r="P1404" s="554"/>
      <c r="Q1404" s="554"/>
      <c r="R1404" s="554"/>
      <c r="S1404" s="554"/>
      <c r="T1404" s="554"/>
      <c r="U1404" s="554">
        <v>0</v>
      </c>
      <c r="V1404" s="554">
        <v>0</v>
      </c>
      <c r="W1404" s="554"/>
      <c r="X1404" s="554">
        <v>0.75</v>
      </c>
      <c r="Y1404" s="554">
        <v>0</v>
      </c>
      <c r="Z1404" s="554">
        <v>0</v>
      </c>
      <c r="AA1404" s="554"/>
      <c r="AB1404" s="554"/>
      <c r="AC1404" s="554">
        <v>0</v>
      </c>
      <c r="AD1404" s="554">
        <v>0</v>
      </c>
      <c r="AE1404" s="554">
        <v>0</v>
      </c>
      <c r="AF1404" s="554">
        <v>0.75</v>
      </c>
      <c r="AG1404" s="554"/>
      <c r="AH1404" s="554"/>
      <c r="AI1404" s="554">
        <v>0</v>
      </c>
      <c r="AJ1404" s="554"/>
      <c r="AK1404" s="554"/>
      <c r="AL1404" s="554"/>
      <c r="AM1404" s="554">
        <v>0</v>
      </c>
      <c r="AN1404" s="554">
        <v>0</v>
      </c>
      <c r="AO1404" s="554">
        <v>0</v>
      </c>
      <c r="AP1404" s="554">
        <v>0</v>
      </c>
      <c r="AQ1404" s="554"/>
      <c r="AR1404" s="554"/>
      <c r="AS1404" s="554">
        <v>0</v>
      </c>
      <c r="AT1404" s="554"/>
      <c r="AU1404" s="554">
        <v>0</v>
      </c>
      <c r="AV1404" s="554"/>
      <c r="AW1404" s="554"/>
      <c r="AX1404" s="554">
        <v>0</v>
      </c>
      <c r="AY1404" s="554">
        <v>0</v>
      </c>
      <c r="AZ1404" s="554"/>
      <c r="BA1404" s="554">
        <v>6.7200000000000006</v>
      </c>
      <c r="BB1404" s="554">
        <v>3.13</v>
      </c>
      <c r="BC1404" s="554">
        <v>0</v>
      </c>
      <c r="BD1404" s="555"/>
      <c r="BE1404" s="559"/>
    </row>
    <row r="1405" spans="1:57" s="536" customFormat="1" x14ac:dyDescent="0.2">
      <c r="A1405" s="553" t="s">
        <v>2118</v>
      </c>
      <c r="B1405" s="552" t="s">
        <v>1265</v>
      </c>
      <c r="C1405" s="554"/>
      <c r="D1405" s="554">
        <v>108.55000000000001</v>
      </c>
      <c r="E1405" s="554">
        <v>1.26</v>
      </c>
      <c r="F1405" s="554"/>
      <c r="G1405" s="554">
        <v>0</v>
      </c>
      <c r="H1405" s="554">
        <v>39.440000000000012</v>
      </c>
      <c r="I1405" s="554">
        <v>4.3000000000000007</v>
      </c>
      <c r="J1405" s="554">
        <v>27.15</v>
      </c>
      <c r="K1405" s="554">
        <v>0</v>
      </c>
      <c r="L1405" s="554">
        <v>27.439999999999998</v>
      </c>
      <c r="M1405" s="554">
        <v>0</v>
      </c>
      <c r="N1405" s="554"/>
      <c r="O1405" s="554">
        <v>0</v>
      </c>
      <c r="P1405" s="554"/>
      <c r="Q1405" s="554"/>
      <c r="R1405" s="554"/>
      <c r="S1405" s="554"/>
      <c r="T1405" s="554"/>
      <c r="U1405" s="554">
        <v>0</v>
      </c>
      <c r="V1405" s="554">
        <v>0</v>
      </c>
      <c r="W1405" s="554"/>
      <c r="X1405" s="554">
        <v>0</v>
      </c>
      <c r="Y1405" s="554">
        <v>0</v>
      </c>
      <c r="Z1405" s="554">
        <v>0</v>
      </c>
      <c r="AA1405" s="554"/>
      <c r="AB1405" s="554"/>
      <c r="AC1405" s="554">
        <v>0</v>
      </c>
      <c r="AD1405" s="554">
        <v>0</v>
      </c>
      <c r="AE1405" s="554">
        <v>0</v>
      </c>
      <c r="AF1405" s="554">
        <v>0</v>
      </c>
      <c r="AG1405" s="554"/>
      <c r="AH1405" s="554"/>
      <c r="AI1405" s="554">
        <v>0</v>
      </c>
      <c r="AJ1405" s="554"/>
      <c r="AK1405" s="554"/>
      <c r="AL1405" s="554"/>
      <c r="AM1405" s="554">
        <v>0</v>
      </c>
      <c r="AN1405" s="554">
        <v>0</v>
      </c>
      <c r="AO1405" s="554">
        <v>0</v>
      </c>
      <c r="AP1405" s="554">
        <v>0</v>
      </c>
      <c r="AQ1405" s="554"/>
      <c r="AR1405" s="554"/>
      <c r="AS1405" s="554">
        <v>0</v>
      </c>
      <c r="AT1405" s="554"/>
      <c r="AU1405" s="554">
        <v>0</v>
      </c>
      <c r="AV1405" s="554"/>
      <c r="AW1405" s="554"/>
      <c r="AX1405" s="554">
        <v>0</v>
      </c>
      <c r="AY1405" s="554">
        <v>0</v>
      </c>
      <c r="AZ1405" s="554"/>
      <c r="BA1405" s="554">
        <v>5.8500000000000005</v>
      </c>
      <c r="BB1405" s="554">
        <v>3.11</v>
      </c>
      <c r="BC1405" s="554">
        <v>0</v>
      </c>
      <c r="BD1405" s="555"/>
      <c r="BE1405" s="559"/>
    </row>
    <row r="1406" spans="1:57" s="536" customFormat="1" ht="32" x14ac:dyDescent="0.2">
      <c r="A1406" s="544" t="s">
        <v>922</v>
      </c>
      <c r="B1406" s="560" t="s">
        <v>923</v>
      </c>
      <c r="C1406" s="546" t="s">
        <v>1152</v>
      </c>
      <c r="D1406" s="546">
        <v>2.5</v>
      </c>
      <c r="E1406" s="546"/>
      <c r="F1406" s="546"/>
      <c r="G1406" s="546"/>
      <c r="H1406" s="546">
        <v>2.5</v>
      </c>
      <c r="I1406" s="546"/>
      <c r="J1406" s="546"/>
      <c r="K1406" s="546"/>
      <c r="L1406" s="546"/>
      <c r="M1406" s="546"/>
      <c r="N1406" s="546"/>
      <c r="O1406" s="546"/>
      <c r="P1406" s="546"/>
      <c r="Q1406" s="546"/>
      <c r="R1406" s="546"/>
      <c r="S1406" s="546"/>
      <c r="T1406" s="546"/>
      <c r="U1406" s="546"/>
      <c r="V1406" s="546"/>
      <c r="W1406" s="546"/>
      <c r="X1406" s="554">
        <v>0</v>
      </c>
      <c r="Y1406" s="546"/>
      <c r="Z1406" s="546"/>
      <c r="AA1406" s="546"/>
      <c r="AB1406" s="546"/>
      <c r="AC1406" s="546"/>
      <c r="AD1406" s="546"/>
      <c r="AE1406" s="546"/>
      <c r="AF1406" s="546"/>
      <c r="AG1406" s="546"/>
      <c r="AH1406" s="546"/>
      <c r="AI1406" s="546"/>
      <c r="AJ1406" s="546"/>
      <c r="AK1406" s="546"/>
      <c r="AL1406" s="546"/>
      <c r="AM1406" s="546"/>
      <c r="AN1406" s="546"/>
      <c r="AO1406" s="546"/>
      <c r="AP1406" s="546"/>
      <c r="AQ1406" s="546"/>
      <c r="AR1406" s="546"/>
      <c r="AS1406" s="546"/>
      <c r="AT1406" s="546"/>
      <c r="AU1406" s="546"/>
      <c r="AV1406" s="546"/>
      <c r="AW1406" s="546"/>
      <c r="AX1406" s="546"/>
      <c r="AY1406" s="546"/>
      <c r="AZ1406" s="546"/>
      <c r="BA1406" s="546"/>
      <c r="BB1406" s="546"/>
      <c r="BC1406" s="546"/>
      <c r="BD1406" s="548" t="s">
        <v>866</v>
      </c>
      <c r="BE1406" s="561" t="s">
        <v>924</v>
      </c>
    </row>
    <row r="1407" spans="1:57" s="536" customFormat="1" x14ac:dyDescent="0.2">
      <c r="A1407" s="544" t="s">
        <v>925</v>
      </c>
      <c r="B1407" s="545" t="s">
        <v>926</v>
      </c>
      <c r="C1407" s="546" t="s">
        <v>1152</v>
      </c>
      <c r="D1407" s="546">
        <v>1.74</v>
      </c>
      <c r="E1407" s="546"/>
      <c r="F1407" s="546"/>
      <c r="G1407" s="546"/>
      <c r="H1407" s="546">
        <v>1</v>
      </c>
      <c r="I1407" s="546"/>
      <c r="J1407" s="546"/>
      <c r="K1407" s="546"/>
      <c r="L1407" s="546"/>
      <c r="M1407" s="546"/>
      <c r="N1407" s="546"/>
      <c r="O1407" s="546"/>
      <c r="P1407" s="546"/>
      <c r="Q1407" s="546"/>
      <c r="R1407" s="546"/>
      <c r="S1407" s="546"/>
      <c r="T1407" s="546"/>
      <c r="U1407" s="546"/>
      <c r="V1407" s="546"/>
      <c r="W1407" s="546"/>
      <c r="X1407" s="554">
        <v>0</v>
      </c>
      <c r="Y1407" s="547"/>
      <c r="Z1407" s="547"/>
      <c r="AA1407" s="547"/>
      <c r="AB1407" s="547"/>
      <c r="AC1407" s="547"/>
      <c r="AD1407" s="547"/>
      <c r="AE1407" s="547"/>
      <c r="AF1407" s="547"/>
      <c r="AG1407" s="547"/>
      <c r="AH1407" s="547"/>
      <c r="AI1407" s="547"/>
      <c r="AJ1407" s="547"/>
      <c r="AK1407" s="547"/>
      <c r="AL1407" s="547"/>
      <c r="AM1407" s="546"/>
      <c r="AN1407" s="546"/>
      <c r="AO1407" s="546"/>
      <c r="AP1407" s="546"/>
      <c r="AQ1407" s="546"/>
      <c r="AR1407" s="546"/>
      <c r="AS1407" s="546"/>
      <c r="AT1407" s="546"/>
      <c r="AU1407" s="546"/>
      <c r="AV1407" s="546"/>
      <c r="AW1407" s="546"/>
      <c r="AX1407" s="546"/>
      <c r="AY1407" s="546"/>
      <c r="AZ1407" s="546"/>
      <c r="BA1407" s="546">
        <v>0.74</v>
      </c>
      <c r="BB1407" s="546"/>
      <c r="BC1407" s="546"/>
      <c r="BD1407" s="548" t="s">
        <v>866</v>
      </c>
      <c r="BE1407" s="549" t="s">
        <v>927</v>
      </c>
    </row>
    <row r="1408" spans="1:57" s="536" customFormat="1" x14ac:dyDescent="0.2">
      <c r="A1408" s="544" t="s">
        <v>928</v>
      </c>
      <c r="B1408" s="545" t="s">
        <v>929</v>
      </c>
      <c r="C1408" s="546" t="s">
        <v>1152</v>
      </c>
      <c r="D1408" s="546">
        <v>0.12</v>
      </c>
      <c r="E1408" s="546"/>
      <c r="F1408" s="546"/>
      <c r="G1408" s="546"/>
      <c r="H1408" s="546">
        <v>0.04</v>
      </c>
      <c r="I1408" s="546"/>
      <c r="J1408" s="546"/>
      <c r="K1408" s="546"/>
      <c r="L1408" s="546"/>
      <c r="M1408" s="546"/>
      <c r="N1408" s="546"/>
      <c r="O1408" s="546"/>
      <c r="P1408" s="546"/>
      <c r="Q1408" s="546"/>
      <c r="R1408" s="546"/>
      <c r="S1408" s="546"/>
      <c r="T1408" s="546"/>
      <c r="U1408" s="546"/>
      <c r="V1408" s="546"/>
      <c r="W1408" s="546"/>
      <c r="X1408" s="554">
        <v>0</v>
      </c>
      <c r="Y1408" s="547"/>
      <c r="Z1408" s="547"/>
      <c r="AA1408" s="547"/>
      <c r="AB1408" s="547"/>
      <c r="AC1408" s="547"/>
      <c r="AD1408" s="547"/>
      <c r="AE1408" s="547"/>
      <c r="AF1408" s="547"/>
      <c r="AG1408" s="547"/>
      <c r="AH1408" s="547"/>
      <c r="AI1408" s="547"/>
      <c r="AJ1408" s="547"/>
      <c r="AK1408" s="547"/>
      <c r="AL1408" s="547"/>
      <c r="AM1408" s="546"/>
      <c r="AN1408" s="546"/>
      <c r="AO1408" s="546"/>
      <c r="AP1408" s="546"/>
      <c r="AQ1408" s="546"/>
      <c r="AR1408" s="546"/>
      <c r="AS1408" s="546"/>
      <c r="AT1408" s="546"/>
      <c r="AU1408" s="546"/>
      <c r="AV1408" s="546"/>
      <c r="AW1408" s="546"/>
      <c r="AX1408" s="546"/>
      <c r="AY1408" s="546"/>
      <c r="AZ1408" s="546"/>
      <c r="BA1408" s="546">
        <v>0.08</v>
      </c>
      <c r="BB1408" s="546"/>
      <c r="BC1408" s="546"/>
      <c r="BD1408" s="548" t="s">
        <v>866</v>
      </c>
      <c r="BE1408" s="549"/>
    </row>
    <row r="1409" spans="1:57" s="536" customFormat="1" ht="32" x14ac:dyDescent="0.2">
      <c r="A1409" s="544" t="s">
        <v>930</v>
      </c>
      <c r="B1409" s="545" t="s">
        <v>931</v>
      </c>
      <c r="C1409" s="546" t="s">
        <v>1152</v>
      </c>
      <c r="D1409" s="546">
        <v>0.15</v>
      </c>
      <c r="E1409" s="546"/>
      <c r="F1409" s="546"/>
      <c r="G1409" s="546"/>
      <c r="H1409" s="546">
        <v>0.15</v>
      </c>
      <c r="I1409" s="546"/>
      <c r="J1409" s="546"/>
      <c r="K1409" s="546"/>
      <c r="L1409" s="546"/>
      <c r="M1409" s="546"/>
      <c r="N1409" s="546"/>
      <c r="O1409" s="546"/>
      <c r="P1409" s="546"/>
      <c r="Q1409" s="546"/>
      <c r="R1409" s="546"/>
      <c r="S1409" s="546"/>
      <c r="T1409" s="546"/>
      <c r="U1409" s="546"/>
      <c r="V1409" s="546"/>
      <c r="W1409" s="546"/>
      <c r="X1409" s="554">
        <v>0</v>
      </c>
      <c r="Y1409" s="547"/>
      <c r="Z1409" s="547"/>
      <c r="AA1409" s="547"/>
      <c r="AB1409" s="547"/>
      <c r="AC1409" s="547"/>
      <c r="AD1409" s="547"/>
      <c r="AE1409" s="547"/>
      <c r="AF1409" s="547"/>
      <c r="AG1409" s="547"/>
      <c r="AH1409" s="547"/>
      <c r="AI1409" s="547"/>
      <c r="AJ1409" s="547"/>
      <c r="AK1409" s="547"/>
      <c r="AL1409" s="547"/>
      <c r="AM1409" s="546"/>
      <c r="AN1409" s="546"/>
      <c r="AO1409" s="546"/>
      <c r="AP1409" s="546"/>
      <c r="AQ1409" s="546"/>
      <c r="AR1409" s="546"/>
      <c r="AS1409" s="546"/>
      <c r="AT1409" s="546"/>
      <c r="AU1409" s="546"/>
      <c r="AV1409" s="546"/>
      <c r="AW1409" s="546"/>
      <c r="AX1409" s="546"/>
      <c r="AY1409" s="546"/>
      <c r="AZ1409" s="546"/>
      <c r="BA1409" s="546"/>
      <c r="BB1409" s="546"/>
      <c r="BC1409" s="546"/>
      <c r="BD1409" s="548" t="s">
        <v>866</v>
      </c>
      <c r="BE1409" s="549"/>
    </row>
    <row r="1410" spans="1:57" s="536" customFormat="1" x14ac:dyDescent="0.2">
      <c r="A1410" s="544" t="s">
        <v>932</v>
      </c>
      <c r="B1410" s="545" t="s">
        <v>933</v>
      </c>
      <c r="C1410" s="546" t="s">
        <v>1152</v>
      </c>
      <c r="D1410" s="546">
        <v>0.2</v>
      </c>
      <c r="E1410" s="546"/>
      <c r="F1410" s="546"/>
      <c r="G1410" s="546"/>
      <c r="H1410" s="546"/>
      <c r="I1410" s="546"/>
      <c r="J1410" s="546"/>
      <c r="K1410" s="546"/>
      <c r="L1410" s="546"/>
      <c r="M1410" s="546"/>
      <c r="N1410" s="546"/>
      <c r="O1410" s="546"/>
      <c r="P1410" s="546"/>
      <c r="Q1410" s="546"/>
      <c r="R1410" s="546"/>
      <c r="S1410" s="546"/>
      <c r="T1410" s="546"/>
      <c r="U1410" s="546"/>
      <c r="V1410" s="546"/>
      <c r="W1410" s="546"/>
      <c r="X1410" s="554">
        <v>0</v>
      </c>
      <c r="Y1410" s="547"/>
      <c r="Z1410" s="547"/>
      <c r="AA1410" s="547"/>
      <c r="AB1410" s="547"/>
      <c r="AC1410" s="547"/>
      <c r="AD1410" s="547"/>
      <c r="AE1410" s="547"/>
      <c r="AF1410" s="547"/>
      <c r="AG1410" s="547"/>
      <c r="AH1410" s="547"/>
      <c r="AI1410" s="547"/>
      <c r="AJ1410" s="547"/>
      <c r="AK1410" s="547"/>
      <c r="AL1410" s="547"/>
      <c r="AM1410" s="546"/>
      <c r="AN1410" s="546"/>
      <c r="AO1410" s="546"/>
      <c r="AP1410" s="546"/>
      <c r="AQ1410" s="546"/>
      <c r="AR1410" s="546"/>
      <c r="AS1410" s="546"/>
      <c r="AT1410" s="546"/>
      <c r="AU1410" s="546"/>
      <c r="AV1410" s="546"/>
      <c r="AW1410" s="546"/>
      <c r="AX1410" s="546"/>
      <c r="AY1410" s="546"/>
      <c r="AZ1410" s="546"/>
      <c r="BA1410" s="546">
        <v>0.2</v>
      </c>
      <c r="BB1410" s="546"/>
      <c r="BC1410" s="546"/>
      <c r="BD1410" s="548" t="s">
        <v>866</v>
      </c>
      <c r="BE1410" s="549"/>
    </row>
    <row r="1411" spans="1:57" s="536" customFormat="1" ht="32" x14ac:dyDescent="0.2">
      <c r="A1411" s="544" t="s">
        <v>934</v>
      </c>
      <c r="B1411" s="545" t="s">
        <v>935</v>
      </c>
      <c r="C1411" s="546" t="s">
        <v>1152</v>
      </c>
      <c r="D1411" s="546">
        <v>1.5</v>
      </c>
      <c r="E1411" s="546">
        <v>0.51</v>
      </c>
      <c r="F1411" s="546"/>
      <c r="G1411" s="546"/>
      <c r="H1411" s="546">
        <v>0.94</v>
      </c>
      <c r="I1411" s="546"/>
      <c r="J1411" s="546"/>
      <c r="K1411" s="546"/>
      <c r="L1411" s="546"/>
      <c r="M1411" s="546"/>
      <c r="N1411" s="546"/>
      <c r="O1411" s="546"/>
      <c r="P1411" s="546"/>
      <c r="Q1411" s="546"/>
      <c r="R1411" s="546"/>
      <c r="S1411" s="546"/>
      <c r="T1411" s="546"/>
      <c r="U1411" s="546"/>
      <c r="V1411" s="546"/>
      <c r="W1411" s="546"/>
      <c r="X1411" s="554">
        <v>0</v>
      </c>
      <c r="Y1411" s="547"/>
      <c r="Z1411" s="547"/>
      <c r="AA1411" s="547"/>
      <c r="AB1411" s="547"/>
      <c r="AC1411" s="547"/>
      <c r="AD1411" s="547"/>
      <c r="AE1411" s="547"/>
      <c r="AF1411" s="547"/>
      <c r="AG1411" s="547"/>
      <c r="AH1411" s="547"/>
      <c r="AI1411" s="547"/>
      <c r="AJ1411" s="547"/>
      <c r="AK1411" s="547"/>
      <c r="AL1411" s="547"/>
      <c r="AM1411" s="546"/>
      <c r="AN1411" s="546"/>
      <c r="AO1411" s="546"/>
      <c r="AP1411" s="546"/>
      <c r="AQ1411" s="546"/>
      <c r="AR1411" s="546"/>
      <c r="AS1411" s="546"/>
      <c r="AT1411" s="546"/>
      <c r="AU1411" s="546"/>
      <c r="AV1411" s="546"/>
      <c r="AW1411" s="546"/>
      <c r="AX1411" s="546"/>
      <c r="AY1411" s="546"/>
      <c r="AZ1411" s="546"/>
      <c r="BA1411" s="546">
        <v>0.05</v>
      </c>
      <c r="BB1411" s="546"/>
      <c r="BC1411" s="546"/>
      <c r="BD1411" s="548" t="s">
        <v>866</v>
      </c>
      <c r="BE1411" s="549" t="s">
        <v>936</v>
      </c>
    </row>
    <row r="1412" spans="1:57" s="536" customFormat="1" x14ac:dyDescent="0.2">
      <c r="A1412" s="544" t="s">
        <v>937</v>
      </c>
      <c r="B1412" s="545" t="s">
        <v>938</v>
      </c>
      <c r="C1412" s="546" t="s">
        <v>1152</v>
      </c>
      <c r="D1412" s="546">
        <v>2</v>
      </c>
      <c r="E1412" s="546"/>
      <c r="F1412" s="546"/>
      <c r="G1412" s="546"/>
      <c r="H1412" s="546">
        <v>2</v>
      </c>
      <c r="I1412" s="546"/>
      <c r="J1412" s="546"/>
      <c r="K1412" s="546"/>
      <c r="L1412" s="546"/>
      <c r="M1412" s="546"/>
      <c r="N1412" s="546"/>
      <c r="O1412" s="546"/>
      <c r="P1412" s="546"/>
      <c r="Q1412" s="546"/>
      <c r="R1412" s="546"/>
      <c r="S1412" s="546"/>
      <c r="T1412" s="546"/>
      <c r="U1412" s="546"/>
      <c r="V1412" s="546"/>
      <c r="W1412" s="546"/>
      <c r="X1412" s="554"/>
      <c r="Y1412" s="547"/>
      <c r="Z1412" s="547"/>
      <c r="AA1412" s="547"/>
      <c r="AB1412" s="547"/>
      <c r="AC1412" s="547"/>
      <c r="AD1412" s="547"/>
      <c r="AE1412" s="547"/>
      <c r="AF1412" s="547"/>
      <c r="AG1412" s="547"/>
      <c r="AH1412" s="547"/>
      <c r="AI1412" s="547"/>
      <c r="AJ1412" s="547"/>
      <c r="AK1412" s="547"/>
      <c r="AL1412" s="547"/>
      <c r="AM1412" s="546"/>
      <c r="AN1412" s="546"/>
      <c r="AO1412" s="546"/>
      <c r="AP1412" s="546"/>
      <c r="AQ1412" s="546"/>
      <c r="AR1412" s="546"/>
      <c r="AS1412" s="546"/>
      <c r="AT1412" s="546"/>
      <c r="AU1412" s="546"/>
      <c r="AV1412" s="546"/>
      <c r="AW1412" s="546"/>
      <c r="AX1412" s="546"/>
      <c r="AY1412" s="546"/>
      <c r="AZ1412" s="546"/>
      <c r="BA1412" s="546"/>
      <c r="BB1412" s="546"/>
      <c r="BC1412" s="546"/>
      <c r="BD1412" s="548" t="s">
        <v>939</v>
      </c>
      <c r="BE1412" s="549"/>
    </row>
    <row r="1413" spans="1:57" s="536" customFormat="1" x14ac:dyDescent="0.2">
      <c r="A1413" s="544" t="s">
        <v>940</v>
      </c>
      <c r="B1413" s="545" t="s">
        <v>941</v>
      </c>
      <c r="C1413" s="546" t="s">
        <v>1152</v>
      </c>
      <c r="D1413" s="546">
        <v>1</v>
      </c>
      <c r="E1413" s="546"/>
      <c r="F1413" s="546"/>
      <c r="G1413" s="546"/>
      <c r="H1413" s="546"/>
      <c r="I1413" s="546"/>
      <c r="J1413" s="546"/>
      <c r="K1413" s="546"/>
      <c r="L1413" s="546">
        <v>1</v>
      </c>
      <c r="M1413" s="546"/>
      <c r="N1413" s="546"/>
      <c r="O1413" s="546"/>
      <c r="P1413" s="546"/>
      <c r="Q1413" s="546"/>
      <c r="R1413" s="546"/>
      <c r="S1413" s="546"/>
      <c r="T1413" s="546"/>
      <c r="U1413" s="546"/>
      <c r="V1413" s="546"/>
      <c r="W1413" s="546"/>
      <c r="X1413" s="554">
        <v>0</v>
      </c>
      <c r="Y1413" s="547"/>
      <c r="Z1413" s="547"/>
      <c r="AA1413" s="547"/>
      <c r="AB1413" s="547"/>
      <c r="AC1413" s="547"/>
      <c r="AD1413" s="547"/>
      <c r="AE1413" s="547"/>
      <c r="AF1413" s="547"/>
      <c r="AG1413" s="547"/>
      <c r="AH1413" s="547"/>
      <c r="AI1413" s="547"/>
      <c r="AJ1413" s="547"/>
      <c r="AK1413" s="547"/>
      <c r="AL1413" s="547"/>
      <c r="AM1413" s="546"/>
      <c r="AN1413" s="546"/>
      <c r="AO1413" s="546"/>
      <c r="AP1413" s="546"/>
      <c r="AQ1413" s="546"/>
      <c r="AR1413" s="546"/>
      <c r="AS1413" s="546"/>
      <c r="AT1413" s="546"/>
      <c r="AU1413" s="546"/>
      <c r="AV1413" s="546"/>
      <c r="AW1413" s="546"/>
      <c r="AX1413" s="546"/>
      <c r="AY1413" s="546"/>
      <c r="AZ1413" s="546"/>
      <c r="BA1413" s="546"/>
      <c r="BB1413" s="546"/>
      <c r="BC1413" s="546"/>
      <c r="BD1413" s="548" t="s">
        <v>939</v>
      </c>
      <c r="BE1413" s="549"/>
    </row>
    <row r="1414" spans="1:57" s="536" customFormat="1" x14ac:dyDescent="0.2">
      <c r="A1414" s="544" t="s">
        <v>942</v>
      </c>
      <c r="B1414" s="545" t="s">
        <v>926</v>
      </c>
      <c r="C1414" s="546" t="s">
        <v>1152</v>
      </c>
      <c r="D1414" s="546">
        <v>0.51</v>
      </c>
      <c r="E1414" s="546"/>
      <c r="F1414" s="546"/>
      <c r="G1414" s="546"/>
      <c r="H1414" s="546"/>
      <c r="I1414" s="546"/>
      <c r="J1414" s="546"/>
      <c r="K1414" s="546"/>
      <c r="L1414" s="546">
        <v>0.51</v>
      </c>
      <c r="M1414" s="546"/>
      <c r="N1414" s="546"/>
      <c r="O1414" s="546"/>
      <c r="P1414" s="546"/>
      <c r="Q1414" s="546"/>
      <c r="R1414" s="546"/>
      <c r="S1414" s="546"/>
      <c r="T1414" s="546"/>
      <c r="U1414" s="546"/>
      <c r="V1414" s="546"/>
      <c r="W1414" s="546"/>
      <c r="X1414" s="554">
        <v>0</v>
      </c>
      <c r="Y1414" s="547"/>
      <c r="Z1414" s="547"/>
      <c r="AA1414" s="547"/>
      <c r="AB1414" s="547"/>
      <c r="AC1414" s="547"/>
      <c r="AD1414" s="547"/>
      <c r="AE1414" s="547"/>
      <c r="AF1414" s="547"/>
      <c r="AG1414" s="547"/>
      <c r="AH1414" s="547"/>
      <c r="AI1414" s="547"/>
      <c r="AJ1414" s="547"/>
      <c r="AK1414" s="547"/>
      <c r="AL1414" s="547"/>
      <c r="AM1414" s="546"/>
      <c r="AN1414" s="546"/>
      <c r="AO1414" s="546"/>
      <c r="AP1414" s="546"/>
      <c r="AQ1414" s="546"/>
      <c r="AR1414" s="546"/>
      <c r="AS1414" s="546"/>
      <c r="AT1414" s="546"/>
      <c r="AU1414" s="546"/>
      <c r="AV1414" s="546"/>
      <c r="AW1414" s="546"/>
      <c r="AX1414" s="546"/>
      <c r="AY1414" s="546"/>
      <c r="AZ1414" s="546"/>
      <c r="BA1414" s="546"/>
      <c r="BB1414" s="546"/>
      <c r="BC1414" s="546"/>
      <c r="BD1414" s="548" t="s">
        <v>943</v>
      </c>
      <c r="BE1414" s="549"/>
    </row>
    <row r="1415" spans="1:57" s="536" customFormat="1" x14ac:dyDescent="0.2">
      <c r="A1415" s="544" t="s">
        <v>944</v>
      </c>
      <c r="B1415" s="545" t="s">
        <v>945</v>
      </c>
      <c r="C1415" s="546" t="s">
        <v>1152</v>
      </c>
      <c r="D1415" s="546">
        <v>0.62</v>
      </c>
      <c r="E1415" s="546">
        <v>0.02</v>
      </c>
      <c r="F1415" s="546"/>
      <c r="G1415" s="546"/>
      <c r="H1415" s="546">
        <v>0.6</v>
      </c>
      <c r="I1415" s="546"/>
      <c r="J1415" s="546"/>
      <c r="K1415" s="546"/>
      <c r="L1415" s="546"/>
      <c r="M1415" s="546"/>
      <c r="N1415" s="546"/>
      <c r="O1415" s="546"/>
      <c r="P1415" s="546"/>
      <c r="Q1415" s="546"/>
      <c r="R1415" s="546"/>
      <c r="S1415" s="546"/>
      <c r="T1415" s="546"/>
      <c r="U1415" s="546"/>
      <c r="V1415" s="546"/>
      <c r="W1415" s="546"/>
      <c r="X1415" s="554">
        <v>0</v>
      </c>
      <c r="Y1415" s="547"/>
      <c r="Z1415" s="547"/>
      <c r="AA1415" s="547"/>
      <c r="AB1415" s="547"/>
      <c r="AC1415" s="547"/>
      <c r="AD1415" s="547"/>
      <c r="AE1415" s="547"/>
      <c r="AF1415" s="547"/>
      <c r="AG1415" s="547"/>
      <c r="AH1415" s="547"/>
      <c r="AI1415" s="547"/>
      <c r="AJ1415" s="547"/>
      <c r="AK1415" s="547"/>
      <c r="AL1415" s="547"/>
      <c r="AM1415" s="546"/>
      <c r="AN1415" s="546"/>
      <c r="AO1415" s="546"/>
      <c r="AP1415" s="546"/>
      <c r="AQ1415" s="546"/>
      <c r="AR1415" s="546"/>
      <c r="AS1415" s="546"/>
      <c r="AT1415" s="546"/>
      <c r="AU1415" s="546"/>
      <c r="AV1415" s="546"/>
      <c r="AW1415" s="546"/>
      <c r="AX1415" s="546"/>
      <c r="AY1415" s="546"/>
      <c r="AZ1415" s="546"/>
      <c r="BA1415" s="546"/>
      <c r="BB1415" s="546"/>
      <c r="BC1415" s="546"/>
      <c r="BD1415" s="548" t="s">
        <v>943</v>
      </c>
      <c r="BE1415" s="549" t="s">
        <v>946</v>
      </c>
    </row>
    <row r="1416" spans="1:57" s="536" customFormat="1" x14ac:dyDescent="0.2">
      <c r="A1416" s="544" t="s">
        <v>947</v>
      </c>
      <c r="B1416" s="545" t="s">
        <v>948</v>
      </c>
      <c r="C1416" s="546" t="s">
        <v>1152</v>
      </c>
      <c r="D1416" s="546">
        <v>1</v>
      </c>
      <c r="E1416" s="546"/>
      <c r="F1416" s="546"/>
      <c r="G1416" s="546"/>
      <c r="H1416" s="546">
        <v>1</v>
      </c>
      <c r="I1416" s="546"/>
      <c r="J1416" s="546"/>
      <c r="K1416" s="546"/>
      <c r="L1416" s="546"/>
      <c r="M1416" s="546"/>
      <c r="N1416" s="546"/>
      <c r="O1416" s="546"/>
      <c r="P1416" s="546"/>
      <c r="Q1416" s="546"/>
      <c r="R1416" s="546"/>
      <c r="S1416" s="546"/>
      <c r="T1416" s="546"/>
      <c r="U1416" s="546"/>
      <c r="V1416" s="546"/>
      <c r="W1416" s="546"/>
      <c r="X1416" s="554">
        <v>0</v>
      </c>
      <c r="Y1416" s="547"/>
      <c r="Z1416" s="547"/>
      <c r="AA1416" s="547"/>
      <c r="AB1416" s="547"/>
      <c r="AC1416" s="547"/>
      <c r="AD1416" s="547"/>
      <c r="AE1416" s="547"/>
      <c r="AF1416" s="547"/>
      <c r="AG1416" s="547"/>
      <c r="AH1416" s="547"/>
      <c r="AI1416" s="547"/>
      <c r="AJ1416" s="547"/>
      <c r="AK1416" s="547"/>
      <c r="AL1416" s="547"/>
      <c r="AM1416" s="546"/>
      <c r="AN1416" s="546"/>
      <c r="AO1416" s="546"/>
      <c r="AP1416" s="546"/>
      <c r="AQ1416" s="546"/>
      <c r="AR1416" s="546"/>
      <c r="AS1416" s="546"/>
      <c r="AT1416" s="546"/>
      <c r="AU1416" s="546"/>
      <c r="AV1416" s="546"/>
      <c r="AW1416" s="546"/>
      <c r="AX1416" s="546"/>
      <c r="AY1416" s="546"/>
      <c r="AZ1416" s="546"/>
      <c r="BA1416" s="546"/>
      <c r="BB1416" s="546"/>
      <c r="BC1416" s="546"/>
      <c r="BD1416" s="548" t="s">
        <v>949</v>
      </c>
      <c r="BE1416" s="549"/>
    </row>
    <row r="1417" spans="1:57" s="536" customFormat="1" x14ac:dyDescent="0.2">
      <c r="A1417" s="544" t="s">
        <v>950</v>
      </c>
      <c r="B1417" s="545" t="s">
        <v>951</v>
      </c>
      <c r="C1417" s="546" t="s">
        <v>1152</v>
      </c>
      <c r="D1417" s="546">
        <v>2.3000000000000003</v>
      </c>
      <c r="E1417" s="546"/>
      <c r="F1417" s="546"/>
      <c r="G1417" s="546"/>
      <c r="H1417" s="546">
        <v>2.1</v>
      </c>
      <c r="I1417" s="546"/>
      <c r="J1417" s="546"/>
      <c r="K1417" s="546"/>
      <c r="L1417" s="546">
        <v>0.2</v>
      </c>
      <c r="M1417" s="546"/>
      <c r="N1417" s="546"/>
      <c r="O1417" s="546"/>
      <c r="P1417" s="546"/>
      <c r="Q1417" s="546"/>
      <c r="R1417" s="546"/>
      <c r="S1417" s="546"/>
      <c r="T1417" s="546"/>
      <c r="U1417" s="546"/>
      <c r="V1417" s="546"/>
      <c r="W1417" s="546"/>
      <c r="X1417" s="554">
        <v>0</v>
      </c>
      <c r="Y1417" s="547"/>
      <c r="Z1417" s="547"/>
      <c r="AA1417" s="547"/>
      <c r="AB1417" s="547"/>
      <c r="AC1417" s="547"/>
      <c r="AD1417" s="547"/>
      <c r="AE1417" s="547"/>
      <c r="AF1417" s="547"/>
      <c r="AG1417" s="547"/>
      <c r="AH1417" s="547"/>
      <c r="AI1417" s="547"/>
      <c r="AJ1417" s="547"/>
      <c r="AK1417" s="547"/>
      <c r="AL1417" s="547"/>
      <c r="AM1417" s="546"/>
      <c r="AN1417" s="546"/>
      <c r="AO1417" s="546"/>
      <c r="AP1417" s="546"/>
      <c r="AQ1417" s="546"/>
      <c r="AR1417" s="546"/>
      <c r="AS1417" s="546"/>
      <c r="AT1417" s="546"/>
      <c r="AU1417" s="546"/>
      <c r="AV1417" s="546"/>
      <c r="AW1417" s="546"/>
      <c r="AX1417" s="546"/>
      <c r="AY1417" s="546"/>
      <c r="AZ1417" s="546"/>
      <c r="BA1417" s="546"/>
      <c r="BB1417" s="546"/>
      <c r="BC1417" s="546"/>
      <c r="BD1417" s="548" t="s">
        <v>907</v>
      </c>
      <c r="BE1417" s="549"/>
    </row>
    <row r="1418" spans="1:57" s="536" customFormat="1" ht="32" x14ac:dyDescent="0.2">
      <c r="A1418" s="544" t="s">
        <v>952</v>
      </c>
      <c r="B1418" s="545" t="s">
        <v>953</v>
      </c>
      <c r="C1418" s="546" t="s">
        <v>1152</v>
      </c>
      <c r="D1418" s="546">
        <v>1</v>
      </c>
      <c r="E1418" s="546"/>
      <c r="F1418" s="546"/>
      <c r="G1418" s="546"/>
      <c r="H1418" s="546"/>
      <c r="I1418" s="546"/>
      <c r="J1418" s="546"/>
      <c r="K1418" s="546"/>
      <c r="L1418" s="546">
        <v>1</v>
      </c>
      <c r="M1418" s="546"/>
      <c r="N1418" s="546"/>
      <c r="O1418" s="546"/>
      <c r="P1418" s="546"/>
      <c r="Q1418" s="546"/>
      <c r="R1418" s="546"/>
      <c r="S1418" s="546"/>
      <c r="T1418" s="546"/>
      <c r="U1418" s="546"/>
      <c r="V1418" s="546"/>
      <c r="W1418" s="546"/>
      <c r="X1418" s="554">
        <v>0</v>
      </c>
      <c r="Y1418" s="547"/>
      <c r="Z1418" s="547"/>
      <c r="AA1418" s="547"/>
      <c r="AB1418" s="547"/>
      <c r="AC1418" s="547"/>
      <c r="AD1418" s="547"/>
      <c r="AE1418" s="547"/>
      <c r="AF1418" s="547"/>
      <c r="AG1418" s="547"/>
      <c r="AH1418" s="547"/>
      <c r="AI1418" s="547"/>
      <c r="AJ1418" s="547"/>
      <c r="AK1418" s="547"/>
      <c r="AL1418" s="547"/>
      <c r="AM1418" s="546"/>
      <c r="AN1418" s="546"/>
      <c r="AO1418" s="546"/>
      <c r="AP1418" s="546"/>
      <c r="AQ1418" s="546"/>
      <c r="AR1418" s="546"/>
      <c r="AS1418" s="546"/>
      <c r="AT1418" s="546"/>
      <c r="AU1418" s="546"/>
      <c r="AV1418" s="546"/>
      <c r="AW1418" s="546"/>
      <c r="AX1418" s="546"/>
      <c r="AY1418" s="546"/>
      <c r="AZ1418" s="546"/>
      <c r="BA1418" s="546"/>
      <c r="BB1418" s="546"/>
      <c r="BC1418" s="546"/>
      <c r="BD1418" s="548" t="s">
        <v>954</v>
      </c>
      <c r="BE1418" s="549" t="s">
        <v>955</v>
      </c>
    </row>
    <row r="1419" spans="1:57" s="536" customFormat="1" x14ac:dyDescent="0.2">
      <c r="A1419" s="544" t="s">
        <v>956</v>
      </c>
      <c r="B1419" s="545" t="s">
        <v>957</v>
      </c>
      <c r="C1419" s="546" t="s">
        <v>1152</v>
      </c>
      <c r="D1419" s="546">
        <v>1.4</v>
      </c>
      <c r="E1419" s="546"/>
      <c r="F1419" s="546"/>
      <c r="G1419" s="546"/>
      <c r="H1419" s="546"/>
      <c r="I1419" s="546"/>
      <c r="J1419" s="546"/>
      <c r="K1419" s="546"/>
      <c r="L1419" s="546">
        <v>1.4</v>
      </c>
      <c r="M1419" s="546"/>
      <c r="N1419" s="546"/>
      <c r="O1419" s="546"/>
      <c r="P1419" s="546"/>
      <c r="Q1419" s="546"/>
      <c r="R1419" s="546"/>
      <c r="S1419" s="546"/>
      <c r="T1419" s="546"/>
      <c r="U1419" s="546"/>
      <c r="V1419" s="546"/>
      <c r="W1419" s="546"/>
      <c r="X1419" s="554">
        <v>0</v>
      </c>
      <c r="Y1419" s="547"/>
      <c r="Z1419" s="547"/>
      <c r="AA1419" s="547"/>
      <c r="AB1419" s="547"/>
      <c r="AC1419" s="547"/>
      <c r="AD1419" s="547"/>
      <c r="AE1419" s="547"/>
      <c r="AF1419" s="547"/>
      <c r="AG1419" s="547"/>
      <c r="AH1419" s="547"/>
      <c r="AI1419" s="547"/>
      <c r="AJ1419" s="547"/>
      <c r="AK1419" s="547"/>
      <c r="AL1419" s="547"/>
      <c r="AM1419" s="546"/>
      <c r="AN1419" s="546"/>
      <c r="AO1419" s="546"/>
      <c r="AP1419" s="546"/>
      <c r="AQ1419" s="546"/>
      <c r="AR1419" s="546"/>
      <c r="AS1419" s="546"/>
      <c r="AT1419" s="546"/>
      <c r="AU1419" s="546"/>
      <c r="AV1419" s="546"/>
      <c r="AW1419" s="546"/>
      <c r="AX1419" s="546"/>
      <c r="AY1419" s="546"/>
      <c r="AZ1419" s="546"/>
      <c r="BA1419" s="546"/>
      <c r="BB1419" s="546"/>
      <c r="BC1419" s="546"/>
      <c r="BD1419" s="548" t="s">
        <v>954</v>
      </c>
      <c r="BE1419" s="549" t="s">
        <v>958</v>
      </c>
    </row>
    <row r="1420" spans="1:57" s="536" customFormat="1" ht="32" x14ac:dyDescent="0.2">
      <c r="A1420" s="544" t="s">
        <v>959</v>
      </c>
      <c r="B1420" s="545" t="s">
        <v>960</v>
      </c>
      <c r="C1420" s="546" t="s">
        <v>1152</v>
      </c>
      <c r="D1420" s="546">
        <v>0.6</v>
      </c>
      <c r="E1420" s="546"/>
      <c r="F1420" s="546"/>
      <c r="G1420" s="546"/>
      <c r="H1420" s="546"/>
      <c r="I1420" s="546"/>
      <c r="J1420" s="546"/>
      <c r="K1420" s="546"/>
      <c r="L1420" s="546">
        <v>0.6</v>
      </c>
      <c r="M1420" s="546"/>
      <c r="N1420" s="546"/>
      <c r="O1420" s="546"/>
      <c r="P1420" s="546"/>
      <c r="Q1420" s="546"/>
      <c r="R1420" s="546"/>
      <c r="S1420" s="546"/>
      <c r="T1420" s="546"/>
      <c r="U1420" s="546"/>
      <c r="V1420" s="546"/>
      <c r="W1420" s="546"/>
      <c r="X1420" s="554">
        <v>0</v>
      </c>
      <c r="Y1420" s="547"/>
      <c r="Z1420" s="547"/>
      <c r="AA1420" s="547"/>
      <c r="AB1420" s="547"/>
      <c r="AC1420" s="547"/>
      <c r="AD1420" s="547"/>
      <c r="AE1420" s="547"/>
      <c r="AF1420" s="547"/>
      <c r="AG1420" s="547"/>
      <c r="AH1420" s="547"/>
      <c r="AI1420" s="547"/>
      <c r="AJ1420" s="547"/>
      <c r="AK1420" s="547"/>
      <c r="AL1420" s="547"/>
      <c r="AM1420" s="546"/>
      <c r="AN1420" s="546"/>
      <c r="AO1420" s="546"/>
      <c r="AP1420" s="546"/>
      <c r="AQ1420" s="546"/>
      <c r="AR1420" s="546"/>
      <c r="AS1420" s="546"/>
      <c r="AT1420" s="546"/>
      <c r="AU1420" s="546"/>
      <c r="AV1420" s="546"/>
      <c r="AW1420" s="546"/>
      <c r="AX1420" s="546"/>
      <c r="AY1420" s="546"/>
      <c r="AZ1420" s="546"/>
      <c r="BA1420" s="546"/>
      <c r="BB1420" s="546"/>
      <c r="BC1420" s="546"/>
      <c r="BD1420" s="548" t="s">
        <v>954</v>
      </c>
      <c r="BE1420" s="549"/>
    </row>
    <row r="1421" spans="1:57" s="536" customFormat="1" ht="32" x14ac:dyDescent="0.2">
      <c r="A1421" s="544" t="s">
        <v>961</v>
      </c>
      <c r="B1421" s="545" t="s">
        <v>962</v>
      </c>
      <c r="C1421" s="546" t="s">
        <v>1152</v>
      </c>
      <c r="D1421" s="546">
        <v>0.23</v>
      </c>
      <c r="E1421" s="546"/>
      <c r="F1421" s="546"/>
      <c r="G1421" s="546"/>
      <c r="H1421" s="546">
        <v>0.23</v>
      </c>
      <c r="I1421" s="546"/>
      <c r="J1421" s="546"/>
      <c r="K1421" s="546"/>
      <c r="L1421" s="546"/>
      <c r="M1421" s="546"/>
      <c r="N1421" s="546"/>
      <c r="O1421" s="546"/>
      <c r="P1421" s="546"/>
      <c r="Q1421" s="546"/>
      <c r="R1421" s="546"/>
      <c r="S1421" s="546"/>
      <c r="T1421" s="546"/>
      <c r="U1421" s="546"/>
      <c r="V1421" s="546"/>
      <c r="W1421" s="546"/>
      <c r="X1421" s="554">
        <v>0</v>
      </c>
      <c r="Y1421" s="547"/>
      <c r="Z1421" s="547"/>
      <c r="AA1421" s="547"/>
      <c r="AB1421" s="547"/>
      <c r="AC1421" s="547"/>
      <c r="AD1421" s="547"/>
      <c r="AE1421" s="547"/>
      <c r="AF1421" s="547"/>
      <c r="AG1421" s="547"/>
      <c r="AH1421" s="547"/>
      <c r="AI1421" s="547"/>
      <c r="AJ1421" s="547"/>
      <c r="AK1421" s="547"/>
      <c r="AL1421" s="547"/>
      <c r="AM1421" s="546"/>
      <c r="AN1421" s="546"/>
      <c r="AO1421" s="546"/>
      <c r="AP1421" s="546"/>
      <c r="AQ1421" s="546"/>
      <c r="AR1421" s="546"/>
      <c r="AS1421" s="546"/>
      <c r="AT1421" s="546"/>
      <c r="AU1421" s="546"/>
      <c r="AV1421" s="546"/>
      <c r="AW1421" s="546"/>
      <c r="AX1421" s="546"/>
      <c r="AY1421" s="546"/>
      <c r="AZ1421" s="546"/>
      <c r="BA1421" s="546"/>
      <c r="BB1421" s="546"/>
      <c r="BC1421" s="546"/>
      <c r="BD1421" s="548" t="s">
        <v>902</v>
      </c>
      <c r="BE1421" s="549"/>
    </row>
    <row r="1422" spans="1:57" s="536" customFormat="1" ht="32" x14ac:dyDescent="0.2">
      <c r="A1422" s="544" t="s">
        <v>963</v>
      </c>
      <c r="B1422" s="545" t="s">
        <v>964</v>
      </c>
      <c r="C1422" s="546" t="s">
        <v>1152</v>
      </c>
      <c r="D1422" s="546">
        <v>2.4</v>
      </c>
      <c r="E1422" s="546"/>
      <c r="F1422" s="546"/>
      <c r="G1422" s="546"/>
      <c r="H1422" s="546">
        <v>1.42</v>
      </c>
      <c r="I1422" s="546"/>
      <c r="J1422" s="546"/>
      <c r="K1422" s="546"/>
      <c r="L1422" s="546">
        <v>0.98</v>
      </c>
      <c r="M1422" s="546"/>
      <c r="N1422" s="546"/>
      <c r="O1422" s="546"/>
      <c r="P1422" s="546"/>
      <c r="Q1422" s="546"/>
      <c r="R1422" s="546"/>
      <c r="S1422" s="546"/>
      <c r="T1422" s="546"/>
      <c r="U1422" s="546"/>
      <c r="V1422" s="546"/>
      <c r="W1422" s="546"/>
      <c r="X1422" s="554">
        <v>0</v>
      </c>
      <c r="Y1422" s="547"/>
      <c r="Z1422" s="547"/>
      <c r="AA1422" s="547"/>
      <c r="AB1422" s="547"/>
      <c r="AC1422" s="547"/>
      <c r="AD1422" s="547"/>
      <c r="AE1422" s="547"/>
      <c r="AF1422" s="547"/>
      <c r="AG1422" s="547"/>
      <c r="AH1422" s="547"/>
      <c r="AI1422" s="547"/>
      <c r="AJ1422" s="547"/>
      <c r="AK1422" s="547"/>
      <c r="AL1422" s="547"/>
      <c r="AM1422" s="546"/>
      <c r="AN1422" s="546"/>
      <c r="AO1422" s="546"/>
      <c r="AP1422" s="546"/>
      <c r="AQ1422" s="546"/>
      <c r="AR1422" s="546"/>
      <c r="AS1422" s="546"/>
      <c r="AT1422" s="546"/>
      <c r="AU1422" s="546"/>
      <c r="AV1422" s="546"/>
      <c r="AW1422" s="546"/>
      <c r="AX1422" s="546"/>
      <c r="AY1422" s="546"/>
      <c r="AZ1422" s="546"/>
      <c r="BA1422" s="546"/>
      <c r="BB1422" s="546"/>
      <c r="BC1422" s="546"/>
      <c r="BD1422" s="548" t="s">
        <v>902</v>
      </c>
      <c r="BE1422" s="549" t="s">
        <v>965</v>
      </c>
    </row>
    <row r="1423" spans="1:57" s="536" customFormat="1" x14ac:dyDescent="0.2">
      <c r="A1423" s="544" t="s">
        <v>966</v>
      </c>
      <c r="B1423" s="545" t="s">
        <v>967</v>
      </c>
      <c r="C1423" s="546" t="s">
        <v>1152</v>
      </c>
      <c r="D1423" s="546">
        <v>0.2</v>
      </c>
      <c r="E1423" s="546"/>
      <c r="F1423" s="546"/>
      <c r="G1423" s="546"/>
      <c r="H1423" s="546">
        <v>0.1</v>
      </c>
      <c r="I1423" s="546"/>
      <c r="J1423" s="546"/>
      <c r="K1423" s="546"/>
      <c r="L1423" s="546"/>
      <c r="M1423" s="546"/>
      <c r="N1423" s="546"/>
      <c r="O1423" s="546"/>
      <c r="P1423" s="546"/>
      <c r="Q1423" s="546"/>
      <c r="R1423" s="546"/>
      <c r="S1423" s="546"/>
      <c r="T1423" s="546"/>
      <c r="U1423" s="546"/>
      <c r="V1423" s="546"/>
      <c r="W1423" s="546"/>
      <c r="X1423" s="554">
        <v>0</v>
      </c>
      <c r="Y1423" s="547"/>
      <c r="Z1423" s="547"/>
      <c r="AA1423" s="547"/>
      <c r="AB1423" s="547"/>
      <c r="AC1423" s="547"/>
      <c r="AD1423" s="547"/>
      <c r="AE1423" s="547"/>
      <c r="AF1423" s="547"/>
      <c r="AG1423" s="547"/>
      <c r="AH1423" s="547"/>
      <c r="AI1423" s="547"/>
      <c r="AJ1423" s="547"/>
      <c r="AK1423" s="547"/>
      <c r="AL1423" s="547"/>
      <c r="AM1423" s="546"/>
      <c r="AN1423" s="546"/>
      <c r="AO1423" s="546"/>
      <c r="AP1423" s="546"/>
      <c r="AQ1423" s="546"/>
      <c r="AR1423" s="546"/>
      <c r="AS1423" s="546"/>
      <c r="AT1423" s="546"/>
      <c r="AU1423" s="546"/>
      <c r="AV1423" s="546"/>
      <c r="AW1423" s="546"/>
      <c r="AX1423" s="546"/>
      <c r="AY1423" s="546"/>
      <c r="AZ1423" s="546"/>
      <c r="BA1423" s="546">
        <v>0.1</v>
      </c>
      <c r="BB1423" s="546"/>
      <c r="BC1423" s="546"/>
      <c r="BD1423" s="548" t="s">
        <v>902</v>
      </c>
      <c r="BE1423" s="549"/>
    </row>
    <row r="1424" spans="1:57" s="536" customFormat="1" x14ac:dyDescent="0.2">
      <c r="A1424" s="544" t="s">
        <v>968</v>
      </c>
      <c r="B1424" s="545" t="s">
        <v>969</v>
      </c>
      <c r="C1424" s="546" t="s">
        <v>1152</v>
      </c>
      <c r="D1424" s="546">
        <v>1.5</v>
      </c>
      <c r="E1424" s="546"/>
      <c r="F1424" s="546"/>
      <c r="G1424" s="546"/>
      <c r="H1424" s="546">
        <v>1.5</v>
      </c>
      <c r="I1424" s="546"/>
      <c r="J1424" s="546"/>
      <c r="K1424" s="546"/>
      <c r="L1424" s="546"/>
      <c r="M1424" s="546"/>
      <c r="N1424" s="546"/>
      <c r="O1424" s="546"/>
      <c r="P1424" s="546"/>
      <c r="Q1424" s="546"/>
      <c r="R1424" s="546"/>
      <c r="S1424" s="546"/>
      <c r="T1424" s="546"/>
      <c r="U1424" s="546"/>
      <c r="V1424" s="546"/>
      <c r="W1424" s="546"/>
      <c r="X1424" s="554">
        <v>0</v>
      </c>
      <c r="Y1424" s="547"/>
      <c r="Z1424" s="547"/>
      <c r="AA1424" s="547"/>
      <c r="AB1424" s="547"/>
      <c r="AC1424" s="547"/>
      <c r="AD1424" s="547"/>
      <c r="AE1424" s="547"/>
      <c r="AF1424" s="547"/>
      <c r="AG1424" s="547"/>
      <c r="AH1424" s="547"/>
      <c r="AI1424" s="547"/>
      <c r="AJ1424" s="547"/>
      <c r="AK1424" s="547"/>
      <c r="AL1424" s="547"/>
      <c r="AM1424" s="546"/>
      <c r="AN1424" s="546"/>
      <c r="AO1424" s="546"/>
      <c r="AP1424" s="546"/>
      <c r="AQ1424" s="546"/>
      <c r="AR1424" s="546"/>
      <c r="AS1424" s="546"/>
      <c r="AT1424" s="546"/>
      <c r="AU1424" s="546"/>
      <c r="AV1424" s="546"/>
      <c r="AW1424" s="546"/>
      <c r="AX1424" s="546"/>
      <c r="AY1424" s="546"/>
      <c r="AZ1424" s="546"/>
      <c r="BA1424" s="546"/>
      <c r="BB1424" s="546"/>
      <c r="BC1424" s="546"/>
      <c r="BD1424" s="548" t="s">
        <v>889</v>
      </c>
      <c r="BE1424" s="549"/>
    </row>
    <row r="1425" spans="1:57" s="536" customFormat="1" ht="80" x14ac:dyDescent="0.2">
      <c r="A1425" s="544" t="s">
        <v>970</v>
      </c>
      <c r="B1425" s="545" t="s">
        <v>971</v>
      </c>
      <c r="C1425" s="546" t="s">
        <v>1152</v>
      </c>
      <c r="D1425" s="546">
        <v>8.26</v>
      </c>
      <c r="E1425" s="546">
        <v>0.01</v>
      </c>
      <c r="F1425" s="546"/>
      <c r="G1425" s="546"/>
      <c r="H1425" s="546">
        <v>4.04</v>
      </c>
      <c r="I1425" s="546"/>
      <c r="J1425" s="546"/>
      <c r="K1425" s="546"/>
      <c r="L1425" s="546">
        <v>3.5</v>
      </c>
      <c r="M1425" s="546"/>
      <c r="N1425" s="546"/>
      <c r="O1425" s="546"/>
      <c r="P1425" s="546"/>
      <c r="Q1425" s="546"/>
      <c r="R1425" s="546"/>
      <c r="S1425" s="546"/>
      <c r="T1425" s="546"/>
      <c r="U1425" s="546"/>
      <c r="V1425" s="546"/>
      <c r="W1425" s="546"/>
      <c r="X1425" s="554">
        <v>0</v>
      </c>
      <c r="Y1425" s="547"/>
      <c r="Z1425" s="547"/>
      <c r="AA1425" s="547"/>
      <c r="AB1425" s="547"/>
      <c r="AC1425" s="547"/>
      <c r="AD1425" s="547"/>
      <c r="AE1425" s="547"/>
      <c r="AF1425" s="547"/>
      <c r="AG1425" s="547"/>
      <c r="AH1425" s="547"/>
      <c r="AI1425" s="547"/>
      <c r="AJ1425" s="547"/>
      <c r="AK1425" s="547"/>
      <c r="AL1425" s="547"/>
      <c r="AM1425" s="546"/>
      <c r="AN1425" s="546"/>
      <c r="AO1425" s="546"/>
      <c r="AP1425" s="546"/>
      <c r="AQ1425" s="546"/>
      <c r="AR1425" s="546"/>
      <c r="AS1425" s="546"/>
      <c r="AT1425" s="546"/>
      <c r="AU1425" s="546"/>
      <c r="AV1425" s="546"/>
      <c r="AW1425" s="546"/>
      <c r="AX1425" s="546"/>
      <c r="AY1425" s="546"/>
      <c r="AZ1425" s="546"/>
      <c r="BA1425" s="546"/>
      <c r="BB1425" s="546">
        <v>0.71</v>
      </c>
      <c r="BC1425" s="546"/>
      <c r="BD1425" s="548" t="s">
        <v>972</v>
      </c>
      <c r="BE1425" s="549" t="s">
        <v>973</v>
      </c>
    </row>
    <row r="1426" spans="1:57" s="536" customFormat="1" x14ac:dyDescent="0.2">
      <c r="A1426" s="544" t="s">
        <v>974</v>
      </c>
      <c r="B1426" s="545" t="s">
        <v>926</v>
      </c>
      <c r="C1426" s="546" t="s">
        <v>1152</v>
      </c>
      <c r="D1426" s="546">
        <v>1.45</v>
      </c>
      <c r="E1426" s="546"/>
      <c r="F1426" s="546"/>
      <c r="G1426" s="546"/>
      <c r="H1426" s="546">
        <v>1</v>
      </c>
      <c r="I1426" s="546"/>
      <c r="J1426" s="546"/>
      <c r="K1426" s="546"/>
      <c r="L1426" s="546">
        <v>0.45</v>
      </c>
      <c r="M1426" s="546"/>
      <c r="N1426" s="546"/>
      <c r="O1426" s="546"/>
      <c r="P1426" s="546"/>
      <c r="Q1426" s="546"/>
      <c r="R1426" s="546"/>
      <c r="S1426" s="546"/>
      <c r="T1426" s="546"/>
      <c r="U1426" s="546"/>
      <c r="V1426" s="546"/>
      <c r="W1426" s="546"/>
      <c r="X1426" s="554">
        <v>0</v>
      </c>
      <c r="Y1426" s="547"/>
      <c r="Z1426" s="547"/>
      <c r="AA1426" s="547"/>
      <c r="AB1426" s="547"/>
      <c r="AC1426" s="547"/>
      <c r="AD1426" s="547"/>
      <c r="AE1426" s="547"/>
      <c r="AF1426" s="547"/>
      <c r="AG1426" s="547"/>
      <c r="AH1426" s="547"/>
      <c r="AI1426" s="547"/>
      <c r="AJ1426" s="547"/>
      <c r="AK1426" s="547"/>
      <c r="AL1426" s="547"/>
      <c r="AM1426" s="546"/>
      <c r="AN1426" s="546"/>
      <c r="AO1426" s="546"/>
      <c r="AP1426" s="546"/>
      <c r="AQ1426" s="546"/>
      <c r="AR1426" s="546"/>
      <c r="AS1426" s="546"/>
      <c r="AT1426" s="546"/>
      <c r="AU1426" s="546"/>
      <c r="AV1426" s="546"/>
      <c r="AW1426" s="546"/>
      <c r="AX1426" s="546"/>
      <c r="AY1426" s="546"/>
      <c r="AZ1426" s="546"/>
      <c r="BA1426" s="546"/>
      <c r="BB1426" s="546"/>
      <c r="BC1426" s="546"/>
      <c r="BD1426" s="548" t="s">
        <v>972</v>
      </c>
      <c r="BE1426" s="549"/>
    </row>
    <row r="1427" spans="1:57" s="536" customFormat="1" ht="32" x14ac:dyDescent="0.2">
      <c r="A1427" s="544" t="s">
        <v>975</v>
      </c>
      <c r="B1427" s="545" t="s">
        <v>976</v>
      </c>
      <c r="C1427" s="546" t="s">
        <v>1152</v>
      </c>
      <c r="D1427" s="546">
        <v>1.8</v>
      </c>
      <c r="E1427" s="546">
        <v>0.02</v>
      </c>
      <c r="F1427" s="546"/>
      <c r="G1427" s="546"/>
      <c r="H1427" s="546">
        <v>1.78</v>
      </c>
      <c r="I1427" s="546"/>
      <c r="J1427" s="546"/>
      <c r="K1427" s="546"/>
      <c r="L1427" s="546"/>
      <c r="M1427" s="546"/>
      <c r="N1427" s="546"/>
      <c r="O1427" s="546"/>
      <c r="P1427" s="546"/>
      <c r="Q1427" s="546"/>
      <c r="R1427" s="546"/>
      <c r="S1427" s="546"/>
      <c r="T1427" s="546"/>
      <c r="U1427" s="546"/>
      <c r="V1427" s="546"/>
      <c r="W1427" s="546"/>
      <c r="X1427" s="554">
        <v>0</v>
      </c>
      <c r="Y1427" s="547"/>
      <c r="Z1427" s="547"/>
      <c r="AA1427" s="547"/>
      <c r="AB1427" s="547"/>
      <c r="AC1427" s="547"/>
      <c r="AD1427" s="547"/>
      <c r="AE1427" s="547"/>
      <c r="AF1427" s="547"/>
      <c r="AG1427" s="547"/>
      <c r="AH1427" s="547"/>
      <c r="AI1427" s="547"/>
      <c r="AJ1427" s="547"/>
      <c r="AK1427" s="547"/>
      <c r="AL1427" s="547"/>
      <c r="AM1427" s="546"/>
      <c r="AN1427" s="546"/>
      <c r="AO1427" s="546"/>
      <c r="AP1427" s="546"/>
      <c r="AQ1427" s="546"/>
      <c r="AR1427" s="546"/>
      <c r="AS1427" s="546"/>
      <c r="AT1427" s="546"/>
      <c r="AU1427" s="546"/>
      <c r="AV1427" s="546"/>
      <c r="AW1427" s="546"/>
      <c r="AX1427" s="546"/>
      <c r="AY1427" s="546"/>
      <c r="AZ1427" s="546"/>
      <c r="BA1427" s="546"/>
      <c r="BB1427" s="546"/>
      <c r="BC1427" s="546"/>
      <c r="BD1427" s="548" t="s">
        <v>977</v>
      </c>
      <c r="BE1427" s="549" t="s">
        <v>978</v>
      </c>
    </row>
    <row r="1428" spans="1:57" s="536" customFormat="1" x14ac:dyDescent="0.2">
      <c r="A1428" s="544" t="s">
        <v>979</v>
      </c>
      <c r="B1428" s="545" t="s">
        <v>980</v>
      </c>
      <c r="C1428" s="546" t="s">
        <v>1152</v>
      </c>
      <c r="D1428" s="546">
        <v>0.5</v>
      </c>
      <c r="E1428" s="546">
        <v>0.2</v>
      </c>
      <c r="F1428" s="546"/>
      <c r="G1428" s="546"/>
      <c r="H1428" s="546">
        <v>0.3</v>
      </c>
      <c r="I1428" s="546"/>
      <c r="J1428" s="546"/>
      <c r="K1428" s="546"/>
      <c r="L1428" s="546"/>
      <c r="M1428" s="546"/>
      <c r="N1428" s="546"/>
      <c r="O1428" s="546"/>
      <c r="P1428" s="546"/>
      <c r="Q1428" s="546"/>
      <c r="R1428" s="546"/>
      <c r="S1428" s="546"/>
      <c r="T1428" s="546"/>
      <c r="U1428" s="546"/>
      <c r="V1428" s="546"/>
      <c r="W1428" s="546"/>
      <c r="X1428" s="554">
        <v>0</v>
      </c>
      <c r="Y1428" s="547"/>
      <c r="Z1428" s="547"/>
      <c r="AA1428" s="547"/>
      <c r="AB1428" s="547"/>
      <c r="AC1428" s="547"/>
      <c r="AD1428" s="547"/>
      <c r="AE1428" s="547"/>
      <c r="AF1428" s="547"/>
      <c r="AG1428" s="547"/>
      <c r="AH1428" s="547"/>
      <c r="AI1428" s="547"/>
      <c r="AJ1428" s="547"/>
      <c r="AK1428" s="547"/>
      <c r="AL1428" s="547"/>
      <c r="AM1428" s="546"/>
      <c r="AN1428" s="546"/>
      <c r="AO1428" s="546"/>
      <c r="AP1428" s="546"/>
      <c r="AQ1428" s="546"/>
      <c r="AR1428" s="546"/>
      <c r="AS1428" s="546"/>
      <c r="AT1428" s="546"/>
      <c r="AU1428" s="546"/>
      <c r="AV1428" s="546"/>
      <c r="AW1428" s="546"/>
      <c r="AX1428" s="546"/>
      <c r="AY1428" s="546"/>
      <c r="AZ1428" s="546"/>
      <c r="BA1428" s="546"/>
      <c r="BB1428" s="546"/>
      <c r="BC1428" s="546"/>
      <c r="BD1428" s="548" t="s">
        <v>977</v>
      </c>
      <c r="BE1428" s="549"/>
    </row>
    <row r="1429" spans="1:57" s="536" customFormat="1" ht="32" x14ac:dyDescent="0.2">
      <c r="A1429" s="544" t="s">
        <v>981</v>
      </c>
      <c r="B1429" s="545" t="s">
        <v>982</v>
      </c>
      <c r="C1429" s="546" t="s">
        <v>1152</v>
      </c>
      <c r="D1429" s="546">
        <v>0.2</v>
      </c>
      <c r="E1429" s="546"/>
      <c r="F1429" s="546"/>
      <c r="G1429" s="546"/>
      <c r="H1429" s="546">
        <v>0.2</v>
      </c>
      <c r="I1429" s="546"/>
      <c r="J1429" s="546"/>
      <c r="K1429" s="546"/>
      <c r="L1429" s="546"/>
      <c r="M1429" s="546"/>
      <c r="N1429" s="546"/>
      <c r="O1429" s="546"/>
      <c r="P1429" s="546"/>
      <c r="Q1429" s="546"/>
      <c r="R1429" s="546"/>
      <c r="S1429" s="546"/>
      <c r="T1429" s="546"/>
      <c r="U1429" s="546"/>
      <c r="V1429" s="546"/>
      <c r="W1429" s="546"/>
      <c r="X1429" s="554">
        <v>0</v>
      </c>
      <c r="Y1429" s="547"/>
      <c r="Z1429" s="547"/>
      <c r="AA1429" s="547"/>
      <c r="AB1429" s="547"/>
      <c r="AC1429" s="547"/>
      <c r="AD1429" s="547"/>
      <c r="AE1429" s="547"/>
      <c r="AF1429" s="547"/>
      <c r="AG1429" s="547"/>
      <c r="AH1429" s="547"/>
      <c r="AI1429" s="547"/>
      <c r="AJ1429" s="547"/>
      <c r="AK1429" s="547"/>
      <c r="AL1429" s="547"/>
      <c r="AM1429" s="546"/>
      <c r="AN1429" s="546"/>
      <c r="AO1429" s="546"/>
      <c r="AP1429" s="546"/>
      <c r="AQ1429" s="546"/>
      <c r="AR1429" s="546"/>
      <c r="AS1429" s="546"/>
      <c r="AT1429" s="546"/>
      <c r="AU1429" s="546"/>
      <c r="AV1429" s="546"/>
      <c r="AW1429" s="546"/>
      <c r="AX1429" s="546"/>
      <c r="AY1429" s="546"/>
      <c r="AZ1429" s="546"/>
      <c r="BA1429" s="546"/>
      <c r="BB1429" s="546"/>
      <c r="BC1429" s="546"/>
      <c r="BD1429" s="548" t="s">
        <v>977</v>
      </c>
      <c r="BE1429" s="549"/>
    </row>
    <row r="1430" spans="1:57" s="536" customFormat="1" ht="32" x14ac:dyDescent="0.2">
      <c r="A1430" s="544" t="s">
        <v>983</v>
      </c>
      <c r="B1430" s="545" t="s">
        <v>984</v>
      </c>
      <c r="C1430" s="546" t="s">
        <v>1152</v>
      </c>
      <c r="D1430" s="546">
        <v>1.28</v>
      </c>
      <c r="E1430" s="546"/>
      <c r="F1430" s="546"/>
      <c r="G1430" s="546"/>
      <c r="H1430" s="546"/>
      <c r="I1430" s="546"/>
      <c r="J1430" s="546"/>
      <c r="K1430" s="546"/>
      <c r="L1430" s="546">
        <v>1.28</v>
      </c>
      <c r="M1430" s="546"/>
      <c r="N1430" s="546"/>
      <c r="O1430" s="546"/>
      <c r="P1430" s="546"/>
      <c r="Q1430" s="546"/>
      <c r="R1430" s="546"/>
      <c r="S1430" s="546"/>
      <c r="T1430" s="546"/>
      <c r="U1430" s="546"/>
      <c r="V1430" s="546"/>
      <c r="W1430" s="546"/>
      <c r="X1430" s="554">
        <v>0</v>
      </c>
      <c r="Y1430" s="547"/>
      <c r="Z1430" s="547"/>
      <c r="AA1430" s="547"/>
      <c r="AB1430" s="547"/>
      <c r="AC1430" s="547"/>
      <c r="AD1430" s="547"/>
      <c r="AE1430" s="547"/>
      <c r="AF1430" s="547"/>
      <c r="AG1430" s="547"/>
      <c r="AH1430" s="547"/>
      <c r="AI1430" s="547"/>
      <c r="AJ1430" s="547"/>
      <c r="AK1430" s="547"/>
      <c r="AL1430" s="547"/>
      <c r="AM1430" s="546"/>
      <c r="AN1430" s="546"/>
      <c r="AO1430" s="546"/>
      <c r="AP1430" s="546"/>
      <c r="AQ1430" s="546"/>
      <c r="AR1430" s="546"/>
      <c r="AS1430" s="546"/>
      <c r="AT1430" s="546"/>
      <c r="AU1430" s="546"/>
      <c r="AV1430" s="546"/>
      <c r="AW1430" s="546"/>
      <c r="AX1430" s="546"/>
      <c r="AY1430" s="546"/>
      <c r="AZ1430" s="546"/>
      <c r="BA1430" s="546"/>
      <c r="BB1430" s="546"/>
      <c r="BC1430" s="546"/>
      <c r="BD1430" s="548" t="s">
        <v>977</v>
      </c>
      <c r="BE1430" s="549"/>
    </row>
    <row r="1431" spans="1:57" s="536" customFormat="1" ht="48" x14ac:dyDescent="0.2">
      <c r="A1431" s="544" t="s">
        <v>985</v>
      </c>
      <c r="B1431" s="545" t="s">
        <v>986</v>
      </c>
      <c r="C1431" s="546" t="s">
        <v>1152</v>
      </c>
      <c r="D1431" s="546">
        <v>1.42</v>
      </c>
      <c r="E1431" s="546"/>
      <c r="F1431" s="546"/>
      <c r="G1431" s="546"/>
      <c r="H1431" s="546">
        <v>0.42</v>
      </c>
      <c r="I1431" s="546">
        <v>0.3</v>
      </c>
      <c r="J1431" s="546"/>
      <c r="K1431" s="546"/>
      <c r="L1431" s="546">
        <v>0.7</v>
      </c>
      <c r="M1431" s="546"/>
      <c r="N1431" s="546"/>
      <c r="O1431" s="546"/>
      <c r="P1431" s="546"/>
      <c r="Q1431" s="546"/>
      <c r="R1431" s="546"/>
      <c r="S1431" s="546"/>
      <c r="T1431" s="546"/>
      <c r="U1431" s="546"/>
      <c r="V1431" s="546"/>
      <c r="W1431" s="546"/>
      <c r="X1431" s="554">
        <v>0</v>
      </c>
      <c r="Y1431" s="547"/>
      <c r="Z1431" s="547"/>
      <c r="AA1431" s="547"/>
      <c r="AB1431" s="547"/>
      <c r="AC1431" s="547"/>
      <c r="AD1431" s="547"/>
      <c r="AE1431" s="547"/>
      <c r="AF1431" s="547"/>
      <c r="AG1431" s="547"/>
      <c r="AH1431" s="547"/>
      <c r="AI1431" s="547"/>
      <c r="AJ1431" s="547"/>
      <c r="AK1431" s="547"/>
      <c r="AL1431" s="547"/>
      <c r="AM1431" s="546"/>
      <c r="AN1431" s="546"/>
      <c r="AO1431" s="546"/>
      <c r="AP1431" s="546"/>
      <c r="AQ1431" s="546"/>
      <c r="AR1431" s="546"/>
      <c r="AS1431" s="546"/>
      <c r="AT1431" s="546"/>
      <c r="AU1431" s="546"/>
      <c r="AV1431" s="546"/>
      <c r="AW1431" s="546"/>
      <c r="AX1431" s="546"/>
      <c r="AY1431" s="546"/>
      <c r="AZ1431" s="546"/>
      <c r="BA1431" s="546"/>
      <c r="BB1431" s="546"/>
      <c r="BC1431" s="546"/>
      <c r="BD1431" s="548" t="s">
        <v>977</v>
      </c>
      <c r="BE1431" s="549"/>
    </row>
    <row r="1432" spans="1:57" s="536" customFormat="1" x14ac:dyDescent="0.2">
      <c r="A1432" s="544" t="s">
        <v>987</v>
      </c>
      <c r="B1432" s="545" t="s">
        <v>988</v>
      </c>
      <c r="C1432" s="546" t="s">
        <v>1152</v>
      </c>
      <c r="D1432" s="546">
        <v>2</v>
      </c>
      <c r="E1432" s="546"/>
      <c r="F1432" s="546"/>
      <c r="G1432" s="546"/>
      <c r="H1432" s="546">
        <v>2</v>
      </c>
      <c r="I1432" s="546"/>
      <c r="J1432" s="546"/>
      <c r="K1432" s="546"/>
      <c r="L1432" s="546"/>
      <c r="M1432" s="546"/>
      <c r="N1432" s="546"/>
      <c r="O1432" s="546"/>
      <c r="P1432" s="546"/>
      <c r="Q1432" s="546"/>
      <c r="R1432" s="546"/>
      <c r="S1432" s="546"/>
      <c r="T1432" s="546"/>
      <c r="U1432" s="546"/>
      <c r="V1432" s="546"/>
      <c r="W1432" s="546"/>
      <c r="X1432" s="554">
        <v>0</v>
      </c>
      <c r="Y1432" s="547"/>
      <c r="Z1432" s="547"/>
      <c r="AA1432" s="547"/>
      <c r="AB1432" s="547"/>
      <c r="AC1432" s="547"/>
      <c r="AD1432" s="547"/>
      <c r="AE1432" s="547"/>
      <c r="AF1432" s="547"/>
      <c r="AG1432" s="547"/>
      <c r="AH1432" s="547"/>
      <c r="AI1432" s="547"/>
      <c r="AJ1432" s="547"/>
      <c r="AK1432" s="547"/>
      <c r="AL1432" s="547"/>
      <c r="AM1432" s="546"/>
      <c r="AN1432" s="546"/>
      <c r="AO1432" s="546"/>
      <c r="AP1432" s="546"/>
      <c r="AQ1432" s="546"/>
      <c r="AR1432" s="546"/>
      <c r="AS1432" s="546"/>
      <c r="AT1432" s="546"/>
      <c r="AU1432" s="546"/>
      <c r="AV1432" s="546"/>
      <c r="AW1432" s="546"/>
      <c r="AX1432" s="546"/>
      <c r="AY1432" s="546"/>
      <c r="AZ1432" s="546"/>
      <c r="BA1432" s="546"/>
      <c r="BB1432" s="546"/>
      <c r="BC1432" s="546"/>
      <c r="BD1432" s="548" t="s">
        <v>875</v>
      </c>
      <c r="BE1432" s="549"/>
    </row>
    <row r="1433" spans="1:57" s="536" customFormat="1" ht="32" x14ac:dyDescent="0.2">
      <c r="A1433" s="544" t="s">
        <v>989</v>
      </c>
      <c r="B1433" s="545" t="s">
        <v>990</v>
      </c>
      <c r="C1433" s="546" t="s">
        <v>1152</v>
      </c>
      <c r="D1433" s="546">
        <v>0.42</v>
      </c>
      <c r="E1433" s="546"/>
      <c r="F1433" s="546"/>
      <c r="G1433" s="546"/>
      <c r="H1433" s="546">
        <v>0.42</v>
      </c>
      <c r="I1433" s="546"/>
      <c r="J1433" s="546"/>
      <c r="K1433" s="546"/>
      <c r="L1433" s="546"/>
      <c r="M1433" s="546"/>
      <c r="N1433" s="546"/>
      <c r="O1433" s="546"/>
      <c r="P1433" s="546"/>
      <c r="Q1433" s="546"/>
      <c r="R1433" s="546"/>
      <c r="S1433" s="546"/>
      <c r="T1433" s="546"/>
      <c r="U1433" s="546"/>
      <c r="V1433" s="546"/>
      <c r="W1433" s="546"/>
      <c r="X1433" s="554">
        <v>0</v>
      </c>
      <c r="Y1433" s="547"/>
      <c r="Z1433" s="547"/>
      <c r="AA1433" s="547"/>
      <c r="AB1433" s="547"/>
      <c r="AC1433" s="547"/>
      <c r="AD1433" s="547"/>
      <c r="AE1433" s="547"/>
      <c r="AF1433" s="547"/>
      <c r="AG1433" s="547"/>
      <c r="AH1433" s="547"/>
      <c r="AI1433" s="547"/>
      <c r="AJ1433" s="547"/>
      <c r="AK1433" s="547"/>
      <c r="AL1433" s="547"/>
      <c r="AM1433" s="546"/>
      <c r="AN1433" s="546"/>
      <c r="AO1433" s="546"/>
      <c r="AP1433" s="546"/>
      <c r="AQ1433" s="546"/>
      <c r="AR1433" s="546"/>
      <c r="AS1433" s="546"/>
      <c r="AT1433" s="546"/>
      <c r="AU1433" s="546"/>
      <c r="AV1433" s="546"/>
      <c r="AW1433" s="546"/>
      <c r="AX1433" s="546"/>
      <c r="AY1433" s="546"/>
      <c r="AZ1433" s="546"/>
      <c r="BA1433" s="546"/>
      <c r="BB1433" s="546"/>
      <c r="BC1433" s="546"/>
      <c r="BD1433" s="548" t="s">
        <v>875</v>
      </c>
      <c r="BE1433" s="549" t="s">
        <v>991</v>
      </c>
    </row>
    <row r="1434" spans="1:57" s="536" customFormat="1" x14ac:dyDescent="0.2">
      <c r="A1434" s="544" t="s">
        <v>992</v>
      </c>
      <c r="B1434" s="545" t="s">
        <v>993</v>
      </c>
      <c r="C1434" s="546" t="s">
        <v>1152</v>
      </c>
      <c r="D1434" s="546">
        <v>0.23</v>
      </c>
      <c r="E1434" s="546"/>
      <c r="F1434" s="546"/>
      <c r="G1434" s="546"/>
      <c r="H1434" s="546"/>
      <c r="I1434" s="546"/>
      <c r="J1434" s="546"/>
      <c r="K1434" s="546"/>
      <c r="L1434" s="546"/>
      <c r="M1434" s="546"/>
      <c r="N1434" s="546"/>
      <c r="O1434" s="546"/>
      <c r="P1434" s="546"/>
      <c r="Q1434" s="546"/>
      <c r="R1434" s="546"/>
      <c r="S1434" s="546"/>
      <c r="T1434" s="546"/>
      <c r="U1434" s="546"/>
      <c r="V1434" s="546"/>
      <c r="W1434" s="546"/>
      <c r="X1434" s="554">
        <v>0</v>
      </c>
      <c r="Y1434" s="547"/>
      <c r="Z1434" s="547"/>
      <c r="AA1434" s="547"/>
      <c r="AB1434" s="547"/>
      <c r="AC1434" s="547"/>
      <c r="AD1434" s="547"/>
      <c r="AE1434" s="547"/>
      <c r="AF1434" s="547"/>
      <c r="AG1434" s="547"/>
      <c r="AH1434" s="547"/>
      <c r="AI1434" s="547"/>
      <c r="AJ1434" s="547"/>
      <c r="AK1434" s="547"/>
      <c r="AL1434" s="547"/>
      <c r="AM1434" s="546"/>
      <c r="AN1434" s="546"/>
      <c r="AO1434" s="546"/>
      <c r="AP1434" s="546"/>
      <c r="AQ1434" s="546"/>
      <c r="AR1434" s="546"/>
      <c r="AS1434" s="546"/>
      <c r="AT1434" s="546"/>
      <c r="AU1434" s="546"/>
      <c r="AV1434" s="546"/>
      <c r="AW1434" s="546"/>
      <c r="AX1434" s="546"/>
      <c r="AY1434" s="546"/>
      <c r="AZ1434" s="546"/>
      <c r="BA1434" s="546">
        <v>0.23</v>
      </c>
      <c r="BB1434" s="546"/>
      <c r="BC1434" s="546"/>
      <c r="BD1434" s="548" t="s">
        <v>875</v>
      </c>
      <c r="BE1434" s="549"/>
    </row>
    <row r="1435" spans="1:57" s="536" customFormat="1" x14ac:dyDescent="0.2">
      <c r="A1435" s="544" t="s">
        <v>994</v>
      </c>
      <c r="B1435" s="545" t="s">
        <v>995</v>
      </c>
      <c r="C1435" s="546" t="s">
        <v>1152</v>
      </c>
      <c r="D1435" s="546">
        <v>2</v>
      </c>
      <c r="E1435" s="546"/>
      <c r="F1435" s="546"/>
      <c r="G1435" s="546"/>
      <c r="H1435" s="546">
        <v>2</v>
      </c>
      <c r="I1435" s="546"/>
      <c r="J1435" s="546"/>
      <c r="K1435" s="546"/>
      <c r="L1435" s="546"/>
      <c r="M1435" s="546"/>
      <c r="N1435" s="546"/>
      <c r="O1435" s="546"/>
      <c r="P1435" s="546"/>
      <c r="Q1435" s="546"/>
      <c r="R1435" s="546"/>
      <c r="S1435" s="546"/>
      <c r="T1435" s="546"/>
      <c r="U1435" s="546"/>
      <c r="V1435" s="546"/>
      <c r="W1435" s="546"/>
      <c r="X1435" s="554">
        <v>0</v>
      </c>
      <c r="Y1435" s="547"/>
      <c r="Z1435" s="547"/>
      <c r="AA1435" s="547"/>
      <c r="AB1435" s="547"/>
      <c r="AC1435" s="547"/>
      <c r="AD1435" s="547"/>
      <c r="AE1435" s="547"/>
      <c r="AF1435" s="547"/>
      <c r="AG1435" s="547"/>
      <c r="AH1435" s="547"/>
      <c r="AI1435" s="547"/>
      <c r="AJ1435" s="547"/>
      <c r="AK1435" s="547"/>
      <c r="AL1435" s="547"/>
      <c r="AM1435" s="546"/>
      <c r="AN1435" s="546"/>
      <c r="AO1435" s="546"/>
      <c r="AP1435" s="546"/>
      <c r="AQ1435" s="546"/>
      <c r="AR1435" s="546"/>
      <c r="AS1435" s="546"/>
      <c r="AT1435" s="546"/>
      <c r="AU1435" s="546"/>
      <c r="AV1435" s="546"/>
      <c r="AW1435" s="546"/>
      <c r="AX1435" s="546"/>
      <c r="AY1435" s="546"/>
      <c r="AZ1435" s="546"/>
      <c r="BA1435" s="546"/>
      <c r="BB1435" s="546"/>
      <c r="BC1435" s="546"/>
      <c r="BD1435" s="548" t="s">
        <v>886</v>
      </c>
      <c r="BE1435" s="549"/>
    </row>
    <row r="1436" spans="1:57" s="536" customFormat="1" x14ac:dyDescent="0.2">
      <c r="A1436" s="544" t="s">
        <v>996</v>
      </c>
      <c r="B1436" s="545" t="s">
        <v>997</v>
      </c>
      <c r="C1436" s="546" t="s">
        <v>1152</v>
      </c>
      <c r="D1436" s="546">
        <v>1.8</v>
      </c>
      <c r="E1436" s="546"/>
      <c r="F1436" s="546"/>
      <c r="G1436" s="546"/>
      <c r="H1436" s="546"/>
      <c r="I1436" s="546">
        <v>1.7</v>
      </c>
      <c r="J1436" s="546"/>
      <c r="K1436" s="546"/>
      <c r="L1436" s="546">
        <v>0.1</v>
      </c>
      <c r="M1436" s="546"/>
      <c r="N1436" s="546"/>
      <c r="O1436" s="546"/>
      <c r="P1436" s="546"/>
      <c r="Q1436" s="546"/>
      <c r="R1436" s="546"/>
      <c r="S1436" s="546"/>
      <c r="T1436" s="546"/>
      <c r="U1436" s="546"/>
      <c r="V1436" s="546"/>
      <c r="W1436" s="546"/>
      <c r="X1436" s="554">
        <v>0</v>
      </c>
      <c r="Y1436" s="547"/>
      <c r="Z1436" s="547"/>
      <c r="AA1436" s="547"/>
      <c r="AB1436" s="547"/>
      <c r="AC1436" s="547"/>
      <c r="AD1436" s="547"/>
      <c r="AE1436" s="547"/>
      <c r="AF1436" s="547"/>
      <c r="AG1436" s="547"/>
      <c r="AH1436" s="547"/>
      <c r="AI1436" s="547"/>
      <c r="AJ1436" s="547"/>
      <c r="AK1436" s="547"/>
      <c r="AL1436" s="547"/>
      <c r="AM1436" s="546"/>
      <c r="AN1436" s="546"/>
      <c r="AO1436" s="546"/>
      <c r="AP1436" s="546"/>
      <c r="AQ1436" s="546"/>
      <c r="AR1436" s="546"/>
      <c r="AS1436" s="546"/>
      <c r="AT1436" s="546"/>
      <c r="AU1436" s="546"/>
      <c r="AV1436" s="546"/>
      <c r="AW1436" s="546"/>
      <c r="AX1436" s="546"/>
      <c r="AY1436" s="546"/>
      <c r="AZ1436" s="546"/>
      <c r="BA1436" s="546"/>
      <c r="BB1436" s="546"/>
      <c r="BC1436" s="546"/>
      <c r="BD1436" s="548" t="s">
        <v>886</v>
      </c>
      <c r="BE1436" s="549" t="s">
        <v>998</v>
      </c>
    </row>
    <row r="1437" spans="1:57" s="536" customFormat="1" ht="32" x14ac:dyDescent="0.2">
      <c r="A1437" s="544" t="s">
        <v>999</v>
      </c>
      <c r="B1437" s="545" t="s">
        <v>1000</v>
      </c>
      <c r="C1437" s="546" t="s">
        <v>1152</v>
      </c>
      <c r="D1437" s="546">
        <v>0.4</v>
      </c>
      <c r="E1437" s="546"/>
      <c r="F1437" s="546"/>
      <c r="G1437" s="546"/>
      <c r="H1437" s="546">
        <v>0.4</v>
      </c>
      <c r="I1437" s="546"/>
      <c r="J1437" s="546"/>
      <c r="K1437" s="546"/>
      <c r="L1437" s="546"/>
      <c r="M1437" s="546"/>
      <c r="N1437" s="546"/>
      <c r="O1437" s="546"/>
      <c r="P1437" s="546"/>
      <c r="Q1437" s="546"/>
      <c r="R1437" s="546"/>
      <c r="S1437" s="546"/>
      <c r="T1437" s="546"/>
      <c r="U1437" s="546"/>
      <c r="V1437" s="546"/>
      <c r="W1437" s="546"/>
      <c r="X1437" s="554">
        <v>0</v>
      </c>
      <c r="Y1437" s="547"/>
      <c r="Z1437" s="547"/>
      <c r="AA1437" s="547"/>
      <c r="AB1437" s="547"/>
      <c r="AC1437" s="547"/>
      <c r="AD1437" s="547"/>
      <c r="AE1437" s="547"/>
      <c r="AF1437" s="547"/>
      <c r="AG1437" s="547"/>
      <c r="AH1437" s="547"/>
      <c r="AI1437" s="547"/>
      <c r="AJ1437" s="547"/>
      <c r="AK1437" s="547"/>
      <c r="AL1437" s="547"/>
      <c r="AM1437" s="546"/>
      <c r="AN1437" s="546"/>
      <c r="AO1437" s="546"/>
      <c r="AP1437" s="546"/>
      <c r="AQ1437" s="546"/>
      <c r="AR1437" s="546"/>
      <c r="AS1437" s="546"/>
      <c r="AT1437" s="546"/>
      <c r="AU1437" s="546"/>
      <c r="AV1437" s="546"/>
      <c r="AW1437" s="546"/>
      <c r="AX1437" s="546"/>
      <c r="AY1437" s="546"/>
      <c r="AZ1437" s="546"/>
      <c r="BA1437" s="546"/>
      <c r="BB1437" s="546"/>
      <c r="BC1437" s="546"/>
      <c r="BD1437" s="548" t="s">
        <v>886</v>
      </c>
      <c r="BE1437" s="549" t="s">
        <v>1001</v>
      </c>
    </row>
    <row r="1438" spans="1:57" s="536" customFormat="1" x14ac:dyDescent="0.2">
      <c r="A1438" s="544" t="s">
        <v>1002</v>
      </c>
      <c r="B1438" s="545" t="s">
        <v>1003</v>
      </c>
      <c r="C1438" s="546" t="s">
        <v>1152</v>
      </c>
      <c r="D1438" s="546">
        <v>3.5</v>
      </c>
      <c r="E1438" s="546"/>
      <c r="F1438" s="546"/>
      <c r="G1438" s="546"/>
      <c r="H1438" s="546">
        <v>3.5</v>
      </c>
      <c r="I1438" s="546"/>
      <c r="J1438" s="546"/>
      <c r="K1438" s="546"/>
      <c r="L1438" s="546"/>
      <c r="M1438" s="546"/>
      <c r="N1438" s="546"/>
      <c r="O1438" s="546"/>
      <c r="P1438" s="546"/>
      <c r="Q1438" s="546"/>
      <c r="R1438" s="546"/>
      <c r="S1438" s="546"/>
      <c r="T1438" s="546"/>
      <c r="U1438" s="546"/>
      <c r="V1438" s="546"/>
      <c r="W1438" s="546"/>
      <c r="X1438" s="554">
        <v>0</v>
      </c>
      <c r="Y1438" s="547"/>
      <c r="Z1438" s="547"/>
      <c r="AA1438" s="547"/>
      <c r="AB1438" s="547"/>
      <c r="AC1438" s="547"/>
      <c r="AD1438" s="547"/>
      <c r="AE1438" s="547"/>
      <c r="AF1438" s="547"/>
      <c r="AG1438" s="547"/>
      <c r="AH1438" s="547"/>
      <c r="AI1438" s="547"/>
      <c r="AJ1438" s="547"/>
      <c r="AK1438" s="547"/>
      <c r="AL1438" s="547"/>
      <c r="AM1438" s="546"/>
      <c r="AN1438" s="546"/>
      <c r="AO1438" s="546"/>
      <c r="AP1438" s="546"/>
      <c r="AQ1438" s="546"/>
      <c r="AR1438" s="546"/>
      <c r="AS1438" s="546"/>
      <c r="AT1438" s="546"/>
      <c r="AU1438" s="546"/>
      <c r="AV1438" s="546"/>
      <c r="AW1438" s="546"/>
      <c r="AX1438" s="546"/>
      <c r="AY1438" s="546"/>
      <c r="AZ1438" s="546"/>
      <c r="BA1438" s="546"/>
      <c r="BB1438" s="546"/>
      <c r="BC1438" s="546"/>
      <c r="BD1438" s="548" t="s">
        <v>881</v>
      </c>
      <c r="BE1438" s="549"/>
    </row>
    <row r="1439" spans="1:57" s="536" customFormat="1" x14ac:dyDescent="0.2">
      <c r="A1439" s="544" t="s">
        <v>1004</v>
      </c>
      <c r="B1439" s="545" t="s">
        <v>1005</v>
      </c>
      <c r="C1439" s="546" t="s">
        <v>1152</v>
      </c>
      <c r="D1439" s="546">
        <v>0.6</v>
      </c>
      <c r="E1439" s="546"/>
      <c r="F1439" s="546"/>
      <c r="G1439" s="546"/>
      <c r="H1439" s="546"/>
      <c r="I1439" s="546"/>
      <c r="J1439" s="546"/>
      <c r="K1439" s="546"/>
      <c r="L1439" s="546">
        <v>0.3</v>
      </c>
      <c r="M1439" s="546"/>
      <c r="N1439" s="546"/>
      <c r="O1439" s="546"/>
      <c r="P1439" s="546"/>
      <c r="Q1439" s="546"/>
      <c r="R1439" s="546"/>
      <c r="S1439" s="546"/>
      <c r="T1439" s="546"/>
      <c r="U1439" s="546"/>
      <c r="V1439" s="546"/>
      <c r="W1439" s="546"/>
      <c r="X1439" s="554">
        <v>0</v>
      </c>
      <c r="Y1439" s="547"/>
      <c r="Z1439" s="547"/>
      <c r="AA1439" s="547"/>
      <c r="AB1439" s="547"/>
      <c r="AC1439" s="547"/>
      <c r="AD1439" s="547"/>
      <c r="AE1439" s="547"/>
      <c r="AF1439" s="547"/>
      <c r="AG1439" s="547"/>
      <c r="AH1439" s="547"/>
      <c r="AI1439" s="547"/>
      <c r="AJ1439" s="547"/>
      <c r="AK1439" s="547"/>
      <c r="AL1439" s="547"/>
      <c r="AM1439" s="546"/>
      <c r="AN1439" s="546"/>
      <c r="AO1439" s="546"/>
      <c r="AP1439" s="546"/>
      <c r="AQ1439" s="546"/>
      <c r="AR1439" s="546"/>
      <c r="AS1439" s="546"/>
      <c r="AT1439" s="546"/>
      <c r="AU1439" s="546"/>
      <c r="AV1439" s="546"/>
      <c r="AW1439" s="546"/>
      <c r="AX1439" s="546"/>
      <c r="AY1439" s="546"/>
      <c r="AZ1439" s="546"/>
      <c r="BA1439" s="546"/>
      <c r="BB1439" s="546">
        <v>0.3</v>
      </c>
      <c r="BC1439" s="546"/>
      <c r="BD1439" s="548" t="s">
        <v>881</v>
      </c>
      <c r="BE1439" s="549" t="s">
        <v>1006</v>
      </c>
    </row>
    <row r="1440" spans="1:57" s="536" customFormat="1" x14ac:dyDescent="0.2">
      <c r="A1440" s="544" t="s">
        <v>1007</v>
      </c>
      <c r="B1440" s="545" t="s">
        <v>1008</v>
      </c>
      <c r="C1440" s="546" t="s">
        <v>1152</v>
      </c>
      <c r="D1440" s="546">
        <v>24</v>
      </c>
      <c r="E1440" s="546"/>
      <c r="F1440" s="546"/>
      <c r="G1440" s="546"/>
      <c r="H1440" s="546"/>
      <c r="I1440" s="546"/>
      <c r="J1440" s="546">
        <v>20</v>
      </c>
      <c r="K1440" s="546"/>
      <c r="L1440" s="546">
        <v>3</v>
      </c>
      <c r="M1440" s="546"/>
      <c r="N1440" s="546"/>
      <c r="O1440" s="546"/>
      <c r="P1440" s="546"/>
      <c r="Q1440" s="546"/>
      <c r="R1440" s="546"/>
      <c r="S1440" s="546"/>
      <c r="T1440" s="546"/>
      <c r="U1440" s="546"/>
      <c r="V1440" s="546"/>
      <c r="W1440" s="546"/>
      <c r="X1440" s="554">
        <v>0</v>
      </c>
      <c r="Y1440" s="547"/>
      <c r="Z1440" s="547"/>
      <c r="AA1440" s="547"/>
      <c r="AB1440" s="547"/>
      <c r="AC1440" s="547"/>
      <c r="AD1440" s="547"/>
      <c r="AE1440" s="547"/>
      <c r="AF1440" s="547"/>
      <c r="AG1440" s="547"/>
      <c r="AH1440" s="547"/>
      <c r="AI1440" s="547"/>
      <c r="AJ1440" s="547"/>
      <c r="AK1440" s="547"/>
      <c r="AL1440" s="547"/>
      <c r="AM1440" s="546"/>
      <c r="AN1440" s="546"/>
      <c r="AO1440" s="546"/>
      <c r="AP1440" s="546"/>
      <c r="AQ1440" s="546"/>
      <c r="AR1440" s="546"/>
      <c r="AS1440" s="546"/>
      <c r="AT1440" s="546"/>
      <c r="AU1440" s="546"/>
      <c r="AV1440" s="546"/>
      <c r="AW1440" s="546"/>
      <c r="AX1440" s="546"/>
      <c r="AY1440" s="546"/>
      <c r="AZ1440" s="546"/>
      <c r="BA1440" s="546"/>
      <c r="BB1440" s="546">
        <v>1</v>
      </c>
      <c r="BC1440" s="546"/>
      <c r="BD1440" s="548" t="s">
        <v>881</v>
      </c>
      <c r="BE1440" s="549"/>
    </row>
    <row r="1441" spans="1:57" s="536" customFormat="1" x14ac:dyDescent="0.2">
      <c r="A1441" s="544" t="s">
        <v>1009</v>
      </c>
      <c r="B1441" s="545" t="s">
        <v>1010</v>
      </c>
      <c r="C1441" s="546" t="s">
        <v>1152</v>
      </c>
      <c r="D1441" s="546">
        <v>2</v>
      </c>
      <c r="E1441" s="546"/>
      <c r="F1441" s="546"/>
      <c r="G1441" s="546"/>
      <c r="H1441" s="546">
        <v>2</v>
      </c>
      <c r="I1441" s="546"/>
      <c r="J1441" s="546"/>
      <c r="K1441" s="546"/>
      <c r="L1441" s="546"/>
      <c r="M1441" s="546"/>
      <c r="N1441" s="546"/>
      <c r="O1441" s="546"/>
      <c r="P1441" s="546"/>
      <c r="Q1441" s="546"/>
      <c r="R1441" s="546"/>
      <c r="S1441" s="546"/>
      <c r="T1441" s="546"/>
      <c r="U1441" s="546"/>
      <c r="V1441" s="546"/>
      <c r="W1441" s="546"/>
      <c r="X1441" s="554">
        <v>0</v>
      </c>
      <c r="Y1441" s="547"/>
      <c r="Z1441" s="547"/>
      <c r="AA1441" s="547"/>
      <c r="AB1441" s="547"/>
      <c r="AC1441" s="547"/>
      <c r="AD1441" s="547"/>
      <c r="AE1441" s="547"/>
      <c r="AF1441" s="547"/>
      <c r="AG1441" s="547"/>
      <c r="AH1441" s="547"/>
      <c r="AI1441" s="547"/>
      <c r="AJ1441" s="547"/>
      <c r="AK1441" s="547"/>
      <c r="AL1441" s="547"/>
      <c r="AM1441" s="546"/>
      <c r="AN1441" s="546"/>
      <c r="AO1441" s="546"/>
      <c r="AP1441" s="546"/>
      <c r="AQ1441" s="546"/>
      <c r="AR1441" s="546"/>
      <c r="AS1441" s="546"/>
      <c r="AT1441" s="546"/>
      <c r="AU1441" s="546"/>
      <c r="AV1441" s="546"/>
      <c r="AW1441" s="546"/>
      <c r="AX1441" s="546"/>
      <c r="AY1441" s="546"/>
      <c r="AZ1441" s="546"/>
      <c r="BA1441" s="546"/>
      <c r="BB1441" s="546"/>
      <c r="BC1441" s="546"/>
      <c r="BD1441" s="548" t="s">
        <v>899</v>
      </c>
      <c r="BE1441" s="549"/>
    </row>
    <row r="1442" spans="1:57" s="536" customFormat="1" x14ac:dyDescent="0.2">
      <c r="A1442" s="544" t="s">
        <v>1011</v>
      </c>
      <c r="B1442" s="545" t="s">
        <v>1012</v>
      </c>
      <c r="C1442" s="546" t="s">
        <v>1152</v>
      </c>
      <c r="D1442" s="546">
        <v>2.5</v>
      </c>
      <c r="E1442" s="546">
        <v>0.5</v>
      </c>
      <c r="F1442" s="546"/>
      <c r="G1442" s="546"/>
      <c r="H1442" s="546">
        <v>2</v>
      </c>
      <c r="I1442" s="546"/>
      <c r="J1442" s="546"/>
      <c r="K1442" s="546"/>
      <c r="L1442" s="546"/>
      <c r="M1442" s="546"/>
      <c r="N1442" s="546"/>
      <c r="O1442" s="546"/>
      <c r="P1442" s="546"/>
      <c r="Q1442" s="546"/>
      <c r="R1442" s="546"/>
      <c r="S1442" s="546"/>
      <c r="T1442" s="546"/>
      <c r="U1442" s="546"/>
      <c r="V1442" s="546"/>
      <c r="W1442" s="546"/>
      <c r="X1442" s="554">
        <v>0</v>
      </c>
      <c r="Y1442" s="547"/>
      <c r="Z1442" s="547"/>
      <c r="AA1442" s="547"/>
      <c r="AB1442" s="547"/>
      <c r="AC1442" s="547"/>
      <c r="AD1442" s="547"/>
      <c r="AE1442" s="547"/>
      <c r="AF1442" s="547"/>
      <c r="AG1442" s="547"/>
      <c r="AH1442" s="547"/>
      <c r="AI1442" s="547"/>
      <c r="AJ1442" s="547"/>
      <c r="AK1442" s="547"/>
      <c r="AL1442" s="547"/>
      <c r="AM1442" s="546"/>
      <c r="AN1442" s="546"/>
      <c r="AO1442" s="546"/>
      <c r="AP1442" s="546"/>
      <c r="AQ1442" s="546"/>
      <c r="AR1442" s="546"/>
      <c r="AS1442" s="546"/>
      <c r="AT1442" s="546"/>
      <c r="AU1442" s="546"/>
      <c r="AV1442" s="546"/>
      <c r="AW1442" s="546"/>
      <c r="AX1442" s="546"/>
      <c r="AY1442" s="546"/>
      <c r="AZ1442" s="546"/>
      <c r="BA1442" s="546"/>
      <c r="BB1442" s="546"/>
      <c r="BC1442" s="546"/>
      <c r="BD1442" s="548" t="s">
        <v>899</v>
      </c>
      <c r="BE1442" s="549"/>
    </row>
    <row r="1443" spans="1:57" s="536" customFormat="1" x14ac:dyDescent="0.2">
      <c r="A1443" s="544" t="s">
        <v>1013</v>
      </c>
      <c r="B1443" s="545" t="s">
        <v>1014</v>
      </c>
      <c r="C1443" s="546" t="s">
        <v>1152</v>
      </c>
      <c r="D1443" s="546">
        <v>0.2</v>
      </c>
      <c r="E1443" s="546"/>
      <c r="F1443" s="546"/>
      <c r="G1443" s="546"/>
      <c r="H1443" s="546">
        <v>0.1</v>
      </c>
      <c r="I1443" s="546"/>
      <c r="J1443" s="546"/>
      <c r="K1443" s="546"/>
      <c r="L1443" s="546">
        <v>0.1</v>
      </c>
      <c r="M1443" s="546"/>
      <c r="N1443" s="546"/>
      <c r="O1443" s="546"/>
      <c r="P1443" s="546"/>
      <c r="Q1443" s="546"/>
      <c r="R1443" s="546"/>
      <c r="S1443" s="546"/>
      <c r="T1443" s="546"/>
      <c r="U1443" s="546"/>
      <c r="V1443" s="546"/>
      <c r="W1443" s="546"/>
      <c r="X1443" s="554">
        <v>0</v>
      </c>
      <c r="Y1443" s="547"/>
      <c r="Z1443" s="547"/>
      <c r="AA1443" s="547"/>
      <c r="AB1443" s="547"/>
      <c r="AC1443" s="547"/>
      <c r="AD1443" s="547"/>
      <c r="AE1443" s="547"/>
      <c r="AF1443" s="547"/>
      <c r="AG1443" s="547"/>
      <c r="AH1443" s="547"/>
      <c r="AI1443" s="547"/>
      <c r="AJ1443" s="547"/>
      <c r="AK1443" s="547"/>
      <c r="AL1443" s="547"/>
      <c r="AM1443" s="546"/>
      <c r="AN1443" s="546"/>
      <c r="AO1443" s="546"/>
      <c r="AP1443" s="546"/>
      <c r="AQ1443" s="546"/>
      <c r="AR1443" s="546"/>
      <c r="AS1443" s="546"/>
      <c r="AT1443" s="546"/>
      <c r="AU1443" s="546"/>
      <c r="AV1443" s="546"/>
      <c r="AW1443" s="546"/>
      <c r="AX1443" s="546"/>
      <c r="AY1443" s="546"/>
      <c r="AZ1443" s="546"/>
      <c r="BA1443" s="546"/>
      <c r="BB1443" s="546"/>
      <c r="BC1443" s="546"/>
      <c r="BD1443" s="548" t="s">
        <v>899</v>
      </c>
      <c r="BE1443" s="549"/>
    </row>
    <row r="1444" spans="1:57" s="536" customFormat="1" ht="32" x14ac:dyDescent="0.2">
      <c r="A1444" s="544" t="s">
        <v>1015</v>
      </c>
      <c r="B1444" s="545" t="s">
        <v>982</v>
      </c>
      <c r="C1444" s="546" t="s">
        <v>1152</v>
      </c>
      <c r="D1444" s="546">
        <v>0.2</v>
      </c>
      <c r="E1444" s="546"/>
      <c r="F1444" s="546"/>
      <c r="G1444" s="546"/>
      <c r="H1444" s="546">
        <v>0.2</v>
      </c>
      <c r="I1444" s="546"/>
      <c r="J1444" s="546"/>
      <c r="K1444" s="546"/>
      <c r="L1444" s="546"/>
      <c r="M1444" s="546"/>
      <c r="N1444" s="546"/>
      <c r="O1444" s="546"/>
      <c r="P1444" s="546"/>
      <c r="Q1444" s="546"/>
      <c r="R1444" s="546"/>
      <c r="S1444" s="546"/>
      <c r="T1444" s="546"/>
      <c r="U1444" s="546"/>
      <c r="V1444" s="546"/>
      <c r="W1444" s="546"/>
      <c r="X1444" s="554">
        <v>0</v>
      </c>
      <c r="Y1444" s="547"/>
      <c r="Z1444" s="547"/>
      <c r="AA1444" s="547"/>
      <c r="AB1444" s="547"/>
      <c r="AC1444" s="547"/>
      <c r="AD1444" s="547"/>
      <c r="AE1444" s="547"/>
      <c r="AF1444" s="547"/>
      <c r="AG1444" s="547"/>
      <c r="AH1444" s="547"/>
      <c r="AI1444" s="547"/>
      <c r="AJ1444" s="547"/>
      <c r="AK1444" s="547"/>
      <c r="AL1444" s="547"/>
      <c r="AM1444" s="546"/>
      <c r="AN1444" s="546"/>
      <c r="AO1444" s="546"/>
      <c r="AP1444" s="546"/>
      <c r="AQ1444" s="546"/>
      <c r="AR1444" s="546"/>
      <c r="AS1444" s="546"/>
      <c r="AT1444" s="546"/>
      <c r="AU1444" s="546"/>
      <c r="AV1444" s="546"/>
      <c r="AW1444" s="546"/>
      <c r="AX1444" s="546"/>
      <c r="AY1444" s="546"/>
      <c r="AZ1444" s="546"/>
      <c r="BA1444" s="546"/>
      <c r="BB1444" s="546"/>
      <c r="BC1444" s="546"/>
      <c r="BD1444" s="548" t="s">
        <v>899</v>
      </c>
      <c r="BE1444" s="549"/>
    </row>
    <row r="1445" spans="1:57" s="536" customFormat="1" ht="48" x14ac:dyDescent="0.2">
      <c r="A1445" s="544" t="s">
        <v>1016</v>
      </c>
      <c r="B1445" s="545" t="s">
        <v>1017</v>
      </c>
      <c r="C1445" s="546" t="s">
        <v>1152</v>
      </c>
      <c r="D1445" s="546">
        <v>2.1</v>
      </c>
      <c r="E1445" s="546"/>
      <c r="F1445" s="546"/>
      <c r="G1445" s="546"/>
      <c r="H1445" s="546">
        <v>0.1</v>
      </c>
      <c r="I1445" s="546">
        <v>0.7</v>
      </c>
      <c r="J1445" s="546"/>
      <c r="K1445" s="546"/>
      <c r="L1445" s="546">
        <v>0.8</v>
      </c>
      <c r="M1445" s="546"/>
      <c r="N1445" s="546"/>
      <c r="O1445" s="546"/>
      <c r="P1445" s="546"/>
      <c r="Q1445" s="546"/>
      <c r="R1445" s="546"/>
      <c r="S1445" s="546"/>
      <c r="T1445" s="546"/>
      <c r="U1445" s="546"/>
      <c r="V1445" s="546"/>
      <c r="W1445" s="546"/>
      <c r="X1445" s="554">
        <v>0</v>
      </c>
      <c r="Y1445" s="547"/>
      <c r="Z1445" s="547"/>
      <c r="AA1445" s="547"/>
      <c r="AB1445" s="547"/>
      <c r="AC1445" s="547"/>
      <c r="AD1445" s="547"/>
      <c r="AE1445" s="547"/>
      <c r="AF1445" s="547"/>
      <c r="AG1445" s="547"/>
      <c r="AH1445" s="547"/>
      <c r="AI1445" s="547"/>
      <c r="AJ1445" s="547"/>
      <c r="AK1445" s="547"/>
      <c r="AL1445" s="547"/>
      <c r="AM1445" s="546"/>
      <c r="AN1445" s="546"/>
      <c r="AO1445" s="546"/>
      <c r="AP1445" s="546"/>
      <c r="AQ1445" s="546"/>
      <c r="AR1445" s="546"/>
      <c r="AS1445" s="546"/>
      <c r="AT1445" s="546"/>
      <c r="AU1445" s="546"/>
      <c r="AV1445" s="546"/>
      <c r="AW1445" s="546"/>
      <c r="AX1445" s="546"/>
      <c r="AY1445" s="546"/>
      <c r="AZ1445" s="546"/>
      <c r="BA1445" s="546"/>
      <c r="BB1445" s="546">
        <v>0.5</v>
      </c>
      <c r="BC1445" s="546"/>
      <c r="BD1445" s="548" t="s">
        <v>899</v>
      </c>
      <c r="BE1445" s="549"/>
    </row>
    <row r="1446" spans="1:57" s="536" customFormat="1" x14ac:dyDescent="0.2">
      <c r="A1446" s="544" t="s">
        <v>1018</v>
      </c>
      <c r="B1446" s="545" t="s">
        <v>1019</v>
      </c>
      <c r="C1446" s="546" t="s">
        <v>1152</v>
      </c>
      <c r="D1446" s="546">
        <v>9.4899999999999984</v>
      </c>
      <c r="E1446" s="546"/>
      <c r="F1446" s="546"/>
      <c r="G1446" s="546"/>
      <c r="H1446" s="546">
        <v>2.1</v>
      </c>
      <c r="I1446" s="546"/>
      <c r="J1446" s="546"/>
      <c r="K1446" s="546"/>
      <c r="L1446" s="546">
        <v>4.0999999999999996</v>
      </c>
      <c r="M1446" s="546"/>
      <c r="N1446" s="546"/>
      <c r="O1446" s="546"/>
      <c r="P1446" s="546"/>
      <c r="Q1446" s="546"/>
      <c r="R1446" s="546"/>
      <c r="S1446" s="546"/>
      <c r="T1446" s="546"/>
      <c r="U1446" s="546"/>
      <c r="V1446" s="546"/>
      <c r="W1446" s="546"/>
      <c r="X1446" s="554">
        <v>0</v>
      </c>
      <c r="Y1446" s="547"/>
      <c r="Z1446" s="547"/>
      <c r="AA1446" s="547"/>
      <c r="AB1446" s="547"/>
      <c r="AC1446" s="547"/>
      <c r="AD1446" s="547"/>
      <c r="AE1446" s="547"/>
      <c r="AF1446" s="547"/>
      <c r="AG1446" s="547"/>
      <c r="AH1446" s="547"/>
      <c r="AI1446" s="547"/>
      <c r="AJ1446" s="547"/>
      <c r="AK1446" s="547"/>
      <c r="AL1446" s="547"/>
      <c r="AM1446" s="546"/>
      <c r="AN1446" s="546"/>
      <c r="AO1446" s="546"/>
      <c r="AP1446" s="546"/>
      <c r="AQ1446" s="546"/>
      <c r="AR1446" s="546"/>
      <c r="AS1446" s="546"/>
      <c r="AT1446" s="546"/>
      <c r="AU1446" s="546"/>
      <c r="AV1446" s="546"/>
      <c r="AW1446" s="546"/>
      <c r="AX1446" s="546"/>
      <c r="AY1446" s="546"/>
      <c r="AZ1446" s="546"/>
      <c r="BA1446" s="546">
        <v>3.29</v>
      </c>
      <c r="BB1446" s="546"/>
      <c r="BC1446" s="546"/>
      <c r="BD1446" s="548" t="s">
        <v>872</v>
      </c>
      <c r="BE1446" s="549" t="s">
        <v>1020</v>
      </c>
    </row>
    <row r="1447" spans="1:57" s="536" customFormat="1" x14ac:dyDescent="0.2">
      <c r="A1447" s="544" t="s">
        <v>1021</v>
      </c>
      <c r="B1447" s="545" t="s">
        <v>1022</v>
      </c>
      <c r="C1447" s="546" t="s">
        <v>1152</v>
      </c>
      <c r="D1447" s="546">
        <v>0.2</v>
      </c>
      <c r="E1447" s="546"/>
      <c r="F1447" s="546"/>
      <c r="G1447" s="546"/>
      <c r="H1447" s="546"/>
      <c r="I1447" s="546"/>
      <c r="J1447" s="546"/>
      <c r="K1447" s="546"/>
      <c r="L1447" s="546">
        <v>0.1</v>
      </c>
      <c r="M1447" s="546"/>
      <c r="N1447" s="546"/>
      <c r="O1447" s="546"/>
      <c r="P1447" s="546"/>
      <c r="Q1447" s="546"/>
      <c r="R1447" s="546"/>
      <c r="S1447" s="546"/>
      <c r="T1447" s="546"/>
      <c r="U1447" s="546"/>
      <c r="V1447" s="546"/>
      <c r="W1447" s="546"/>
      <c r="X1447" s="554">
        <v>0</v>
      </c>
      <c r="Y1447" s="547"/>
      <c r="Z1447" s="547"/>
      <c r="AA1447" s="547"/>
      <c r="AB1447" s="547"/>
      <c r="AC1447" s="547"/>
      <c r="AD1447" s="547"/>
      <c r="AE1447" s="547"/>
      <c r="AF1447" s="547"/>
      <c r="AG1447" s="547"/>
      <c r="AH1447" s="547"/>
      <c r="AI1447" s="547"/>
      <c r="AJ1447" s="547"/>
      <c r="AK1447" s="547"/>
      <c r="AL1447" s="547"/>
      <c r="AM1447" s="546"/>
      <c r="AN1447" s="546"/>
      <c r="AO1447" s="546"/>
      <c r="AP1447" s="546"/>
      <c r="AQ1447" s="546"/>
      <c r="AR1447" s="546"/>
      <c r="AS1447" s="546"/>
      <c r="AT1447" s="546"/>
      <c r="AU1447" s="546"/>
      <c r="AV1447" s="546"/>
      <c r="AW1447" s="546"/>
      <c r="AX1447" s="546"/>
      <c r="AY1447" s="546"/>
      <c r="AZ1447" s="546"/>
      <c r="BA1447" s="546"/>
      <c r="BB1447" s="546">
        <v>0.1</v>
      </c>
      <c r="BC1447" s="546"/>
      <c r="BD1447" s="548" t="s">
        <v>872</v>
      </c>
      <c r="BE1447" s="549" t="s">
        <v>1023</v>
      </c>
    </row>
    <row r="1448" spans="1:57" s="536" customFormat="1" ht="48" x14ac:dyDescent="0.2">
      <c r="A1448" s="544" t="s">
        <v>1024</v>
      </c>
      <c r="B1448" s="545" t="s">
        <v>1025</v>
      </c>
      <c r="C1448" s="546" t="s">
        <v>1152</v>
      </c>
      <c r="D1448" s="546">
        <v>7.15</v>
      </c>
      <c r="E1448" s="546"/>
      <c r="F1448" s="546"/>
      <c r="G1448" s="546"/>
      <c r="H1448" s="546"/>
      <c r="I1448" s="546"/>
      <c r="J1448" s="546">
        <v>7.15</v>
      </c>
      <c r="K1448" s="546"/>
      <c r="L1448" s="546"/>
      <c r="M1448" s="546"/>
      <c r="N1448" s="546"/>
      <c r="O1448" s="546"/>
      <c r="P1448" s="546"/>
      <c r="Q1448" s="546"/>
      <c r="R1448" s="546"/>
      <c r="S1448" s="546"/>
      <c r="T1448" s="546"/>
      <c r="U1448" s="546"/>
      <c r="V1448" s="546"/>
      <c r="W1448" s="546"/>
      <c r="X1448" s="554">
        <v>0</v>
      </c>
      <c r="Y1448" s="547"/>
      <c r="Z1448" s="547"/>
      <c r="AA1448" s="547"/>
      <c r="AB1448" s="547"/>
      <c r="AC1448" s="547"/>
      <c r="AD1448" s="547"/>
      <c r="AE1448" s="547"/>
      <c r="AF1448" s="547"/>
      <c r="AG1448" s="547"/>
      <c r="AH1448" s="547"/>
      <c r="AI1448" s="547"/>
      <c r="AJ1448" s="547"/>
      <c r="AK1448" s="547"/>
      <c r="AL1448" s="547"/>
      <c r="AM1448" s="546"/>
      <c r="AN1448" s="546"/>
      <c r="AO1448" s="546"/>
      <c r="AP1448" s="546"/>
      <c r="AQ1448" s="546"/>
      <c r="AR1448" s="546"/>
      <c r="AS1448" s="546"/>
      <c r="AT1448" s="546"/>
      <c r="AU1448" s="546"/>
      <c r="AV1448" s="546"/>
      <c r="AW1448" s="546"/>
      <c r="AX1448" s="546"/>
      <c r="AY1448" s="546"/>
      <c r="AZ1448" s="546"/>
      <c r="BA1448" s="546"/>
      <c r="BB1448" s="546"/>
      <c r="BC1448" s="546"/>
      <c r="BD1448" s="548" t="s">
        <v>872</v>
      </c>
      <c r="BE1448" s="549"/>
    </row>
    <row r="1449" spans="1:57" s="536" customFormat="1" ht="48" x14ac:dyDescent="0.2">
      <c r="A1449" s="544" t="s">
        <v>1026</v>
      </c>
      <c r="B1449" s="545" t="s">
        <v>1027</v>
      </c>
      <c r="C1449" s="546" t="s">
        <v>1152</v>
      </c>
      <c r="D1449" s="546">
        <v>2.5</v>
      </c>
      <c r="E1449" s="546"/>
      <c r="F1449" s="546"/>
      <c r="G1449" s="546"/>
      <c r="H1449" s="546">
        <v>0.7</v>
      </c>
      <c r="I1449" s="546"/>
      <c r="J1449" s="546"/>
      <c r="K1449" s="546"/>
      <c r="L1449" s="546">
        <v>1.3</v>
      </c>
      <c r="M1449" s="546"/>
      <c r="N1449" s="546"/>
      <c r="O1449" s="546"/>
      <c r="P1449" s="546"/>
      <c r="Q1449" s="546"/>
      <c r="R1449" s="546"/>
      <c r="S1449" s="546"/>
      <c r="T1449" s="546"/>
      <c r="U1449" s="546"/>
      <c r="V1449" s="546"/>
      <c r="W1449" s="546"/>
      <c r="X1449" s="554">
        <v>0</v>
      </c>
      <c r="Y1449" s="547"/>
      <c r="Z1449" s="547"/>
      <c r="AA1449" s="547"/>
      <c r="AB1449" s="547"/>
      <c r="AC1449" s="547"/>
      <c r="AD1449" s="547"/>
      <c r="AE1449" s="547"/>
      <c r="AF1449" s="547"/>
      <c r="AG1449" s="547"/>
      <c r="AH1449" s="547"/>
      <c r="AI1449" s="547"/>
      <c r="AJ1449" s="547"/>
      <c r="AK1449" s="547"/>
      <c r="AL1449" s="547"/>
      <c r="AM1449" s="546"/>
      <c r="AN1449" s="546"/>
      <c r="AO1449" s="546"/>
      <c r="AP1449" s="546"/>
      <c r="AQ1449" s="546"/>
      <c r="AR1449" s="546"/>
      <c r="AS1449" s="546"/>
      <c r="AT1449" s="546"/>
      <c r="AU1449" s="546"/>
      <c r="AV1449" s="546"/>
      <c r="AW1449" s="546"/>
      <c r="AX1449" s="546"/>
      <c r="AY1449" s="546"/>
      <c r="AZ1449" s="546"/>
      <c r="BA1449" s="546"/>
      <c r="BB1449" s="546">
        <v>0.5</v>
      </c>
      <c r="BC1449" s="546"/>
      <c r="BD1449" s="548" t="s">
        <v>915</v>
      </c>
      <c r="BE1449" s="549" t="s">
        <v>1028</v>
      </c>
    </row>
    <row r="1450" spans="1:57" s="536" customFormat="1" x14ac:dyDescent="0.2">
      <c r="A1450" s="544" t="s">
        <v>1029</v>
      </c>
      <c r="B1450" s="545" t="s">
        <v>1030</v>
      </c>
      <c r="C1450" s="546" t="s">
        <v>1152</v>
      </c>
      <c r="D1450" s="546">
        <v>4.42</v>
      </c>
      <c r="E1450" s="546"/>
      <c r="F1450" s="546"/>
      <c r="G1450" s="546"/>
      <c r="H1450" s="546"/>
      <c r="I1450" s="546"/>
      <c r="J1450" s="546"/>
      <c r="K1450" s="546"/>
      <c r="L1450" s="546">
        <v>4.42</v>
      </c>
      <c r="M1450" s="546"/>
      <c r="N1450" s="546"/>
      <c r="O1450" s="546"/>
      <c r="P1450" s="546"/>
      <c r="Q1450" s="546"/>
      <c r="R1450" s="546"/>
      <c r="S1450" s="546"/>
      <c r="T1450" s="546"/>
      <c r="U1450" s="546"/>
      <c r="V1450" s="546"/>
      <c r="W1450" s="546"/>
      <c r="X1450" s="554">
        <v>0</v>
      </c>
      <c r="Y1450" s="547"/>
      <c r="Z1450" s="547"/>
      <c r="AA1450" s="547"/>
      <c r="AB1450" s="547"/>
      <c r="AC1450" s="547"/>
      <c r="AD1450" s="547"/>
      <c r="AE1450" s="547"/>
      <c r="AF1450" s="547"/>
      <c r="AG1450" s="547"/>
      <c r="AH1450" s="547"/>
      <c r="AI1450" s="547"/>
      <c r="AJ1450" s="547"/>
      <c r="AK1450" s="547"/>
      <c r="AL1450" s="547"/>
      <c r="AM1450" s="546"/>
      <c r="AN1450" s="546"/>
      <c r="AO1450" s="546"/>
      <c r="AP1450" s="546"/>
      <c r="AQ1450" s="546"/>
      <c r="AR1450" s="546"/>
      <c r="AS1450" s="546"/>
      <c r="AT1450" s="546"/>
      <c r="AU1450" s="546"/>
      <c r="AV1450" s="546"/>
      <c r="AW1450" s="546"/>
      <c r="AX1450" s="546"/>
      <c r="AY1450" s="546"/>
      <c r="AZ1450" s="546"/>
      <c r="BA1450" s="546"/>
      <c r="BB1450" s="546"/>
      <c r="BC1450" s="546"/>
      <c r="BD1450" s="548" t="s">
        <v>915</v>
      </c>
      <c r="BE1450" s="549"/>
    </row>
    <row r="1451" spans="1:57" s="536" customFormat="1" ht="32" x14ac:dyDescent="0.2">
      <c r="A1451" s="544" t="s">
        <v>1031</v>
      </c>
      <c r="B1451" s="545" t="s">
        <v>1032</v>
      </c>
      <c r="C1451" s="546" t="s">
        <v>1152</v>
      </c>
      <c r="D1451" s="546">
        <v>2</v>
      </c>
      <c r="E1451" s="546"/>
      <c r="F1451" s="546"/>
      <c r="G1451" s="546"/>
      <c r="H1451" s="546">
        <v>1</v>
      </c>
      <c r="I1451" s="546"/>
      <c r="J1451" s="546"/>
      <c r="K1451" s="546"/>
      <c r="L1451" s="546"/>
      <c r="M1451" s="546"/>
      <c r="N1451" s="546"/>
      <c r="O1451" s="546"/>
      <c r="P1451" s="546"/>
      <c r="Q1451" s="546"/>
      <c r="R1451" s="546"/>
      <c r="S1451" s="546"/>
      <c r="T1451" s="546"/>
      <c r="U1451" s="546"/>
      <c r="V1451" s="546"/>
      <c r="W1451" s="546"/>
      <c r="X1451" s="554">
        <v>0</v>
      </c>
      <c r="Y1451" s="547"/>
      <c r="Z1451" s="547"/>
      <c r="AA1451" s="547"/>
      <c r="AB1451" s="547"/>
      <c r="AC1451" s="547"/>
      <c r="AD1451" s="547"/>
      <c r="AE1451" s="547"/>
      <c r="AF1451" s="547"/>
      <c r="AG1451" s="547"/>
      <c r="AH1451" s="547"/>
      <c r="AI1451" s="547"/>
      <c r="AJ1451" s="547"/>
      <c r="AK1451" s="547"/>
      <c r="AL1451" s="547"/>
      <c r="AM1451" s="546"/>
      <c r="AN1451" s="546"/>
      <c r="AO1451" s="546"/>
      <c r="AP1451" s="546"/>
      <c r="AQ1451" s="546"/>
      <c r="AR1451" s="546"/>
      <c r="AS1451" s="546"/>
      <c r="AT1451" s="546"/>
      <c r="AU1451" s="546"/>
      <c r="AV1451" s="546"/>
      <c r="AW1451" s="546"/>
      <c r="AX1451" s="546"/>
      <c r="AY1451" s="546"/>
      <c r="AZ1451" s="546"/>
      <c r="BA1451" s="546">
        <v>1</v>
      </c>
      <c r="BB1451" s="546"/>
      <c r="BC1451" s="546"/>
      <c r="BD1451" s="548" t="s">
        <v>915</v>
      </c>
      <c r="BE1451" s="549" t="s">
        <v>1033</v>
      </c>
    </row>
    <row r="1452" spans="1:57" s="536" customFormat="1" ht="32" x14ac:dyDescent="0.2">
      <c r="A1452" s="544" t="s">
        <v>1034</v>
      </c>
      <c r="B1452" s="545" t="s">
        <v>1035</v>
      </c>
      <c r="C1452" s="546" t="s">
        <v>1152</v>
      </c>
      <c r="D1452" s="546">
        <v>4.9600000000000009</v>
      </c>
      <c r="E1452" s="546"/>
      <c r="F1452" s="546"/>
      <c r="G1452" s="546"/>
      <c r="H1452" s="546">
        <v>1.6</v>
      </c>
      <c r="I1452" s="546">
        <v>1.6</v>
      </c>
      <c r="J1452" s="546"/>
      <c r="K1452" s="546"/>
      <c r="L1452" s="546">
        <v>1.6</v>
      </c>
      <c r="M1452" s="546"/>
      <c r="N1452" s="546"/>
      <c r="O1452" s="546"/>
      <c r="P1452" s="546"/>
      <c r="Q1452" s="546"/>
      <c r="R1452" s="546"/>
      <c r="S1452" s="546"/>
      <c r="T1452" s="546"/>
      <c r="U1452" s="546"/>
      <c r="V1452" s="546"/>
      <c r="W1452" s="546"/>
      <c r="X1452" s="554">
        <v>0</v>
      </c>
      <c r="Y1452" s="547"/>
      <c r="Z1452" s="547"/>
      <c r="AA1452" s="547"/>
      <c r="AB1452" s="547"/>
      <c r="AC1452" s="547"/>
      <c r="AD1452" s="547"/>
      <c r="AE1452" s="547"/>
      <c r="AF1452" s="547"/>
      <c r="AG1452" s="547"/>
      <c r="AH1452" s="547"/>
      <c r="AI1452" s="547"/>
      <c r="AJ1452" s="547"/>
      <c r="AK1452" s="547"/>
      <c r="AL1452" s="547"/>
      <c r="AM1452" s="546"/>
      <c r="AN1452" s="546"/>
      <c r="AO1452" s="546"/>
      <c r="AP1452" s="546"/>
      <c r="AQ1452" s="546"/>
      <c r="AR1452" s="546"/>
      <c r="AS1452" s="546"/>
      <c r="AT1452" s="546"/>
      <c r="AU1452" s="546"/>
      <c r="AV1452" s="546"/>
      <c r="AW1452" s="546"/>
      <c r="AX1452" s="546"/>
      <c r="AY1452" s="546"/>
      <c r="AZ1452" s="546"/>
      <c r="BA1452" s="546">
        <v>0.16</v>
      </c>
      <c r="BB1452" s="546"/>
      <c r="BC1452" s="546"/>
      <c r="BD1452" s="548" t="s">
        <v>2138</v>
      </c>
      <c r="BE1452" s="549"/>
    </row>
    <row r="1453" spans="1:57" s="562" customFormat="1" x14ac:dyDescent="0.2">
      <c r="A1453" s="553" t="s">
        <v>2120</v>
      </c>
      <c r="B1453" s="539" t="s">
        <v>1305</v>
      </c>
      <c r="C1453" s="554"/>
      <c r="D1453" s="541">
        <v>18.28</v>
      </c>
      <c r="E1453" s="541">
        <v>0.15000000000000002</v>
      </c>
      <c r="F1453" s="541"/>
      <c r="G1453" s="541">
        <v>0</v>
      </c>
      <c r="H1453" s="541">
        <v>14.159999999999998</v>
      </c>
      <c r="I1453" s="541">
        <v>0</v>
      </c>
      <c r="J1453" s="541">
        <v>0</v>
      </c>
      <c r="K1453" s="541">
        <v>0</v>
      </c>
      <c r="L1453" s="541">
        <v>3.75</v>
      </c>
      <c r="M1453" s="541">
        <v>0</v>
      </c>
      <c r="N1453" s="541"/>
      <c r="O1453" s="541">
        <v>0</v>
      </c>
      <c r="P1453" s="541"/>
      <c r="Q1453" s="541"/>
      <c r="R1453" s="541"/>
      <c r="S1453" s="541"/>
      <c r="T1453" s="541"/>
      <c r="U1453" s="541">
        <v>0</v>
      </c>
      <c r="V1453" s="541">
        <v>0</v>
      </c>
      <c r="W1453" s="541"/>
      <c r="X1453" s="541">
        <v>0</v>
      </c>
      <c r="Y1453" s="541">
        <v>0</v>
      </c>
      <c r="Z1453" s="541">
        <v>0</v>
      </c>
      <c r="AA1453" s="541"/>
      <c r="AB1453" s="541"/>
      <c r="AC1453" s="541">
        <v>0</v>
      </c>
      <c r="AD1453" s="541">
        <v>0</v>
      </c>
      <c r="AE1453" s="541">
        <v>0</v>
      </c>
      <c r="AF1453" s="541">
        <v>0</v>
      </c>
      <c r="AG1453" s="541"/>
      <c r="AH1453" s="541"/>
      <c r="AI1453" s="541">
        <v>0</v>
      </c>
      <c r="AJ1453" s="541"/>
      <c r="AK1453" s="541"/>
      <c r="AL1453" s="541"/>
      <c r="AM1453" s="541">
        <v>0</v>
      </c>
      <c r="AN1453" s="541">
        <v>0</v>
      </c>
      <c r="AO1453" s="541">
        <v>0</v>
      </c>
      <c r="AP1453" s="541">
        <v>0</v>
      </c>
      <c r="AQ1453" s="541"/>
      <c r="AR1453" s="541"/>
      <c r="AS1453" s="541">
        <v>0</v>
      </c>
      <c r="AT1453" s="541"/>
      <c r="AU1453" s="541">
        <v>0</v>
      </c>
      <c r="AV1453" s="541"/>
      <c r="AW1453" s="541"/>
      <c r="AX1453" s="541">
        <v>0</v>
      </c>
      <c r="AY1453" s="541">
        <v>0</v>
      </c>
      <c r="AZ1453" s="541"/>
      <c r="BA1453" s="541">
        <v>0.2</v>
      </c>
      <c r="BB1453" s="541">
        <v>0.02</v>
      </c>
      <c r="BC1453" s="541">
        <v>0</v>
      </c>
      <c r="BD1453" s="555"/>
      <c r="BE1453" s="556"/>
    </row>
    <row r="1454" spans="1:57" s="565" customFormat="1" x14ac:dyDescent="0.2">
      <c r="A1454" s="557" t="s">
        <v>1036</v>
      </c>
      <c r="B1454" s="545" t="s">
        <v>1037</v>
      </c>
      <c r="C1454" s="546" t="s">
        <v>1153</v>
      </c>
      <c r="D1454" s="546">
        <v>3.5</v>
      </c>
      <c r="E1454" s="547"/>
      <c r="F1454" s="547"/>
      <c r="G1454" s="547"/>
      <c r="H1454" s="546">
        <v>3.5</v>
      </c>
      <c r="I1454" s="546"/>
      <c r="J1454" s="547"/>
      <c r="K1454" s="547"/>
      <c r="L1454" s="547"/>
      <c r="M1454" s="547"/>
      <c r="N1454" s="547"/>
      <c r="O1454" s="547"/>
      <c r="P1454" s="547"/>
      <c r="Q1454" s="547"/>
      <c r="R1454" s="547"/>
      <c r="S1454" s="547"/>
      <c r="T1454" s="547"/>
      <c r="U1454" s="547"/>
      <c r="V1454" s="547"/>
      <c r="W1454" s="547"/>
      <c r="X1454" s="541">
        <v>0</v>
      </c>
      <c r="Y1454" s="547"/>
      <c r="Z1454" s="547"/>
      <c r="AA1454" s="547"/>
      <c r="AB1454" s="547"/>
      <c r="AC1454" s="547"/>
      <c r="AD1454" s="547"/>
      <c r="AE1454" s="547"/>
      <c r="AF1454" s="547"/>
      <c r="AG1454" s="547"/>
      <c r="AH1454" s="547"/>
      <c r="AI1454" s="547"/>
      <c r="AJ1454" s="547"/>
      <c r="AK1454" s="547"/>
      <c r="AL1454" s="547"/>
      <c r="AM1454" s="547"/>
      <c r="AN1454" s="547"/>
      <c r="AO1454" s="547"/>
      <c r="AP1454" s="547"/>
      <c r="AQ1454" s="547"/>
      <c r="AR1454" s="547"/>
      <c r="AS1454" s="547"/>
      <c r="AT1454" s="547"/>
      <c r="AU1454" s="547"/>
      <c r="AV1454" s="547"/>
      <c r="AW1454" s="547"/>
      <c r="AX1454" s="547"/>
      <c r="AY1454" s="547"/>
      <c r="AZ1454" s="547"/>
      <c r="BA1454" s="547"/>
      <c r="BB1454" s="547"/>
      <c r="BC1454" s="547"/>
      <c r="BD1454" s="563" t="s">
        <v>886</v>
      </c>
      <c r="BE1454" s="564"/>
    </row>
    <row r="1455" spans="1:57" s="565" customFormat="1" x14ac:dyDescent="0.2">
      <c r="A1455" s="557" t="s">
        <v>1038</v>
      </c>
      <c r="B1455" s="545" t="s">
        <v>1039</v>
      </c>
      <c r="C1455" s="546" t="s">
        <v>1153</v>
      </c>
      <c r="D1455" s="546">
        <v>1</v>
      </c>
      <c r="E1455" s="547"/>
      <c r="F1455" s="547"/>
      <c r="G1455" s="547"/>
      <c r="H1455" s="546"/>
      <c r="I1455" s="546"/>
      <c r="J1455" s="547"/>
      <c r="K1455" s="547"/>
      <c r="L1455" s="546">
        <v>1</v>
      </c>
      <c r="M1455" s="547"/>
      <c r="N1455" s="547"/>
      <c r="O1455" s="547"/>
      <c r="P1455" s="547"/>
      <c r="Q1455" s="547"/>
      <c r="R1455" s="547"/>
      <c r="S1455" s="547"/>
      <c r="T1455" s="547"/>
      <c r="U1455" s="547"/>
      <c r="V1455" s="547"/>
      <c r="W1455" s="547"/>
      <c r="X1455" s="541">
        <v>0</v>
      </c>
      <c r="Y1455" s="547"/>
      <c r="Z1455" s="547"/>
      <c r="AA1455" s="547"/>
      <c r="AB1455" s="547"/>
      <c r="AC1455" s="547"/>
      <c r="AD1455" s="547"/>
      <c r="AE1455" s="547"/>
      <c r="AF1455" s="547"/>
      <c r="AG1455" s="547"/>
      <c r="AH1455" s="547"/>
      <c r="AI1455" s="547"/>
      <c r="AJ1455" s="547"/>
      <c r="AK1455" s="547"/>
      <c r="AL1455" s="547"/>
      <c r="AM1455" s="547"/>
      <c r="AN1455" s="547"/>
      <c r="AO1455" s="547"/>
      <c r="AP1455" s="547"/>
      <c r="AQ1455" s="547"/>
      <c r="AR1455" s="547"/>
      <c r="AS1455" s="547"/>
      <c r="AT1455" s="547"/>
      <c r="AU1455" s="547"/>
      <c r="AV1455" s="547"/>
      <c r="AW1455" s="547"/>
      <c r="AX1455" s="547"/>
      <c r="AY1455" s="547"/>
      <c r="AZ1455" s="547"/>
      <c r="BA1455" s="547"/>
      <c r="BB1455" s="547"/>
      <c r="BC1455" s="547"/>
      <c r="BD1455" s="563" t="s">
        <v>886</v>
      </c>
      <c r="BE1455" s="564"/>
    </row>
    <row r="1456" spans="1:57" s="565" customFormat="1" x14ac:dyDescent="0.2">
      <c r="A1456" s="557" t="s">
        <v>1040</v>
      </c>
      <c r="B1456" s="545" t="s">
        <v>1041</v>
      </c>
      <c r="C1456" s="546" t="s">
        <v>1153</v>
      </c>
      <c r="D1456" s="546">
        <v>0.30000000000000004</v>
      </c>
      <c r="E1456" s="546">
        <v>0.05</v>
      </c>
      <c r="F1456" s="546"/>
      <c r="G1456" s="547"/>
      <c r="H1456" s="546">
        <v>0.05</v>
      </c>
      <c r="I1456" s="546"/>
      <c r="J1456" s="547"/>
      <c r="K1456" s="547"/>
      <c r="L1456" s="546">
        <v>0.2</v>
      </c>
      <c r="M1456" s="547"/>
      <c r="N1456" s="547"/>
      <c r="O1456" s="547"/>
      <c r="P1456" s="547"/>
      <c r="Q1456" s="547"/>
      <c r="R1456" s="547"/>
      <c r="S1456" s="547"/>
      <c r="T1456" s="547"/>
      <c r="U1456" s="547"/>
      <c r="V1456" s="547"/>
      <c r="W1456" s="547"/>
      <c r="X1456" s="541">
        <v>0</v>
      </c>
      <c r="Y1456" s="547"/>
      <c r="Z1456" s="547"/>
      <c r="AA1456" s="547"/>
      <c r="AB1456" s="547"/>
      <c r="AC1456" s="547"/>
      <c r="AD1456" s="547"/>
      <c r="AE1456" s="547"/>
      <c r="AF1456" s="547"/>
      <c r="AG1456" s="547"/>
      <c r="AH1456" s="547"/>
      <c r="AI1456" s="547"/>
      <c r="AJ1456" s="547"/>
      <c r="AK1456" s="547"/>
      <c r="AL1456" s="547"/>
      <c r="AM1456" s="547"/>
      <c r="AN1456" s="547"/>
      <c r="AO1456" s="547"/>
      <c r="AP1456" s="547"/>
      <c r="AQ1456" s="547"/>
      <c r="AR1456" s="547"/>
      <c r="AS1456" s="547"/>
      <c r="AT1456" s="547"/>
      <c r="AU1456" s="547"/>
      <c r="AV1456" s="547"/>
      <c r="AW1456" s="547"/>
      <c r="AX1456" s="547"/>
      <c r="AY1456" s="547"/>
      <c r="AZ1456" s="547"/>
      <c r="BA1456" s="547"/>
      <c r="BB1456" s="547"/>
      <c r="BC1456" s="547"/>
      <c r="BD1456" s="563" t="s">
        <v>899</v>
      </c>
      <c r="BE1456" s="564"/>
    </row>
    <row r="1457" spans="1:57" s="565" customFormat="1" x14ac:dyDescent="0.2">
      <c r="A1457" s="557" t="s">
        <v>1042</v>
      </c>
      <c r="B1457" s="545" t="s">
        <v>1043</v>
      </c>
      <c r="C1457" s="546" t="s">
        <v>1153</v>
      </c>
      <c r="D1457" s="546">
        <v>1</v>
      </c>
      <c r="E1457" s="546"/>
      <c r="F1457" s="546"/>
      <c r="G1457" s="547"/>
      <c r="H1457" s="546"/>
      <c r="I1457" s="546"/>
      <c r="J1457" s="547"/>
      <c r="K1457" s="547"/>
      <c r="L1457" s="546">
        <v>1</v>
      </c>
      <c r="M1457" s="547"/>
      <c r="N1457" s="547"/>
      <c r="O1457" s="547"/>
      <c r="P1457" s="547"/>
      <c r="Q1457" s="547"/>
      <c r="R1457" s="547"/>
      <c r="S1457" s="547"/>
      <c r="T1457" s="547"/>
      <c r="U1457" s="547"/>
      <c r="V1457" s="547"/>
      <c r="W1457" s="547"/>
      <c r="X1457" s="541">
        <v>0</v>
      </c>
      <c r="Y1457" s="547"/>
      <c r="Z1457" s="547"/>
      <c r="AA1457" s="547"/>
      <c r="AB1457" s="547"/>
      <c r="AC1457" s="547"/>
      <c r="AD1457" s="547"/>
      <c r="AE1457" s="547"/>
      <c r="AF1457" s="547"/>
      <c r="AG1457" s="547"/>
      <c r="AH1457" s="547"/>
      <c r="AI1457" s="547"/>
      <c r="AJ1457" s="547"/>
      <c r="AK1457" s="547"/>
      <c r="AL1457" s="547"/>
      <c r="AM1457" s="547"/>
      <c r="AN1457" s="547"/>
      <c r="AO1457" s="547"/>
      <c r="AP1457" s="547"/>
      <c r="AQ1457" s="547"/>
      <c r="AR1457" s="547"/>
      <c r="AS1457" s="547"/>
      <c r="AT1457" s="547"/>
      <c r="AU1457" s="547"/>
      <c r="AV1457" s="547"/>
      <c r="AW1457" s="547"/>
      <c r="AX1457" s="547"/>
      <c r="AY1457" s="547"/>
      <c r="AZ1457" s="547"/>
      <c r="BA1457" s="547"/>
      <c r="BB1457" s="547"/>
      <c r="BC1457" s="547"/>
      <c r="BD1457" s="563" t="s">
        <v>972</v>
      </c>
      <c r="BE1457" s="564"/>
    </row>
    <row r="1458" spans="1:57" s="565" customFormat="1" x14ac:dyDescent="0.2">
      <c r="A1458" s="557" t="s">
        <v>1044</v>
      </c>
      <c r="B1458" s="545" t="s">
        <v>1045</v>
      </c>
      <c r="C1458" s="546" t="s">
        <v>1153</v>
      </c>
      <c r="D1458" s="546">
        <v>1.5</v>
      </c>
      <c r="E1458" s="547"/>
      <c r="F1458" s="547"/>
      <c r="G1458" s="547"/>
      <c r="H1458" s="546"/>
      <c r="I1458" s="546"/>
      <c r="J1458" s="547"/>
      <c r="K1458" s="547"/>
      <c r="L1458" s="546">
        <v>1.5</v>
      </c>
      <c r="M1458" s="547"/>
      <c r="N1458" s="547"/>
      <c r="O1458" s="547"/>
      <c r="P1458" s="547"/>
      <c r="Q1458" s="547"/>
      <c r="R1458" s="547"/>
      <c r="S1458" s="547"/>
      <c r="T1458" s="547"/>
      <c r="U1458" s="547"/>
      <c r="V1458" s="547"/>
      <c r="W1458" s="547"/>
      <c r="X1458" s="541">
        <v>0</v>
      </c>
      <c r="Y1458" s="547"/>
      <c r="Z1458" s="547"/>
      <c r="AA1458" s="547"/>
      <c r="AB1458" s="547"/>
      <c r="AC1458" s="547"/>
      <c r="AD1458" s="547"/>
      <c r="AE1458" s="547"/>
      <c r="AF1458" s="547"/>
      <c r="AG1458" s="547"/>
      <c r="AH1458" s="547"/>
      <c r="AI1458" s="547"/>
      <c r="AJ1458" s="547"/>
      <c r="AK1458" s="547"/>
      <c r="AL1458" s="547"/>
      <c r="AM1458" s="547"/>
      <c r="AN1458" s="547"/>
      <c r="AO1458" s="547"/>
      <c r="AP1458" s="547"/>
      <c r="AQ1458" s="547"/>
      <c r="AR1458" s="547"/>
      <c r="AS1458" s="547"/>
      <c r="AT1458" s="547"/>
      <c r="AU1458" s="547"/>
      <c r="AV1458" s="547"/>
      <c r="AW1458" s="547"/>
      <c r="AX1458" s="547"/>
      <c r="AY1458" s="547"/>
      <c r="AZ1458" s="547"/>
      <c r="BA1458" s="547"/>
      <c r="BB1458" s="547"/>
      <c r="BC1458" s="547"/>
      <c r="BD1458" s="563" t="s">
        <v>949</v>
      </c>
      <c r="BE1458" s="564"/>
    </row>
    <row r="1459" spans="1:57" s="565" customFormat="1" x14ac:dyDescent="0.2">
      <c r="A1459" s="557" t="s">
        <v>1046</v>
      </c>
      <c r="B1459" s="545" t="s">
        <v>1047</v>
      </c>
      <c r="C1459" s="546" t="s">
        <v>1153</v>
      </c>
      <c r="D1459" s="546">
        <v>0.5</v>
      </c>
      <c r="E1459" s="547"/>
      <c r="F1459" s="547"/>
      <c r="G1459" s="547"/>
      <c r="H1459" s="546">
        <v>0.5</v>
      </c>
      <c r="I1459" s="546"/>
      <c r="J1459" s="547"/>
      <c r="K1459" s="547"/>
      <c r="L1459" s="546"/>
      <c r="M1459" s="547"/>
      <c r="N1459" s="547"/>
      <c r="O1459" s="547"/>
      <c r="P1459" s="547"/>
      <c r="Q1459" s="547"/>
      <c r="R1459" s="547"/>
      <c r="S1459" s="547"/>
      <c r="T1459" s="547"/>
      <c r="U1459" s="547"/>
      <c r="V1459" s="547"/>
      <c r="W1459" s="547"/>
      <c r="X1459" s="541">
        <v>0</v>
      </c>
      <c r="Y1459" s="547"/>
      <c r="Z1459" s="547"/>
      <c r="AA1459" s="547"/>
      <c r="AB1459" s="547"/>
      <c r="AC1459" s="547"/>
      <c r="AD1459" s="547"/>
      <c r="AE1459" s="547"/>
      <c r="AF1459" s="547"/>
      <c r="AG1459" s="547"/>
      <c r="AH1459" s="547"/>
      <c r="AI1459" s="547"/>
      <c r="AJ1459" s="547"/>
      <c r="AK1459" s="547"/>
      <c r="AL1459" s="547"/>
      <c r="AM1459" s="547"/>
      <c r="AN1459" s="547"/>
      <c r="AO1459" s="547"/>
      <c r="AP1459" s="547"/>
      <c r="AQ1459" s="547"/>
      <c r="AR1459" s="547"/>
      <c r="AS1459" s="547"/>
      <c r="AT1459" s="547"/>
      <c r="AU1459" s="547"/>
      <c r="AV1459" s="547"/>
      <c r="AW1459" s="547"/>
      <c r="AX1459" s="547"/>
      <c r="AY1459" s="547"/>
      <c r="AZ1459" s="547"/>
      <c r="BA1459" s="547"/>
      <c r="BB1459" s="547"/>
      <c r="BC1459" s="547"/>
      <c r="BD1459" s="563" t="s">
        <v>949</v>
      </c>
      <c r="BE1459" s="564"/>
    </row>
    <row r="1460" spans="1:57" s="565" customFormat="1" ht="32" x14ac:dyDescent="0.2">
      <c r="A1460" s="557" t="s">
        <v>1048</v>
      </c>
      <c r="B1460" s="545" t="s">
        <v>1049</v>
      </c>
      <c r="C1460" s="546" t="s">
        <v>1153</v>
      </c>
      <c r="D1460" s="546">
        <v>0.5</v>
      </c>
      <c r="E1460" s="547"/>
      <c r="F1460" s="547"/>
      <c r="G1460" s="547"/>
      <c r="H1460" s="546">
        <v>0.5</v>
      </c>
      <c r="I1460" s="547"/>
      <c r="J1460" s="547"/>
      <c r="K1460" s="547"/>
      <c r="L1460" s="547"/>
      <c r="M1460" s="547"/>
      <c r="N1460" s="547"/>
      <c r="O1460" s="547"/>
      <c r="P1460" s="547"/>
      <c r="Q1460" s="547"/>
      <c r="R1460" s="547"/>
      <c r="S1460" s="547"/>
      <c r="T1460" s="547"/>
      <c r="U1460" s="547"/>
      <c r="V1460" s="547"/>
      <c r="W1460" s="547"/>
      <c r="X1460" s="541">
        <v>0</v>
      </c>
      <c r="Y1460" s="547"/>
      <c r="Z1460" s="547"/>
      <c r="AA1460" s="547"/>
      <c r="AB1460" s="547"/>
      <c r="AC1460" s="547"/>
      <c r="AD1460" s="547"/>
      <c r="AE1460" s="547"/>
      <c r="AF1460" s="547"/>
      <c r="AG1460" s="547"/>
      <c r="AH1460" s="547"/>
      <c r="AI1460" s="547"/>
      <c r="AJ1460" s="547"/>
      <c r="AK1460" s="547"/>
      <c r="AL1460" s="547"/>
      <c r="AM1460" s="547"/>
      <c r="AN1460" s="547"/>
      <c r="AO1460" s="547"/>
      <c r="AP1460" s="547"/>
      <c r="AQ1460" s="547"/>
      <c r="AR1460" s="547"/>
      <c r="AS1460" s="547"/>
      <c r="AT1460" s="547"/>
      <c r="AU1460" s="547"/>
      <c r="AV1460" s="547"/>
      <c r="AW1460" s="547"/>
      <c r="AX1460" s="547"/>
      <c r="AY1460" s="547"/>
      <c r="AZ1460" s="547"/>
      <c r="BA1460" s="547"/>
      <c r="BB1460" s="547"/>
      <c r="BC1460" s="547"/>
      <c r="BD1460" s="563" t="s">
        <v>902</v>
      </c>
      <c r="BE1460" s="564"/>
    </row>
    <row r="1461" spans="1:57" s="565" customFormat="1" x14ac:dyDescent="0.2">
      <c r="A1461" s="557" t="s">
        <v>1050</v>
      </c>
      <c r="B1461" s="545" t="s">
        <v>1051</v>
      </c>
      <c r="C1461" s="546" t="s">
        <v>1153</v>
      </c>
      <c r="D1461" s="546">
        <v>0.2</v>
      </c>
      <c r="E1461" s="547"/>
      <c r="F1461" s="547"/>
      <c r="G1461" s="547"/>
      <c r="H1461" s="547"/>
      <c r="I1461" s="547"/>
      <c r="J1461" s="547"/>
      <c r="K1461" s="547"/>
      <c r="L1461" s="547"/>
      <c r="M1461" s="547"/>
      <c r="N1461" s="547"/>
      <c r="O1461" s="547"/>
      <c r="P1461" s="547"/>
      <c r="Q1461" s="547"/>
      <c r="R1461" s="547"/>
      <c r="S1461" s="547"/>
      <c r="T1461" s="547"/>
      <c r="U1461" s="547"/>
      <c r="V1461" s="547"/>
      <c r="W1461" s="547"/>
      <c r="X1461" s="541">
        <v>0</v>
      </c>
      <c r="Y1461" s="547"/>
      <c r="Z1461" s="547"/>
      <c r="AA1461" s="547"/>
      <c r="AB1461" s="547"/>
      <c r="AC1461" s="547"/>
      <c r="AD1461" s="547"/>
      <c r="AE1461" s="547"/>
      <c r="AF1461" s="547"/>
      <c r="AG1461" s="547"/>
      <c r="AH1461" s="547"/>
      <c r="AI1461" s="547"/>
      <c r="AJ1461" s="547"/>
      <c r="AK1461" s="547"/>
      <c r="AL1461" s="547"/>
      <c r="AM1461" s="547"/>
      <c r="AN1461" s="547"/>
      <c r="AO1461" s="547"/>
      <c r="AP1461" s="547"/>
      <c r="AQ1461" s="547"/>
      <c r="AR1461" s="547"/>
      <c r="AS1461" s="547"/>
      <c r="AT1461" s="547"/>
      <c r="AU1461" s="547"/>
      <c r="AV1461" s="547"/>
      <c r="AW1461" s="547"/>
      <c r="AX1461" s="547"/>
      <c r="AY1461" s="547"/>
      <c r="AZ1461" s="547"/>
      <c r="BA1461" s="546">
        <v>0.2</v>
      </c>
      <c r="BB1461" s="547"/>
      <c r="BC1461" s="547"/>
      <c r="BD1461" s="563" t="s">
        <v>907</v>
      </c>
      <c r="BE1461" s="549" t="s">
        <v>1052</v>
      </c>
    </row>
    <row r="1462" spans="1:57" s="565" customFormat="1" x14ac:dyDescent="0.2">
      <c r="A1462" s="557" t="s">
        <v>1053</v>
      </c>
      <c r="B1462" s="545" t="s">
        <v>1054</v>
      </c>
      <c r="C1462" s="546" t="s">
        <v>1153</v>
      </c>
      <c r="D1462" s="546">
        <v>0.5</v>
      </c>
      <c r="E1462" s="547"/>
      <c r="F1462" s="547"/>
      <c r="G1462" s="547"/>
      <c r="H1462" s="546">
        <v>0.5</v>
      </c>
      <c r="I1462" s="547"/>
      <c r="J1462" s="547"/>
      <c r="K1462" s="547"/>
      <c r="L1462" s="547"/>
      <c r="M1462" s="547"/>
      <c r="N1462" s="547"/>
      <c r="O1462" s="547"/>
      <c r="P1462" s="547"/>
      <c r="Q1462" s="547"/>
      <c r="R1462" s="547"/>
      <c r="S1462" s="547"/>
      <c r="T1462" s="547"/>
      <c r="U1462" s="547"/>
      <c r="V1462" s="547"/>
      <c r="W1462" s="547"/>
      <c r="X1462" s="541">
        <v>0</v>
      </c>
      <c r="Y1462" s="547"/>
      <c r="Z1462" s="547"/>
      <c r="AA1462" s="547"/>
      <c r="AB1462" s="547"/>
      <c r="AC1462" s="547"/>
      <c r="AD1462" s="547"/>
      <c r="AE1462" s="547"/>
      <c r="AF1462" s="547"/>
      <c r="AG1462" s="547"/>
      <c r="AH1462" s="547"/>
      <c r="AI1462" s="547"/>
      <c r="AJ1462" s="547"/>
      <c r="AK1462" s="547"/>
      <c r="AL1462" s="547"/>
      <c r="AM1462" s="547"/>
      <c r="AN1462" s="547"/>
      <c r="AO1462" s="547"/>
      <c r="AP1462" s="547"/>
      <c r="AQ1462" s="547"/>
      <c r="AR1462" s="547"/>
      <c r="AS1462" s="547"/>
      <c r="AT1462" s="547"/>
      <c r="AU1462" s="547"/>
      <c r="AV1462" s="547"/>
      <c r="AW1462" s="547"/>
      <c r="AX1462" s="547"/>
      <c r="AY1462" s="547"/>
      <c r="AZ1462" s="547"/>
      <c r="BA1462" s="546"/>
      <c r="BB1462" s="547"/>
      <c r="BC1462" s="547"/>
      <c r="BD1462" s="563" t="s">
        <v>977</v>
      </c>
      <c r="BE1462" s="564"/>
    </row>
    <row r="1463" spans="1:57" s="565" customFormat="1" x14ac:dyDescent="0.2">
      <c r="A1463" s="557" t="s">
        <v>1055</v>
      </c>
      <c r="B1463" s="545" t="s">
        <v>1056</v>
      </c>
      <c r="C1463" s="546" t="s">
        <v>1153</v>
      </c>
      <c r="D1463" s="546">
        <v>1</v>
      </c>
      <c r="E1463" s="547"/>
      <c r="F1463" s="547"/>
      <c r="G1463" s="547"/>
      <c r="H1463" s="546">
        <v>1</v>
      </c>
      <c r="I1463" s="547"/>
      <c r="J1463" s="547"/>
      <c r="K1463" s="547"/>
      <c r="L1463" s="547"/>
      <c r="M1463" s="547"/>
      <c r="N1463" s="547"/>
      <c r="O1463" s="547"/>
      <c r="P1463" s="547"/>
      <c r="Q1463" s="547"/>
      <c r="R1463" s="547"/>
      <c r="S1463" s="547"/>
      <c r="T1463" s="547"/>
      <c r="U1463" s="547"/>
      <c r="V1463" s="547"/>
      <c r="W1463" s="547"/>
      <c r="X1463" s="541">
        <v>0</v>
      </c>
      <c r="Y1463" s="547"/>
      <c r="Z1463" s="547"/>
      <c r="AA1463" s="547"/>
      <c r="AB1463" s="547"/>
      <c r="AC1463" s="547"/>
      <c r="AD1463" s="547"/>
      <c r="AE1463" s="547"/>
      <c r="AF1463" s="547"/>
      <c r="AG1463" s="547"/>
      <c r="AH1463" s="547"/>
      <c r="AI1463" s="547"/>
      <c r="AJ1463" s="547"/>
      <c r="AK1463" s="547"/>
      <c r="AL1463" s="547"/>
      <c r="AM1463" s="547"/>
      <c r="AN1463" s="547"/>
      <c r="AO1463" s="547"/>
      <c r="AP1463" s="547"/>
      <c r="AQ1463" s="547"/>
      <c r="AR1463" s="547"/>
      <c r="AS1463" s="547"/>
      <c r="AT1463" s="547"/>
      <c r="AU1463" s="547"/>
      <c r="AV1463" s="547"/>
      <c r="AW1463" s="547"/>
      <c r="AX1463" s="547"/>
      <c r="AY1463" s="547"/>
      <c r="AZ1463" s="547"/>
      <c r="BA1463" s="547"/>
      <c r="BB1463" s="547"/>
      <c r="BC1463" s="547"/>
      <c r="BD1463" s="563" t="s">
        <v>875</v>
      </c>
      <c r="BE1463" s="564"/>
    </row>
    <row r="1464" spans="1:57" s="565" customFormat="1" ht="32" x14ac:dyDescent="0.2">
      <c r="A1464" s="557" t="s">
        <v>1057</v>
      </c>
      <c r="B1464" s="545" t="s">
        <v>1058</v>
      </c>
      <c r="C1464" s="546" t="s">
        <v>1153</v>
      </c>
      <c r="D1464" s="546">
        <v>1.5</v>
      </c>
      <c r="E1464" s="547"/>
      <c r="F1464" s="547"/>
      <c r="G1464" s="547"/>
      <c r="H1464" s="546">
        <v>1.5</v>
      </c>
      <c r="I1464" s="547"/>
      <c r="J1464" s="547"/>
      <c r="K1464" s="547"/>
      <c r="L1464" s="547"/>
      <c r="M1464" s="547"/>
      <c r="N1464" s="547"/>
      <c r="O1464" s="547"/>
      <c r="P1464" s="547"/>
      <c r="Q1464" s="547"/>
      <c r="R1464" s="547"/>
      <c r="S1464" s="547"/>
      <c r="T1464" s="547"/>
      <c r="U1464" s="547"/>
      <c r="V1464" s="547"/>
      <c r="W1464" s="547"/>
      <c r="X1464" s="541">
        <v>0</v>
      </c>
      <c r="Y1464" s="547"/>
      <c r="Z1464" s="547"/>
      <c r="AA1464" s="547"/>
      <c r="AB1464" s="547"/>
      <c r="AC1464" s="547"/>
      <c r="AD1464" s="547"/>
      <c r="AE1464" s="547"/>
      <c r="AF1464" s="547"/>
      <c r="AG1464" s="547"/>
      <c r="AH1464" s="547"/>
      <c r="AI1464" s="547"/>
      <c r="AJ1464" s="547"/>
      <c r="AK1464" s="547"/>
      <c r="AL1464" s="547"/>
      <c r="AM1464" s="547"/>
      <c r="AN1464" s="547"/>
      <c r="AO1464" s="547"/>
      <c r="AP1464" s="547"/>
      <c r="AQ1464" s="547"/>
      <c r="AR1464" s="547"/>
      <c r="AS1464" s="547"/>
      <c r="AT1464" s="547"/>
      <c r="AU1464" s="547"/>
      <c r="AV1464" s="547"/>
      <c r="AW1464" s="547"/>
      <c r="AX1464" s="547"/>
      <c r="AY1464" s="547"/>
      <c r="AZ1464" s="547"/>
      <c r="BA1464" s="547"/>
      <c r="BB1464" s="547"/>
      <c r="BC1464" s="547"/>
      <c r="BD1464" s="563" t="s">
        <v>875</v>
      </c>
      <c r="BE1464" s="564"/>
    </row>
    <row r="1465" spans="1:57" s="536" customFormat="1" x14ac:dyDescent="0.2">
      <c r="A1465" s="557" t="s">
        <v>1059</v>
      </c>
      <c r="B1465" s="545" t="s">
        <v>1060</v>
      </c>
      <c r="C1465" s="546" t="s">
        <v>1153</v>
      </c>
      <c r="D1465" s="546">
        <v>0.08</v>
      </c>
      <c r="E1465" s="546"/>
      <c r="F1465" s="546"/>
      <c r="G1465" s="546"/>
      <c r="H1465" s="546">
        <v>0.01</v>
      </c>
      <c r="I1465" s="546"/>
      <c r="J1465" s="546"/>
      <c r="K1465" s="546"/>
      <c r="L1465" s="546">
        <v>0.05</v>
      </c>
      <c r="M1465" s="546"/>
      <c r="N1465" s="546"/>
      <c r="O1465" s="546"/>
      <c r="P1465" s="546"/>
      <c r="Q1465" s="546"/>
      <c r="R1465" s="546"/>
      <c r="S1465" s="546"/>
      <c r="T1465" s="546"/>
      <c r="U1465" s="546"/>
      <c r="V1465" s="546"/>
      <c r="W1465" s="546"/>
      <c r="X1465" s="541">
        <v>0</v>
      </c>
      <c r="Y1465" s="546"/>
      <c r="Z1465" s="546"/>
      <c r="AA1465" s="546"/>
      <c r="AB1465" s="546"/>
      <c r="AC1465" s="546"/>
      <c r="AD1465" s="546"/>
      <c r="AE1465" s="546"/>
      <c r="AF1465" s="546"/>
      <c r="AG1465" s="546"/>
      <c r="AH1465" s="546"/>
      <c r="AI1465" s="546"/>
      <c r="AJ1465" s="546"/>
      <c r="AK1465" s="546"/>
      <c r="AL1465" s="546"/>
      <c r="AM1465" s="546"/>
      <c r="AN1465" s="546"/>
      <c r="AO1465" s="546"/>
      <c r="AP1465" s="546"/>
      <c r="AQ1465" s="546"/>
      <c r="AR1465" s="546"/>
      <c r="AS1465" s="546"/>
      <c r="AT1465" s="546"/>
      <c r="AU1465" s="546"/>
      <c r="AV1465" s="546"/>
      <c r="AW1465" s="546"/>
      <c r="AX1465" s="546"/>
      <c r="AY1465" s="546"/>
      <c r="AZ1465" s="546"/>
      <c r="BA1465" s="546"/>
      <c r="BB1465" s="546">
        <v>0.02</v>
      </c>
      <c r="BC1465" s="546"/>
      <c r="BD1465" s="563" t="s">
        <v>954</v>
      </c>
      <c r="BE1465" s="549"/>
    </row>
    <row r="1466" spans="1:57" s="565" customFormat="1" x14ac:dyDescent="0.2">
      <c r="A1466" s="557" t="s">
        <v>1061</v>
      </c>
      <c r="B1466" s="545" t="s">
        <v>1062</v>
      </c>
      <c r="C1466" s="546" t="s">
        <v>1153</v>
      </c>
      <c r="D1466" s="546">
        <v>0.5</v>
      </c>
      <c r="E1466" s="547"/>
      <c r="F1466" s="547"/>
      <c r="G1466" s="547"/>
      <c r="H1466" s="546">
        <v>0.5</v>
      </c>
      <c r="I1466" s="547"/>
      <c r="J1466" s="547"/>
      <c r="K1466" s="547"/>
      <c r="L1466" s="547"/>
      <c r="M1466" s="547"/>
      <c r="N1466" s="547"/>
      <c r="O1466" s="547"/>
      <c r="P1466" s="547"/>
      <c r="Q1466" s="547"/>
      <c r="R1466" s="547"/>
      <c r="S1466" s="547"/>
      <c r="T1466" s="547"/>
      <c r="U1466" s="547"/>
      <c r="V1466" s="547"/>
      <c r="W1466" s="547"/>
      <c r="X1466" s="541">
        <v>0</v>
      </c>
      <c r="Y1466" s="547"/>
      <c r="Z1466" s="547"/>
      <c r="AA1466" s="547"/>
      <c r="AB1466" s="547"/>
      <c r="AC1466" s="547"/>
      <c r="AD1466" s="547"/>
      <c r="AE1466" s="547"/>
      <c r="AF1466" s="547"/>
      <c r="AG1466" s="547"/>
      <c r="AH1466" s="547"/>
      <c r="AI1466" s="547"/>
      <c r="AJ1466" s="547"/>
      <c r="AK1466" s="547"/>
      <c r="AL1466" s="547"/>
      <c r="AM1466" s="547"/>
      <c r="AN1466" s="547"/>
      <c r="AO1466" s="547"/>
      <c r="AP1466" s="547"/>
      <c r="AQ1466" s="547"/>
      <c r="AR1466" s="547"/>
      <c r="AS1466" s="547"/>
      <c r="AT1466" s="547"/>
      <c r="AU1466" s="547"/>
      <c r="AV1466" s="547"/>
      <c r="AW1466" s="547"/>
      <c r="AX1466" s="547"/>
      <c r="AY1466" s="547"/>
      <c r="AZ1466" s="547"/>
      <c r="BA1466" s="547"/>
      <c r="BB1466" s="547"/>
      <c r="BC1466" s="547"/>
      <c r="BD1466" s="563" t="s">
        <v>889</v>
      </c>
      <c r="BE1466" s="564"/>
    </row>
    <row r="1467" spans="1:57" s="565" customFormat="1" x14ac:dyDescent="0.2">
      <c r="A1467" s="557" t="s">
        <v>1063</v>
      </c>
      <c r="B1467" s="545" t="s">
        <v>1064</v>
      </c>
      <c r="C1467" s="546" t="s">
        <v>1153</v>
      </c>
      <c r="D1467" s="546">
        <v>3</v>
      </c>
      <c r="E1467" s="547"/>
      <c r="F1467" s="547"/>
      <c r="G1467" s="547"/>
      <c r="H1467" s="546">
        <v>3</v>
      </c>
      <c r="I1467" s="547"/>
      <c r="J1467" s="547"/>
      <c r="K1467" s="547"/>
      <c r="L1467" s="547"/>
      <c r="M1467" s="547"/>
      <c r="N1467" s="547"/>
      <c r="O1467" s="547"/>
      <c r="P1467" s="547"/>
      <c r="Q1467" s="547"/>
      <c r="R1467" s="547"/>
      <c r="S1467" s="547"/>
      <c r="T1467" s="547"/>
      <c r="U1467" s="547"/>
      <c r="V1467" s="547"/>
      <c r="W1467" s="547"/>
      <c r="X1467" s="541">
        <v>0</v>
      </c>
      <c r="Y1467" s="547"/>
      <c r="Z1467" s="547"/>
      <c r="AA1467" s="547"/>
      <c r="AB1467" s="547"/>
      <c r="AC1467" s="547"/>
      <c r="AD1467" s="547"/>
      <c r="AE1467" s="547"/>
      <c r="AF1467" s="547"/>
      <c r="AG1467" s="547"/>
      <c r="AH1467" s="547"/>
      <c r="AI1467" s="547"/>
      <c r="AJ1467" s="547"/>
      <c r="AK1467" s="547"/>
      <c r="AL1467" s="547"/>
      <c r="AM1467" s="547"/>
      <c r="AN1467" s="547"/>
      <c r="AO1467" s="547"/>
      <c r="AP1467" s="547"/>
      <c r="AQ1467" s="547"/>
      <c r="AR1467" s="547"/>
      <c r="AS1467" s="547"/>
      <c r="AT1467" s="547"/>
      <c r="AU1467" s="547"/>
      <c r="AV1467" s="547"/>
      <c r="AW1467" s="547"/>
      <c r="AX1467" s="547"/>
      <c r="AY1467" s="547"/>
      <c r="AZ1467" s="547"/>
      <c r="BA1467" s="547"/>
      <c r="BB1467" s="547"/>
      <c r="BC1467" s="547"/>
      <c r="BD1467" s="563" t="s">
        <v>881</v>
      </c>
      <c r="BE1467" s="564"/>
    </row>
    <row r="1468" spans="1:57" s="565" customFormat="1" x14ac:dyDescent="0.2">
      <c r="A1468" s="557" t="s">
        <v>1065</v>
      </c>
      <c r="B1468" s="545" t="s">
        <v>1066</v>
      </c>
      <c r="C1468" s="546" t="s">
        <v>1153</v>
      </c>
      <c r="D1468" s="546">
        <v>0.1</v>
      </c>
      <c r="E1468" s="547"/>
      <c r="F1468" s="547"/>
      <c r="G1468" s="547"/>
      <c r="H1468" s="546">
        <v>0.1</v>
      </c>
      <c r="I1468" s="547"/>
      <c r="J1468" s="547"/>
      <c r="K1468" s="547"/>
      <c r="L1468" s="547"/>
      <c r="M1468" s="547"/>
      <c r="N1468" s="547"/>
      <c r="O1468" s="547"/>
      <c r="P1468" s="547"/>
      <c r="Q1468" s="547"/>
      <c r="R1468" s="547"/>
      <c r="S1468" s="547"/>
      <c r="T1468" s="547"/>
      <c r="U1468" s="547"/>
      <c r="V1468" s="547"/>
      <c r="W1468" s="547"/>
      <c r="X1468" s="541">
        <v>0</v>
      </c>
      <c r="Y1468" s="547"/>
      <c r="Z1468" s="547"/>
      <c r="AA1468" s="547"/>
      <c r="AB1468" s="547"/>
      <c r="AC1468" s="547"/>
      <c r="AD1468" s="547"/>
      <c r="AE1468" s="547"/>
      <c r="AF1468" s="547"/>
      <c r="AG1468" s="547"/>
      <c r="AH1468" s="547"/>
      <c r="AI1468" s="547"/>
      <c r="AJ1468" s="547"/>
      <c r="AK1468" s="547"/>
      <c r="AL1468" s="547"/>
      <c r="AM1468" s="547"/>
      <c r="AN1468" s="547"/>
      <c r="AO1468" s="547"/>
      <c r="AP1468" s="547"/>
      <c r="AQ1468" s="547"/>
      <c r="AR1468" s="547"/>
      <c r="AS1468" s="547"/>
      <c r="AT1468" s="547"/>
      <c r="AU1468" s="547"/>
      <c r="AV1468" s="547"/>
      <c r="AW1468" s="547"/>
      <c r="AX1468" s="547"/>
      <c r="AY1468" s="547"/>
      <c r="AZ1468" s="547"/>
      <c r="BA1468" s="547"/>
      <c r="BB1468" s="547"/>
      <c r="BC1468" s="547"/>
      <c r="BD1468" s="563" t="s">
        <v>915</v>
      </c>
      <c r="BE1468" s="564"/>
    </row>
    <row r="1469" spans="1:57" s="565" customFormat="1" ht="48" x14ac:dyDescent="0.2">
      <c r="A1469" s="557" t="s">
        <v>1067</v>
      </c>
      <c r="B1469" s="545" t="s">
        <v>1068</v>
      </c>
      <c r="C1469" s="546" t="s">
        <v>1153</v>
      </c>
      <c r="D1469" s="546">
        <v>0.1</v>
      </c>
      <c r="E1469" s="546">
        <v>0.1</v>
      </c>
      <c r="F1469" s="546"/>
      <c r="G1469" s="547"/>
      <c r="H1469" s="546"/>
      <c r="I1469" s="547"/>
      <c r="J1469" s="547"/>
      <c r="K1469" s="547"/>
      <c r="L1469" s="547"/>
      <c r="M1469" s="547"/>
      <c r="N1469" s="547"/>
      <c r="O1469" s="547"/>
      <c r="P1469" s="547"/>
      <c r="Q1469" s="547"/>
      <c r="R1469" s="547"/>
      <c r="S1469" s="547"/>
      <c r="T1469" s="547"/>
      <c r="U1469" s="547"/>
      <c r="V1469" s="547"/>
      <c r="W1469" s="547"/>
      <c r="X1469" s="541">
        <v>0</v>
      </c>
      <c r="Y1469" s="547"/>
      <c r="Z1469" s="547"/>
      <c r="AA1469" s="547"/>
      <c r="AB1469" s="547"/>
      <c r="AC1469" s="547"/>
      <c r="AD1469" s="547"/>
      <c r="AE1469" s="547"/>
      <c r="AF1469" s="547"/>
      <c r="AG1469" s="547"/>
      <c r="AH1469" s="547"/>
      <c r="AI1469" s="547"/>
      <c r="AJ1469" s="547"/>
      <c r="AK1469" s="547"/>
      <c r="AL1469" s="547"/>
      <c r="AM1469" s="547"/>
      <c r="AN1469" s="547"/>
      <c r="AO1469" s="547"/>
      <c r="AP1469" s="547"/>
      <c r="AQ1469" s="547"/>
      <c r="AR1469" s="547"/>
      <c r="AS1469" s="547"/>
      <c r="AT1469" s="547"/>
      <c r="AU1469" s="547"/>
      <c r="AV1469" s="547"/>
      <c r="AW1469" s="547"/>
      <c r="AX1469" s="547"/>
      <c r="AY1469" s="547"/>
      <c r="AZ1469" s="547"/>
      <c r="BA1469" s="547"/>
      <c r="BB1469" s="547"/>
      <c r="BC1469" s="547"/>
      <c r="BD1469" s="563" t="s">
        <v>915</v>
      </c>
      <c r="BE1469" s="564"/>
    </row>
    <row r="1470" spans="1:57" s="565" customFormat="1" ht="32" x14ac:dyDescent="0.2">
      <c r="A1470" s="557" t="s">
        <v>1069</v>
      </c>
      <c r="B1470" s="545" t="s">
        <v>1070</v>
      </c>
      <c r="C1470" s="546" t="s">
        <v>1153</v>
      </c>
      <c r="D1470" s="546">
        <v>3</v>
      </c>
      <c r="E1470" s="547"/>
      <c r="F1470" s="547"/>
      <c r="G1470" s="547"/>
      <c r="H1470" s="546">
        <v>3</v>
      </c>
      <c r="I1470" s="546"/>
      <c r="J1470" s="546"/>
      <c r="K1470" s="546"/>
      <c r="L1470" s="546"/>
      <c r="M1470" s="547"/>
      <c r="N1470" s="547"/>
      <c r="O1470" s="547"/>
      <c r="P1470" s="547"/>
      <c r="Q1470" s="547"/>
      <c r="R1470" s="547"/>
      <c r="S1470" s="547"/>
      <c r="T1470" s="547"/>
      <c r="U1470" s="547"/>
      <c r="V1470" s="547"/>
      <c r="W1470" s="547"/>
      <c r="X1470" s="541">
        <v>0</v>
      </c>
      <c r="Y1470" s="547"/>
      <c r="Z1470" s="547"/>
      <c r="AA1470" s="547"/>
      <c r="AB1470" s="547"/>
      <c r="AC1470" s="547"/>
      <c r="AD1470" s="547"/>
      <c r="AE1470" s="547"/>
      <c r="AF1470" s="547"/>
      <c r="AG1470" s="547"/>
      <c r="AH1470" s="547"/>
      <c r="AI1470" s="547"/>
      <c r="AJ1470" s="547"/>
      <c r="AK1470" s="547"/>
      <c r="AL1470" s="547"/>
      <c r="AM1470" s="547"/>
      <c r="AN1470" s="547"/>
      <c r="AO1470" s="547"/>
      <c r="AP1470" s="547"/>
      <c r="AQ1470" s="547"/>
      <c r="AR1470" s="547"/>
      <c r="AS1470" s="547"/>
      <c r="AT1470" s="547"/>
      <c r="AU1470" s="547"/>
      <c r="AV1470" s="547"/>
      <c r="AW1470" s="547"/>
      <c r="AX1470" s="547"/>
      <c r="AY1470" s="547"/>
      <c r="AZ1470" s="547"/>
      <c r="BA1470" s="546"/>
      <c r="BB1470" s="547"/>
      <c r="BC1470" s="547"/>
      <c r="BD1470" s="563" t="s">
        <v>872</v>
      </c>
      <c r="BE1470" s="564"/>
    </row>
    <row r="1471" spans="1:57" s="536" customFormat="1" x14ac:dyDescent="0.2">
      <c r="A1471" s="553" t="s">
        <v>1071</v>
      </c>
      <c r="B1471" s="566" t="s">
        <v>300</v>
      </c>
      <c r="C1471" s="554"/>
      <c r="D1471" s="554">
        <v>11.11</v>
      </c>
      <c r="E1471" s="554">
        <v>0</v>
      </c>
      <c r="F1471" s="554"/>
      <c r="G1471" s="554">
        <v>0</v>
      </c>
      <c r="H1471" s="554">
        <v>2.13</v>
      </c>
      <c r="I1471" s="554">
        <v>0.16</v>
      </c>
      <c r="J1471" s="554">
        <v>3</v>
      </c>
      <c r="K1471" s="554">
        <v>0</v>
      </c>
      <c r="L1471" s="554">
        <v>5.82</v>
      </c>
      <c r="M1471" s="554">
        <v>0</v>
      </c>
      <c r="N1471" s="554"/>
      <c r="O1471" s="554">
        <v>0</v>
      </c>
      <c r="P1471" s="554"/>
      <c r="Q1471" s="554"/>
      <c r="R1471" s="554"/>
      <c r="S1471" s="554"/>
      <c r="T1471" s="554"/>
      <c r="U1471" s="554">
        <v>0</v>
      </c>
      <c r="V1471" s="554">
        <v>0</v>
      </c>
      <c r="W1471" s="554"/>
      <c r="X1471" s="554">
        <v>0</v>
      </c>
      <c r="Y1471" s="554">
        <v>0</v>
      </c>
      <c r="Z1471" s="554">
        <v>0</v>
      </c>
      <c r="AA1471" s="554"/>
      <c r="AB1471" s="554"/>
      <c r="AC1471" s="554">
        <v>0</v>
      </c>
      <c r="AD1471" s="554">
        <v>0</v>
      </c>
      <c r="AE1471" s="554">
        <v>0</v>
      </c>
      <c r="AF1471" s="554">
        <v>0</v>
      </c>
      <c r="AG1471" s="554"/>
      <c r="AH1471" s="554"/>
      <c r="AI1471" s="554">
        <v>0</v>
      </c>
      <c r="AJ1471" s="554"/>
      <c r="AK1471" s="554"/>
      <c r="AL1471" s="554"/>
      <c r="AM1471" s="554">
        <v>0</v>
      </c>
      <c r="AN1471" s="554">
        <v>0</v>
      </c>
      <c r="AO1471" s="554">
        <v>0</v>
      </c>
      <c r="AP1471" s="554">
        <v>0</v>
      </c>
      <c r="AQ1471" s="554"/>
      <c r="AR1471" s="554"/>
      <c r="AS1471" s="554">
        <v>0</v>
      </c>
      <c r="AT1471" s="554"/>
      <c r="AU1471" s="554">
        <v>0</v>
      </c>
      <c r="AV1471" s="554"/>
      <c r="AW1471" s="554"/>
      <c r="AX1471" s="554">
        <v>0</v>
      </c>
      <c r="AY1471" s="554">
        <v>0</v>
      </c>
      <c r="AZ1471" s="554"/>
      <c r="BA1471" s="554">
        <v>0</v>
      </c>
      <c r="BB1471" s="554">
        <v>0</v>
      </c>
      <c r="BC1471" s="554">
        <v>0</v>
      </c>
      <c r="BD1471" s="555"/>
      <c r="BE1471" s="556"/>
    </row>
    <row r="1472" spans="1:57" s="536" customFormat="1" x14ac:dyDescent="0.2">
      <c r="A1472" s="544" t="s">
        <v>1072</v>
      </c>
      <c r="B1472" s="545" t="s">
        <v>1073</v>
      </c>
      <c r="C1472" s="546" t="s">
        <v>1156</v>
      </c>
      <c r="D1472" s="546">
        <v>0.3</v>
      </c>
      <c r="E1472" s="546"/>
      <c r="F1472" s="546"/>
      <c r="G1472" s="546"/>
      <c r="H1472" s="546">
        <v>0.3</v>
      </c>
      <c r="I1472" s="546"/>
      <c r="J1472" s="546"/>
      <c r="K1472" s="546"/>
      <c r="L1472" s="546"/>
      <c r="M1472" s="546"/>
      <c r="N1472" s="546"/>
      <c r="O1472" s="546"/>
      <c r="P1472" s="546"/>
      <c r="Q1472" s="546"/>
      <c r="R1472" s="546"/>
      <c r="S1472" s="546"/>
      <c r="T1472" s="546"/>
      <c r="U1472" s="546"/>
      <c r="V1472" s="546"/>
      <c r="W1472" s="546"/>
      <c r="X1472" s="541">
        <v>0</v>
      </c>
      <c r="Y1472" s="547"/>
      <c r="Z1472" s="547"/>
      <c r="AA1472" s="547"/>
      <c r="AB1472" s="547"/>
      <c r="AC1472" s="547"/>
      <c r="AD1472" s="547"/>
      <c r="AE1472" s="547"/>
      <c r="AF1472" s="547"/>
      <c r="AG1472" s="547"/>
      <c r="AH1472" s="547"/>
      <c r="AI1472" s="547"/>
      <c r="AJ1472" s="547"/>
      <c r="AK1472" s="547"/>
      <c r="AL1472" s="547"/>
      <c r="AM1472" s="546"/>
      <c r="AN1472" s="546"/>
      <c r="AO1472" s="546"/>
      <c r="AP1472" s="546"/>
      <c r="AQ1472" s="546"/>
      <c r="AR1472" s="546"/>
      <c r="AS1472" s="546"/>
      <c r="AT1472" s="546"/>
      <c r="AU1472" s="546"/>
      <c r="AV1472" s="546"/>
      <c r="AW1472" s="546"/>
      <c r="AX1472" s="546"/>
      <c r="AY1472" s="546"/>
      <c r="AZ1472" s="546"/>
      <c r="BA1472" s="546"/>
      <c r="BB1472" s="546"/>
      <c r="BC1472" s="546"/>
      <c r="BD1472" s="548" t="s">
        <v>875</v>
      </c>
      <c r="BE1472" s="549"/>
    </row>
    <row r="1473" spans="1:57" s="536" customFormat="1" ht="32" x14ac:dyDescent="0.2">
      <c r="A1473" s="544" t="s">
        <v>1074</v>
      </c>
      <c r="B1473" s="545" t="s">
        <v>1075</v>
      </c>
      <c r="C1473" s="546" t="s">
        <v>1156</v>
      </c>
      <c r="D1473" s="546">
        <v>0.1</v>
      </c>
      <c r="E1473" s="546"/>
      <c r="F1473" s="546"/>
      <c r="G1473" s="546"/>
      <c r="H1473" s="546">
        <v>0.1</v>
      </c>
      <c r="I1473" s="546"/>
      <c r="J1473" s="546"/>
      <c r="K1473" s="546"/>
      <c r="L1473" s="546"/>
      <c r="M1473" s="546"/>
      <c r="N1473" s="546"/>
      <c r="O1473" s="546"/>
      <c r="P1473" s="546"/>
      <c r="Q1473" s="546"/>
      <c r="R1473" s="546"/>
      <c r="S1473" s="546"/>
      <c r="T1473" s="546"/>
      <c r="U1473" s="546"/>
      <c r="V1473" s="546"/>
      <c r="W1473" s="546"/>
      <c r="X1473" s="541">
        <v>0</v>
      </c>
      <c r="Y1473" s="547"/>
      <c r="Z1473" s="547"/>
      <c r="AA1473" s="547"/>
      <c r="AB1473" s="547"/>
      <c r="AC1473" s="547"/>
      <c r="AD1473" s="547"/>
      <c r="AE1473" s="547"/>
      <c r="AF1473" s="547"/>
      <c r="AG1473" s="547"/>
      <c r="AH1473" s="547"/>
      <c r="AI1473" s="547"/>
      <c r="AJ1473" s="547"/>
      <c r="AK1473" s="547"/>
      <c r="AL1473" s="547"/>
      <c r="AM1473" s="546"/>
      <c r="AN1473" s="546"/>
      <c r="AO1473" s="546"/>
      <c r="AP1473" s="546"/>
      <c r="AQ1473" s="546"/>
      <c r="AR1473" s="546"/>
      <c r="AS1473" s="546"/>
      <c r="AT1473" s="546"/>
      <c r="AU1473" s="546"/>
      <c r="AV1473" s="546"/>
      <c r="AW1473" s="546"/>
      <c r="AX1473" s="546"/>
      <c r="AY1473" s="546"/>
      <c r="AZ1473" s="546"/>
      <c r="BA1473" s="546"/>
      <c r="BB1473" s="546"/>
      <c r="BC1473" s="546"/>
      <c r="BD1473" s="548" t="s">
        <v>875</v>
      </c>
      <c r="BE1473" s="549" t="s">
        <v>1076</v>
      </c>
    </row>
    <row r="1474" spans="1:57" s="536" customFormat="1" x14ac:dyDescent="0.2">
      <c r="A1474" s="544" t="s">
        <v>1074</v>
      </c>
      <c r="B1474" s="545" t="s">
        <v>1077</v>
      </c>
      <c r="C1474" s="546" t="s">
        <v>1156</v>
      </c>
      <c r="D1474" s="546">
        <v>0.3</v>
      </c>
      <c r="E1474" s="546"/>
      <c r="F1474" s="546"/>
      <c r="G1474" s="546"/>
      <c r="H1474" s="546">
        <v>0.3</v>
      </c>
      <c r="I1474" s="546"/>
      <c r="J1474" s="546"/>
      <c r="K1474" s="546"/>
      <c r="L1474" s="546"/>
      <c r="M1474" s="546"/>
      <c r="N1474" s="546"/>
      <c r="O1474" s="546"/>
      <c r="P1474" s="546"/>
      <c r="Q1474" s="546"/>
      <c r="R1474" s="546"/>
      <c r="S1474" s="546"/>
      <c r="T1474" s="546"/>
      <c r="U1474" s="546"/>
      <c r="V1474" s="546"/>
      <c r="W1474" s="546"/>
      <c r="X1474" s="541">
        <v>0</v>
      </c>
      <c r="Y1474" s="547"/>
      <c r="Z1474" s="547"/>
      <c r="AA1474" s="547"/>
      <c r="AB1474" s="547"/>
      <c r="AC1474" s="547"/>
      <c r="AD1474" s="547"/>
      <c r="AE1474" s="547"/>
      <c r="AF1474" s="547"/>
      <c r="AG1474" s="547"/>
      <c r="AH1474" s="547"/>
      <c r="AI1474" s="547"/>
      <c r="AJ1474" s="547"/>
      <c r="AK1474" s="547"/>
      <c r="AL1474" s="547"/>
      <c r="AM1474" s="546"/>
      <c r="AN1474" s="546"/>
      <c r="AO1474" s="546"/>
      <c r="AP1474" s="546"/>
      <c r="AQ1474" s="546"/>
      <c r="AR1474" s="546"/>
      <c r="AS1474" s="546"/>
      <c r="AT1474" s="546"/>
      <c r="AU1474" s="546"/>
      <c r="AV1474" s="546"/>
      <c r="AW1474" s="546"/>
      <c r="AX1474" s="546"/>
      <c r="AY1474" s="546"/>
      <c r="AZ1474" s="546"/>
      <c r="BA1474" s="546"/>
      <c r="BB1474" s="546"/>
      <c r="BC1474" s="546"/>
      <c r="BD1474" s="548" t="s">
        <v>943</v>
      </c>
      <c r="BE1474" s="549"/>
    </row>
    <row r="1475" spans="1:57" s="536" customFormat="1" x14ac:dyDescent="0.2">
      <c r="A1475" s="544" t="s">
        <v>1074</v>
      </c>
      <c r="B1475" s="545" t="s">
        <v>1078</v>
      </c>
      <c r="C1475" s="546" t="s">
        <v>1156</v>
      </c>
      <c r="D1475" s="546">
        <v>5</v>
      </c>
      <c r="E1475" s="546"/>
      <c r="F1475" s="546"/>
      <c r="G1475" s="546"/>
      <c r="H1475" s="546">
        <v>1</v>
      </c>
      <c r="I1475" s="546"/>
      <c r="J1475" s="546">
        <v>3</v>
      </c>
      <c r="K1475" s="546"/>
      <c r="L1475" s="546">
        <v>1</v>
      </c>
      <c r="M1475" s="546"/>
      <c r="N1475" s="546"/>
      <c r="O1475" s="546"/>
      <c r="P1475" s="546"/>
      <c r="Q1475" s="546"/>
      <c r="R1475" s="546"/>
      <c r="S1475" s="546"/>
      <c r="T1475" s="546"/>
      <c r="U1475" s="546"/>
      <c r="V1475" s="546"/>
      <c r="W1475" s="546"/>
      <c r="X1475" s="541">
        <v>0</v>
      </c>
      <c r="Y1475" s="547"/>
      <c r="Z1475" s="547"/>
      <c r="AA1475" s="547"/>
      <c r="AB1475" s="547"/>
      <c r="AC1475" s="547"/>
      <c r="AD1475" s="547"/>
      <c r="AE1475" s="547"/>
      <c r="AF1475" s="547"/>
      <c r="AG1475" s="547"/>
      <c r="AH1475" s="547"/>
      <c r="AI1475" s="547"/>
      <c r="AJ1475" s="547"/>
      <c r="AK1475" s="547"/>
      <c r="AL1475" s="547"/>
      <c r="AM1475" s="546"/>
      <c r="AN1475" s="546"/>
      <c r="AO1475" s="546"/>
      <c r="AP1475" s="546"/>
      <c r="AQ1475" s="546"/>
      <c r="AR1475" s="546"/>
      <c r="AS1475" s="546"/>
      <c r="AT1475" s="546"/>
      <c r="AU1475" s="546"/>
      <c r="AV1475" s="546"/>
      <c r="AW1475" s="546"/>
      <c r="AX1475" s="546"/>
      <c r="AY1475" s="546"/>
      <c r="AZ1475" s="546"/>
      <c r="BA1475" s="546"/>
      <c r="BB1475" s="546"/>
      <c r="BC1475" s="546"/>
      <c r="BD1475" s="548" t="s">
        <v>977</v>
      </c>
      <c r="BE1475" s="549"/>
    </row>
    <row r="1476" spans="1:57" s="536" customFormat="1" x14ac:dyDescent="0.2">
      <c r="A1476" s="544" t="s">
        <v>1079</v>
      </c>
      <c r="B1476" s="545" t="s">
        <v>1080</v>
      </c>
      <c r="C1476" s="546" t="s">
        <v>1156</v>
      </c>
      <c r="D1476" s="546">
        <v>0.1</v>
      </c>
      <c r="E1476" s="546"/>
      <c r="F1476" s="546"/>
      <c r="G1476" s="546"/>
      <c r="H1476" s="546">
        <v>0.1</v>
      </c>
      <c r="I1476" s="546"/>
      <c r="J1476" s="546"/>
      <c r="K1476" s="546"/>
      <c r="L1476" s="546"/>
      <c r="M1476" s="546"/>
      <c r="N1476" s="546"/>
      <c r="O1476" s="546"/>
      <c r="P1476" s="546"/>
      <c r="Q1476" s="546"/>
      <c r="R1476" s="546"/>
      <c r="S1476" s="546"/>
      <c r="T1476" s="546"/>
      <c r="U1476" s="546"/>
      <c r="V1476" s="546"/>
      <c r="W1476" s="546"/>
      <c r="X1476" s="541">
        <v>0</v>
      </c>
      <c r="Y1476" s="547"/>
      <c r="Z1476" s="547"/>
      <c r="AA1476" s="547"/>
      <c r="AB1476" s="547"/>
      <c r="AC1476" s="547"/>
      <c r="AD1476" s="547"/>
      <c r="AE1476" s="547"/>
      <c r="AF1476" s="547"/>
      <c r="AG1476" s="547"/>
      <c r="AH1476" s="547"/>
      <c r="AI1476" s="547"/>
      <c r="AJ1476" s="547"/>
      <c r="AK1476" s="547"/>
      <c r="AL1476" s="547"/>
      <c r="AM1476" s="546"/>
      <c r="AN1476" s="546"/>
      <c r="AO1476" s="546"/>
      <c r="AP1476" s="546"/>
      <c r="AQ1476" s="546"/>
      <c r="AR1476" s="546"/>
      <c r="AS1476" s="546"/>
      <c r="AT1476" s="546"/>
      <c r="AU1476" s="546"/>
      <c r="AV1476" s="546"/>
      <c r="AW1476" s="546"/>
      <c r="AX1476" s="546"/>
      <c r="AY1476" s="546"/>
      <c r="AZ1476" s="546"/>
      <c r="BA1476" s="546"/>
      <c r="BB1476" s="546"/>
      <c r="BC1476" s="546"/>
      <c r="BD1476" s="548" t="s">
        <v>954</v>
      </c>
      <c r="BE1476" s="549" t="s">
        <v>1081</v>
      </c>
    </row>
    <row r="1477" spans="1:57" s="536" customFormat="1" x14ac:dyDescent="0.2">
      <c r="A1477" s="544" t="s">
        <v>1082</v>
      </c>
      <c r="B1477" s="545" t="s">
        <v>1083</v>
      </c>
      <c r="C1477" s="546" t="s">
        <v>1156</v>
      </c>
      <c r="D1477" s="546">
        <v>0.12</v>
      </c>
      <c r="E1477" s="546"/>
      <c r="F1477" s="546"/>
      <c r="G1477" s="546"/>
      <c r="H1477" s="546">
        <v>0.12</v>
      </c>
      <c r="I1477" s="546"/>
      <c r="J1477" s="546"/>
      <c r="K1477" s="546"/>
      <c r="L1477" s="546"/>
      <c r="M1477" s="546"/>
      <c r="N1477" s="546"/>
      <c r="O1477" s="546"/>
      <c r="P1477" s="546"/>
      <c r="Q1477" s="546"/>
      <c r="R1477" s="546"/>
      <c r="S1477" s="546"/>
      <c r="T1477" s="546"/>
      <c r="U1477" s="546"/>
      <c r="V1477" s="546"/>
      <c r="W1477" s="546"/>
      <c r="X1477" s="541">
        <v>0</v>
      </c>
      <c r="Y1477" s="547"/>
      <c r="Z1477" s="547"/>
      <c r="AA1477" s="547"/>
      <c r="AB1477" s="547"/>
      <c r="AC1477" s="547"/>
      <c r="AD1477" s="547"/>
      <c r="AE1477" s="547"/>
      <c r="AF1477" s="547"/>
      <c r="AG1477" s="547"/>
      <c r="AH1477" s="547"/>
      <c r="AI1477" s="547"/>
      <c r="AJ1477" s="547"/>
      <c r="AK1477" s="547"/>
      <c r="AL1477" s="547"/>
      <c r="AM1477" s="546"/>
      <c r="AN1477" s="546"/>
      <c r="AO1477" s="546"/>
      <c r="AP1477" s="546"/>
      <c r="AQ1477" s="546"/>
      <c r="AR1477" s="546"/>
      <c r="AS1477" s="546"/>
      <c r="AT1477" s="546"/>
      <c r="AU1477" s="546"/>
      <c r="AV1477" s="546"/>
      <c r="AW1477" s="546"/>
      <c r="AX1477" s="546"/>
      <c r="AY1477" s="546"/>
      <c r="AZ1477" s="546"/>
      <c r="BA1477" s="546"/>
      <c r="BB1477" s="546"/>
      <c r="BC1477" s="546"/>
      <c r="BD1477" s="548" t="s">
        <v>954</v>
      </c>
      <c r="BE1477" s="549" t="s">
        <v>1084</v>
      </c>
    </row>
    <row r="1478" spans="1:57" s="536" customFormat="1" ht="32" x14ac:dyDescent="0.2">
      <c r="A1478" s="544" t="s">
        <v>1085</v>
      </c>
      <c r="B1478" s="545" t="s">
        <v>1086</v>
      </c>
      <c r="C1478" s="546" t="s">
        <v>1156</v>
      </c>
      <c r="D1478" s="546">
        <v>0.05</v>
      </c>
      <c r="E1478" s="546"/>
      <c r="F1478" s="546"/>
      <c r="G1478" s="546"/>
      <c r="H1478" s="546">
        <v>0.05</v>
      </c>
      <c r="I1478" s="546"/>
      <c r="J1478" s="546"/>
      <c r="K1478" s="546"/>
      <c r="L1478" s="546"/>
      <c r="M1478" s="546"/>
      <c r="N1478" s="546"/>
      <c r="O1478" s="546"/>
      <c r="P1478" s="546"/>
      <c r="Q1478" s="546"/>
      <c r="R1478" s="546"/>
      <c r="S1478" s="546"/>
      <c r="T1478" s="546"/>
      <c r="U1478" s="546"/>
      <c r="V1478" s="546"/>
      <c r="W1478" s="546"/>
      <c r="X1478" s="541">
        <v>0</v>
      </c>
      <c r="Y1478" s="547"/>
      <c r="Z1478" s="547"/>
      <c r="AA1478" s="547"/>
      <c r="AB1478" s="547"/>
      <c r="AC1478" s="547"/>
      <c r="AD1478" s="547"/>
      <c r="AE1478" s="547"/>
      <c r="AF1478" s="547"/>
      <c r="AG1478" s="547"/>
      <c r="AH1478" s="547"/>
      <c r="AI1478" s="547"/>
      <c r="AJ1478" s="547"/>
      <c r="AK1478" s="547"/>
      <c r="AL1478" s="547"/>
      <c r="AM1478" s="546"/>
      <c r="AN1478" s="546"/>
      <c r="AO1478" s="546"/>
      <c r="AP1478" s="546"/>
      <c r="AQ1478" s="546"/>
      <c r="AR1478" s="546"/>
      <c r="AS1478" s="546"/>
      <c r="AT1478" s="546"/>
      <c r="AU1478" s="546"/>
      <c r="AV1478" s="546"/>
      <c r="AW1478" s="546"/>
      <c r="AX1478" s="546"/>
      <c r="AY1478" s="546"/>
      <c r="AZ1478" s="546"/>
      <c r="BA1478" s="546"/>
      <c r="BB1478" s="546"/>
      <c r="BC1478" s="546"/>
      <c r="BD1478" s="548" t="s">
        <v>889</v>
      </c>
      <c r="BE1478" s="549" t="s">
        <v>1087</v>
      </c>
    </row>
    <row r="1479" spans="1:57" s="536" customFormat="1" ht="32" x14ac:dyDescent="0.2">
      <c r="A1479" s="544" t="s">
        <v>1088</v>
      </c>
      <c r="B1479" s="545" t="s">
        <v>1089</v>
      </c>
      <c r="C1479" s="546" t="s">
        <v>1156</v>
      </c>
      <c r="D1479" s="546">
        <v>1.2</v>
      </c>
      <c r="E1479" s="546"/>
      <c r="F1479" s="546"/>
      <c r="G1479" s="546"/>
      <c r="H1479" s="546"/>
      <c r="I1479" s="546"/>
      <c r="J1479" s="546"/>
      <c r="K1479" s="546"/>
      <c r="L1479" s="546">
        <v>1.2</v>
      </c>
      <c r="M1479" s="546"/>
      <c r="N1479" s="546"/>
      <c r="O1479" s="546"/>
      <c r="P1479" s="546"/>
      <c r="Q1479" s="546"/>
      <c r="R1479" s="546"/>
      <c r="S1479" s="546"/>
      <c r="T1479" s="546"/>
      <c r="U1479" s="546"/>
      <c r="V1479" s="546"/>
      <c r="W1479" s="546"/>
      <c r="X1479" s="541">
        <v>0</v>
      </c>
      <c r="Y1479" s="547"/>
      <c r="Z1479" s="547"/>
      <c r="AA1479" s="547"/>
      <c r="AB1479" s="547"/>
      <c r="AC1479" s="547"/>
      <c r="AD1479" s="547"/>
      <c r="AE1479" s="547"/>
      <c r="AF1479" s="547"/>
      <c r="AG1479" s="547"/>
      <c r="AH1479" s="547"/>
      <c r="AI1479" s="547"/>
      <c r="AJ1479" s="547"/>
      <c r="AK1479" s="547"/>
      <c r="AL1479" s="547"/>
      <c r="AM1479" s="546"/>
      <c r="AN1479" s="546"/>
      <c r="AO1479" s="546"/>
      <c r="AP1479" s="546"/>
      <c r="AQ1479" s="546"/>
      <c r="AR1479" s="546"/>
      <c r="AS1479" s="546"/>
      <c r="AT1479" s="546"/>
      <c r="AU1479" s="546"/>
      <c r="AV1479" s="546"/>
      <c r="AW1479" s="546"/>
      <c r="AX1479" s="546"/>
      <c r="AY1479" s="546"/>
      <c r="AZ1479" s="546"/>
      <c r="BA1479" s="546"/>
      <c r="BB1479" s="546"/>
      <c r="BC1479" s="546"/>
      <c r="BD1479" s="548" t="s">
        <v>881</v>
      </c>
      <c r="BE1479" s="549"/>
    </row>
    <row r="1480" spans="1:57" s="536" customFormat="1" ht="32" x14ac:dyDescent="0.2">
      <c r="A1480" s="544" t="s">
        <v>1088</v>
      </c>
      <c r="B1480" s="545" t="s">
        <v>1090</v>
      </c>
      <c r="C1480" s="546" t="s">
        <v>1156</v>
      </c>
      <c r="D1480" s="546">
        <v>1</v>
      </c>
      <c r="E1480" s="546"/>
      <c r="F1480" s="546"/>
      <c r="G1480" s="546"/>
      <c r="H1480" s="546"/>
      <c r="I1480" s="546"/>
      <c r="J1480" s="546"/>
      <c r="K1480" s="546"/>
      <c r="L1480" s="546">
        <v>1</v>
      </c>
      <c r="M1480" s="546"/>
      <c r="N1480" s="546"/>
      <c r="O1480" s="546"/>
      <c r="P1480" s="546"/>
      <c r="Q1480" s="546"/>
      <c r="R1480" s="546"/>
      <c r="S1480" s="546"/>
      <c r="T1480" s="546"/>
      <c r="U1480" s="546"/>
      <c r="V1480" s="546"/>
      <c r="W1480" s="546"/>
      <c r="X1480" s="541">
        <v>0</v>
      </c>
      <c r="Y1480" s="547"/>
      <c r="Z1480" s="547"/>
      <c r="AA1480" s="547"/>
      <c r="AB1480" s="547"/>
      <c r="AC1480" s="547"/>
      <c r="AD1480" s="547"/>
      <c r="AE1480" s="547"/>
      <c r="AF1480" s="547"/>
      <c r="AG1480" s="547"/>
      <c r="AH1480" s="547"/>
      <c r="AI1480" s="547"/>
      <c r="AJ1480" s="547"/>
      <c r="AK1480" s="547"/>
      <c r="AL1480" s="547"/>
      <c r="AM1480" s="546"/>
      <c r="AN1480" s="546"/>
      <c r="AO1480" s="546"/>
      <c r="AP1480" s="546"/>
      <c r="AQ1480" s="546"/>
      <c r="AR1480" s="546"/>
      <c r="AS1480" s="546"/>
      <c r="AT1480" s="546"/>
      <c r="AU1480" s="546"/>
      <c r="AV1480" s="546"/>
      <c r="AW1480" s="546"/>
      <c r="AX1480" s="546"/>
      <c r="AY1480" s="546"/>
      <c r="AZ1480" s="546"/>
      <c r="BA1480" s="546"/>
      <c r="BB1480" s="546"/>
      <c r="BC1480" s="546"/>
      <c r="BD1480" s="548" t="s">
        <v>881</v>
      </c>
      <c r="BE1480" s="549"/>
    </row>
    <row r="1481" spans="1:57" s="536" customFormat="1" ht="32" x14ac:dyDescent="0.2">
      <c r="A1481" s="544" t="s">
        <v>1088</v>
      </c>
      <c r="B1481" s="545" t="s">
        <v>1091</v>
      </c>
      <c r="C1481" s="546" t="s">
        <v>1156</v>
      </c>
      <c r="D1481" s="546">
        <v>1</v>
      </c>
      <c r="E1481" s="546"/>
      <c r="F1481" s="546"/>
      <c r="G1481" s="546"/>
      <c r="H1481" s="546"/>
      <c r="I1481" s="546"/>
      <c r="J1481" s="546"/>
      <c r="K1481" s="546"/>
      <c r="L1481" s="546">
        <v>1</v>
      </c>
      <c r="M1481" s="546"/>
      <c r="N1481" s="546"/>
      <c r="O1481" s="546"/>
      <c r="P1481" s="546"/>
      <c r="Q1481" s="546"/>
      <c r="R1481" s="546"/>
      <c r="S1481" s="546"/>
      <c r="T1481" s="546"/>
      <c r="U1481" s="546"/>
      <c r="V1481" s="546"/>
      <c r="W1481" s="546"/>
      <c r="X1481" s="541">
        <v>0</v>
      </c>
      <c r="Y1481" s="547"/>
      <c r="Z1481" s="547"/>
      <c r="AA1481" s="547"/>
      <c r="AB1481" s="547"/>
      <c r="AC1481" s="547"/>
      <c r="AD1481" s="547"/>
      <c r="AE1481" s="547"/>
      <c r="AF1481" s="547"/>
      <c r="AG1481" s="547"/>
      <c r="AH1481" s="547"/>
      <c r="AI1481" s="547"/>
      <c r="AJ1481" s="547"/>
      <c r="AK1481" s="547"/>
      <c r="AL1481" s="547"/>
      <c r="AM1481" s="546"/>
      <c r="AN1481" s="546"/>
      <c r="AO1481" s="546"/>
      <c r="AP1481" s="546"/>
      <c r="AQ1481" s="546"/>
      <c r="AR1481" s="546"/>
      <c r="AS1481" s="546"/>
      <c r="AT1481" s="546"/>
      <c r="AU1481" s="546"/>
      <c r="AV1481" s="546"/>
      <c r="AW1481" s="546"/>
      <c r="AX1481" s="546"/>
      <c r="AY1481" s="546"/>
      <c r="AZ1481" s="546"/>
      <c r="BA1481" s="546"/>
      <c r="BB1481" s="546"/>
      <c r="BC1481" s="546"/>
      <c r="BD1481" s="548" t="s">
        <v>881</v>
      </c>
      <c r="BE1481" s="549"/>
    </row>
    <row r="1482" spans="1:57" s="536" customFormat="1" ht="32" x14ac:dyDescent="0.2">
      <c r="A1482" s="544" t="s">
        <v>1088</v>
      </c>
      <c r="B1482" s="545" t="s">
        <v>1092</v>
      </c>
      <c r="C1482" s="546" t="s">
        <v>1156</v>
      </c>
      <c r="D1482" s="546">
        <v>0.2</v>
      </c>
      <c r="E1482" s="546"/>
      <c r="F1482" s="546"/>
      <c r="G1482" s="546"/>
      <c r="H1482" s="546"/>
      <c r="I1482" s="546"/>
      <c r="J1482" s="546"/>
      <c r="K1482" s="546"/>
      <c r="L1482" s="546">
        <v>0.2</v>
      </c>
      <c r="M1482" s="546"/>
      <c r="N1482" s="546"/>
      <c r="O1482" s="546"/>
      <c r="P1482" s="546"/>
      <c r="Q1482" s="546"/>
      <c r="R1482" s="546"/>
      <c r="S1482" s="546"/>
      <c r="T1482" s="546"/>
      <c r="U1482" s="546"/>
      <c r="V1482" s="546"/>
      <c r="W1482" s="546"/>
      <c r="X1482" s="541">
        <v>0</v>
      </c>
      <c r="Y1482" s="547"/>
      <c r="Z1482" s="547"/>
      <c r="AA1482" s="547"/>
      <c r="AB1482" s="547"/>
      <c r="AC1482" s="547"/>
      <c r="AD1482" s="547"/>
      <c r="AE1482" s="547"/>
      <c r="AF1482" s="547"/>
      <c r="AG1482" s="547"/>
      <c r="AH1482" s="547"/>
      <c r="AI1482" s="547"/>
      <c r="AJ1482" s="547"/>
      <c r="AK1482" s="547"/>
      <c r="AL1482" s="547"/>
      <c r="AM1482" s="546"/>
      <c r="AN1482" s="546"/>
      <c r="AO1482" s="546"/>
      <c r="AP1482" s="546"/>
      <c r="AQ1482" s="546"/>
      <c r="AR1482" s="546"/>
      <c r="AS1482" s="546"/>
      <c r="AT1482" s="546"/>
      <c r="AU1482" s="546"/>
      <c r="AV1482" s="546"/>
      <c r="AW1482" s="546"/>
      <c r="AX1482" s="546"/>
      <c r="AY1482" s="546"/>
      <c r="AZ1482" s="546"/>
      <c r="BA1482" s="546"/>
      <c r="BB1482" s="546"/>
      <c r="BC1482" s="546"/>
      <c r="BD1482" s="548" t="s">
        <v>878</v>
      </c>
      <c r="BE1482" s="549"/>
    </row>
    <row r="1483" spans="1:57" s="536" customFormat="1" x14ac:dyDescent="0.2">
      <c r="A1483" s="544" t="s">
        <v>1093</v>
      </c>
      <c r="B1483" s="545" t="s">
        <v>1094</v>
      </c>
      <c r="C1483" s="546" t="s">
        <v>1156</v>
      </c>
      <c r="D1483" s="546">
        <v>1.1000000000000001</v>
      </c>
      <c r="E1483" s="546"/>
      <c r="F1483" s="546"/>
      <c r="G1483" s="546"/>
      <c r="H1483" s="546"/>
      <c r="I1483" s="546"/>
      <c r="J1483" s="546"/>
      <c r="K1483" s="546"/>
      <c r="L1483" s="546">
        <v>1.1000000000000001</v>
      </c>
      <c r="M1483" s="546"/>
      <c r="N1483" s="546"/>
      <c r="O1483" s="546"/>
      <c r="P1483" s="546"/>
      <c r="Q1483" s="546"/>
      <c r="R1483" s="546"/>
      <c r="S1483" s="546"/>
      <c r="T1483" s="546"/>
      <c r="U1483" s="546"/>
      <c r="V1483" s="546"/>
      <c r="W1483" s="546"/>
      <c r="X1483" s="541">
        <v>0</v>
      </c>
      <c r="Y1483" s="547"/>
      <c r="Z1483" s="547"/>
      <c r="AA1483" s="547"/>
      <c r="AB1483" s="547"/>
      <c r="AC1483" s="547"/>
      <c r="AD1483" s="547"/>
      <c r="AE1483" s="547"/>
      <c r="AF1483" s="547"/>
      <c r="AG1483" s="547"/>
      <c r="AH1483" s="547"/>
      <c r="AI1483" s="547"/>
      <c r="AJ1483" s="547"/>
      <c r="AK1483" s="547"/>
      <c r="AL1483" s="547"/>
      <c r="AM1483" s="546"/>
      <c r="AN1483" s="546"/>
      <c r="AO1483" s="546"/>
      <c r="AP1483" s="546"/>
      <c r="AQ1483" s="546"/>
      <c r="AR1483" s="546"/>
      <c r="AS1483" s="546"/>
      <c r="AT1483" s="546"/>
      <c r="AU1483" s="546"/>
      <c r="AV1483" s="546"/>
      <c r="AW1483" s="546"/>
      <c r="AX1483" s="546"/>
      <c r="AY1483" s="546"/>
      <c r="AZ1483" s="546"/>
      <c r="BA1483" s="546"/>
      <c r="BB1483" s="546"/>
      <c r="BC1483" s="546"/>
      <c r="BD1483" s="548" t="s">
        <v>872</v>
      </c>
      <c r="BE1483" s="549" t="s">
        <v>1095</v>
      </c>
    </row>
    <row r="1484" spans="1:57" s="536" customFormat="1" ht="32" x14ac:dyDescent="0.2">
      <c r="A1484" s="544" t="s">
        <v>1093</v>
      </c>
      <c r="B1484" s="545" t="s">
        <v>1096</v>
      </c>
      <c r="C1484" s="546" t="s">
        <v>1156</v>
      </c>
      <c r="D1484" s="546">
        <v>0.64</v>
      </c>
      <c r="E1484" s="546"/>
      <c r="F1484" s="546"/>
      <c r="G1484" s="546"/>
      <c r="H1484" s="546">
        <v>0.16</v>
      </c>
      <c r="I1484" s="546">
        <v>0.16</v>
      </c>
      <c r="J1484" s="546"/>
      <c r="K1484" s="546"/>
      <c r="L1484" s="546">
        <v>0.32</v>
      </c>
      <c r="M1484" s="546"/>
      <c r="N1484" s="546"/>
      <c r="O1484" s="546"/>
      <c r="P1484" s="546"/>
      <c r="Q1484" s="546"/>
      <c r="R1484" s="546"/>
      <c r="S1484" s="546"/>
      <c r="T1484" s="546"/>
      <c r="U1484" s="546"/>
      <c r="V1484" s="546"/>
      <c r="W1484" s="546"/>
      <c r="X1484" s="541">
        <v>0</v>
      </c>
      <c r="Y1484" s="547"/>
      <c r="Z1484" s="547"/>
      <c r="AA1484" s="547"/>
      <c r="AB1484" s="547"/>
      <c r="AC1484" s="547"/>
      <c r="AD1484" s="547"/>
      <c r="AE1484" s="547"/>
      <c r="AF1484" s="547"/>
      <c r="AG1484" s="547"/>
      <c r="AH1484" s="547"/>
      <c r="AI1484" s="547"/>
      <c r="AJ1484" s="547"/>
      <c r="AK1484" s="547"/>
      <c r="AL1484" s="547"/>
      <c r="AM1484" s="546"/>
      <c r="AN1484" s="546"/>
      <c r="AO1484" s="546"/>
      <c r="AP1484" s="546"/>
      <c r="AQ1484" s="546"/>
      <c r="AR1484" s="546"/>
      <c r="AS1484" s="546"/>
      <c r="AT1484" s="546"/>
      <c r="AU1484" s="546"/>
      <c r="AV1484" s="546"/>
      <c r="AW1484" s="546"/>
      <c r="AX1484" s="546"/>
      <c r="AY1484" s="546"/>
      <c r="AZ1484" s="546"/>
      <c r="BA1484" s="546"/>
      <c r="BB1484" s="546"/>
      <c r="BC1484" s="546"/>
      <c r="BD1484" s="548" t="s">
        <v>1097</v>
      </c>
      <c r="BE1484" s="549"/>
    </row>
    <row r="1485" spans="1:57" s="536" customFormat="1" x14ac:dyDescent="0.2">
      <c r="A1485" s="553" t="s">
        <v>1098</v>
      </c>
      <c r="B1485" s="543" t="s">
        <v>505</v>
      </c>
      <c r="C1485" s="554"/>
      <c r="D1485" s="554">
        <v>2.52</v>
      </c>
      <c r="E1485" s="554">
        <v>0</v>
      </c>
      <c r="F1485" s="554"/>
      <c r="G1485" s="554">
        <v>0</v>
      </c>
      <c r="H1485" s="554">
        <v>1.65</v>
      </c>
      <c r="I1485" s="554">
        <v>0</v>
      </c>
      <c r="J1485" s="554">
        <v>0.2</v>
      </c>
      <c r="K1485" s="554">
        <v>0</v>
      </c>
      <c r="L1485" s="554">
        <v>0</v>
      </c>
      <c r="M1485" s="554">
        <v>0</v>
      </c>
      <c r="N1485" s="554"/>
      <c r="O1485" s="554">
        <v>0</v>
      </c>
      <c r="P1485" s="554"/>
      <c r="Q1485" s="554"/>
      <c r="R1485" s="554"/>
      <c r="S1485" s="554"/>
      <c r="T1485" s="554"/>
      <c r="U1485" s="554">
        <v>0</v>
      </c>
      <c r="V1485" s="554">
        <v>0</v>
      </c>
      <c r="W1485" s="554"/>
      <c r="X1485" s="554">
        <v>0</v>
      </c>
      <c r="Y1485" s="554">
        <v>0</v>
      </c>
      <c r="Z1485" s="554">
        <v>0</v>
      </c>
      <c r="AA1485" s="554"/>
      <c r="AB1485" s="554"/>
      <c r="AC1485" s="554">
        <v>0</v>
      </c>
      <c r="AD1485" s="554">
        <v>0</v>
      </c>
      <c r="AE1485" s="554">
        <v>0</v>
      </c>
      <c r="AF1485" s="554">
        <v>0</v>
      </c>
      <c r="AG1485" s="554"/>
      <c r="AH1485" s="554"/>
      <c r="AI1485" s="554">
        <v>0</v>
      </c>
      <c r="AJ1485" s="554"/>
      <c r="AK1485" s="554"/>
      <c r="AL1485" s="554"/>
      <c r="AM1485" s="554">
        <v>0</v>
      </c>
      <c r="AN1485" s="554">
        <v>0</v>
      </c>
      <c r="AO1485" s="554">
        <v>0</v>
      </c>
      <c r="AP1485" s="554">
        <v>0</v>
      </c>
      <c r="AQ1485" s="554"/>
      <c r="AR1485" s="554"/>
      <c r="AS1485" s="554">
        <v>0</v>
      </c>
      <c r="AT1485" s="554"/>
      <c r="AU1485" s="554">
        <v>0</v>
      </c>
      <c r="AV1485" s="554"/>
      <c r="AW1485" s="554"/>
      <c r="AX1485" s="554">
        <v>0</v>
      </c>
      <c r="AY1485" s="554">
        <v>0</v>
      </c>
      <c r="AZ1485" s="554"/>
      <c r="BA1485" s="541">
        <v>0.67</v>
      </c>
      <c r="BB1485" s="554">
        <v>0</v>
      </c>
      <c r="BC1485" s="554">
        <v>0</v>
      </c>
      <c r="BD1485" s="555"/>
      <c r="BE1485" s="556"/>
    </row>
    <row r="1486" spans="1:57" s="536" customFormat="1" x14ac:dyDescent="0.2">
      <c r="A1486" s="544" t="s">
        <v>1099</v>
      </c>
      <c r="B1486" s="545" t="s">
        <v>1100</v>
      </c>
      <c r="C1486" s="546" t="s">
        <v>1158</v>
      </c>
      <c r="D1486" s="546">
        <v>1</v>
      </c>
      <c r="E1486" s="546"/>
      <c r="F1486" s="546"/>
      <c r="G1486" s="546"/>
      <c r="H1486" s="546">
        <v>1</v>
      </c>
      <c r="I1486" s="546"/>
      <c r="J1486" s="546"/>
      <c r="K1486" s="546"/>
      <c r="L1486" s="546"/>
      <c r="M1486" s="546"/>
      <c r="N1486" s="546"/>
      <c r="O1486" s="546"/>
      <c r="P1486" s="546"/>
      <c r="Q1486" s="546"/>
      <c r="R1486" s="546"/>
      <c r="S1486" s="546"/>
      <c r="T1486" s="546"/>
      <c r="U1486" s="546"/>
      <c r="V1486" s="546"/>
      <c r="W1486" s="546"/>
      <c r="X1486" s="541">
        <v>0</v>
      </c>
      <c r="Y1486" s="547"/>
      <c r="Z1486" s="547"/>
      <c r="AA1486" s="547"/>
      <c r="AB1486" s="547"/>
      <c r="AC1486" s="547"/>
      <c r="AD1486" s="547"/>
      <c r="AE1486" s="547"/>
      <c r="AF1486" s="547"/>
      <c r="AG1486" s="547"/>
      <c r="AH1486" s="547"/>
      <c r="AI1486" s="547"/>
      <c r="AJ1486" s="547"/>
      <c r="AK1486" s="547"/>
      <c r="AL1486" s="547"/>
      <c r="AM1486" s="546"/>
      <c r="AN1486" s="546"/>
      <c r="AO1486" s="546"/>
      <c r="AP1486" s="546"/>
      <c r="AQ1486" s="546"/>
      <c r="AR1486" s="546"/>
      <c r="AS1486" s="546"/>
      <c r="AT1486" s="546"/>
      <c r="AU1486" s="546"/>
      <c r="AV1486" s="546"/>
      <c r="AW1486" s="546"/>
      <c r="AX1486" s="546"/>
      <c r="AY1486" s="546"/>
      <c r="AZ1486" s="546"/>
      <c r="BA1486" s="546"/>
      <c r="BB1486" s="546"/>
      <c r="BC1486" s="546"/>
      <c r="BD1486" s="548" t="s">
        <v>972</v>
      </c>
      <c r="BE1486" s="549"/>
    </row>
    <row r="1487" spans="1:57" s="536" customFormat="1" x14ac:dyDescent="0.2">
      <c r="A1487" s="544" t="s">
        <v>1101</v>
      </c>
      <c r="B1487" s="545" t="s">
        <v>1102</v>
      </c>
      <c r="C1487" s="546" t="s">
        <v>1158</v>
      </c>
      <c r="D1487" s="546">
        <v>1</v>
      </c>
      <c r="E1487" s="546"/>
      <c r="F1487" s="546"/>
      <c r="G1487" s="546"/>
      <c r="H1487" s="546">
        <v>0.5</v>
      </c>
      <c r="I1487" s="546"/>
      <c r="J1487" s="546"/>
      <c r="K1487" s="546"/>
      <c r="L1487" s="546"/>
      <c r="M1487" s="546"/>
      <c r="N1487" s="546"/>
      <c r="O1487" s="546"/>
      <c r="P1487" s="546"/>
      <c r="Q1487" s="546"/>
      <c r="R1487" s="546"/>
      <c r="S1487" s="546"/>
      <c r="T1487" s="546"/>
      <c r="U1487" s="546"/>
      <c r="V1487" s="546"/>
      <c r="W1487" s="546"/>
      <c r="X1487" s="541">
        <v>0</v>
      </c>
      <c r="Y1487" s="547"/>
      <c r="Z1487" s="547"/>
      <c r="AA1487" s="547"/>
      <c r="AB1487" s="547"/>
      <c r="AC1487" s="547"/>
      <c r="AD1487" s="547"/>
      <c r="AE1487" s="547"/>
      <c r="AF1487" s="547"/>
      <c r="AG1487" s="547"/>
      <c r="AH1487" s="547"/>
      <c r="AI1487" s="547"/>
      <c r="AJ1487" s="547"/>
      <c r="AK1487" s="547"/>
      <c r="AL1487" s="547"/>
      <c r="AM1487" s="546"/>
      <c r="AN1487" s="546"/>
      <c r="AO1487" s="546"/>
      <c r="AP1487" s="546"/>
      <c r="AQ1487" s="546"/>
      <c r="AR1487" s="546"/>
      <c r="AS1487" s="546"/>
      <c r="AT1487" s="546"/>
      <c r="AU1487" s="546"/>
      <c r="AV1487" s="546"/>
      <c r="AW1487" s="546"/>
      <c r="AX1487" s="546"/>
      <c r="AY1487" s="546"/>
      <c r="AZ1487" s="546"/>
      <c r="BA1487" s="546">
        <v>0.5</v>
      </c>
      <c r="BB1487" s="546"/>
      <c r="BC1487" s="546"/>
      <c r="BD1487" s="548" t="s">
        <v>915</v>
      </c>
      <c r="BE1487" s="549"/>
    </row>
    <row r="1488" spans="1:57" s="536" customFormat="1" x14ac:dyDescent="0.2">
      <c r="A1488" s="544" t="s">
        <v>1101</v>
      </c>
      <c r="B1488" s="545" t="s">
        <v>1103</v>
      </c>
      <c r="C1488" s="546" t="s">
        <v>1158</v>
      </c>
      <c r="D1488" s="546">
        <v>0.3</v>
      </c>
      <c r="E1488" s="546"/>
      <c r="F1488" s="546"/>
      <c r="G1488" s="546"/>
      <c r="H1488" s="546">
        <v>0.15</v>
      </c>
      <c r="I1488" s="546"/>
      <c r="J1488" s="546"/>
      <c r="K1488" s="546"/>
      <c r="L1488" s="546"/>
      <c r="M1488" s="546"/>
      <c r="N1488" s="546"/>
      <c r="O1488" s="546"/>
      <c r="P1488" s="546"/>
      <c r="Q1488" s="546"/>
      <c r="R1488" s="546"/>
      <c r="S1488" s="546"/>
      <c r="T1488" s="546"/>
      <c r="U1488" s="546"/>
      <c r="V1488" s="546"/>
      <c r="W1488" s="546"/>
      <c r="X1488" s="541">
        <v>0</v>
      </c>
      <c r="Y1488" s="547"/>
      <c r="Z1488" s="547"/>
      <c r="AA1488" s="547"/>
      <c r="AB1488" s="547"/>
      <c r="AC1488" s="547"/>
      <c r="AD1488" s="547"/>
      <c r="AE1488" s="547"/>
      <c r="AF1488" s="547"/>
      <c r="AG1488" s="547"/>
      <c r="AH1488" s="547"/>
      <c r="AI1488" s="547"/>
      <c r="AJ1488" s="547"/>
      <c r="AK1488" s="547"/>
      <c r="AL1488" s="547"/>
      <c r="AM1488" s="546"/>
      <c r="AN1488" s="546"/>
      <c r="AO1488" s="546"/>
      <c r="AP1488" s="546"/>
      <c r="AQ1488" s="546"/>
      <c r="AR1488" s="546"/>
      <c r="AS1488" s="546"/>
      <c r="AT1488" s="546"/>
      <c r="AU1488" s="546"/>
      <c r="AV1488" s="546"/>
      <c r="AW1488" s="546"/>
      <c r="AX1488" s="546"/>
      <c r="AY1488" s="546"/>
      <c r="AZ1488" s="546"/>
      <c r="BA1488" s="546">
        <v>0.15</v>
      </c>
      <c r="BB1488" s="546"/>
      <c r="BC1488" s="546"/>
      <c r="BD1488" s="548" t="s">
        <v>866</v>
      </c>
      <c r="BE1488" s="549"/>
    </row>
    <row r="1489" spans="1:57" s="536" customFormat="1" ht="48" x14ac:dyDescent="0.2">
      <c r="A1489" s="544" t="s">
        <v>1104</v>
      </c>
      <c r="B1489" s="548" t="s">
        <v>1105</v>
      </c>
      <c r="C1489" s="546" t="s">
        <v>1158</v>
      </c>
      <c r="D1489" s="546">
        <v>0.22</v>
      </c>
      <c r="E1489" s="546"/>
      <c r="F1489" s="546"/>
      <c r="G1489" s="546"/>
      <c r="H1489" s="546"/>
      <c r="I1489" s="546"/>
      <c r="J1489" s="546">
        <v>0.2</v>
      </c>
      <c r="K1489" s="546"/>
      <c r="L1489" s="546"/>
      <c r="M1489" s="546"/>
      <c r="N1489" s="546"/>
      <c r="O1489" s="546"/>
      <c r="P1489" s="546"/>
      <c r="Q1489" s="546"/>
      <c r="R1489" s="546"/>
      <c r="S1489" s="546"/>
      <c r="T1489" s="546"/>
      <c r="U1489" s="546"/>
      <c r="V1489" s="546"/>
      <c r="W1489" s="546"/>
      <c r="X1489" s="541">
        <v>0</v>
      </c>
      <c r="Y1489" s="547"/>
      <c r="Z1489" s="547"/>
      <c r="AA1489" s="547"/>
      <c r="AB1489" s="547"/>
      <c r="AC1489" s="547"/>
      <c r="AD1489" s="547"/>
      <c r="AE1489" s="547"/>
      <c r="AF1489" s="547"/>
      <c r="AG1489" s="547"/>
      <c r="AH1489" s="547"/>
      <c r="AI1489" s="547"/>
      <c r="AJ1489" s="547"/>
      <c r="AK1489" s="547"/>
      <c r="AL1489" s="547"/>
      <c r="AM1489" s="546"/>
      <c r="AN1489" s="546"/>
      <c r="AO1489" s="546"/>
      <c r="AP1489" s="546"/>
      <c r="AQ1489" s="546"/>
      <c r="AR1489" s="546"/>
      <c r="AS1489" s="546"/>
      <c r="AT1489" s="546"/>
      <c r="AU1489" s="546"/>
      <c r="AV1489" s="546"/>
      <c r="AW1489" s="546"/>
      <c r="AX1489" s="546"/>
      <c r="AY1489" s="546"/>
      <c r="AZ1489" s="546"/>
      <c r="BA1489" s="546">
        <v>0.02</v>
      </c>
      <c r="BB1489" s="546"/>
      <c r="BC1489" s="546"/>
      <c r="BD1489" s="548" t="s">
        <v>872</v>
      </c>
      <c r="BE1489" s="549"/>
    </row>
    <row r="1490" spans="1:57" s="537" customFormat="1" ht="32" x14ac:dyDescent="0.2">
      <c r="A1490" s="553" t="s">
        <v>2134</v>
      </c>
      <c r="B1490" s="551" t="s">
        <v>1106</v>
      </c>
      <c r="C1490" s="541"/>
      <c r="D1490" s="541"/>
      <c r="E1490" s="541">
        <v>0</v>
      </c>
      <c r="F1490" s="541"/>
      <c r="G1490" s="541">
        <v>0</v>
      </c>
      <c r="H1490" s="541">
        <v>0</v>
      </c>
      <c r="I1490" s="541">
        <v>0</v>
      </c>
      <c r="J1490" s="541">
        <v>0</v>
      </c>
      <c r="K1490" s="541">
        <v>0</v>
      </c>
      <c r="L1490" s="541">
        <v>0</v>
      </c>
      <c r="M1490" s="541">
        <v>0</v>
      </c>
      <c r="N1490" s="541"/>
      <c r="O1490" s="541">
        <v>0</v>
      </c>
      <c r="P1490" s="541"/>
      <c r="Q1490" s="541"/>
      <c r="R1490" s="541"/>
      <c r="S1490" s="541"/>
      <c r="T1490" s="541"/>
      <c r="U1490" s="541">
        <v>0</v>
      </c>
      <c r="V1490" s="541">
        <v>0</v>
      </c>
      <c r="W1490" s="541"/>
      <c r="X1490" s="541">
        <v>0</v>
      </c>
      <c r="Y1490" s="541">
        <v>0</v>
      </c>
      <c r="Z1490" s="541">
        <v>0</v>
      </c>
      <c r="AA1490" s="541"/>
      <c r="AB1490" s="541"/>
      <c r="AC1490" s="541">
        <v>0</v>
      </c>
      <c r="AD1490" s="541">
        <v>0</v>
      </c>
      <c r="AE1490" s="541">
        <v>0</v>
      </c>
      <c r="AF1490" s="541">
        <v>0</v>
      </c>
      <c r="AG1490" s="541"/>
      <c r="AH1490" s="541"/>
      <c r="AI1490" s="541">
        <v>0</v>
      </c>
      <c r="AJ1490" s="541"/>
      <c r="AK1490" s="541"/>
      <c r="AL1490" s="541"/>
      <c r="AM1490" s="541">
        <v>0</v>
      </c>
      <c r="AN1490" s="541">
        <v>0</v>
      </c>
      <c r="AO1490" s="541">
        <v>0</v>
      </c>
      <c r="AP1490" s="541">
        <v>0</v>
      </c>
      <c r="AQ1490" s="541"/>
      <c r="AR1490" s="541"/>
      <c r="AS1490" s="541">
        <v>0</v>
      </c>
      <c r="AT1490" s="541"/>
      <c r="AU1490" s="541">
        <v>0</v>
      </c>
      <c r="AV1490" s="541"/>
      <c r="AW1490" s="541"/>
      <c r="AX1490" s="541">
        <v>0</v>
      </c>
      <c r="AY1490" s="541">
        <v>0</v>
      </c>
      <c r="AZ1490" s="541"/>
      <c r="BA1490" s="541">
        <v>0</v>
      </c>
      <c r="BB1490" s="541">
        <v>0</v>
      </c>
      <c r="BC1490" s="541">
        <v>0</v>
      </c>
      <c r="BD1490" s="551"/>
      <c r="BE1490" s="542"/>
    </row>
    <row r="1491" spans="1:57" s="536" customFormat="1" x14ac:dyDescent="0.2">
      <c r="A1491" s="557"/>
      <c r="B1491" s="548"/>
      <c r="C1491" s="546"/>
      <c r="D1491" s="546"/>
      <c r="E1491" s="546"/>
      <c r="F1491" s="546"/>
      <c r="G1491" s="546"/>
      <c r="H1491" s="546"/>
      <c r="I1491" s="546"/>
      <c r="J1491" s="546"/>
      <c r="K1491" s="546"/>
      <c r="L1491" s="546"/>
      <c r="M1491" s="546"/>
      <c r="N1491" s="546"/>
      <c r="O1491" s="546"/>
      <c r="P1491" s="546"/>
      <c r="Q1491" s="546"/>
      <c r="R1491" s="546"/>
      <c r="S1491" s="546"/>
      <c r="T1491" s="546"/>
      <c r="U1491" s="546"/>
      <c r="V1491" s="546"/>
      <c r="W1491" s="546"/>
      <c r="X1491" s="541">
        <v>0</v>
      </c>
      <c r="Y1491" s="547"/>
      <c r="Z1491" s="547"/>
      <c r="AA1491" s="547"/>
      <c r="AB1491" s="547"/>
      <c r="AC1491" s="547"/>
      <c r="AD1491" s="547"/>
      <c r="AE1491" s="547"/>
      <c r="AF1491" s="547"/>
      <c r="AG1491" s="547"/>
      <c r="AH1491" s="547"/>
      <c r="AI1491" s="547"/>
      <c r="AJ1491" s="547"/>
      <c r="AK1491" s="547"/>
      <c r="AL1491" s="547"/>
      <c r="AM1491" s="546"/>
      <c r="AN1491" s="546"/>
      <c r="AO1491" s="546"/>
      <c r="AP1491" s="546"/>
      <c r="AQ1491" s="546"/>
      <c r="AR1491" s="546"/>
      <c r="AS1491" s="546"/>
      <c r="AT1491" s="546"/>
      <c r="AU1491" s="546"/>
      <c r="AV1491" s="546"/>
      <c r="AW1491" s="546"/>
      <c r="AX1491" s="546"/>
      <c r="AY1491" s="546"/>
      <c r="AZ1491" s="546"/>
      <c r="BA1491" s="546"/>
      <c r="BB1491" s="546"/>
      <c r="BC1491" s="546"/>
      <c r="BD1491" s="548"/>
      <c r="BE1491" s="549"/>
    </row>
    <row r="1492" spans="1:57" s="565" customFormat="1" x14ac:dyDescent="0.2">
      <c r="A1492" s="553" t="s">
        <v>1107</v>
      </c>
      <c r="B1492" s="543" t="s">
        <v>1376</v>
      </c>
      <c r="C1492" s="554"/>
      <c r="D1492" s="554">
        <v>2.35</v>
      </c>
      <c r="E1492" s="554">
        <v>0</v>
      </c>
      <c r="F1492" s="554"/>
      <c r="G1492" s="554">
        <v>0</v>
      </c>
      <c r="H1492" s="554">
        <v>1.6</v>
      </c>
      <c r="I1492" s="554">
        <v>0</v>
      </c>
      <c r="J1492" s="554">
        <v>0</v>
      </c>
      <c r="K1492" s="554">
        <v>0</v>
      </c>
      <c r="L1492" s="554">
        <v>0</v>
      </c>
      <c r="M1492" s="554">
        <v>0</v>
      </c>
      <c r="N1492" s="554"/>
      <c r="O1492" s="554">
        <v>0</v>
      </c>
      <c r="P1492" s="554"/>
      <c r="Q1492" s="554"/>
      <c r="R1492" s="554"/>
      <c r="S1492" s="554"/>
      <c r="T1492" s="554"/>
      <c r="U1492" s="554">
        <v>0</v>
      </c>
      <c r="V1492" s="554">
        <v>0</v>
      </c>
      <c r="W1492" s="554"/>
      <c r="X1492" s="554">
        <v>0.75</v>
      </c>
      <c r="Y1492" s="547">
        <v>0</v>
      </c>
      <c r="Z1492" s="547">
        <v>0</v>
      </c>
      <c r="AA1492" s="547"/>
      <c r="AB1492" s="547"/>
      <c r="AC1492" s="547">
        <v>0</v>
      </c>
      <c r="AD1492" s="547">
        <v>0</v>
      </c>
      <c r="AE1492" s="547">
        <v>0</v>
      </c>
      <c r="AF1492" s="547">
        <v>0.75</v>
      </c>
      <c r="AG1492" s="547"/>
      <c r="AH1492" s="547"/>
      <c r="AI1492" s="547"/>
      <c r="AJ1492" s="547"/>
      <c r="AK1492" s="547"/>
      <c r="AL1492" s="547"/>
      <c r="AM1492" s="554">
        <v>0</v>
      </c>
      <c r="AN1492" s="554">
        <v>0</v>
      </c>
      <c r="AO1492" s="554">
        <v>0</v>
      </c>
      <c r="AP1492" s="554">
        <v>0</v>
      </c>
      <c r="AQ1492" s="554"/>
      <c r="AR1492" s="554"/>
      <c r="AS1492" s="554">
        <v>0</v>
      </c>
      <c r="AT1492" s="554"/>
      <c r="AU1492" s="554">
        <v>0</v>
      </c>
      <c r="AV1492" s="554"/>
      <c r="AW1492" s="554"/>
      <c r="AX1492" s="554">
        <v>0</v>
      </c>
      <c r="AY1492" s="554">
        <v>0</v>
      </c>
      <c r="AZ1492" s="554"/>
      <c r="BA1492" s="554">
        <v>0</v>
      </c>
      <c r="BB1492" s="554">
        <v>0</v>
      </c>
      <c r="BC1492" s="554"/>
      <c r="BD1492" s="555"/>
      <c r="BE1492" s="556"/>
    </row>
    <row r="1493" spans="1:57" s="536" customFormat="1" x14ac:dyDescent="0.2">
      <c r="A1493" s="544" t="s">
        <v>1108</v>
      </c>
      <c r="B1493" s="545" t="s">
        <v>1109</v>
      </c>
      <c r="C1493" s="546" t="s">
        <v>1159</v>
      </c>
      <c r="D1493" s="546">
        <v>1</v>
      </c>
      <c r="E1493" s="546"/>
      <c r="F1493" s="546"/>
      <c r="G1493" s="546"/>
      <c r="H1493" s="546">
        <v>1</v>
      </c>
      <c r="I1493" s="546"/>
      <c r="J1493" s="546"/>
      <c r="K1493" s="546"/>
      <c r="L1493" s="546"/>
      <c r="M1493" s="546"/>
      <c r="N1493" s="546"/>
      <c r="O1493" s="546"/>
      <c r="P1493" s="546"/>
      <c r="Q1493" s="546"/>
      <c r="R1493" s="546"/>
      <c r="S1493" s="546"/>
      <c r="T1493" s="546"/>
      <c r="U1493" s="546"/>
      <c r="V1493" s="546"/>
      <c r="W1493" s="546"/>
      <c r="X1493" s="541">
        <v>0</v>
      </c>
      <c r="Y1493" s="547"/>
      <c r="Z1493" s="547"/>
      <c r="AA1493" s="547"/>
      <c r="AB1493" s="547"/>
      <c r="AC1493" s="547"/>
      <c r="AD1493" s="547"/>
      <c r="AE1493" s="547"/>
      <c r="AF1493" s="547"/>
      <c r="AG1493" s="547"/>
      <c r="AH1493" s="547"/>
      <c r="AI1493" s="547"/>
      <c r="AJ1493" s="547"/>
      <c r="AK1493" s="547"/>
      <c r="AL1493" s="547"/>
      <c r="AM1493" s="546"/>
      <c r="AN1493" s="546"/>
      <c r="AO1493" s="546"/>
      <c r="AP1493" s="546"/>
      <c r="AQ1493" s="546"/>
      <c r="AR1493" s="546"/>
      <c r="AS1493" s="546"/>
      <c r="AT1493" s="546"/>
      <c r="AU1493" s="546"/>
      <c r="AV1493" s="546"/>
      <c r="AW1493" s="546"/>
      <c r="AX1493" s="546"/>
      <c r="AY1493" s="546"/>
      <c r="AZ1493" s="546"/>
      <c r="BA1493" s="546"/>
      <c r="BB1493" s="546"/>
      <c r="BC1493" s="546"/>
      <c r="BD1493" s="548" t="s">
        <v>886</v>
      </c>
      <c r="BE1493" s="549"/>
    </row>
    <row r="1494" spans="1:57" s="536" customFormat="1" x14ac:dyDescent="0.2">
      <c r="A1494" s="544" t="s">
        <v>1110</v>
      </c>
      <c r="B1494" s="545" t="s">
        <v>1111</v>
      </c>
      <c r="C1494" s="546" t="s">
        <v>1159</v>
      </c>
      <c r="D1494" s="546">
        <v>0.55000000000000004</v>
      </c>
      <c r="E1494" s="546"/>
      <c r="F1494" s="546"/>
      <c r="G1494" s="546"/>
      <c r="H1494" s="546">
        <v>0.3</v>
      </c>
      <c r="I1494" s="546"/>
      <c r="J1494" s="546"/>
      <c r="K1494" s="546"/>
      <c r="L1494" s="546"/>
      <c r="M1494" s="546"/>
      <c r="N1494" s="546"/>
      <c r="O1494" s="546"/>
      <c r="P1494" s="546"/>
      <c r="Q1494" s="546"/>
      <c r="R1494" s="546"/>
      <c r="S1494" s="546"/>
      <c r="T1494" s="546"/>
      <c r="U1494" s="546"/>
      <c r="V1494" s="546"/>
      <c r="W1494" s="546"/>
      <c r="X1494" s="541">
        <v>0.25</v>
      </c>
      <c r="Y1494" s="547"/>
      <c r="Z1494" s="547"/>
      <c r="AA1494" s="547"/>
      <c r="AB1494" s="547"/>
      <c r="AC1494" s="547"/>
      <c r="AD1494" s="547"/>
      <c r="AE1494" s="547"/>
      <c r="AF1494" s="547">
        <v>0.25</v>
      </c>
      <c r="AG1494" s="547"/>
      <c r="AH1494" s="547"/>
      <c r="AI1494" s="547"/>
      <c r="AJ1494" s="547"/>
      <c r="AK1494" s="547"/>
      <c r="AL1494" s="547"/>
      <c r="AM1494" s="546"/>
      <c r="AN1494" s="546"/>
      <c r="AO1494" s="546"/>
      <c r="AP1494" s="546"/>
      <c r="AQ1494" s="546"/>
      <c r="AR1494" s="546"/>
      <c r="AS1494" s="546"/>
      <c r="AT1494" s="546"/>
      <c r="AU1494" s="546"/>
      <c r="AV1494" s="546"/>
      <c r="AW1494" s="546"/>
      <c r="AX1494" s="546"/>
      <c r="AY1494" s="546"/>
      <c r="AZ1494" s="546"/>
      <c r="BA1494" s="546"/>
      <c r="BB1494" s="546"/>
      <c r="BC1494" s="546"/>
      <c r="BD1494" s="548" t="s">
        <v>972</v>
      </c>
      <c r="BE1494" s="549" t="s">
        <v>1112</v>
      </c>
    </row>
    <row r="1495" spans="1:57" s="536" customFormat="1" x14ac:dyDescent="0.2">
      <c r="A1495" s="544" t="s">
        <v>1113</v>
      </c>
      <c r="B1495" s="545" t="s">
        <v>1114</v>
      </c>
      <c r="C1495" s="546" t="s">
        <v>1159</v>
      </c>
      <c r="D1495" s="546">
        <v>0.3</v>
      </c>
      <c r="E1495" s="546"/>
      <c r="F1495" s="546"/>
      <c r="G1495" s="546"/>
      <c r="H1495" s="546">
        <v>0.3</v>
      </c>
      <c r="I1495" s="546"/>
      <c r="J1495" s="546"/>
      <c r="K1495" s="546"/>
      <c r="L1495" s="546"/>
      <c r="M1495" s="546"/>
      <c r="N1495" s="546"/>
      <c r="O1495" s="546"/>
      <c r="P1495" s="546"/>
      <c r="Q1495" s="546"/>
      <c r="R1495" s="546"/>
      <c r="S1495" s="546"/>
      <c r="T1495" s="546"/>
      <c r="U1495" s="546"/>
      <c r="V1495" s="546"/>
      <c r="W1495" s="546"/>
      <c r="X1495" s="541">
        <v>0</v>
      </c>
      <c r="Y1495" s="547"/>
      <c r="Z1495" s="547"/>
      <c r="AA1495" s="547"/>
      <c r="AB1495" s="547"/>
      <c r="AC1495" s="547"/>
      <c r="AD1495" s="547"/>
      <c r="AE1495" s="547"/>
      <c r="AF1495" s="547"/>
      <c r="AG1495" s="547"/>
      <c r="AH1495" s="547"/>
      <c r="AI1495" s="547"/>
      <c r="AJ1495" s="547"/>
      <c r="AK1495" s="547"/>
      <c r="AL1495" s="547"/>
      <c r="AM1495" s="546"/>
      <c r="AN1495" s="546"/>
      <c r="AO1495" s="546"/>
      <c r="AP1495" s="546"/>
      <c r="AQ1495" s="546"/>
      <c r="AR1495" s="546"/>
      <c r="AS1495" s="546"/>
      <c r="AT1495" s="546"/>
      <c r="AU1495" s="546"/>
      <c r="AV1495" s="546"/>
      <c r="AW1495" s="546"/>
      <c r="AX1495" s="546"/>
      <c r="AY1495" s="546"/>
      <c r="AZ1495" s="546"/>
      <c r="BA1495" s="546"/>
      <c r="BB1495" s="546"/>
      <c r="BC1495" s="546"/>
      <c r="BD1495" s="548" t="s">
        <v>954</v>
      </c>
      <c r="BE1495" s="549" t="s">
        <v>1115</v>
      </c>
    </row>
    <row r="1496" spans="1:57" s="536" customFormat="1" x14ac:dyDescent="0.2">
      <c r="A1496" s="544" t="s">
        <v>1116</v>
      </c>
      <c r="B1496" s="545" t="s">
        <v>1117</v>
      </c>
      <c r="C1496" s="546" t="s">
        <v>1159</v>
      </c>
      <c r="D1496" s="546">
        <v>0.5</v>
      </c>
      <c r="E1496" s="546"/>
      <c r="F1496" s="546"/>
      <c r="G1496" s="546"/>
      <c r="H1496" s="546"/>
      <c r="I1496" s="546"/>
      <c r="J1496" s="546"/>
      <c r="K1496" s="546"/>
      <c r="L1496" s="546"/>
      <c r="M1496" s="546"/>
      <c r="N1496" s="546"/>
      <c r="O1496" s="546"/>
      <c r="P1496" s="546"/>
      <c r="Q1496" s="546"/>
      <c r="R1496" s="546"/>
      <c r="S1496" s="546"/>
      <c r="T1496" s="546"/>
      <c r="U1496" s="546"/>
      <c r="V1496" s="546"/>
      <c r="W1496" s="546"/>
      <c r="X1496" s="541">
        <v>0.5</v>
      </c>
      <c r="Y1496" s="547"/>
      <c r="Z1496" s="547"/>
      <c r="AA1496" s="547"/>
      <c r="AB1496" s="547"/>
      <c r="AC1496" s="547"/>
      <c r="AD1496" s="547"/>
      <c r="AE1496" s="547"/>
      <c r="AF1496" s="547">
        <v>0.5</v>
      </c>
      <c r="AG1496" s="547"/>
      <c r="AH1496" s="547"/>
      <c r="AI1496" s="547"/>
      <c r="AJ1496" s="547"/>
      <c r="AK1496" s="547"/>
      <c r="AL1496" s="547"/>
      <c r="AM1496" s="546"/>
      <c r="AN1496" s="546"/>
      <c r="AO1496" s="546"/>
      <c r="AP1496" s="546"/>
      <c r="AQ1496" s="546"/>
      <c r="AR1496" s="546"/>
      <c r="AS1496" s="546"/>
      <c r="AT1496" s="546"/>
      <c r="AU1496" s="546"/>
      <c r="AV1496" s="546"/>
      <c r="AW1496" s="546"/>
      <c r="AX1496" s="546"/>
      <c r="AY1496" s="546"/>
      <c r="AZ1496" s="546"/>
      <c r="BA1496" s="546"/>
      <c r="BB1496" s="546"/>
      <c r="BC1496" s="546"/>
      <c r="BD1496" s="548" t="s">
        <v>899</v>
      </c>
      <c r="BE1496" s="549"/>
    </row>
    <row r="1497" spans="1:57" s="536" customFormat="1" x14ac:dyDescent="0.2">
      <c r="A1497" s="553" t="s">
        <v>2122</v>
      </c>
      <c r="B1497" s="543" t="s">
        <v>1118</v>
      </c>
      <c r="C1497" s="554"/>
      <c r="D1497" s="554">
        <v>3.5700000000000003</v>
      </c>
      <c r="E1497" s="554">
        <v>0</v>
      </c>
      <c r="F1497" s="554"/>
      <c r="G1497" s="554">
        <v>0</v>
      </c>
      <c r="H1497" s="554">
        <v>0</v>
      </c>
      <c r="I1497" s="554">
        <v>0</v>
      </c>
      <c r="J1497" s="554">
        <v>1</v>
      </c>
      <c r="K1497" s="554">
        <v>0</v>
      </c>
      <c r="L1497" s="554">
        <v>1.5</v>
      </c>
      <c r="M1497" s="554">
        <v>0</v>
      </c>
      <c r="N1497" s="554"/>
      <c r="O1497" s="554">
        <v>0</v>
      </c>
      <c r="P1497" s="554"/>
      <c r="Q1497" s="554"/>
      <c r="R1497" s="554"/>
      <c r="S1497" s="554"/>
      <c r="T1497" s="554"/>
      <c r="U1497" s="554">
        <v>0</v>
      </c>
      <c r="V1497" s="554">
        <v>0</v>
      </c>
      <c r="W1497" s="554"/>
      <c r="X1497" s="554">
        <v>0</v>
      </c>
      <c r="Y1497" s="554">
        <v>0</v>
      </c>
      <c r="Z1497" s="554">
        <v>0</v>
      </c>
      <c r="AA1497" s="554"/>
      <c r="AB1497" s="554"/>
      <c r="AC1497" s="554">
        <v>0</v>
      </c>
      <c r="AD1497" s="554">
        <v>0</v>
      </c>
      <c r="AE1497" s="554">
        <v>0</v>
      </c>
      <c r="AF1497" s="554">
        <v>0</v>
      </c>
      <c r="AG1497" s="554"/>
      <c r="AH1497" s="554"/>
      <c r="AI1497" s="554">
        <v>0</v>
      </c>
      <c r="AJ1497" s="554"/>
      <c r="AK1497" s="554"/>
      <c r="AL1497" s="554"/>
      <c r="AM1497" s="554">
        <v>0</v>
      </c>
      <c r="AN1497" s="554">
        <v>0</v>
      </c>
      <c r="AO1497" s="554">
        <v>0</v>
      </c>
      <c r="AP1497" s="554">
        <v>0</v>
      </c>
      <c r="AQ1497" s="554"/>
      <c r="AR1497" s="554"/>
      <c r="AS1497" s="554">
        <v>0</v>
      </c>
      <c r="AT1497" s="554"/>
      <c r="AU1497" s="554">
        <v>0</v>
      </c>
      <c r="AV1497" s="554"/>
      <c r="AW1497" s="554"/>
      <c r="AX1497" s="554">
        <v>0</v>
      </c>
      <c r="AY1497" s="554">
        <v>0</v>
      </c>
      <c r="AZ1497" s="554"/>
      <c r="BA1497" s="554">
        <v>0</v>
      </c>
      <c r="BB1497" s="554">
        <v>1.07</v>
      </c>
      <c r="BC1497" s="554"/>
      <c r="BD1497" s="555"/>
      <c r="BE1497" s="556"/>
    </row>
    <row r="1498" spans="1:57" s="536" customFormat="1" x14ac:dyDescent="0.2">
      <c r="A1498" s="544" t="s">
        <v>2124</v>
      </c>
      <c r="B1498" s="545" t="s">
        <v>1119</v>
      </c>
      <c r="C1498" s="546" t="s">
        <v>305</v>
      </c>
      <c r="D1498" s="546">
        <v>0.5</v>
      </c>
      <c r="E1498" s="546"/>
      <c r="F1498" s="546"/>
      <c r="G1498" s="546"/>
      <c r="H1498" s="546"/>
      <c r="I1498" s="546"/>
      <c r="J1498" s="546"/>
      <c r="K1498" s="546"/>
      <c r="L1498" s="546">
        <v>0.5</v>
      </c>
      <c r="M1498" s="546"/>
      <c r="N1498" s="546"/>
      <c r="O1498" s="546"/>
      <c r="P1498" s="546"/>
      <c r="Q1498" s="546"/>
      <c r="R1498" s="546"/>
      <c r="S1498" s="546"/>
      <c r="T1498" s="546"/>
      <c r="U1498" s="546"/>
      <c r="V1498" s="546"/>
      <c r="W1498" s="546"/>
      <c r="X1498" s="541">
        <v>0</v>
      </c>
      <c r="Y1498" s="547"/>
      <c r="Z1498" s="547"/>
      <c r="AA1498" s="547"/>
      <c r="AB1498" s="547"/>
      <c r="AC1498" s="547"/>
      <c r="AD1498" s="547"/>
      <c r="AE1498" s="547"/>
      <c r="AF1498" s="547"/>
      <c r="AG1498" s="547"/>
      <c r="AH1498" s="547"/>
      <c r="AI1498" s="547"/>
      <c r="AJ1498" s="547"/>
      <c r="AK1498" s="547"/>
      <c r="AL1498" s="547"/>
      <c r="AM1498" s="546"/>
      <c r="AN1498" s="546"/>
      <c r="AO1498" s="546"/>
      <c r="AP1498" s="546"/>
      <c r="AQ1498" s="546"/>
      <c r="AR1498" s="546"/>
      <c r="AS1498" s="546"/>
      <c r="AT1498" s="546"/>
      <c r="AU1498" s="546"/>
      <c r="AV1498" s="546"/>
      <c r="AW1498" s="546"/>
      <c r="AX1498" s="546"/>
      <c r="AY1498" s="546"/>
      <c r="AZ1498" s="546"/>
      <c r="BA1498" s="546"/>
      <c r="BB1498" s="546"/>
      <c r="BC1498" s="546"/>
      <c r="BD1498" s="548" t="s">
        <v>949</v>
      </c>
      <c r="BE1498" s="549" t="s">
        <v>1120</v>
      </c>
    </row>
    <row r="1499" spans="1:57" s="536" customFormat="1" x14ac:dyDescent="0.2">
      <c r="A1499" s="544" t="s">
        <v>2128</v>
      </c>
      <c r="B1499" s="545" t="s">
        <v>1119</v>
      </c>
      <c r="C1499" s="546" t="s">
        <v>305</v>
      </c>
      <c r="D1499" s="546">
        <v>1.07</v>
      </c>
      <c r="E1499" s="546"/>
      <c r="F1499" s="546"/>
      <c r="G1499" s="546"/>
      <c r="H1499" s="546"/>
      <c r="I1499" s="546"/>
      <c r="J1499" s="546"/>
      <c r="K1499" s="546"/>
      <c r="L1499" s="546"/>
      <c r="M1499" s="546"/>
      <c r="N1499" s="546"/>
      <c r="O1499" s="546"/>
      <c r="P1499" s="546"/>
      <c r="Q1499" s="546"/>
      <c r="R1499" s="546"/>
      <c r="S1499" s="546"/>
      <c r="T1499" s="546"/>
      <c r="U1499" s="546"/>
      <c r="V1499" s="546"/>
      <c r="W1499" s="546"/>
      <c r="X1499" s="541">
        <v>0</v>
      </c>
      <c r="Y1499" s="547"/>
      <c r="Z1499" s="547"/>
      <c r="AA1499" s="547"/>
      <c r="AB1499" s="547"/>
      <c r="AC1499" s="547"/>
      <c r="AD1499" s="547"/>
      <c r="AE1499" s="547"/>
      <c r="AF1499" s="547"/>
      <c r="AG1499" s="547"/>
      <c r="AH1499" s="547"/>
      <c r="AI1499" s="547"/>
      <c r="AJ1499" s="547"/>
      <c r="AK1499" s="547"/>
      <c r="AL1499" s="547"/>
      <c r="AM1499" s="546"/>
      <c r="AN1499" s="546"/>
      <c r="AO1499" s="546"/>
      <c r="AP1499" s="546"/>
      <c r="AQ1499" s="546"/>
      <c r="AR1499" s="546"/>
      <c r="AS1499" s="546"/>
      <c r="AT1499" s="546"/>
      <c r="AU1499" s="546"/>
      <c r="AV1499" s="546"/>
      <c r="AW1499" s="546"/>
      <c r="AX1499" s="546"/>
      <c r="AY1499" s="546"/>
      <c r="AZ1499" s="546"/>
      <c r="BA1499" s="546"/>
      <c r="BB1499" s="546">
        <v>1.07</v>
      </c>
      <c r="BC1499" s="546"/>
      <c r="BD1499" s="548" t="s">
        <v>889</v>
      </c>
      <c r="BE1499" s="549" t="s">
        <v>1121</v>
      </c>
    </row>
    <row r="1500" spans="1:57" s="536" customFormat="1" ht="48" x14ac:dyDescent="0.2">
      <c r="A1500" s="544" t="s">
        <v>2131</v>
      </c>
      <c r="B1500" s="545" t="s">
        <v>1122</v>
      </c>
      <c r="C1500" s="546" t="s">
        <v>305</v>
      </c>
      <c r="D1500" s="546">
        <v>2</v>
      </c>
      <c r="E1500" s="546"/>
      <c r="F1500" s="546"/>
      <c r="G1500" s="546"/>
      <c r="H1500" s="546"/>
      <c r="I1500" s="546"/>
      <c r="J1500" s="546">
        <v>1</v>
      </c>
      <c r="K1500" s="546"/>
      <c r="L1500" s="546">
        <v>1</v>
      </c>
      <c r="M1500" s="546"/>
      <c r="N1500" s="546"/>
      <c r="O1500" s="546"/>
      <c r="P1500" s="546"/>
      <c r="Q1500" s="546"/>
      <c r="R1500" s="546"/>
      <c r="S1500" s="546"/>
      <c r="T1500" s="546"/>
      <c r="U1500" s="546"/>
      <c r="V1500" s="546"/>
      <c r="W1500" s="546"/>
      <c r="X1500" s="541">
        <v>0</v>
      </c>
      <c r="Y1500" s="547"/>
      <c r="Z1500" s="547"/>
      <c r="AA1500" s="547"/>
      <c r="AB1500" s="547"/>
      <c r="AC1500" s="547"/>
      <c r="AD1500" s="547"/>
      <c r="AE1500" s="547"/>
      <c r="AF1500" s="547"/>
      <c r="AG1500" s="547"/>
      <c r="AH1500" s="547"/>
      <c r="AI1500" s="547"/>
      <c r="AJ1500" s="547"/>
      <c r="AK1500" s="547"/>
      <c r="AL1500" s="547"/>
      <c r="AM1500" s="546"/>
      <c r="AN1500" s="546"/>
      <c r="AO1500" s="546"/>
      <c r="AP1500" s="546"/>
      <c r="AQ1500" s="546"/>
      <c r="AR1500" s="546"/>
      <c r="AS1500" s="546"/>
      <c r="AT1500" s="546"/>
      <c r="AU1500" s="546"/>
      <c r="AV1500" s="546"/>
      <c r="AW1500" s="546"/>
      <c r="AX1500" s="546"/>
      <c r="AY1500" s="546"/>
      <c r="AZ1500" s="546"/>
      <c r="BA1500" s="546"/>
      <c r="BB1500" s="546"/>
      <c r="BC1500" s="546"/>
      <c r="BD1500" s="548" t="s">
        <v>878</v>
      </c>
      <c r="BE1500" s="549"/>
    </row>
    <row r="1501" spans="1:57" s="536" customFormat="1" x14ac:dyDescent="0.2">
      <c r="A1501" s="553" t="s">
        <v>2139</v>
      </c>
      <c r="B1501" s="543" t="s">
        <v>1123</v>
      </c>
      <c r="C1501" s="554"/>
      <c r="D1501" s="554">
        <v>2</v>
      </c>
      <c r="E1501" s="554">
        <v>0</v>
      </c>
      <c r="F1501" s="554"/>
      <c r="G1501" s="554">
        <v>0</v>
      </c>
      <c r="H1501" s="554">
        <v>0</v>
      </c>
      <c r="I1501" s="554">
        <v>0</v>
      </c>
      <c r="J1501" s="554">
        <v>0</v>
      </c>
      <c r="K1501" s="554">
        <v>0</v>
      </c>
      <c r="L1501" s="554">
        <v>0</v>
      </c>
      <c r="M1501" s="554">
        <v>0</v>
      </c>
      <c r="N1501" s="554"/>
      <c r="O1501" s="554">
        <v>0</v>
      </c>
      <c r="P1501" s="554"/>
      <c r="Q1501" s="554"/>
      <c r="R1501" s="554"/>
      <c r="S1501" s="554"/>
      <c r="T1501" s="554"/>
      <c r="U1501" s="554">
        <v>0</v>
      </c>
      <c r="V1501" s="554">
        <v>0</v>
      </c>
      <c r="W1501" s="554"/>
      <c r="X1501" s="541">
        <v>0</v>
      </c>
      <c r="Y1501" s="547">
        <v>0</v>
      </c>
      <c r="Z1501" s="547">
        <v>0</v>
      </c>
      <c r="AA1501" s="547"/>
      <c r="AB1501" s="547"/>
      <c r="AC1501" s="547">
        <v>0</v>
      </c>
      <c r="AD1501" s="547">
        <v>0</v>
      </c>
      <c r="AE1501" s="547">
        <v>0</v>
      </c>
      <c r="AF1501" s="547">
        <v>0</v>
      </c>
      <c r="AG1501" s="547"/>
      <c r="AH1501" s="547"/>
      <c r="AI1501" s="547"/>
      <c r="AJ1501" s="547"/>
      <c r="AK1501" s="547"/>
      <c r="AL1501" s="547"/>
      <c r="AM1501" s="554">
        <v>0</v>
      </c>
      <c r="AN1501" s="554">
        <v>0</v>
      </c>
      <c r="AO1501" s="554">
        <v>0</v>
      </c>
      <c r="AP1501" s="554">
        <v>0</v>
      </c>
      <c r="AQ1501" s="554"/>
      <c r="AR1501" s="554"/>
      <c r="AS1501" s="554">
        <v>0</v>
      </c>
      <c r="AT1501" s="554"/>
      <c r="AU1501" s="554">
        <v>0</v>
      </c>
      <c r="AV1501" s="554"/>
      <c r="AW1501" s="554"/>
      <c r="AX1501" s="554">
        <v>0</v>
      </c>
      <c r="AY1501" s="554">
        <v>0</v>
      </c>
      <c r="AZ1501" s="554"/>
      <c r="BA1501" s="554">
        <v>0</v>
      </c>
      <c r="BB1501" s="554">
        <v>2</v>
      </c>
      <c r="BC1501" s="554"/>
      <c r="BD1501" s="555"/>
      <c r="BE1501" s="556"/>
    </row>
    <row r="1502" spans="1:57" s="536" customFormat="1" x14ac:dyDescent="0.2">
      <c r="A1502" s="544" t="s">
        <v>2140</v>
      </c>
      <c r="B1502" s="545" t="s">
        <v>1124</v>
      </c>
      <c r="C1502" s="546" t="s">
        <v>139</v>
      </c>
      <c r="D1502" s="546">
        <v>2</v>
      </c>
      <c r="E1502" s="546"/>
      <c r="F1502" s="546"/>
      <c r="G1502" s="546"/>
      <c r="H1502" s="546"/>
      <c r="I1502" s="546"/>
      <c r="J1502" s="546"/>
      <c r="K1502" s="546"/>
      <c r="L1502" s="546"/>
      <c r="M1502" s="546"/>
      <c r="N1502" s="546"/>
      <c r="O1502" s="546"/>
      <c r="P1502" s="546"/>
      <c r="Q1502" s="546"/>
      <c r="R1502" s="546"/>
      <c r="S1502" s="546"/>
      <c r="T1502" s="546"/>
      <c r="U1502" s="546"/>
      <c r="V1502" s="546"/>
      <c r="W1502" s="546"/>
      <c r="X1502" s="541">
        <v>0</v>
      </c>
      <c r="Y1502" s="547"/>
      <c r="Z1502" s="547"/>
      <c r="AA1502" s="547"/>
      <c r="AB1502" s="547"/>
      <c r="AC1502" s="547"/>
      <c r="AD1502" s="547"/>
      <c r="AE1502" s="547"/>
      <c r="AF1502" s="547"/>
      <c r="AG1502" s="547"/>
      <c r="AH1502" s="547"/>
      <c r="AI1502" s="547"/>
      <c r="AJ1502" s="547"/>
      <c r="AK1502" s="547"/>
      <c r="AL1502" s="547"/>
      <c r="AM1502" s="546"/>
      <c r="AN1502" s="546"/>
      <c r="AO1502" s="546"/>
      <c r="AP1502" s="546"/>
      <c r="AQ1502" s="546"/>
      <c r="AR1502" s="546"/>
      <c r="AS1502" s="546"/>
      <c r="AT1502" s="546"/>
      <c r="AU1502" s="546"/>
      <c r="AV1502" s="546"/>
      <c r="AW1502" s="546"/>
      <c r="AX1502" s="546"/>
      <c r="AY1502" s="546"/>
      <c r="AZ1502" s="546"/>
      <c r="BA1502" s="546"/>
      <c r="BB1502" s="546">
        <v>2</v>
      </c>
      <c r="BC1502" s="546"/>
      <c r="BD1502" s="548" t="s">
        <v>902</v>
      </c>
      <c r="BE1502" s="549" t="s">
        <v>1125</v>
      </c>
    </row>
    <row r="1503" spans="1:57" s="536" customFormat="1" x14ac:dyDescent="0.2">
      <c r="A1503" s="544" t="s">
        <v>1126</v>
      </c>
      <c r="B1503" s="545"/>
      <c r="C1503" s="546"/>
      <c r="D1503" s="546"/>
      <c r="E1503" s="546"/>
      <c r="F1503" s="546"/>
      <c r="G1503" s="546"/>
      <c r="H1503" s="546"/>
      <c r="I1503" s="546"/>
      <c r="J1503" s="546"/>
      <c r="K1503" s="546"/>
      <c r="L1503" s="546"/>
      <c r="M1503" s="546"/>
      <c r="N1503" s="546"/>
      <c r="O1503" s="546"/>
      <c r="P1503" s="546"/>
      <c r="Q1503" s="546"/>
      <c r="R1503" s="546"/>
      <c r="S1503" s="546"/>
      <c r="T1503" s="546"/>
      <c r="U1503" s="546"/>
      <c r="V1503" s="546"/>
      <c r="W1503" s="546"/>
      <c r="X1503" s="541">
        <v>0</v>
      </c>
      <c r="Y1503" s="547"/>
      <c r="Z1503" s="547"/>
      <c r="AA1503" s="547"/>
      <c r="AB1503" s="547"/>
      <c r="AC1503" s="547"/>
      <c r="AD1503" s="547"/>
      <c r="AE1503" s="547"/>
      <c r="AF1503" s="547"/>
      <c r="AG1503" s="547"/>
      <c r="AH1503" s="547"/>
      <c r="AI1503" s="547"/>
      <c r="AJ1503" s="547"/>
      <c r="AK1503" s="547"/>
      <c r="AL1503" s="547"/>
      <c r="AM1503" s="546"/>
      <c r="AN1503" s="546"/>
      <c r="AO1503" s="546"/>
      <c r="AP1503" s="546"/>
      <c r="AQ1503" s="546"/>
      <c r="AR1503" s="546"/>
      <c r="AS1503" s="546"/>
      <c r="AT1503" s="546"/>
      <c r="AU1503" s="546"/>
      <c r="AV1503" s="546"/>
      <c r="AW1503" s="546"/>
      <c r="AX1503" s="546"/>
      <c r="AY1503" s="546"/>
      <c r="AZ1503" s="546"/>
      <c r="BA1503" s="546"/>
      <c r="BB1503" s="546"/>
      <c r="BC1503" s="546"/>
      <c r="BD1503" s="548"/>
      <c r="BE1503" s="549"/>
    </row>
    <row r="1504" spans="1:57" s="536" customFormat="1" x14ac:dyDescent="0.2">
      <c r="A1504" s="550" t="s">
        <v>574</v>
      </c>
      <c r="B1504" s="539" t="s">
        <v>150</v>
      </c>
      <c r="C1504" s="541"/>
      <c r="D1504" s="541">
        <v>1.8000000000000003</v>
      </c>
      <c r="E1504" s="541">
        <v>0.1</v>
      </c>
      <c r="F1504" s="541"/>
      <c r="G1504" s="541">
        <v>0</v>
      </c>
      <c r="H1504" s="541">
        <v>0.82000000000000006</v>
      </c>
      <c r="I1504" s="541">
        <v>0.32</v>
      </c>
      <c r="J1504" s="541">
        <v>0</v>
      </c>
      <c r="K1504" s="541">
        <v>0</v>
      </c>
      <c r="L1504" s="541">
        <v>0.36</v>
      </c>
      <c r="M1504" s="541">
        <v>0</v>
      </c>
      <c r="N1504" s="541"/>
      <c r="O1504" s="541">
        <v>0</v>
      </c>
      <c r="P1504" s="541"/>
      <c r="Q1504" s="541"/>
      <c r="R1504" s="541"/>
      <c r="S1504" s="541"/>
      <c r="T1504" s="541"/>
      <c r="U1504" s="541">
        <v>0</v>
      </c>
      <c r="V1504" s="541">
        <v>0</v>
      </c>
      <c r="W1504" s="541"/>
      <c r="X1504" s="541">
        <v>0.1</v>
      </c>
      <c r="Y1504" s="541">
        <v>0</v>
      </c>
      <c r="Z1504" s="541">
        <v>0</v>
      </c>
      <c r="AA1504" s="541"/>
      <c r="AB1504" s="541"/>
      <c r="AC1504" s="541">
        <v>0</v>
      </c>
      <c r="AD1504" s="541">
        <v>0.1</v>
      </c>
      <c r="AE1504" s="541">
        <v>0</v>
      </c>
      <c r="AF1504" s="541">
        <v>0</v>
      </c>
      <c r="AG1504" s="541"/>
      <c r="AH1504" s="541"/>
      <c r="AI1504" s="541">
        <v>0</v>
      </c>
      <c r="AJ1504" s="541"/>
      <c r="AK1504" s="541"/>
      <c r="AL1504" s="541"/>
      <c r="AM1504" s="541">
        <v>0</v>
      </c>
      <c r="AN1504" s="541">
        <v>0</v>
      </c>
      <c r="AO1504" s="541">
        <v>0</v>
      </c>
      <c r="AP1504" s="541">
        <v>0</v>
      </c>
      <c r="AQ1504" s="541"/>
      <c r="AR1504" s="541"/>
      <c r="AS1504" s="541">
        <v>0</v>
      </c>
      <c r="AT1504" s="541"/>
      <c r="AU1504" s="541">
        <v>0</v>
      </c>
      <c r="AV1504" s="541"/>
      <c r="AW1504" s="541"/>
      <c r="AX1504" s="541">
        <v>0</v>
      </c>
      <c r="AY1504" s="541">
        <v>0</v>
      </c>
      <c r="AZ1504" s="541"/>
      <c r="BA1504" s="541">
        <v>0</v>
      </c>
      <c r="BB1504" s="541">
        <v>0.1</v>
      </c>
      <c r="BC1504" s="541">
        <v>0</v>
      </c>
      <c r="BD1504" s="551"/>
      <c r="BE1504" s="542"/>
    </row>
    <row r="1505" spans="1:57" s="536" customFormat="1" ht="32" x14ac:dyDescent="0.2">
      <c r="A1505" s="544" t="s">
        <v>575</v>
      </c>
      <c r="B1505" s="545" t="s">
        <v>1127</v>
      </c>
      <c r="C1505" s="546" t="s">
        <v>151</v>
      </c>
      <c r="D1505" s="546">
        <v>0.1</v>
      </c>
      <c r="E1505" s="546">
        <v>0.1</v>
      </c>
      <c r="F1505" s="546"/>
      <c r="G1505" s="546"/>
      <c r="H1505" s="546"/>
      <c r="I1505" s="546"/>
      <c r="J1505" s="546"/>
      <c r="K1505" s="546"/>
      <c r="L1505" s="546"/>
      <c r="M1505" s="546"/>
      <c r="N1505" s="546"/>
      <c r="O1505" s="546"/>
      <c r="P1505" s="546"/>
      <c r="Q1505" s="546"/>
      <c r="R1505" s="546"/>
      <c r="S1505" s="546"/>
      <c r="T1505" s="546"/>
      <c r="U1505" s="546"/>
      <c r="V1505" s="546"/>
      <c r="W1505" s="546"/>
      <c r="X1505" s="541">
        <v>0</v>
      </c>
      <c r="Y1505" s="547"/>
      <c r="Z1505" s="547"/>
      <c r="AA1505" s="547"/>
      <c r="AB1505" s="547"/>
      <c r="AC1505" s="547"/>
      <c r="AD1505" s="547"/>
      <c r="AE1505" s="547"/>
      <c r="AF1505" s="547"/>
      <c r="AG1505" s="547"/>
      <c r="AH1505" s="547"/>
      <c r="AI1505" s="547"/>
      <c r="AJ1505" s="547"/>
      <c r="AK1505" s="547"/>
      <c r="AL1505" s="547"/>
      <c r="AM1505" s="546"/>
      <c r="AN1505" s="546"/>
      <c r="AO1505" s="546"/>
      <c r="AP1505" s="546"/>
      <c r="AQ1505" s="546"/>
      <c r="AR1505" s="546"/>
      <c r="AS1505" s="546"/>
      <c r="AT1505" s="546"/>
      <c r="AU1505" s="546"/>
      <c r="AV1505" s="546"/>
      <c r="AW1505" s="546"/>
      <c r="AX1505" s="546"/>
      <c r="AY1505" s="546"/>
      <c r="AZ1505" s="546"/>
      <c r="BA1505" s="546"/>
      <c r="BB1505" s="546"/>
      <c r="BC1505" s="546"/>
      <c r="BD1505" s="548" t="s">
        <v>866</v>
      </c>
      <c r="BE1505" s="549" t="s">
        <v>1128</v>
      </c>
    </row>
    <row r="1506" spans="1:57" s="536" customFormat="1" x14ac:dyDescent="0.2">
      <c r="A1506" s="544" t="s">
        <v>578</v>
      </c>
      <c r="B1506" s="545" t="s">
        <v>1129</v>
      </c>
      <c r="C1506" s="546" t="s">
        <v>151</v>
      </c>
      <c r="D1506" s="546">
        <v>0.22</v>
      </c>
      <c r="E1506" s="546"/>
      <c r="F1506" s="546"/>
      <c r="G1506" s="546"/>
      <c r="H1506" s="546">
        <v>0.22</v>
      </c>
      <c r="I1506" s="546"/>
      <c r="J1506" s="546"/>
      <c r="K1506" s="546"/>
      <c r="L1506" s="546"/>
      <c r="M1506" s="546"/>
      <c r="N1506" s="546"/>
      <c r="O1506" s="546"/>
      <c r="P1506" s="546"/>
      <c r="Q1506" s="546"/>
      <c r="R1506" s="546"/>
      <c r="S1506" s="546"/>
      <c r="T1506" s="546"/>
      <c r="U1506" s="546"/>
      <c r="V1506" s="546"/>
      <c r="W1506" s="546"/>
      <c r="X1506" s="541">
        <v>0</v>
      </c>
      <c r="Y1506" s="547"/>
      <c r="Z1506" s="547"/>
      <c r="AA1506" s="547"/>
      <c r="AB1506" s="547"/>
      <c r="AC1506" s="547"/>
      <c r="AD1506" s="547"/>
      <c r="AE1506" s="547"/>
      <c r="AF1506" s="547"/>
      <c r="AG1506" s="547"/>
      <c r="AH1506" s="547"/>
      <c r="AI1506" s="547"/>
      <c r="AJ1506" s="547"/>
      <c r="AK1506" s="547"/>
      <c r="AL1506" s="547"/>
      <c r="AM1506" s="546"/>
      <c r="AN1506" s="546"/>
      <c r="AO1506" s="546"/>
      <c r="AP1506" s="546"/>
      <c r="AQ1506" s="546"/>
      <c r="AR1506" s="546"/>
      <c r="AS1506" s="546"/>
      <c r="AT1506" s="546"/>
      <c r="AU1506" s="546"/>
      <c r="AV1506" s="546"/>
      <c r="AW1506" s="546"/>
      <c r="AX1506" s="546"/>
      <c r="AY1506" s="546"/>
      <c r="AZ1506" s="546"/>
      <c r="BA1506" s="546"/>
      <c r="BB1506" s="546"/>
      <c r="BC1506" s="546"/>
      <c r="BD1506" s="548" t="s">
        <v>954</v>
      </c>
      <c r="BE1506" s="549" t="s">
        <v>1130</v>
      </c>
    </row>
    <row r="1507" spans="1:57" s="536" customFormat="1" x14ac:dyDescent="0.2">
      <c r="A1507" s="544" t="s">
        <v>581</v>
      </c>
      <c r="B1507" s="545" t="s">
        <v>1131</v>
      </c>
      <c r="C1507" s="546" t="s">
        <v>151</v>
      </c>
      <c r="D1507" s="546">
        <v>0.2</v>
      </c>
      <c r="E1507" s="546"/>
      <c r="F1507" s="546"/>
      <c r="G1507" s="546"/>
      <c r="H1507" s="546">
        <v>0.1</v>
      </c>
      <c r="I1507" s="546"/>
      <c r="J1507" s="546"/>
      <c r="K1507" s="546"/>
      <c r="L1507" s="546"/>
      <c r="M1507" s="546"/>
      <c r="N1507" s="546"/>
      <c r="O1507" s="546"/>
      <c r="P1507" s="546"/>
      <c r="Q1507" s="546"/>
      <c r="R1507" s="546"/>
      <c r="S1507" s="546"/>
      <c r="T1507" s="546"/>
      <c r="U1507" s="546"/>
      <c r="V1507" s="546"/>
      <c r="W1507" s="546"/>
      <c r="X1507" s="541">
        <v>0.1</v>
      </c>
      <c r="Y1507" s="547"/>
      <c r="Z1507" s="547"/>
      <c r="AA1507" s="547"/>
      <c r="AB1507" s="547"/>
      <c r="AC1507" s="547"/>
      <c r="AD1507" s="547">
        <v>0.1</v>
      </c>
      <c r="AE1507" s="547"/>
      <c r="AF1507" s="547"/>
      <c r="AG1507" s="547"/>
      <c r="AH1507" s="547"/>
      <c r="AI1507" s="547"/>
      <c r="AJ1507" s="547"/>
      <c r="AK1507" s="547"/>
      <c r="AL1507" s="547"/>
      <c r="AM1507" s="546"/>
      <c r="AN1507" s="546"/>
      <c r="AO1507" s="546"/>
      <c r="AP1507" s="546"/>
      <c r="AQ1507" s="546"/>
      <c r="AR1507" s="546"/>
      <c r="AS1507" s="546"/>
      <c r="AT1507" s="546"/>
      <c r="AU1507" s="546"/>
      <c r="AV1507" s="546"/>
      <c r="AW1507" s="546"/>
      <c r="AX1507" s="546"/>
      <c r="AY1507" s="546"/>
      <c r="AZ1507" s="546"/>
      <c r="BA1507" s="546"/>
      <c r="BB1507" s="546"/>
      <c r="BC1507" s="546"/>
      <c r="BD1507" s="548" t="s">
        <v>902</v>
      </c>
      <c r="BE1507" s="549" t="s">
        <v>1132</v>
      </c>
    </row>
    <row r="1508" spans="1:57" s="536" customFormat="1" ht="32" x14ac:dyDescent="0.2">
      <c r="A1508" s="544" t="s">
        <v>583</v>
      </c>
      <c r="B1508" s="545" t="s">
        <v>1133</v>
      </c>
      <c r="C1508" s="546" t="s">
        <v>151</v>
      </c>
      <c r="D1508" s="546">
        <v>0.06</v>
      </c>
      <c r="E1508" s="546"/>
      <c r="F1508" s="546"/>
      <c r="G1508" s="546"/>
      <c r="H1508" s="546"/>
      <c r="I1508" s="546"/>
      <c r="J1508" s="546"/>
      <c r="K1508" s="546"/>
      <c r="L1508" s="546">
        <v>0.06</v>
      </c>
      <c r="M1508" s="546"/>
      <c r="N1508" s="546"/>
      <c r="O1508" s="546"/>
      <c r="P1508" s="546"/>
      <c r="Q1508" s="546"/>
      <c r="R1508" s="546"/>
      <c r="S1508" s="546"/>
      <c r="T1508" s="546"/>
      <c r="U1508" s="546"/>
      <c r="V1508" s="546"/>
      <c r="W1508" s="546"/>
      <c r="X1508" s="541">
        <v>0</v>
      </c>
      <c r="Y1508" s="547"/>
      <c r="Z1508" s="547"/>
      <c r="AA1508" s="547"/>
      <c r="AB1508" s="547"/>
      <c r="AC1508" s="547"/>
      <c r="AD1508" s="547"/>
      <c r="AE1508" s="547"/>
      <c r="AF1508" s="547"/>
      <c r="AG1508" s="547"/>
      <c r="AH1508" s="547"/>
      <c r="AI1508" s="547"/>
      <c r="AJ1508" s="547"/>
      <c r="AK1508" s="547"/>
      <c r="AL1508" s="547"/>
      <c r="AM1508" s="546"/>
      <c r="AN1508" s="546"/>
      <c r="AO1508" s="546"/>
      <c r="AP1508" s="546"/>
      <c r="AQ1508" s="546"/>
      <c r="AR1508" s="546"/>
      <c r="AS1508" s="546"/>
      <c r="AT1508" s="546"/>
      <c r="AU1508" s="546"/>
      <c r="AV1508" s="546"/>
      <c r="AW1508" s="546"/>
      <c r="AX1508" s="546"/>
      <c r="AY1508" s="546"/>
      <c r="AZ1508" s="546"/>
      <c r="BA1508" s="546"/>
      <c r="BB1508" s="546"/>
      <c r="BC1508" s="546"/>
      <c r="BD1508" s="548" t="s">
        <v>878</v>
      </c>
      <c r="BE1508" s="549" t="s">
        <v>1134</v>
      </c>
    </row>
    <row r="1509" spans="1:57" s="536" customFormat="1" x14ac:dyDescent="0.2">
      <c r="A1509" s="544" t="s">
        <v>585</v>
      </c>
      <c r="B1509" s="545" t="s">
        <v>1135</v>
      </c>
      <c r="C1509" s="546" t="s">
        <v>151</v>
      </c>
      <c r="D1509" s="546">
        <v>0.18</v>
      </c>
      <c r="E1509" s="546"/>
      <c r="F1509" s="546"/>
      <c r="G1509" s="546"/>
      <c r="H1509" s="546">
        <v>0.18</v>
      </c>
      <c r="I1509" s="546"/>
      <c r="J1509" s="546"/>
      <c r="K1509" s="546"/>
      <c r="L1509" s="546"/>
      <c r="M1509" s="546"/>
      <c r="N1509" s="546"/>
      <c r="O1509" s="546"/>
      <c r="P1509" s="546"/>
      <c r="Q1509" s="546"/>
      <c r="R1509" s="546"/>
      <c r="S1509" s="546"/>
      <c r="T1509" s="546"/>
      <c r="U1509" s="546"/>
      <c r="V1509" s="546"/>
      <c r="W1509" s="546"/>
      <c r="X1509" s="541">
        <v>0</v>
      </c>
      <c r="Y1509" s="547"/>
      <c r="Z1509" s="547"/>
      <c r="AA1509" s="547"/>
      <c r="AB1509" s="547"/>
      <c r="AC1509" s="547"/>
      <c r="AD1509" s="547"/>
      <c r="AE1509" s="547"/>
      <c r="AF1509" s="547"/>
      <c r="AG1509" s="547"/>
      <c r="AH1509" s="547"/>
      <c r="AI1509" s="547"/>
      <c r="AJ1509" s="547"/>
      <c r="AK1509" s="547"/>
      <c r="AL1509" s="547"/>
      <c r="AM1509" s="546"/>
      <c r="AN1509" s="546"/>
      <c r="AO1509" s="546"/>
      <c r="AP1509" s="546"/>
      <c r="AQ1509" s="546"/>
      <c r="AR1509" s="546"/>
      <c r="AS1509" s="546"/>
      <c r="AT1509" s="546"/>
      <c r="AU1509" s="546"/>
      <c r="AV1509" s="546"/>
      <c r="AW1509" s="546"/>
      <c r="AX1509" s="546"/>
      <c r="AY1509" s="546"/>
      <c r="AZ1509" s="546"/>
      <c r="BA1509" s="546"/>
      <c r="BB1509" s="546"/>
      <c r="BC1509" s="546"/>
      <c r="BD1509" s="548" t="s">
        <v>889</v>
      </c>
      <c r="BE1509" s="549" t="s">
        <v>1136</v>
      </c>
    </row>
    <row r="1510" spans="1:57" s="536" customFormat="1" ht="32" x14ac:dyDescent="0.2">
      <c r="A1510" s="544" t="s">
        <v>588</v>
      </c>
      <c r="B1510" s="545" t="s">
        <v>1137</v>
      </c>
      <c r="C1510" s="546" t="s">
        <v>151</v>
      </c>
      <c r="D1510" s="546">
        <v>0.4</v>
      </c>
      <c r="E1510" s="546"/>
      <c r="F1510" s="546"/>
      <c r="G1510" s="546"/>
      <c r="H1510" s="546"/>
      <c r="I1510" s="546"/>
      <c r="J1510" s="546"/>
      <c r="K1510" s="546"/>
      <c r="L1510" s="546">
        <v>0.3</v>
      </c>
      <c r="M1510" s="546"/>
      <c r="N1510" s="546"/>
      <c r="O1510" s="546"/>
      <c r="P1510" s="546"/>
      <c r="Q1510" s="546"/>
      <c r="R1510" s="546"/>
      <c r="S1510" s="546"/>
      <c r="T1510" s="546"/>
      <c r="U1510" s="546"/>
      <c r="V1510" s="546"/>
      <c r="W1510" s="546"/>
      <c r="X1510" s="541">
        <v>0</v>
      </c>
      <c r="Y1510" s="547"/>
      <c r="Z1510" s="547"/>
      <c r="AA1510" s="547"/>
      <c r="AB1510" s="547"/>
      <c r="AC1510" s="547"/>
      <c r="AD1510" s="547"/>
      <c r="AE1510" s="547"/>
      <c r="AF1510" s="547"/>
      <c r="AG1510" s="547"/>
      <c r="AH1510" s="547"/>
      <c r="AI1510" s="547"/>
      <c r="AJ1510" s="547"/>
      <c r="AK1510" s="547"/>
      <c r="AL1510" s="547"/>
      <c r="AM1510" s="546"/>
      <c r="AN1510" s="546"/>
      <c r="AO1510" s="546"/>
      <c r="AP1510" s="546"/>
      <c r="AQ1510" s="546"/>
      <c r="AR1510" s="546"/>
      <c r="AS1510" s="546"/>
      <c r="AT1510" s="546"/>
      <c r="AU1510" s="546"/>
      <c r="AV1510" s="546"/>
      <c r="AW1510" s="546"/>
      <c r="AX1510" s="546"/>
      <c r="AY1510" s="546"/>
      <c r="AZ1510" s="546"/>
      <c r="BA1510" s="546"/>
      <c r="BB1510" s="546">
        <v>0.1</v>
      </c>
      <c r="BC1510" s="546"/>
      <c r="BD1510" s="548" t="s">
        <v>881</v>
      </c>
      <c r="BE1510" s="549" t="s">
        <v>1138</v>
      </c>
    </row>
    <row r="1511" spans="1:57" s="536" customFormat="1" ht="32" x14ac:dyDescent="0.2">
      <c r="A1511" s="544" t="s">
        <v>588</v>
      </c>
      <c r="B1511" s="545" t="s">
        <v>1139</v>
      </c>
      <c r="C1511" s="546" t="s">
        <v>151</v>
      </c>
      <c r="D1511" s="546">
        <v>0.64</v>
      </c>
      <c r="E1511" s="546"/>
      <c r="F1511" s="546"/>
      <c r="G1511" s="546"/>
      <c r="H1511" s="546">
        <v>0.32</v>
      </c>
      <c r="I1511" s="546">
        <v>0.32</v>
      </c>
      <c r="J1511" s="546"/>
      <c r="K1511" s="546"/>
      <c r="L1511" s="546"/>
      <c r="M1511" s="546"/>
      <c r="N1511" s="546"/>
      <c r="O1511" s="546"/>
      <c r="P1511" s="546"/>
      <c r="Q1511" s="546"/>
      <c r="R1511" s="546"/>
      <c r="S1511" s="546"/>
      <c r="T1511" s="546"/>
      <c r="U1511" s="546"/>
      <c r="V1511" s="546"/>
      <c r="W1511" s="546"/>
      <c r="X1511" s="541">
        <v>0</v>
      </c>
      <c r="Y1511" s="547"/>
      <c r="Z1511" s="547"/>
      <c r="AA1511" s="547"/>
      <c r="AB1511" s="547"/>
      <c r="AC1511" s="547"/>
      <c r="AD1511" s="547"/>
      <c r="AE1511" s="547"/>
      <c r="AF1511" s="547"/>
      <c r="AG1511" s="547"/>
      <c r="AH1511" s="547"/>
      <c r="AI1511" s="547"/>
      <c r="AJ1511" s="547"/>
      <c r="AK1511" s="547"/>
      <c r="AL1511" s="547"/>
      <c r="AM1511" s="546"/>
      <c r="AN1511" s="546"/>
      <c r="AO1511" s="546"/>
      <c r="AP1511" s="546"/>
      <c r="AQ1511" s="546"/>
      <c r="AR1511" s="546"/>
      <c r="AS1511" s="546"/>
      <c r="AT1511" s="546"/>
      <c r="AU1511" s="546"/>
      <c r="AV1511" s="546"/>
      <c r="AW1511" s="546"/>
      <c r="AX1511" s="546"/>
      <c r="AY1511" s="546"/>
      <c r="AZ1511" s="546"/>
      <c r="BA1511" s="546"/>
      <c r="BB1511" s="546"/>
      <c r="BC1511" s="546"/>
      <c r="BD1511" s="548" t="s">
        <v>2138</v>
      </c>
      <c r="BE1511" s="549"/>
    </row>
    <row r="1512" spans="1:57" s="536" customFormat="1" x14ac:dyDescent="0.2">
      <c r="A1512" s="550" t="s">
        <v>590</v>
      </c>
      <c r="B1512" s="539" t="s">
        <v>1148</v>
      </c>
      <c r="C1512" s="541"/>
      <c r="D1512" s="541">
        <v>3.6</v>
      </c>
      <c r="E1512" s="541">
        <v>0</v>
      </c>
      <c r="F1512" s="541"/>
      <c r="G1512" s="541">
        <v>0</v>
      </c>
      <c r="H1512" s="541">
        <v>2</v>
      </c>
      <c r="I1512" s="541">
        <v>0</v>
      </c>
      <c r="J1512" s="541">
        <v>0</v>
      </c>
      <c r="K1512" s="541">
        <v>0</v>
      </c>
      <c r="L1512" s="541">
        <v>0</v>
      </c>
      <c r="M1512" s="541">
        <v>0</v>
      </c>
      <c r="N1512" s="541"/>
      <c r="O1512" s="541">
        <v>0</v>
      </c>
      <c r="P1512" s="541"/>
      <c r="Q1512" s="541"/>
      <c r="R1512" s="541"/>
      <c r="S1512" s="541"/>
      <c r="T1512" s="541"/>
      <c r="U1512" s="541">
        <v>0</v>
      </c>
      <c r="V1512" s="541">
        <v>0</v>
      </c>
      <c r="W1512" s="541"/>
      <c r="X1512" s="541">
        <v>0</v>
      </c>
      <c r="Y1512" s="541">
        <v>0</v>
      </c>
      <c r="Z1512" s="541">
        <v>0</v>
      </c>
      <c r="AA1512" s="541"/>
      <c r="AB1512" s="541"/>
      <c r="AC1512" s="541">
        <v>0</v>
      </c>
      <c r="AD1512" s="541">
        <v>0</v>
      </c>
      <c r="AE1512" s="541">
        <v>0</v>
      </c>
      <c r="AF1512" s="541">
        <v>0</v>
      </c>
      <c r="AG1512" s="541"/>
      <c r="AH1512" s="541"/>
      <c r="AI1512" s="541">
        <v>0</v>
      </c>
      <c r="AJ1512" s="541"/>
      <c r="AK1512" s="541"/>
      <c r="AL1512" s="541"/>
      <c r="AM1512" s="541">
        <v>0</v>
      </c>
      <c r="AN1512" s="541">
        <v>0</v>
      </c>
      <c r="AO1512" s="541">
        <v>0</v>
      </c>
      <c r="AP1512" s="541">
        <v>0</v>
      </c>
      <c r="AQ1512" s="541"/>
      <c r="AR1512" s="541"/>
      <c r="AS1512" s="541">
        <v>0</v>
      </c>
      <c r="AT1512" s="541"/>
      <c r="AU1512" s="541">
        <v>0</v>
      </c>
      <c r="AV1512" s="541"/>
      <c r="AW1512" s="541"/>
      <c r="AX1512" s="541">
        <v>0</v>
      </c>
      <c r="AY1512" s="541">
        <v>0</v>
      </c>
      <c r="AZ1512" s="541"/>
      <c r="BA1512" s="541">
        <v>1.6</v>
      </c>
      <c r="BB1512" s="541">
        <v>0</v>
      </c>
      <c r="BC1512" s="541">
        <v>0</v>
      </c>
      <c r="BD1512" s="551"/>
      <c r="BE1512" s="542"/>
    </row>
    <row r="1513" spans="1:57" s="536" customFormat="1" ht="64" x14ac:dyDescent="0.2">
      <c r="A1513" s="544" t="s">
        <v>591</v>
      </c>
      <c r="B1513" s="545" t="s">
        <v>2841</v>
      </c>
      <c r="C1513" s="546" t="s">
        <v>1470</v>
      </c>
      <c r="D1513" s="546">
        <v>3.6</v>
      </c>
      <c r="E1513" s="546"/>
      <c r="F1513" s="546"/>
      <c r="G1513" s="546"/>
      <c r="H1513" s="546">
        <v>2</v>
      </c>
      <c r="I1513" s="546"/>
      <c r="J1513" s="546"/>
      <c r="K1513" s="546"/>
      <c r="L1513" s="546"/>
      <c r="M1513" s="546"/>
      <c r="N1513" s="546"/>
      <c r="O1513" s="546"/>
      <c r="P1513" s="546"/>
      <c r="Q1513" s="546"/>
      <c r="R1513" s="546"/>
      <c r="S1513" s="546"/>
      <c r="T1513" s="546"/>
      <c r="U1513" s="546"/>
      <c r="V1513" s="546"/>
      <c r="W1513" s="546"/>
      <c r="X1513" s="541">
        <v>0</v>
      </c>
      <c r="Y1513" s="547"/>
      <c r="Z1513" s="547"/>
      <c r="AA1513" s="547"/>
      <c r="AB1513" s="547"/>
      <c r="AC1513" s="547"/>
      <c r="AD1513" s="547"/>
      <c r="AE1513" s="547"/>
      <c r="AF1513" s="547"/>
      <c r="AG1513" s="547"/>
      <c r="AH1513" s="547"/>
      <c r="AI1513" s="547"/>
      <c r="AJ1513" s="547"/>
      <c r="AK1513" s="547"/>
      <c r="AL1513" s="547"/>
      <c r="AM1513" s="546"/>
      <c r="AN1513" s="546"/>
      <c r="AO1513" s="546"/>
      <c r="AP1513" s="546"/>
      <c r="AQ1513" s="546"/>
      <c r="AR1513" s="546"/>
      <c r="AS1513" s="546"/>
      <c r="AT1513" s="546"/>
      <c r="AU1513" s="546"/>
      <c r="AV1513" s="546"/>
      <c r="AW1513" s="546"/>
      <c r="AX1513" s="546"/>
      <c r="AY1513" s="546"/>
      <c r="AZ1513" s="546"/>
      <c r="BA1513" s="546">
        <v>1.6</v>
      </c>
      <c r="BB1513" s="546"/>
      <c r="BC1513" s="546"/>
      <c r="BD1513" s="548" t="s">
        <v>866</v>
      </c>
      <c r="BE1513" s="549" t="s">
        <v>2842</v>
      </c>
    </row>
    <row r="1514" spans="1:57" s="536" customFormat="1" x14ac:dyDescent="0.2">
      <c r="A1514" s="550" t="s">
        <v>592</v>
      </c>
      <c r="B1514" s="539" t="s">
        <v>1147</v>
      </c>
      <c r="C1514" s="541"/>
      <c r="D1514" s="541">
        <v>32.910000000000004</v>
      </c>
      <c r="E1514" s="541">
        <v>0.9</v>
      </c>
      <c r="F1514" s="541"/>
      <c r="G1514" s="541">
        <v>0</v>
      </c>
      <c r="H1514" s="541">
        <v>9.16</v>
      </c>
      <c r="I1514" s="541">
        <v>4.16</v>
      </c>
      <c r="J1514" s="541">
        <v>0.7</v>
      </c>
      <c r="K1514" s="541">
        <v>0</v>
      </c>
      <c r="L1514" s="541">
        <v>10.49</v>
      </c>
      <c r="M1514" s="541">
        <v>0</v>
      </c>
      <c r="N1514" s="541"/>
      <c r="O1514" s="541">
        <v>0</v>
      </c>
      <c r="P1514" s="541"/>
      <c r="Q1514" s="541"/>
      <c r="R1514" s="541"/>
      <c r="S1514" s="541"/>
      <c r="T1514" s="541"/>
      <c r="U1514" s="541">
        <v>0</v>
      </c>
      <c r="V1514" s="541">
        <v>0</v>
      </c>
      <c r="W1514" s="541"/>
      <c r="X1514" s="541">
        <v>0</v>
      </c>
      <c r="Y1514" s="541">
        <v>0</v>
      </c>
      <c r="Z1514" s="541">
        <v>0</v>
      </c>
      <c r="AA1514" s="541"/>
      <c r="AB1514" s="541"/>
      <c r="AC1514" s="541">
        <v>0</v>
      </c>
      <c r="AD1514" s="541">
        <v>0</v>
      </c>
      <c r="AE1514" s="541">
        <v>0</v>
      </c>
      <c r="AF1514" s="541">
        <v>0</v>
      </c>
      <c r="AG1514" s="541"/>
      <c r="AH1514" s="541"/>
      <c r="AI1514" s="541">
        <v>0</v>
      </c>
      <c r="AJ1514" s="541"/>
      <c r="AK1514" s="541"/>
      <c r="AL1514" s="541"/>
      <c r="AM1514" s="541">
        <v>0</v>
      </c>
      <c r="AN1514" s="541">
        <v>0</v>
      </c>
      <c r="AO1514" s="541">
        <v>0</v>
      </c>
      <c r="AP1514" s="541">
        <v>0</v>
      </c>
      <c r="AQ1514" s="541"/>
      <c r="AR1514" s="541"/>
      <c r="AS1514" s="541">
        <v>0</v>
      </c>
      <c r="AT1514" s="541"/>
      <c r="AU1514" s="541">
        <v>0</v>
      </c>
      <c r="AV1514" s="541"/>
      <c r="AW1514" s="541"/>
      <c r="AX1514" s="541">
        <v>0</v>
      </c>
      <c r="AY1514" s="541">
        <v>0</v>
      </c>
      <c r="AZ1514" s="541"/>
      <c r="BA1514" s="541">
        <v>6.5</v>
      </c>
      <c r="BB1514" s="541">
        <v>1</v>
      </c>
      <c r="BC1514" s="541">
        <v>0</v>
      </c>
      <c r="BD1514" s="551"/>
      <c r="BE1514" s="542"/>
    </row>
    <row r="1515" spans="1:57" s="536" customFormat="1" x14ac:dyDescent="0.2">
      <c r="A1515" s="544" t="s">
        <v>593</v>
      </c>
      <c r="B1515" s="545" t="s">
        <v>2843</v>
      </c>
      <c r="C1515" s="546" t="s">
        <v>1383</v>
      </c>
      <c r="D1515" s="546">
        <v>1</v>
      </c>
      <c r="E1515" s="546"/>
      <c r="F1515" s="546"/>
      <c r="G1515" s="546"/>
      <c r="H1515" s="546"/>
      <c r="I1515" s="546"/>
      <c r="J1515" s="546"/>
      <c r="K1515" s="546"/>
      <c r="L1515" s="546"/>
      <c r="M1515" s="546"/>
      <c r="N1515" s="546"/>
      <c r="O1515" s="546"/>
      <c r="P1515" s="546"/>
      <c r="Q1515" s="546"/>
      <c r="R1515" s="546"/>
      <c r="S1515" s="546"/>
      <c r="T1515" s="546"/>
      <c r="U1515" s="546"/>
      <c r="V1515" s="546"/>
      <c r="W1515" s="546"/>
      <c r="X1515" s="541">
        <v>0</v>
      </c>
      <c r="Y1515" s="547"/>
      <c r="Z1515" s="547"/>
      <c r="AA1515" s="547"/>
      <c r="AB1515" s="547"/>
      <c r="AC1515" s="547"/>
      <c r="AD1515" s="547"/>
      <c r="AE1515" s="547"/>
      <c r="AF1515" s="547"/>
      <c r="AG1515" s="547"/>
      <c r="AH1515" s="547"/>
      <c r="AI1515" s="547"/>
      <c r="AJ1515" s="547"/>
      <c r="AK1515" s="547"/>
      <c r="AL1515" s="547"/>
      <c r="AM1515" s="546"/>
      <c r="AN1515" s="546"/>
      <c r="AO1515" s="546"/>
      <c r="AP1515" s="546"/>
      <c r="AQ1515" s="546"/>
      <c r="AR1515" s="546"/>
      <c r="AS1515" s="546"/>
      <c r="AT1515" s="546"/>
      <c r="AU1515" s="546"/>
      <c r="AV1515" s="546"/>
      <c r="AW1515" s="546"/>
      <c r="AX1515" s="546"/>
      <c r="AY1515" s="546"/>
      <c r="AZ1515" s="546"/>
      <c r="BA1515" s="546"/>
      <c r="BB1515" s="546">
        <v>1</v>
      </c>
      <c r="BC1515" s="546"/>
      <c r="BD1515" s="548" t="s">
        <v>915</v>
      </c>
      <c r="BE1515" s="549" t="s">
        <v>2844</v>
      </c>
    </row>
    <row r="1516" spans="1:57" s="536" customFormat="1" x14ac:dyDescent="0.2">
      <c r="A1516" s="544" t="s">
        <v>595</v>
      </c>
      <c r="B1516" s="545" t="s">
        <v>2845</v>
      </c>
      <c r="C1516" s="546" t="s">
        <v>1383</v>
      </c>
      <c r="D1516" s="546">
        <v>2</v>
      </c>
      <c r="E1516" s="546"/>
      <c r="F1516" s="546"/>
      <c r="G1516" s="546"/>
      <c r="H1516" s="546">
        <v>2</v>
      </c>
      <c r="I1516" s="546"/>
      <c r="J1516" s="546"/>
      <c r="K1516" s="546"/>
      <c r="L1516" s="546"/>
      <c r="M1516" s="546"/>
      <c r="N1516" s="546"/>
      <c r="O1516" s="546"/>
      <c r="P1516" s="546"/>
      <c r="Q1516" s="546"/>
      <c r="R1516" s="546"/>
      <c r="S1516" s="546"/>
      <c r="T1516" s="546"/>
      <c r="U1516" s="546"/>
      <c r="V1516" s="546"/>
      <c r="W1516" s="546"/>
      <c r="X1516" s="541">
        <v>0</v>
      </c>
      <c r="Y1516" s="547"/>
      <c r="Z1516" s="547"/>
      <c r="AA1516" s="547"/>
      <c r="AB1516" s="547"/>
      <c r="AC1516" s="547"/>
      <c r="AD1516" s="547"/>
      <c r="AE1516" s="547"/>
      <c r="AF1516" s="547"/>
      <c r="AG1516" s="547"/>
      <c r="AH1516" s="547"/>
      <c r="AI1516" s="547"/>
      <c r="AJ1516" s="547"/>
      <c r="AK1516" s="547"/>
      <c r="AL1516" s="547"/>
      <c r="AM1516" s="546"/>
      <c r="AN1516" s="546"/>
      <c r="AO1516" s="546"/>
      <c r="AP1516" s="546"/>
      <c r="AQ1516" s="546"/>
      <c r="AR1516" s="546"/>
      <c r="AS1516" s="546"/>
      <c r="AT1516" s="546"/>
      <c r="AU1516" s="546"/>
      <c r="AV1516" s="546"/>
      <c r="AW1516" s="546"/>
      <c r="AX1516" s="546"/>
      <c r="AY1516" s="546"/>
      <c r="AZ1516" s="546"/>
      <c r="BA1516" s="546"/>
      <c r="BB1516" s="546"/>
      <c r="BC1516" s="546"/>
      <c r="BD1516" s="548" t="s">
        <v>939</v>
      </c>
      <c r="BE1516" s="549" t="s">
        <v>2846</v>
      </c>
    </row>
    <row r="1517" spans="1:57" s="536" customFormat="1" x14ac:dyDescent="0.2">
      <c r="A1517" s="544" t="s">
        <v>598</v>
      </c>
      <c r="B1517" s="545" t="s">
        <v>1147</v>
      </c>
      <c r="C1517" s="546" t="s">
        <v>1383</v>
      </c>
      <c r="D1517" s="546">
        <v>0.8</v>
      </c>
      <c r="E1517" s="546"/>
      <c r="F1517" s="546"/>
      <c r="G1517" s="546"/>
      <c r="H1517" s="546">
        <v>0.8</v>
      </c>
      <c r="I1517" s="546"/>
      <c r="J1517" s="546"/>
      <c r="K1517" s="546"/>
      <c r="L1517" s="546"/>
      <c r="M1517" s="546"/>
      <c r="N1517" s="546"/>
      <c r="O1517" s="546"/>
      <c r="P1517" s="546"/>
      <c r="Q1517" s="546"/>
      <c r="R1517" s="546"/>
      <c r="S1517" s="546"/>
      <c r="T1517" s="546"/>
      <c r="U1517" s="546"/>
      <c r="V1517" s="546"/>
      <c r="W1517" s="546"/>
      <c r="X1517" s="541">
        <v>0</v>
      </c>
      <c r="Y1517" s="547"/>
      <c r="Z1517" s="547"/>
      <c r="AA1517" s="547"/>
      <c r="AB1517" s="547"/>
      <c r="AC1517" s="547"/>
      <c r="AD1517" s="547"/>
      <c r="AE1517" s="547"/>
      <c r="AF1517" s="547"/>
      <c r="AG1517" s="547"/>
      <c r="AH1517" s="547"/>
      <c r="AI1517" s="547"/>
      <c r="AJ1517" s="547"/>
      <c r="AK1517" s="547"/>
      <c r="AL1517" s="547"/>
      <c r="AM1517" s="546"/>
      <c r="AN1517" s="546"/>
      <c r="AO1517" s="546"/>
      <c r="AP1517" s="546"/>
      <c r="AQ1517" s="546"/>
      <c r="AR1517" s="546"/>
      <c r="AS1517" s="546"/>
      <c r="AT1517" s="546"/>
      <c r="AU1517" s="546"/>
      <c r="AV1517" s="546"/>
      <c r="AW1517" s="546"/>
      <c r="AX1517" s="546"/>
      <c r="AY1517" s="546"/>
      <c r="AZ1517" s="546"/>
      <c r="BA1517" s="546"/>
      <c r="BB1517" s="546"/>
      <c r="BC1517" s="546"/>
      <c r="BD1517" s="548" t="s">
        <v>972</v>
      </c>
      <c r="BE1517" s="549"/>
    </row>
    <row r="1518" spans="1:57" s="536" customFormat="1" x14ac:dyDescent="0.2">
      <c r="A1518" s="544" t="s">
        <v>600</v>
      </c>
      <c r="B1518" s="545" t="s">
        <v>1147</v>
      </c>
      <c r="C1518" s="546" t="s">
        <v>1383</v>
      </c>
      <c r="D1518" s="546">
        <v>1</v>
      </c>
      <c r="E1518" s="546"/>
      <c r="F1518" s="546"/>
      <c r="G1518" s="546"/>
      <c r="H1518" s="546"/>
      <c r="I1518" s="546"/>
      <c r="J1518" s="546"/>
      <c r="K1518" s="546"/>
      <c r="L1518" s="546">
        <v>1</v>
      </c>
      <c r="M1518" s="546"/>
      <c r="N1518" s="546"/>
      <c r="O1518" s="546"/>
      <c r="P1518" s="546"/>
      <c r="Q1518" s="546"/>
      <c r="R1518" s="546"/>
      <c r="S1518" s="546"/>
      <c r="T1518" s="546"/>
      <c r="U1518" s="546"/>
      <c r="V1518" s="546"/>
      <c r="W1518" s="546"/>
      <c r="X1518" s="541">
        <v>0</v>
      </c>
      <c r="Y1518" s="547"/>
      <c r="Z1518" s="547"/>
      <c r="AA1518" s="547"/>
      <c r="AB1518" s="547"/>
      <c r="AC1518" s="547"/>
      <c r="AD1518" s="547"/>
      <c r="AE1518" s="547"/>
      <c r="AF1518" s="547"/>
      <c r="AG1518" s="547"/>
      <c r="AH1518" s="547"/>
      <c r="AI1518" s="547"/>
      <c r="AJ1518" s="547"/>
      <c r="AK1518" s="547"/>
      <c r="AL1518" s="547"/>
      <c r="AM1518" s="546"/>
      <c r="AN1518" s="546"/>
      <c r="AO1518" s="546"/>
      <c r="AP1518" s="546"/>
      <c r="AQ1518" s="546"/>
      <c r="AR1518" s="546"/>
      <c r="AS1518" s="546"/>
      <c r="AT1518" s="546"/>
      <c r="AU1518" s="546"/>
      <c r="AV1518" s="546"/>
      <c r="AW1518" s="546"/>
      <c r="AX1518" s="546"/>
      <c r="AY1518" s="546"/>
      <c r="AZ1518" s="546"/>
      <c r="BA1518" s="546"/>
      <c r="BB1518" s="546"/>
      <c r="BC1518" s="546"/>
      <c r="BD1518" s="548" t="s">
        <v>902</v>
      </c>
      <c r="BE1518" s="549"/>
    </row>
    <row r="1519" spans="1:57" s="536" customFormat="1" x14ac:dyDescent="0.2">
      <c r="A1519" s="544" t="s">
        <v>602</v>
      </c>
      <c r="B1519" s="545" t="s">
        <v>1147</v>
      </c>
      <c r="C1519" s="546" t="s">
        <v>1383</v>
      </c>
      <c r="D1519" s="546">
        <v>1.2</v>
      </c>
      <c r="E1519" s="546"/>
      <c r="F1519" s="546"/>
      <c r="G1519" s="546"/>
      <c r="H1519" s="546">
        <v>1.2</v>
      </c>
      <c r="I1519" s="546"/>
      <c r="J1519" s="546"/>
      <c r="K1519" s="546"/>
      <c r="L1519" s="546"/>
      <c r="M1519" s="546"/>
      <c r="N1519" s="546"/>
      <c r="O1519" s="546"/>
      <c r="P1519" s="546"/>
      <c r="Q1519" s="546"/>
      <c r="R1519" s="546"/>
      <c r="S1519" s="546"/>
      <c r="T1519" s="546"/>
      <c r="U1519" s="546"/>
      <c r="V1519" s="546"/>
      <c r="W1519" s="546"/>
      <c r="X1519" s="541">
        <v>0</v>
      </c>
      <c r="Y1519" s="547"/>
      <c r="Z1519" s="547"/>
      <c r="AA1519" s="547"/>
      <c r="AB1519" s="547"/>
      <c r="AC1519" s="547"/>
      <c r="AD1519" s="547"/>
      <c r="AE1519" s="547"/>
      <c r="AF1519" s="547"/>
      <c r="AG1519" s="547"/>
      <c r="AH1519" s="547"/>
      <c r="AI1519" s="547"/>
      <c r="AJ1519" s="547"/>
      <c r="AK1519" s="547"/>
      <c r="AL1519" s="547"/>
      <c r="AM1519" s="546"/>
      <c r="AN1519" s="546"/>
      <c r="AO1519" s="546"/>
      <c r="AP1519" s="546"/>
      <c r="AQ1519" s="546"/>
      <c r="AR1519" s="546"/>
      <c r="AS1519" s="546"/>
      <c r="AT1519" s="546"/>
      <c r="AU1519" s="546"/>
      <c r="AV1519" s="546"/>
      <c r="AW1519" s="546"/>
      <c r="AX1519" s="546"/>
      <c r="AY1519" s="546"/>
      <c r="AZ1519" s="546"/>
      <c r="BA1519" s="546"/>
      <c r="BB1519" s="546"/>
      <c r="BC1519" s="546"/>
      <c r="BD1519" s="548" t="s">
        <v>943</v>
      </c>
      <c r="BE1519" s="549"/>
    </row>
    <row r="1520" spans="1:57" s="536" customFormat="1" x14ac:dyDescent="0.2">
      <c r="A1520" s="544" t="s">
        <v>605</v>
      </c>
      <c r="B1520" s="545" t="s">
        <v>2847</v>
      </c>
      <c r="C1520" s="546" t="s">
        <v>1383</v>
      </c>
      <c r="D1520" s="546">
        <v>2.37</v>
      </c>
      <c r="E1520" s="546"/>
      <c r="F1520" s="546"/>
      <c r="G1520" s="546"/>
      <c r="H1520" s="546"/>
      <c r="I1520" s="546"/>
      <c r="J1520" s="546"/>
      <c r="K1520" s="546"/>
      <c r="L1520" s="546">
        <v>2.37</v>
      </c>
      <c r="M1520" s="546"/>
      <c r="N1520" s="546"/>
      <c r="O1520" s="546"/>
      <c r="P1520" s="546"/>
      <c r="Q1520" s="546"/>
      <c r="R1520" s="546"/>
      <c r="S1520" s="546"/>
      <c r="T1520" s="546"/>
      <c r="U1520" s="546"/>
      <c r="V1520" s="546"/>
      <c r="W1520" s="546"/>
      <c r="X1520" s="541">
        <v>0</v>
      </c>
      <c r="Y1520" s="547"/>
      <c r="Z1520" s="547"/>
      <c r="AA1520" s="547"/>
      <c r="AB1520" s="547"/>
      <c r="AC1520" s="547"/>
      <c r="AD1520" s="547"/>
      <c r="AE1520" s="547"/>
      <c r="AF1520" s="547"/>
      <c r="AG1520" s="547"/>
      <c r="AH1520" s="547"/>
      <c r="AI1520" s="547"/>
      <c r="AJ1520" s="547"/>
      <c r="AK1520" s="547"/>
      <c r="AL1520" s="547"/>
      <c r="AM1520" s="546"/>
      <c r="AN1520" s="546"/>
      <c r="AO1520" s="546"/>
      <c r="AP1520" s="546"/>
      <c r="AQ1520" s="546"/>
      <c r="AR1520" s="546"/>
      <c r="AS1520" s="546"/>
      <c r="AT1520" s="546"/>
      <c r="AU1520" s="546"/>
      <c r="AV1520" s="546"/>
      <c r="AW1520" s="546"/>
      <c r="AX1520" s="546"/>
      <c r="AY1520" s="546"/>
      <c r="AZ1520" s="546"/>
      <c r="BA1520" s="546"/>
      <c r="BB1520" s="546"/>
      <c r="BC1520" s="546"/>
      <c r="BD1520" s="548" t="s">
        <v>886</v>
      </c>
      <c r="BE1520" s="549" t="s">
        <v>2848</v>
      </c>
    </row>
    <row r="1521" spans="1:57" s="536" customFormat="1" x14ac:dyDescent="0.2">
      <c r="A1521" s="544" t="s">
        <v>2849</v>
      </c>
      <c r="B1521" s="545" t="s">
        <v>1147</v>
      </c>
      <c r="C1521" s="546" t="s">
        <v>1383</v>
      </c>
      <c r="D1521" s="546">
        <v>1</v>
      </c>
      <c r="E1521" s="546"/>
      <c r="F1521" s="546"/>
      <c r="G1521" s="546"/>
      <c r="H1521" s="546"/>
      <c r="I1521" s="546"/>
      <c r="J1521" s="546"/>
      <c r="K1521" s="546"/>
      <c r="L1521" s="546">
        <v>1</v>
      </c>
      <c r="M1521" s="546"/>
      <c r="N1521" s="546"/>
      <c r="O1521" s="546"/>
      <c r="P1521" s="546"/>
      <c r="Q1521" s="546"/>
      <c r="R1521" s="546"/>
      <c r="S1521" s="546"/>
      <c r="T1521" s="546"/>
      <c r="U1521" s="546"/>
      <c r="V1521" s="546"/>
      <c r="W1521" s="546"/>
      <c r="X1521" s="541"/>
      <c r="Y1521" s="547"/>
      <c r="Z1521" s="547"/>
      <c r="AA1521" s="547"/>
      <c r="AB1521" s="547"/>
      <c r="AC1521" s="547"/>
      <c r="AD1521" s="547"/>
      <c r="AE1521" s="547"/>
      <c r="AF1521" s="547"/>
      <c r="AG1521" s="547"/>
      <c r="AH1521" s="547"/>
      <c r="AI1521" s="547"/>
      <c r="AJ1521" s="547"/>
      <c r="AK1521" s="547"/>
      <c r="AL1521" s="547"/>
      <c r="AM1521" s="546"/>
      <c r="AN1521" s="546"/>
      <c r="AO1521" s="546"/>
      <c r="AP1521" s="546"/>
      <c r="AQ1521" s="546"/>
      <c r="AR1521" s="546"/>
      <c r="AS1521" s="546"/>
      <c r="AT1521" s="546"/>
      <c r="AU1521" s="546"/>
      <c r="AV1521" s="546"/>
      <c r="AW1521" s="546"/>
      <c r="AX1521" s="546"/>
      <c r="AY1521" s="546"/>
      <c r="AZ1521" s="546"/>
      <c r="BA1521" s="546"/>
      <c r="BB1521" s="546"/>
      <c r="BC1521" s="546"/>
      <c r="BD1521" s="548" t="s">
        <v>886</v>
      </c>
      <c r="BE1521" s="549" t="s">
        <v>2850</v>
      </c>
    </row>
    <row r="1522" spans="1:57" s="536" customFormat="1" x14ac:dyDescent="0.2">
      <c r="A1522" s="544" t="s">
        <v>2851</v>
      </c>
      <c r="B1522" s="545" t="s">
        <v>2852</v>
      </c>
      <c r="C1522" s="546" t="s">
        <v>1383</v>
      </c>
      <c r="D1522" s="546">
        <v>0.9</v>
      </c>
      <c r="E1522" s="546">
        <v>0.9</v>
      </c>
      <c r="F1522" s="546"/>
      <c r="G1522" s="546"/>
      <c r="H1522" s="546"/>
      <c r="I1522" s="546"/>
      <c r="J1522" s="546"/>
      <c r="K1522" s="546"/>
      <c r="L1522" s="546"/>
      <c r="M1522" s="546"/>
      <c r="N1522" s="546"/>
      <c r="O1522" s="546"/>
      <c r="P1522" s="546"/>
      <c r="Q1522" s="546"/>
      <c r="R1522" s="546"/>
      <c r="S1522" s="546"/>
      <c r="T1522" s="546"/>
      <c r="U1522" s="546"/>
      <c r="V1522" s="546"/>
      <c r="W1522" s="546"/>
      <c r="X1522" s="541">
        <v>0</v>
      </c>
      <c r="Y1522" s="547"/>
      <c r="Z1522" s="547"/>
      <c r="AA1522" s="547"/>
      <c r="AB1522" s="547"/>
      <c r="AC1522" s="547"/>
      <c r="AD1522" s="547"/>
      <c r="AE1522" s="547"/>
      <c r="AF1522" s="547"/>
      <c r="AG1522" s="547"/>
      <c r="AH1522" s="547"/>
      <c r="AI1522" s="547"/>
      <c r="AJ1522" s="547"/>
      <c r="AK1522" s="547"/>
      <c r="AL1522" s="547"/>
      <c r="AM1522" s="546"/>
      <c r="AN1522" s="546"/>
      <c r="AO1522" s="546"/>
      <c r="AP1522" s="546"/>
      <c r="AQ1522" s="546"/>
      <c r="AR1522" s="546"/>
      <c r="AS1522" s="546"/>
      <c r="AT1522" s="546"/>
      <c r="AU1522" s="546"/>
      <c r="AV1522" s="546"/>
      <c r="AW1522" s="546"/>
      <c r="AX1522" s="546"/>
      <c r="AY1522" s="546"/>
      <c r="AZ1522" s="546"/>
      <c r="BA1522" s="546"/>
      <c r="BB1522" s="546"/>
      <c r="BC1522" s="546"/>
      <c r="BD1522" s="548" t="s">
        <v>949</v>
      </c>
      <c r="BE1522" s="549" t="s">
        <v>2853</v>
      </c>
    </row>
    <row r="1523" spans="1:57" s="536" customFormat="1" x14ac:dyDescent="0.2">
      <c r="A1523" s="544" t="s">
        <v>2854</v>
      </c>
      <c r="B1523" s="545" t="s">
        <v>2852</v>
      </c>
      <c r="C1523" s="546" t="s">
        <v>1383</v>
      </c>
      <c r="D1523" s="546">
        <v>2.5</v>
      </c>
      <c r="E1523" s="546"/>
      <c r="F1523" s="546"/>
      <c r="G1523" s="546"/>
      <c r="H1523" s="546">
        <v>2.5</v>
      </c>
      <c r="I1523" s="546"/>
      <c r="J1523" s="546"/>
      <c r="K1523" s="546"/>
      <c r="L1523" s="546"/>
      <c r="M1523" s="546"/>
      <c r="N1523" s="546"/>
      <c r="O1523" s="546"/>
      <c r="P1523" s="546"/>
      <c r="Q1523" s="546"/>
      <c r="R1523" s="546"/>
      <c r="S1523" s="546"/>
      <c r="T1523" s="546"/>
      <c r="U1523" s="546"/>
      <c r="V1523" s="546"/>
      <c r="W1523" s="546"/>
      <c r="X1523" s="541">
        <v>0</v>
      </c>
      <c r="Y1523" s="547"/>
      <c r="Z1523" s="547"/>
      <c r="AA1523" s="547"/>
      <c r="AB1523" s="547"/>
      <c r="AC1523" s="547"/>
      <c r="AD1523" s="547"/>
      <c r="AE1523" s="547"/>
      <c r="AF1523" s="547"/>
      <c r="AG1523" s="547"/>
      <c r="AH1523" s="547"/>
      <c r="AI1523" s="547"/>
      <c r="AJ1523" s="547"/>
      <c r="AK1523" s="547"/>
      <c r="AL1523" s="547"/>
      <c r="AM1523" s="546"/>
      <c r="AN1523" s="546"/>
      <c r="AO1523" s="546"/>
      <c r="AP1523" s="546"/>
      <c r="AQ1523" s="546"/>
      <c r="AR1523" s="546"/>
      <c r="AS1523" s="546"/>
      <c r="AT1523" s="546"/>
      <c r="AU1523" s="546"/>
      <c r="AV1523" s="546"/>
      <c r="AW1523" s="546"/>
      <c r="AX1523" s="546"/>
      <c r="AY1523" s="546"/>
      <c r="AZ1523" s="546"/>
      <c r="BA1523" s="546"/>
      <c r="BB1523" s="546"/>
      <c r="BC1523" s="546"/>
      <c r="BD1523" s="548" t="s">
        <v>889</v>
      </c>
      <c r="BE1523" s="549" t="s">
        <v>2855</v>
      </c>
    </row>
    <row r="1524" spans="1:57" s="536" customFormat="1" x14ac:dyDescent="0.2">
      <c r="A1524" s="544" t="s">
        <v>2856</v>
      </c>
      <c r="B1524" s="545" t="s">
        <v>2852</v>
      </c>
      <c r="C1524" s="546" t="s">
        <v>1383</v>
      </c>
      <c r="D1524" s="546">
        <v>0.5</v>
      </c>
      <c r="E1524" s="546"/>
      <c r="F1524" s="546"/>
      <c r="G1524" s="546"/>
      <c r="H1524" s="546">
        <v>0.5</v>
      </c>
      <c r="I1524" s="546"/>
      <c r="J1524" s="546"/>
      <c r="K1524" s="546"/>
      <c r="L1524" s="546"/>
      <c r="M1524" s="546"/>
      <c r="N1524" s="546"/>
      <c r="O1524" s="546"/>
      <c r="P1524" s="546"/>
      <c r="Q1524" s="546"/>
      <c r="R1524" s="546"/>
      <c r="S1524" s="546"/>
      <c r="T1524" s="546"/>
      <c r="U1524" s="546"/>
      <c r="V1524" s="546"/>
      <c r="W1524" s="546"/>
      <c r="X1524" s="541">
        <v>0</v>
      </c>
      <c r="Y1524" s="547"/>
      <c r="Z1524" s="547"/>
      <c r="AA1524" s="547"/>
      <c r="AB1524" s="547"/>
      <c r="AC1524" s="547"/>
      <c r="AD1524" s="547"/>
      <c r="AE1524" s="547"/>
      <c r="AF1524" s="547"/>
      <c r="AG1524" s="547"/>
      <c r="AH1524" s="547"/>
      <c r="AI1524" s="547"/>
      <c r="AJ1524" s="547"/>
      <c r="AK1524" s="547"/>
      <c r="AL1524" s="547"/>
      <c r="AM1524" s="546"/>
      <c r="AN1524" s="546"/>
      <c r="AO1524" s="546"/>
      <c r="AP1524" s="546"/>
      <c r="AQ1524" s="546"/>
      <c r="AR1524" s="546"/>
      <c r="AS1524" s="546"/>
      <c r="AT1524" s="546"/>
      <c r="AU1524" s="546"/>
      <c r="AV1524" s="546"/>
      <c r="AW1524" s="546"/>
      <c r="AX1524" s="546"/>
      <c r="AY1524" s="546"/>
      <c r="AZ1524" s="546"/>
      <c r="BA1524" s="546"/>
      <c r="BB1524" s="546"/>
      <c r="BC1524" s="546"/>
      <c r="BD1524" s="548" t="s">
        <v>907</v>
      </c>
      <c r="BE1524" s="549" t="s">
        <v>2857</v>
      </c>
    </row>
    <row r="1525" spans="1:57" s="536" customFormat="1" x14ac:dyDescent="0.2">
      <c r="A1525" s="544" t="s">
        <v>2858</v>
      </c>
      <c r="B1525" s="545" t="s">
        <v>2852</v>
      </c>
      <c r="C1525" s="546" t="s">
        <v>1383</v>
      </c>
      <c r="D1525" s="546">
        <v>0.25</v>
      </c>
      <c r="E1525" s="546"/>
      <c r="F1525" s="546"/>
      <c r="G1525" s="546"/>
      <c r="H1525" s="546">
        <v>0.25</v>
      </c>
      <c r="I1525" s="546"/>
      <c r="J1525" s="546"/>
      <c r="K1525" s="546"/>
      <c r="L1525" s="546"/>
      <c r="M1525" s="546"/>
      <c r="N1525" s="546"/>
      <c r="O1525" s="546"/>
      <c r="P1525" s="546"/>
      <c r="Q1525" s="546"/>
      <c r="R1525" s="546"/>
      <c r="S1525" s="546"/>
      <c r="T1525" s="546"/>
      <c r="U1525" s="546"/>
      <c r="V1525" s="546"/>
      <c r="W1525" s="546"/>
      <c r="X1525" s="541">
        <v>0</v>
      </c>
      <c r="Y1525" s="547"/>
      <c r="Z1525" s="547"/>
      <c r="AA1525" s="547"/>
      <c r="AB1525" s="547"/>
      <c r="AC1525" s="547"/>
      <c r="AD1525" s="547"/>
      <c r="AE1525" s="547"/>
      <c r="AF1525" s="547"/>
      <c r="AG1525" s="547"/>
      <c r="AH1525" s="547"/>
      <c r="AI1525" s="547"/>
      <c r="AJ1525" s="547"/>
      <c r="AK1525" s="547"/>
      <c r="AL1525" s="547"/>
      <c r="AM1525" s="546"/>
      <c r="AN1525" s="546"/>
      <c r="AO1525" s="546"/>
      <c r="AP1525" s="546"/>
      <c r="AQ1525" s="546"/>
      <c r="AR1525" s="546"/>
      <c r="AS1525" s="546"/>
      <c r="AT1525" s="546"/>
      <c r="AU1525" s="546"/>
      <c r="AV1525" s="546"/>
      <c r="AW1525" s="546"/>
      <c r="AX1525" s="546"/>
      <c r="AY1525" s="546"/>
      <c r="AZ1525" s="546"/>
      <c r="BA1525" s="546"/>
      <c r="BB1525" s="546"/>
      <c r="BC1525" s="546"/>
      <c r="BD1525" s="548" t="s">
        <v>954</v>
      </c>
      <c r="BE1525" s="549"/>
    </row>
    <row r="1526" spans="1:57" s="536" customFormat="1" ht="32" x14ac:dyDescent="0.2">
      <c r="A1526" s="544" t="s">
        <v>2859</v>
      </c>
      <c r="B1526" s="545" t="s">
        <v>2860</v>
      </c>
      <c r="C1526" s="546" t="s">
        <v>1383</v>
      </c>
      <c r="D1526" s="546">
        <v>1</v>
      </c>
      <c r="E1526" s="546"/>
      <c r="F1526" s="546"/>
      <c r="G1526" s="546"/>
      <c r="H1526" s="546"/>
      <c r="I1526" s="546"/>
      <c r="J1526" s="546"/>
      <c r="K1526" s="546"/>
      <c r="L1526" s="546">
        <v>1</v>
      </c>
      <c r="M1526" s="546"/>
      <c r="N1526" s="546"/>
      <c r="O1526" s="546"/>
      <c r="P1526" s="546"/>
      <c r="Q1526" s="546"/>
      <c r="R1526" s="546"/>
      <c r="S1526" s="546"/>
      <c r="T1526" s="546"/>
      <c r="U1526" s="546"/>
      <c r="V1526" s="546"/>
      <c r="W1526" s="546"/>
      <c r="X1526" s="541"/>
      <c r="Y1526" s="547"/>
      <c r="Z1526" s="547"/>
      <c r="AA1526" s="547"/>
      <c r="AB1526" s="547"/>
      <c r="AC1526" s="547"/>
      <c r="AD1526" s="547"/>
      <c r="AE1526" s="547"/>
      <c r="AF1526" s="547"/>
      <c r="AG1526" s="547"/>
      <c r="AH1526" s="547"/>
      <c r="AI1526" s="547"/>
      <c r="AJ1526" s="547"/>
      <c r="AK1526" s="547"/>
      <c r="AL1526" s="547"/>
      <c r="AM1526" s="546"/>
      <c r="AN1526" s="546"/>
      <c r="AO1526" s="546"/>
      <c r="AP1526" s="546"/>
      <c r="AQ1526" s="546"/>
      <c r="AR1526" s="546"/>
      <c r="AS1526" s="546"/>
      <c r="AT1526" s="546"/>
      <c r="AU1526" s="546"/>
      <c r="AV1526" s="546"/>
      <c r="AW1526" s="546"/>
      <c r="AX1526" s="546"/>
      <c r="AY1526" s="546"/>
      <c r="AZ1526" s="546"/>
      <c r="BA1526" s="546"/>
      <c r="BB1526" s="546"/>
      <c r="BC1526" s="546"/>
      <c r="BD1526" s="548" t="s">
        <v>954</v>
      </c>
      <c r="BE1526" s="549" t="s">
        <v>2861</v>
      </c>
    </row>
    <row r="1527" spans="1:57" s="536" customFormat="1" x14ac:dyDescent="0.2">
      <c r="A1527" s="544" t="s">
        <v>2862</v>
      </c>
      <c r="B1527" s="567" t="s">
        <v>1147</v>
      </c>
      <c r="C1527" s="546" t="s">
        <v>1383</v>
      </c>
      <c r="D1527" s="546">
        <v>1</v>
      </c>
      <c r="E1527" s="546"/>
      <c r="F1527" s="546"/>
      <c r="G1527" s="546"/>
      <c r="H1527" s="546">
        <v>1</v>
      </c>
      <c r="I1527" s="546"/>
      <c r="J1527" s="546"/>
      <c r="K1527" s="546"/>
      <c r="L1527" s="546"/>
      <c r="M1527" s="546"/>
      <c r="N1527" s="546"/>
      <c r="O1527" s="546"/>
      <c r="P1527" s="546"/>
      <c r="Q1527" s="546"/>
      <c r="R1527" s="546"/>
      <c r="S1527" s="546"/>
      <c r="T1527" s="546"/>
      <c r="U1527" s="546"/>
      <c r="V1527" s="546"/>
      <c r="W1527" s="546"/>
      <c r="X1527" s="541">
        <v>0</v>
      </c>
      <c r="Y1527" s="547"/>
      <c r="Z1527" s="547"/>
      <c r="AA1527" s="547"/>
      <c r="AB1527" s="547"/>
      <c r="AC1527" s="547"/>
      <c r="AD1527" s="547"/>
      <c r="AE1527" s="547"/>
      <c r="AF1527" s="547"/>
      <c r="AG1527" s="547"/>
      <c r="AH1527" s="547"/>
      <c r="AI1527" s="547"/>
      <c r="AJ1527" s="547"/>
      <c r="AK1527" s="547"/>
      <c r="AL1527" s="547"/>
      <c r="AM1527" s="546"/>
      <c r="AN1527" s="546"/>
      <c r="AO1527" s="546"/>
      <c r="AP1527" s="546"/>
      <c r="AQ1527" s="546"/>
      <c r="AR1527" s="546"/>
      <c r="AS1527" s="546"/>
      <c r="AT1527" s="546"/>
      <c r="AU1527" s="546"/>
      <c r="AV1527" s="546"/>
      <c r="AW1527" s="546"/>
      <c r="AX1527" s="546"/>
      <c r="AY1527" s="546"/>
      <c r="AZ1527" s="546"/>
      <c r="BA1527" s="546"/>
      <c r="BB1527" s="546"/>
      <c r="BC1527" s="546"/>
      <c r="BD1527" s="548" t="s">
        <v>875</v>
      </c>
      <c r="BE1527" s="549"/>
    </row>
    <row r="1528" spans="1:57" s="536" customFormat="1" x14ac:dyDescent="0.2">
      <c r="A1528" s="544" t="s">
        <v>2863</v>
      </c>
      <c r="B1528" s="567" t="s">
        <v>2864</v>
      </c>
      <c r="C1528" s="546" t="s">
        <v>1383</v>
      </c>
      <c r="D1528" s="546">
        <v>0.7</v>
      </c>
      <c r="E1528" s="546"/>
      <c r="F1528" s="546"/>
      <c r="G1528" s="546"/>
      <c r="H1528" s="546"/>
      <c r="I1528" s="546"/>
      <c r="J1528" s="546">
        <v>0.7</v>
      </c>
      <c r="K1528" s="546"/>
      <c r="L1528" s="546"/>
      <c r="M1528" s="546"/>
      <c r="N1528" s="546"/>
      <c r="O1528" s="546"/>
      <c r="P1528" s="546"/>
      <c r="Q1528" s="546"/>
      <c r="R1528" s="546"/>
      <c r="S1528" s="546"/>
      <c r="T1528" s="546"/>
      <c r="U1528" s="546"/>
      <c r="V1528" s="546"/>
      <c r="W1528" s="546"/>
      <c r="X1528" s="541">
        <v>0</v>
      </c>
      <c r="Y1528" s="547"/>
      <c r="Z1528" s="547"/>
      <c r="AA1528" s="547"/>
      <c r="AB1528" s="547"/>
      <c r="AC1528" s="547"/>
      <c r="AD1528" s="547"/>
      <c r="AE1528" s="547"/>
      <c r="AF1528" s="547"/>
      <c r="AG1528" s="547"/>
      <c r="AH1528" s="547"/>
      <c r="AI1528" s="547"/>
      <c r="AJ1528" s="547"/>
      <c r="AK1528" s="547"/>
      <c r="AL1528" s="547"/>
      <c r="AM1528" s="546"/>
      <c r="AN1528" s="546"/>
      <c r="AO1528" s="546"/>
      <c r="AP1528" s="546"/>
      <c r="AQ1528" s="546"/>
      <c r="AR1528" s="546"/>
      <c r="AS1528" s="546"/>
      <c r="AT1528" s="546"/>
      <c r="AU1528" s="546"/>
      <c r="AV1528" s="546"/>
      <c r="AW1528" s="546"/>
      <c r="AX1528" s="546"/>
      <c r="AY1528" s="546"/>
      <c r="AZ1528" s="546"/>
      <c r="BA1528" s="546"/>
      <c r="BB1528" s="546"/>
      <c r="BC1528" s="546"/>
      <c r="BD1528" s="548" t="s">
        <v>875</v>
      </c>
      <c r="BE1528" s="549" t="s">
        <v>2865</v>
      </c>
    </row>
    <row r="1529" spans="1:57" s="536" customFormat="1" ht="32" x14ac:dyDescent="0.2">
      <c r="A1529" s="544" t="s">
        <v>2866</v>
      </c>
      <c r="B1529" s="567" t="s">
        <v>2867</v>
      </c>
      <c r="C1529" s="546" t="s">
        <v>1383</v>
      </c>
      <c r="D1529" s="546">
        <v>4</v>
      </c>
      <c r="E1529" s="546"/>
      <c r="F1529" s="546"/>
      <c r="G1529" s="546"/>
      <c r="H1529" s="546"/>
      <c r="I1529" s="546">
        <v>4</v>
      </c>
      <c r="J1529" s="546"/>
      <c r="K1529" s="546"/>
      <c r="L1529" s="546"/>
      <c r="M1529" s="546"/>
      <c r="N1529" s="546"/>
      <c r="O1529" s="546"/>
      <c r="P1529" s="546"/>
      <c r="Q1529" s="546"/>
      <c r="R1529" s="546"/>
      <c r="S1529" s="546"/>
      <c r="T1529" s="546"/>
      <c r="U1529" s="546"/>
      <c r="V1529" s="546"/>
      <c r="W1529" s="546"/>
      <c r="X1529" s="541">
        <v>0</v>
      </c>
      <c r="Y1529" s="547"/>
      <c r="Z1529" s="547"/>
      <c r="AA1529" s="547"/>
      <c r="AB1529" s="547"/>
      <c r="AC1529" s="547"/>
      <c r="AD1529" s="547"/>
      <c r="AE1529" s="547"/>
      <c r="AF1529" s="547"/>
      <c r="AG1529" s="547"/>
      <c r="AH1529" s="547"/>
      <c r="AI1529" s="547"/>
      <c r="AJ1529" s="547"/>
      <c r="AK1529" s="547"/>
      <c r="AL1529" s="547"/>
      <c r="AM1529" s="546"/>
      <c r="AN1529" s="546"/>
      <c r="AO1529" s="546"/>
      <c r="AP1529" s="546"/>
      <c r="AQ1529" s="546"/>
      <c r="AR1529" s="546"/>
      <c r="AS1529" s="546"/>
      <c r="AT1529" s="546"/>
      <c r="AU1529" s="546"/>
      <c r="AV1529" s="546"/>
      <c r="AW1529" s="546"/>
      <c r="AX1529" s="546"/>
      <c r="AY1529" s="546"/>
      <c r="AZ1529" s="546"/>
      <c r="BA1529" s="546"/>
      <c r="BB1529" s="546"/>
      <c r="BC1529" s="546"/>
      <c r="BD1529" s="548" t="s">
        <v>977</v>
      </c>
      <c r="BE1529" s="548" t="s">
        <v>2868</v>
      </c>
    </row>
    <row r="1530" spans="1:57" s="536" customFormat="1" x14ac:dyDescent="0.2">
      <c r="A1530" s="544" t="s">
        <v>2869</v>
      </c>
      <c r="B1530" s="567" t="s">
        <v>1147</v>
      </c>
      <c r="C1530" s="546" t="s">
        <v>1383</v>
      </c>
      <c r="D1530" s="546">
        <v>0.5</v>
      </c>
      <c r="E1530" s="546"/>
      <c r="F1530" s="546"/>
      <c r="G1530" s="546"/>
      <c r="H1530" s="546">
        <v>0.5</v>
      </c>
      <c r="I1530" s="546"/>
      <c r="J1530" s="546"/>
      <c r="K1530" s="546"/>
      <c r="L1530" s="546"/>
      <c r="M1530" s="546"/>
      <c r="N1530" s="546"/>
      <c r="O1530" s="546"/>
      <c r="P1530" s="546"/>
      <c r="Q1530" s="546"/>
      <c r="R1530" s="546"/>
      <c r="S1530" s="546"/>
      <c r="T1530" s="546"/>
      <c r="U1530" s="546"/>
      <c r="V1530" s="546"/>
      <c r="W1530" s="546"/>
      <c r="X1530" s="541">
        <v>0</v>
      </c>
      <c r="Y1530" s="547"/>
      <c r="Z1530" s="547"/>
      <c r="AA1530" s="547"/>
      <c r="AB1530" s="547"/>
      <c r="AC1530" s="547"/>
      <c r="AD1530" s="547"/>
      <c r="AE1530" s="547"/>
      <c r="AF1530" s="547"/>
      <c r="AG1530" s="547"/>
      <c r="AH1530" s="547"/>
      <c r="AI1530" s="547"/>
      <c r="AJ1530" s="547"/>
      <c r="AK1530" s="547"/>
      <c r="AL1530" s="547"/>
      <c r="AM1530" s="546"/>
      <c r="AN1530" s="546"/>
      <c r="AO1530" s="546"/>
      <c r="AP1530" s="546"/>
      <c r="AQ1530" s="546"/>
      <c r="AR1530" s="546"/>
      <c r="AS1530" s="546"/>
      <c r="AT1530" s="546"/>
      <c r="AU1530" s="546"/>
      <c r="AV1530" s="546"/>
      <c r="AW1530" s="546"/>
      <c r="AX1530" s="546"/>
      <c r="AY1530" s="546"/>
      <c r="AZ1530" s="546"/>
      <c r="BA1530" s="546"/>
      <c r="BB1530" s="546"/>
      <c r="BC1530" s="546"/>
      <c r="BD1530" s="548" t="s">
        <v>977</v>
      </c>
      <c r="BE1530" s="548" t="s">
        <v>2870</v>
      </c>
    </row>
    <row r="1531" spans="1:57" s="536" customFormat="1" x14ac:dyDescent="0.2">
      <c r="A1531" s="544" t="s">
        <v>2871</v>
      </c>
      <c r="B1531" s="545" t="s">
        <v>2872</v>
      </c>
      <c r="C1531" s="546" t="s">
        <v>1383</v>
      </c>
      <c r="D1531" s="546">
        <v>3</v>
      </c>
      <c r="E1531" s="546"/>
      <c r="F1531" s="546"/>
      <c r="G1531" s="546"/>
      <c r="H1531" s="546"/>
      <c r="I1531" s="546"/>
      <c r="J1531" s="546"/>
      <c r="K1531" s="546"/>
      <c r="L1531" s="546"/>
      <c r="M1531" s="546"/>
      <c r="N1531" s="546"/>
      <c r="O1531" s="546"/>
      <c r="P1531" s="546"/>
      <c r="Q1531" s="546"/>
      <c r="R1531" s="546"/>
      <c r="S1531" s="546"/>
      <c r="T1531" s="546"/>
      <c r="U1531" s="546"/>
      <c r="V1531" s="546"/>
      <c r="W1531" s="546"/>
      <c r="X1531" s="541">
        <v>0</v>
      </c>
      <c r="Y1531" s="547"/>
      <c r="Z1531" s="547"/>
      <c r="AA1531" s="547"/>
      <c r="AB1531" s="547"/>
      <c r="AC1531" s="547"/>
      <c r="AD1531" s="547"/>
      <c r="AE1531" s="547"/>
      <c r="AF1531" s="547"/>
      <c r="AG1531" s="547"/>
      <c r="AH1531" s="547"/>
      <c r="AI1531" s="547"/>
      <c r="AJ1531" s="547"/>
      <c r="AK1531" s="547"/>
      <c r="AL1531" s="547"/>
      <c r="AM1531" s="546"/>
      <c r="AN1531" s="546"/>
      <c r="AO1531" s="546"/>
      <c r="AP1531" s="546"/>
      <c r="AQ1531" s="546"/>
      <c r="AR1531" s="546"/>
      <c r="AS1531" s="546"/>
      <c r="AT1531" s="546"/>
      <c r="AU1531" s="546"/>
      <c r="AV1531" s="546"/>
      <c r="AW1531" s="546"/>
      <c r="AX1531" s="546"/>
      <c r="AY1531" s="546"/>
      <c r="AZ1531" s="546"/>
      <c r="BA1531" s="546">
        <v>3</v>
      </c>
      <c r="BB1531" s="546"/>
      <c r="BC1531" s="546"/>
      <c r="BD1531" s="548" t="s">
        <v>881</v>
      </c>
      <c r="BE1531" s="549" t="s">
        <v>2873</v>
      </c>
    </row>
    <row r="1532" spans="1:57" s="536" customFormat="1" x14ac:dyDescent="0.2">
      <c r="A1532" s="544" t="s">
        <v>2874</v>
      </c>
      <c r="B1532" s="567" t="s">
        <v>1147</v>
      </c>
      <c r="C1532" s="546" t="s">
        <v>1383</v>
      </c>
      <c r="D1532" s="546">
        <v>0.5</v>
      </c>
      <c r="E1532" s="546"/>
      <c r="F1532" s="546"/>
      <c r="G1532" s="546"/>
      <c r="H1532" s="546">
        <v>0.25</v>
      </c>
      <c r="I1532" s="546"/>
      <c r="J1532" s="546"/>
      <c r="K1532" s="546"/>
      <c r="L1532" s="546">
        <v>0.25</v>
      </c>
      <c r="M1532" s="546"/>
      <c r="N1532" s="546"/>
      <c r="O1532" s="546"/>
      <c r="P1532" s="546"/>
      <c r="Q1532" s="546"/>
      <c r="R1532" s="546"/>
      <c r="S1532" s="546"/>
      <c r="T1532" s="546"/>
      <c r="U1532" s="546"/>
      <c r="V1532" s="546"/>
      <c r="W1532" s="546"/>
      <c r="X1532" s="541">
        <v>0</v>
      </c>
      <c r="Y1532" s="547"/>
      <c r="Z1532" s="547"/>
      <c r="AA1532" s="547"/>
      <c r="AB1532" s="547"/>
      <c r="AC1532" s="547"/>
      <c r="AD1532" s="547"/>
      <c r="AE1532" s="547"/>
      <c r="AF1532" s="547"/>
      <c r="AG1532" s="547"/>
      <c r="AH1532" s="547"/>
      <c r="AI1532" s="547"/>
      <c r="AJ1532" s="547"/>
      <c r="AK1532" s="547"/>
      <c r="AL1532" s="547"/>
      <c r="AM1532" s="546"/>
      <c r="AN1532" s="546"/>
      <c r="AO1532" s="546"/>
      <c r="AP1532" s="546"/>
      <c r="AQ1532" s="546"/>
      <c r="AR1532" s="546"/>
      <c r="AS1532" s="546"/>
      <c r="AT1532" s="546"/>
      <c r="AU1532" s="546"/>
      <c r="AV1532" s="546"/>
      <c r="AW1532" s="546"/>
      <c r="AX1532" s="546"/>
      <c r="AY1532" s="546"/>
      <c r="AZ1532" s="546"/>
      <c r="BA1532" s="546"/>
      <c r="BB1532" s="546"/>
      <c r="BC1532" s="546"/>
      <c r="BD1532" s="548" t="s">
        <v>899</v>
      </c>
      <c r="BE1532" s="549" t="s">
        <v>2875</v>
      </c>
    </row>
    <row r="1533" spans="1:57" s="536" customFormat="1" x14ac:dyDescent="0.2">
      <c r="A1533" s="544" t="s">
        <v>2876</v>
      </c>
      <c r="B1533" s="567" t="s">
        <v>2877</v>
      </c>
      <c r="C1533" s="546" t="s">
        <v>1383</v>
      </c>
      <c r="D1533" s="546">
        <v>4</v>
      </c>
      <c r="E1533" s="546"/>
      <c r="F1533" s="546"/>
      <c r="G1533" s="546"/>
      <c r="H1533" s="546"/>
      <c r="I1533" s="546"/>
      <c r="J1533" s="546"/>
      <c r="K1533" s="546"/>
      <c r="L1533" s="546">
        <v>2</v>
      </c>
      <c r="M1533" s="546"/>
      <c r="N1533" s="546"/>
      <c r="O1533" s="546"/>
      <c r="P1533" s="546"/>
      <c r="Q1533" s="546"/>
      <c r="R1533" s="546"/>
      <c r="S1533" s="546"/>
      <c r="T1533" s="546"/>
      <c r="U1533" s="546"/>
      <c r="V1533" s="546"/>
      <c r="W1533" s="546"/>
      <c r="X1533" s="541">
        <v>0</v>
      </c>
      <c r="Y1533" s="547"/>
      <c r="Z1533" s="547"/>
      <c r="AA1533" s="547"/>
      <c r="AB1533" s="547"/>
      <c r="AC1533" s="547"/>
      <c r="AD1533" s="547"/>
      <c r="AE1533" s="547"/>
      <c r="AF1533" s="547"/>
      <c r="AG1533" s="547"/>
      <c r="AH1533" s="547"/>
      <c r="AI1533" s="547"/>
      <c r="AJ1533" s="547"/>
      <c r="AK1533" s="547"/>
      <c r="AL1533" s="547"/>
      <c r="AM1533" s="546"/>
      <c r="AN1533" s="546"/>
      <c r="AO1533" s="546"/>
      <c r="AP1533" s="546"/>
      <c r="AQ1533" s="546"/>
      <c r="AR1533" s="546"/>
      <c r="AS1533" s="546"/>
      <c r="AT1533" s="546"/>
      <c r="AU1533" s="546"/>
      <c r="AV1533" s="546"/>
      <c r="AW1533" s="546"/>
      <c r="AX1533" s="546"/>
      <c r="AY1533" s="546"/>
      <c r="AZ1533" s="546"/>
      <c r="BA1533" s="546">
        <v>2</v>
      </c>
      <c r="BB1533" s="546"/>
      <c r="BC1533" s="546"/>
      <c r="BD1533" s="548" t="s">
        <v>899</v>
      </c>
      <c r="BE1533" s="549" t="s">
        <v>2878</v>
      </c>
    </row>
    <row r="1534" spans="1:57" s="536" customFormat="1" x14ac:dyDescent="0.2">
      <c r="A1534" s="544" t="s">
        <v>2879</v>
      </c>
      <c r="B1534" s="567" t="s">
        <v>2880</v>
      </c>
      <c r="C1534" s="546" t="s">
        <v>1383</v>
      </c>
      <c r="D1534" s="546">
        <v>3.29</v>
      </c>
      <c r="E1534" s="546"/>
      <c r="F1534" s="546"/>
      <c r="G1534" s="546"/>
      <c r="H1534" s="546"/>
      <c r="I1534" s="546"/>
      <c r="J1534" s="546"/>
      <c r="K1534" s="546"/>
      <c r="L1534" s="546">
        <v>1.79</v>
      </c>
      <c r="M1534" s="546"/>
      <c r="N1534" s="546"/>
      <c r="O1534" s="546"/>
      <c r="P1534" s="546"/>
      <c r="Q1534" s="546"/>
      <c r="R1534" s="546"/>
      <c r="S1534" s="546"/>
      <c r="T1534" s="546"/>
      <c r="U1534" s="546"/>
      <c r="V1534" s="546"/>
      <c r="W1534" s="546"/>
      <c r="X1534" s="541">
        <v>0</v>
      </c>
      <c r="Y1534" s="547"/>
      <c r="Z1534" s="547"/>
      <c r="AA1534" s="547"/>
      <c r="AB1534" s="547"/>
      <c r="AC1534" s="547"/>
      <c r="AD1534" s="547"/>
      <c r="AE1534" s="547"/>
      <c r="AF1534" s="547"/>
      <c r="AG1534" s="547"/>
      <c r="AH1534" s="547"/>
      <c r="AI1534" s="547"/>
      <c r="AJ1534" s="547"/>
      <c r="AK1534" s="547"/>
      <c r="AL1534" s="547"/>
      <c r="AM1534" s="546"/>
      <c r="AN1534" s="546"/>
      <c r="AO1534" s="546"/>
      <c r="AP1534" s="546"/>
      <c r="AQ1534" s="546"/>
      <c r="AR1534" s="546"/>
      <c r="AS1534" s="546"/>
      <c r="AT1534" s="546"/>
      <c r="AU1534" s="546"/>
      <c r="AV1534" s="546"/>
      <c r="AW1534" s="546"/>
      <c r="AX1534" s="546"/>
      <c r="AY1534" s="546"/>
      <c r="AZ1534" s="546"/>
      <c r="BA1534" s="546">
        <v>1.5</v>
      </c>
      <c r="BB1534" s="546"/>
      <c r="BC1534" s="546"/>
      <c r="BD1534" s="548" t="s">
        <v>872</v>
      </c>
      <c r="BE1534" s="549" t="s">
        <v>2881</v>
      </c>
    </row>
    <row r="1535" spans="1:57" s="536" customFormat="1" x14ac:dyDescent="0.2">
      <c r="A1535" s="544" t="s">
        <v>2882</v>
      </c>
      <c r="B1535" s="545" t="s">
        <v>2883</v>
      </c>
      <c r="C1535" s="546" t="s">
        <v>1383</v>
      </c>
      <c r="D1535" s="546">
        <v>1</v>
      </c>
      <c r="E1535" s="546"/>
      <c r="F1535" s="546"/>
      <c r="G1535" s="546"/>
      <c r="H1535" s="546"/>
      <c r="I1535" s="546"/>
      <c r="J1535" s="546"/>
      <c r="K1535" s="546"/>
      <c r="L1535" s="546">
        <v>1</v>
      </c>
      <c r="M1535" s="546"/>
      <c r="N1535" s="546"/>
      <c r="O1535" s="546"/>
      <c r="P1535" s="546"/>
      <c r="Q1535" s="546"/>
      <c r="R1535" s="546"/>
      <c r="S1535" s="546"/>
      <c r="T1535" s="546"/>
      <c r="U1535" s="546"/>
      <c r="V1535" s="546"/>
      <c r="W1535" s="546"/>
      <c r="X1535" s="541">
        <v>0</v>
      </c>
      <c r="Y1535" s="547"/>
      <c r="Z1535" s="547"/>
      <c r="AA1535" s="547"/>
      <c r="AB1535" s="547"/>
      <c r="AC1535" s="547"/>
      <c r="AD1535" s="547"/>
      <c r="AE1535" s="547"/>
      <c r="AF1535" s="547"/>
      <c r="AG1535" s="547"/>
      <c r="AH1535" s="547"/>
      <c r="AI1535" s="547"/>
      <c r="AJ1535" s="547"/>
      <c r="AK1535" s="547"/>
      <c r="AL1535" s="547"/>
      <c r="AM1535" s="546"/>
      <c r="AN1535" s="546"/>
      <c r="AO1535" s="546"/>
      <c r="AP1535" s="546"/>
      <c r="AQ1535" s="546"/>
      <c r="AR1535" s="546"/>
      <c r="AS1535" s="546"/>
      <c r="AT1535" s="546"/>
      <c r="AU1535" s="546"/>
      <c r="AV1535" s="546"/>
      <c r="AW1535" s="546"/>
      <c r="AX1535" s="546"/>
      <c r="AY1535" s="546"/>
      <c r="AZ1535" s="546"/>
      <c r="BA1535" s="546"/>
      <c r="BB1535" s="546"/>
      <c r="BC1535" s="546"/>
      <c r="BD1535" s="548" t="s">
        <v>872</v>
      </c>
      <c r="BE1535" s="548" t="s">
        <v>2884</v>
      </c>
    </row>
    <row r="1536" spans="1:57" s="536" customFormat="1" ht="32" x14ac:dyDescent="0.2">
      <c r="A1536" s="544" t="s">
        <v>2885</v>
      </c>
      <c r="B1536" s="545" t="s">
        <v>2886</v>
      </c>
      <c r="C1536" s="546" t="s">
        <v>1383</v>
      </c>
      <c r="D1536" s="546">
        <v>0.4</v>
      </c>
      <c r="E1536" s="546"/>
      <c r="F1536" s="546"/>
      <c r="G1536" s="546"/>
      <c r="H1536" s="546">
        <v>0.16</v>
      </c>
      <c r="I1536" s="546">
        <v>0.16</v>
      </c>
      <c r="J1536" s="546"/>
      <c r="K1536" s="546"/>
      <c r="L1536" s="546">
        <v>0.08</v>
      </c>
      <c r="M1536" s="546"/>
      <c r="N1536" s="546"/>
      <c r="O1536" s="546"/>
      <c r="P1536" s="546"/>
      <c r="Q1536" s="546"/>
      <c r="R1536" s="546"/>
      <c r="S1536" s="546"/>
      <c r="T1536" s="546"/>
      <c r="U1536" s="546"/>
      <c r="V1536" s="546"/>
      <c r="W1536" s="546"/>
      <c r="X1536" s="541">
        <v>0</v>
      </c>
      <c r="Y1536" s="547"/>
      <c r="Z1536" s="547"/>
      <c r="AA1536" s="547"/>
      <c r="AB1536" s="547"/>
      <c r="AC1536" s="547"/>
      <c r="AD1536" s="547"/>
      <c r="AE1536" s="547"/>
      <c r="AF1536" s="547"/>
      <c r="AG1536" s="547"/>
      <c r="AH1536" s="547"/>
      <c r="AI1536" s="547"/>
      <c r="AJ1536" s="547"/>
      <c r="AK1536" s="547"/>
      <c r="AL1536" s="547"/>
      <c r="AM1536" s="546"/>
      <c r="AN1536" s="546"/>
      <c r="AO1536" s="546"/>
      <c r="AP1536" s="546"/>
      <c r="AQ1536" s="546"/>
      <c r="AR1536" s="546"/>
      <c r="AS1536" s="546"/>
      <c r="AT1536" s="546"/>
      <c r="AU1536" s="546"/>
      <c r="AV1536" s="546"/>
      <c r="AW1536" s="546"/>
      <c r="AX1536" s="546"/>
      <c r="AY1536" s="546"/>
      <c r="AZ1536" s="546"/>
      <c r="BA1536" s="546"/>
      <c r="BB1536" s="546"/>
      <c r="BC1536" s="546"/>
      <c r="BD1536" s="548" t="s">
        <v>2887</v>
      </c>
      <c r="BE1536" s="548"/>
    </row>
    <row r="1537" spans="1:57" s="536" customFormat="1" ht="32" x14ac:dyDescent="0.2">
      <c r="A1537" s="550" t="s">
        <v>685</v>
      </c>
      <c r="B1537" s="539" t="s">
        <v>686</v>
      </c>
      <c r="C1537" s="541"/>
      <c r="D1537" s="541">
        <v>1397.6200000000001</v>
      </c>
      <c r="E1537" s="541">
        <v>0</v>
      </c>
      <c r="F1537" s="541"/>
      <c r="G1537" s="541">
        <v>0</v>
      </c>
      <c r="H1537" s="541">
        <v>36.83</v>
      </c>
      <c r="I1537" s="541">
        <v>10.68</v>
      </c>
      <c r="J1537" s="541">
        <v>14.7</v>
      </c>
      <c r="K1537" s="541">
        <v>0</v>
      </c>
      <c r="L1537" s="541">
        <v>476.27</v>
      </c>
      <c r="M1537" s="541">
        <v>0</v>
      </c>
      <c r="N1537" s="541"/>
      <c r="O1537" s="541">
        <v>0</v>
      </c>
      <c r="P1537" s="541"/>
      <c r="Q1537" s="541"/>
      <c r="R1537" s="541"/>
      <c r="S1537" s="541"/>
      <c r="T1537" s="541"/>
      <c r="U1537" s="541">
        <v>0</v>
      </c>
      <c r="V1537" s="541">
        <v>0</v>
      </c>
      <c r="W1537" s="541"/>
      <c r="X1537" s="541">
        <v>0</v>
      </c>
      <c r="Y1537" s="541">
        <v>0</v>
      </c>
      <c r="Z1537" s="541">
        <v>0</v>
      </c>
      <c r="AA1537" s="541"/>
      <c r="AB1537" s="541"/>
      <c r="AC1537" s="541">
        <v>0</v>
      </c>
      <c r="AD1537" s="541">
        <v>0</v>
      </c>
      <c r="AE1537" s="541">
        <v>0</v>
      </c>
      <c r="AF1537" s="541">
        <v>0</v>
      </c>
      <c r="AG1537" s="541"/>
      <c r="AH1537" s="541"/>
      <c r="AI1537" s="541"/>
      <c r="AJ1537" s="541"/>
      <c r="AK1537" s="541"/>
      <c r="AL1537" s="541"/>
      <c r="AM1537" s="541">
        <v>0</v>
      </c>
      <c r="AN1537" s="541">
        <v>0</v>
      </c>
      <c r="AO1537" s="541">
        <v>0</v>
      </c>
      <c r="AP1537" s="541"/>
      <c r="AQ1537" s="541"/>
      <c r="AR1537" s="541"/>
      <c r="AS1537" s="541">
        <v>0</v>
      </c>
      <c r="AT1537" s="541"/>
      <c r="AU1537" s="541">
        <v>0</v>
      </c>
      <c r="AV1537" s="541"/>
      <c r="AW1537" s="541"/>
      <c r="AX1537" s="541">
        <v>5</v>
      </c>
      <c r="AY1537" s="541">
        <v>1.5</v>
      </c>
      <c r="AZ1537" s="541"/>
      <c r="BA1537" s="541">
        <v>15.469999999999999</v>
      </c>
      <c r="BB1537" s="541">
        <v>762.2700000000001</v>
      </c>
      <c r="BC1537" s="541">
        <v>74.900000000000006</v>
      </c>
      <c r="BD1537" s="551"/>
      <c r="BE1537" s="568"/>
    </row>
    <row r="1538" spans="1:57" s="536" customFormat="1" ht="48" x14ac:dyDescent="0.2">
      <c r="A1538" s="550" t="s">
        <v>864</v>
      </c>
      <c r="B1538" s="539" t="s">
        <v>1262</v>
      </c>
      <c r="C1538" s="546"/>
      <c r="D1538" s="546"/>
      <c r="E1538" s="546"/>
      <c r="F1538" s="546"/>
      <c r="G1538" s="546"/>
      <c r="H1538" s="546"/>
      <c r="I1538" s="546"/>
      <c r="J1538" s="546"/>
      <c r="K1538" s="546"/>
      <c r="L1538" s="546"/>
      <c r="M1538" s="546"/>
      <c r="N1538" s="546"/>
      <c r="O1538" s="546"/>
      <c r="P1538" s="546"/>
      <c r="Q1538" s="546"/>
      <c r="R1538" s="546"/>
      <c r="S1538" s="546"/>
      <c r="T1538" s="546"/>
      <c r="U1538" s="546"/>
      <c r="V1538" s="546"/>
      <c r="W1538" s="546"/>
      <c r="X1538" s="541">
        <v>0</v>
      </c>
      <c r="Y1538" s="547"/>
      <c r="Z1538" s="547"/>
      <c r="AA1538" s="547"/>
      <c r="AB1538" s="547"/>
      <c r="AC1538" s="547"/>
      <c r="AD1538" s="547"/>
      <c r="AE1538" s="547"/>
      <c r="AF1538" s="547"/>
      <c r="AG1538" s="547"/>
      <c r="AH1538" s="547"/>
      <c r="AI1538" s="547"/>
      <c r="AJ1538" s="547"/>
      <c r="AK1538" s="547"/>
      <c r="AL1538" s="547"/>
      <c r="AM1538" s="546"/>
      <c r="AN1538" s="546"/>
      <c r="AO1538" s="546"/>
      <c r="AP1538" s="546"/>
      <c r="AQ1538" s="546"/>
      <c r="AR1538" s="546"/>
      <c r="AS1538" s="546"/>
      <c r="AT1538" s="546"/>
      <c r="AU1538" s="546"/>
      <c r="AV1538" s="546"/>
      <c r="AW1538" s="546"/>
      <c r="AX1538" s="546"/>
      <c r="AY1538" s="546"/>
      <c r="AZ1538" s="546"/>
      <c r="BA1538" s="546"/>
      <c r="BB1538" s="546"/>
      <c r="BC1538" s="546"/>
      <c r="BD1538" s="548"/>
      <c r="BE1538" s="561"/>
    </row>
    <row r="1539" spans="1:57" s="537" customFormat="1" ht="80" x14ac:dyDescent="0.2">
      <c r="A1539" s="550" t="s">
        <v>891</v>
      </c>
      <c r="B1539" s="539" t="s">
        <v>197</v>
      </c>
      <c r="C1539" s="541"/>
      <c r="D1539" s="541">
        <v>1397.6200000000001</v>
      </c>
      <c r="E1539" s="541">
        <v>0</v>
      </c>
      <c r="F1539" s="541"/>
      <c r="G1539" s="541">
        <v>0</v>
      </c>
      <c r="H1539" s="541">
        <v>36.83</v>
      </c>
      <c r="I1539" s="541">
        <v>10.68</v>
      </c>
      <c r="J1539" s="541">
        <v>14.7</v>
      </c>
      <c r="K1539" s="541">
        <v>0</v>
      </c>
      <c r="L1539" s="541">
        <v>476.27</v>
      </c>
      <c r="M1539" s="541">
        <v>0</v>
      </c>
      <c r="N1539" s="541"/>
      <c r="O1539" s="541">
        <v>0</v>
      </c>
      <c r="P1539" s="541"/>
      <c r="Q1539" s="541"/>
      <c r="R1539" s="541"/>
      <c r="S1539" s="541"/>
      <c r="T1539" s="541"/>
      <c r="U1539" s="541">
        <v>0</v>
      </c>
      <c r="V1539" s="541">
        <v>0</v>
      </c>
      <c r="W1539" s="541"/>
      <c r="X1539" s="541">
        <v>0</v>
      </c>
      <c r="Y1539" s="541">
        <v>0</v>
      </c>
      <c r="Z1539" s="541">
        <v>0</v>
      </c>
      <c r="AA1539" s="541"/>
      <c r="AB1539" s="541"/>
      <c r="AC1539" s="541">
        <v>0</v>
      </c>
      <c r="AD1539" s="541">
        <v>0</v>
      </c>
      <c r="AE1539" s="541">
        <v>0</v>
      </c>
      <c r="AF1539" s="541">
        <v>0</v>
      </c>
      <c r="AG1539" s="541"/>
      <c r="AH1539" s="541"/>
      <c r="AI1539" s="541">
        <v>0</v>
      </c>
      <c r="AJ1539" s="541"/>
      <c r="AK1539" s="541"/>
      <c r="AL1539" s="541"/>
      <c r="AM1539" s="541">
        <v>0</v>
      </c>
      <c r="AN1539" s="541">
        <v>0</v>
      </c>
      <c r="AO1539" s="541">
        <v>0</v>
      </c>
      <c r="AP1539" s="541">
        <v>0</v>
      </c>
      <c r="AQ1539" s="541"/>
      <c r="AR1539" s="541"/>
      <c r="AS1539" s="541">
        <v>0</v>
      </c>
      <c r="AT1539" s="541"/>
      <c r="AU1539" s="541">
        <v>0</v>
      </c>
      <c r="AV1539" s="541"/>
      <c r="AW1539" s="541"/>
      <c r="AX1539" s="541">
        <v>5</v>
      </c>
      <c r="AY1539" s="541">
        <v>1.5</v>
      </c>
      <c r="AZ1539" s="541"/>
      <c r="BA1539" s="541">
        <v>15.469999999999999</v>
      </c>
      <c r="BB1539" s="541">
        <v>762.2700000000001</v>
      </c>
      <c r="BC1539" s="541">
        <v>74.900000000000006</v>
      </c>
      <c r="BD1539" s="551"/>
      <c r="BE1539" s="568"/>
    </row>
    <row r="1540" spans="1:57" s="536" customFormat="1" x14ac:dyDescent="0.2">
      <c r="A1540" s="553" t="s">
        <v>1261</v>
      </c>
      <c r="B1540" s="552" t="s">
        <v>297</v>
      </c>
      <c r="C1540" s="554"/>
      <c r="D1540" s="554">
        <v>208.76999999999998</v>
      </c>
      <c r="E1540" s="554">
        <v>0</v>
      </c>
      <c r="F1540" s="554"/>
      <c r="G1540" s="554">
        <v>0</v>
      </c>
      <c r="H1540" s="554">
        <v>17.2</v>
      </c>
      <c r="I1540" s="554">
        <v>0.53</v>
      </c>
      <c r="J1540" s="554">
        <v>5.7</v>
      </c>
      <c r="K1540" s="554">
        <v>0</v>
      </c>
      <c r="L1540" s="554">
        <v>163.57000000000002</v>
      </c>
      <c r="M1540" s="554">
        <v>0</v>
      </c>
      <c r="N1540" s="554"/>
      <c r="O1540" s="554">
        <v>0</v>
      </c>
      <c r="P1540" s="554"/>
      <c r="Q1540" s="554"/>
      <c r="R1540" s="554"/>
      <c r="S1540" s="554"/>
      <c r="T1540" s="554"/>
      <c r="U1540" s="554">
        <v>0</v>
      </c>
      <c r="V1540" s="554">
        <v>0</v>
      </c>
      <c r="W1540" s="554"/>
      <c r="X1540" s="554">
        <v>0</v>
      </c>
      <c r="Y1540" s="554">
        <v>0</v>
      </c>
      <c r="Z1540" s="554">
        <v>0</v>
      </c>
      <c r="AA1540" s="554"/>
      <c r="AB1540" s="554"/>
      <c r="AC1540" s="554">
        <v>0</v>
      </c>
      <c r="AD1540" s="554">
        <v>0</v>
      </c>
      <c r="AE1540" s="554">
        <v>0</v>
      </c>
      <c r="AF1540" s="554">
        <v>0</v>
      </c>
      <c r="AG1540" s="554"/>
      <c r="AH1540" s="554"/>
      <c r="AI1540" s="554">
        <v>0</v>
      </c>
      <c r="AJ1540" s="554"/>
      <c r="AK1540" s="554"/>
      <c r="AL1540" s="554"/>
      <c r="AM1540" s="554">
        <v>0</v>
      </c>
      <c r="AN1540" s="554">
        <v>0</v>
      </c>
      <c r="AO1540" s="554">
        <v>0</v>
      </c>
      <c r="AP1540" s="554">
        <v>0</v>
      </c>
      <c r="AQ1540" s="554"/>
      <c r="AR1540" s="554"/>
      <c r="AS1540" s="554">
        <v>0</v>
      </c>
      <c r="AT1540" s="554"/>
      <c r="AU1540" s="554">
        <v>0</v>
      </c>
      <c r="AV1540" s="554"/>
      <c r="AW1540" s="554"/>
      <c r="AX1540" s="554">
        <v>3.5</v>
      </c>
      <c r="AY1540" s="554">
        <v>1.5</v>
      </c>
      <c r="AZ1540" s="554"/>
      <c r="BA1540" s="554">
        <v>6.47</v>
      </c>
      <c r="BB1540" s="554">
        <v>10.3</v>
      </c>
      <c r="BC1540" s="554">
        <v>0</v>
      </c>
      <c r="BD1540" s="555"/>
      <c r="BE1540" s="556"/>
    </row>
    <row r="1541" spans="1:57" s="536" customFormat="1" x14ac:dyDescent="0.2">
      <c r="A1541" s="544" t="s">
        <v>1263</v>
      </c>
      <c r="B1541" s="545" t="s">
        <v>2888</v>
      </c>
      <c r="C1541" s="546" t="s">
        <v>200</v>
      </c>
      <c r="D1541" s="546">
        <v>3</v>
      </c>
      <c r="E1541" s="546"/>
      <c r="F1541" s="546"/>
      <c r="G1541" s="546"/>
      <c r="H1541" s="546">
        <v>3</v>
      </c>
      <c r="I1541" s="546"/>
      <c r="J1541" s="546"/>
      <c r="K1541" s="546"/>
      <c r="L1541" s="546"/>
      <c r="M1541" s="546"/>
      <c r="N1541" s="546"/>
      <c r="O1541" s="546"/>
      <c r="P1541" s="546"/>
      <c r="Q1541" s="546"/>
      <c r="R1541" s="546"/>
      <c r="S1541" s="546"/>
      <c r="T1541" s="546"/>
      <c r="U1541" s="546"/>
      <c r="V1541" s="546"/>
      <c r="W1541" s="546"/>
      <c r="X1541" s="541">
        <v>0</v>
      </c>
      <c r="Y1541" s="547"/>
      <c r="Z1541" s="547"/>
      <c r="AA1541" s="547"/>
      <c r="AB1541" s="547"/>
      <c r="AC1541" s="547"/>
      <c r="AD1541" s="547"/>
      <c r="AE1541" s="547"/>
      <c r="AF1541" s="547"/>
      <c r="AG1541" s="547"/>
      <c r="AH1541" s="547"/>
      <c r="AI1541" s="547"/>
      <c r="AJ1541" s="547"/>
      <c r="AK1541" s="547"/>
      <c r="AL1541" s="547"/>
      <c r="AM1541" s="546"/>
      <c r="AN1541" s="546"/>
      <c r="AO1541" s="546"/>
      <c r="AP1541" s="546"/>
      <c r="AQ1541" s="546"/>
      <c r="AR1541" s="546"/>
      <c r="AS1541" s="546"/>
      <c r="AT1541" s="546"/>
      <c r="AU1541" s="546"/>
      <c r="AV1541" s="546"/>
      <c r="AW1541" s="546"/>
      <c r="AX1541" s="546"/>
      <c r="AY1541" s="546"/>
      <c r="AZ1541" s="546"/>
      <c r="BA1541" s="546"/>
      <c r="BB1541" s="546"/>
      <c r="BC1541" s="546"/>
      <c r="BD1541" s="548" t="s">
        <v>872</v>
      </c>
      <c r="BE1541" s="549" t="s">
        <v>2889</v>
      </c>
    </row>
    <row r="1542" spans="1:57" s="536" customFormat="1" ht="32" x14ac:dyDescent="0.2">
      <c r="A1542" s="544" t="s">
        <v>358</v>
      </c>
      <c r="B1542" s="545" t="s">
        <v>2890</v>
      </c>
      <c r="C1542" s="546" t="s">
        <v>200</v>
      </c>
      <c r="D1542" s="546">
        <v>3.2</v>
      </c>
      <c r="E1542" s="546"/>
      <c r="F1542" s="546"/>
      <c r="G1542" s="546"/>
      <c r="H1542" s="546"/>
      <c r="I1542" s="546"/>
      <c r="J1542" s="546"/>
      <c r="K1542" s="546"/>
      <c r="L1542" s="546">
        <v>3.2</v>
      </c>
      <c r="M1542" s="546"/>
      <c r="N1542" s="546"/>
      <c r="O1542" s="546"/>
      <c r="P1542" s="546"/>
      <c r="Q1542" s="546"/>
      <c r="R1542" s="546"/>
      <c r="S1542" s="546"/>
      <c r="T1542" s="546"/>
      <c r="U1542" s="546"/>
      <c r="V1542" s="546"/>
      <c r="W1542" s="546"/>
      <c r="X1542" s="541">
        <v>0</v>
      </c>
      <c r="Y1542" s="547"/>
      <c r="Z1542" s="547"/>
      <c r="AA1542" s="547"/>
      <c r="AB1542" s="547"/>
      <c r="AC1542" s="547"/>
      <c r="AD1542" s="547"/>
      <c r="AE1542" s="547"/>
      <c r="AF1542" s="547"/>
      <c r="AG1542" s="547"/>
      <c r="AH1542" s="547"/>
      <c r="AI1542" s="547"/>
      <c r="AJ1542" s="547"/>
      <c r="AK1542" s="547"/>
      <c r="AL1542" s="547"/>
      <c r="AM1542" s="546"/>
      <c r="AN1542" s="546"/>
      <c r="AO1542" s="546"/>
      <c r="AP1542" s="546"/>
      <c r="AQ1542" s="546"/>
      <c r="AR1542" s="546"/>
      <c r="AS1542" s="546"/>
      <c r="AT1542" s="546"/>
      <c r="AU1542" s="546"/>
      <c r="AV1542" s="546"/>
      <c r="AW1542" s="546"/>
      <c r="AX1542" s="546"/>
      <c r="AY1542" s="546"/>
      <c r="AZ1542" s="546"/>
      <c r="BA1542" s="546"/>
      <c r="BB1542" s="546"/>
      <c r="BC1542" s="546"/>
      <c r="BD1542" s="548" t="s">
        <v>872</v>
      </c>
      <c r="BE1542" s="549"/>
    </row>
    <row r="1543" spans="1:57" s="536" customFormat="1" ht="48" x14ac:dyDescent="0.2">
      <c r="A1543" s="544" t="s">
        <v>364</v>
      </c>
      <c r="B1543" s="545" t="s">
        <v>2891</v>
      </c>
      <c r="C1543" s="546" t="s">
        <v>200</v>
      </c>
      <c r="D1543" s="546">
        <v>6</v>
      </c>
      <c r="E1543" s="546"/>
      <c r="F1543" s="546"/>
      <c r="G1543" s="546"/>
      <c r="H1543" s="546"/>
      <c r="I1543" s="546"/>
      <c r="J1543" s="546">
        <v>5.7</v>
      </c>
      <c r="K1543" s="546"/>
      <c r="L1543" s="546"/>
      <c r="M1543" s="546"/>
      <c r="N1543" s="546"/>
      <c r="O1543" s="546"/>
      <c r="P1543" s="546"/>
      <c r="Q1543" s="546"/>
      <c r="R1543" s="546"/>
      <c r="S1543" s="546"/>
      <c r="T1543" s="546"/>
      <c r="U1543" s="546"/>
      <c r="V1543" s="546"/>
      <c r="W1543" s="546"/>
      <c r="X1543" s="541">
        <v>0</v>
      </c>
      <c r="Y1543" s="547"/>
      <c r="Z1543" s="547"/>
      <c r="AA1543" s="547"/>
      <c r="AB1543" s="547"/>
      <c r="AC1543" s="547"/>
      <c r="AD1543" s="547"/>
      <c r="AE1543" s="547"/>
      <c r="AF1543" s="547"/>
      <c r="AG1543" s="547"/>
      <c r="AH1543" s="547"/>
      <c r="AI1543" s="547"/>
      <c r="AJ1543" s="547"/>
      <c r="AK1543" s="547"/>
      <c r="AL1543" s="547"/>
      <c r="AM1543" s="546"/>
      <c r="AN1543" s="546"/>
      <c r="AO1543" s="546"/>
      <c r="AP1543" s="546"/>
      <c r="AQ1543" s="546"/>
      <c r="AR1543" s="546"/>
      <c r="AS1543" s="546"/>
      <c r="AT1543" s="546"/>
      <c r="AU1543" s="546"/>
      <c r="AV1543" s="546"/>
      <c r="AW1543" s="546"/>
      <c r="AX1543" s="546"/>
      <c r="AY1543" s="546"/>
      <c r="AZ1543" s="546"/>
      <c r="BA1543" s="546"/>
      <c r="BB1543" s="546">
        <v>0.3</v>
      </c>
      <c r="BC1543" s="546"/>
      <c r="BD1543" s="548" t="s">
        <v>872</v>
      </c>
      <c r="BE1543" s="549"/>
    </row>
    <row r="1544" spans="1:57" s="536" customFormat="1" x14ac:dyDescent="0.2">
      <c r="A1544" s="544" t="s">
        <v>413</v>
      </c>
      <c r="B1544" s="545" t="s">
        <v>2892</v>
      </c>
      <c r="C1544" s="546" t="s">
        <v>200</v>
      </c>
      <c r="D1544" s="546">
        <v>1.5</v>
      </c>
      <c r="E1544" s="546"/>
      <c r="F1544" s="546"/>
      <c r="G1544" s="546"/>
      <c r="H1544" s="546">
        <v>0.25</v>
      </c>
      <c r="I1544" s="546"/>
      <c r="J1544" s="546"/>
      <c r="K1544" s="546"/>
      <c r="L1544" s="546">
        <v>0.25</v>
      </c>
      <c r="M1544" s="546"/>
      <c r="N1544" s="546"/>
      <c r="O1544" s="546"/>
      <c r="P1544" s="546"/>
      <c r="Q1544" s="546"/>
      <c r="R1544" s="546"/>
      <c r="S1544" s="546"/>
      <c r="T1544" s="546"/>
      <c r="U1544" s="546"/>
      <c r="V1544" s="546"/>
      <c r="W1544" s="546"/>
      <c r="X1544" s="541">
        <v>0</v>
      </c>
      <c r="Y1544" s="547"/>
      <c r="Z1544" s="547"/>
      <c r="AA1544" s="547"/>
      <c r="AB1544" s="547"/>
      <c r="AC1544" s="547"/>
      <c r="AD1544" s="547"/>
      <c r="AE1544" s="547"/>
      <c r="AF1544" s="547"/>
      <c r="AG1544" s="547"/>
      <c r="AH1544" s="547"/>
      <c r="AI1544" s="547"/>
      <c r="AJ1544" s="547"/>
      <c r="AK1544" s="547"/>
      <c r="AL1544" s="547"/>
      <c r="AM1544" s="546"/>
      <c r="AN1544" s="546"/>
      <c r="AO1544" s="546"/>
      <c r="AP1544" s="546"/>
      <c r="AQ1544" s="546"/>
      <c r="AR1544" s="546"/>
      <c r="AS1544" s="546"/>
      <c r="AT1544" s="546"/>
      <c r="AU1544" s="546"/>
      <c r="AV1544" s="546"/>
      <c r="AW1544" s="546"/>
      <c r="AX1544" s="546"/>
      <c r="AY1544" s="546"/>
      <c r="AZ1544" s="546"/>
      <c r="BA1544" s="546">
        <v>1</v>
      </c>
      <c r="BB1544" s="546"/>
      <c r="BC1544" s="546"/>
      <c r="BD1544" s="548" t="s">
        <v>949</v>
      </c>
      <c r="BE1544" s="549"/>
    </row>
    <row r="1545" spans="1:57" s="536" customFormat="1" x14ac:dyDescent="0.2">
      <c r="A1545" s="544" t="s">
        <v>420</v>
      </c>
      <c r="B1545" s="545" t="s">
        <v>2892</v>
      </c>
      <c r="C1545" s="546" t="s">
        <v>200</v>
      </c>
      <c r="D1545" s="546">
        <v>0.5</v>
      </c>
      <c r="E1545" s="546"/>
      <c r="F1545" s="546"/>
      <c r="G1545" s="546"/>
      <c r="H1545" s="546">
        <v>0.25</v>
      </c>
      <c r="I1545" s="546"/>
      <c r="J1545" s="546"/>
      <c r="K1545" s="546"/>
      <c r="L1545" s="546">
        <v>0.25</v>
      </c>
      <c r="M1545" s="546"/>
      <c r="N1545" s="546"/>
      <c r="O1545" s="546"/>
      <c r="P1545" s="546"/>
      <c r="Q1545" s="546"/>
      <c r="R1545" s="546"/>
      <c r="S1545" s="546"/>
      <c r="T1545" s="546"/>
      <c r="U1545" s="546"/>
      <c r="V1545" s="546"/>
      <c r="W1545" s="546"/>
      <c r="X1545" s="541">
        <v>0</v>
      </c>
      <c r="Y1545" s="547"/>
      <c r="Z1545" s="547"/>
      <c r="AA1545" s="547"/>
      <c r="AB1545" s="547"/>
      <c r="AC1545" s="547"/>
      <c r="AD1545" s="547"/>
      <c r="AE1545" s="547"/>
      <c r="AF1545" s="547"/>
      <c r="AG1545" s="547"/>
      <c r="AH1545" s="547"/>
      <c r="AI1545" s="547"/>
      <c r="AJ1545" s="547"/>
      <c r="AK1545" s="547"/>
      <c r="AL1545" s="547"/>
      <c r="AM1545" s="546"/>
      <c r="AN1545" s="546"/>
      <c r="AO1545" s="546"/>
      <c r="AP1545" s="546"/>
      <c r="AQ1545" s="546"/>
      <c r="AR1545" s="546"/>
      <c r="AS1545" s="546"/>
      <c r="AT1545" s="546"/>
      <c r="AU1545" s="546"/>
      <c r="AV1545" s="546"/>
      <c r="AW1545" s="546"/>
      <c r="AX1545" s="546"/>
      <c r="AY1545" s="546"/>
      <c r="AZ1545" s="546"/>
      <c r="BA1545" s="546"/>
      <c r="BB1545" s="546"/>
      <c r="BC1545" s="546"/>
      <c r="BD1545" s="548" t="s">
        <v>889</v>
      </c>
      <c r="BE1545" s="549"/>
    </row>
    <row r="1546" spans="1:57" s="536" customFormat="1" x14ac:dyDescent="0.2">
      <c r="A1546" s="544" t="s">
        <v>1841</v>
      </c>
      <c r="B1546" s="545" t="s">
        <v>2893</v>
      </c>
      <c r="C1546" s="546" t="s">
        <v>200</v>
      </c>
      <c r="D1546" s="546">
        <v>1</v>
      </c>
      <c r="E1546" s="546"/>
      <c r="F1546" s="546"/>
      <c r="G1546" s="546"/>
      <c r="H1546" s="546">
        <v>1</v>
      </c>
      <c r="I1546" s="546"/>
      <c r="J1546" s="546"/>
      <c r="K1546" s="546"/>
      <c r="L1546" s="546"/>
      <c r="M1546" s="546"/>
      <c r="N1546" s="546"/>
      <c r="O1546" s="546"/>
      <c r="P1546" s="546"/>
      <c r="Q1546" s="546"/>
      <c r="R1546" s="546"/>
      <c r="S1546" s="546"/>
      <c r="T1546" s="546"/>
      <c r="U1546" s="546"/>
      <c r="V1546" s="546"/>
      <c r="W1546" s="546"/>
      <c r="X1546" s="541">
        <v>0</v>
      </c>
      <c r="Y1546" s="547"/>
      <c r="Z1546" s="547"/>
      <c r="AA1546" s="547"/>
      <c r="AB1546" s="547"/>
      <c r="AC1546" s="547"/>
      <c r="AD1546" s="547"/>
      <c r="AE1546" s="547"/>
      <c r="AF1546" s="547"/>
      <c r="AG1546" s="547"/>
      <c r="AH1546" s="547"/>
      <c r="AI1546" s="547"/>
      <c r="AJ1546" s="547"/>
      <c r="AK1546" s="547"/>
      <c r="AL1546" s="547"/>
      <c r="AM1546" s="546"/>
      <c r="AN1546" s="546"/>
      <c r="AO1546" s="546"/>
      <c r="AP1546" s="546"/>
      <c r="AQ1546" s="546"/>
      <c r="AR1546" s="546"/>
      <c r="AS1546" s="546"/>
      <c r="AT1546" s="546"/>
      <c r="AU1546" s="546"/>
      <c r="AV1546" s="546"/>
      <c r="AW1546" s="546"/>
      <c r="AX1546" s="546"/>
      <c r="AY1546" s="546"/>
      <c r="AZ1546" s="546"/>
      <c r="BA1546" s="546"/>
      <c r="BB1546" s="546"/>
      <c r="BC1546" s="546"/>
      <c r="BD1546" s="548" t="s">
        <v>889</v>
      </c>
      <c r="BE1546" s="549"/>
    </row>
    <row r="1547" spans="1:57" s="536" customFormat="1" x14ac:dyDescent="0.2">
      <c r="A1547" s="544" t="s">
        <v>1846</v>
      </c>
      <c r="B1547" s="545" t="s">
        <v>2894</v>
      </c>
      <c r="C1547" s="546" t="s">
        <v>200</v>
      </c>
      <c r="D1547" s="546">
        <v>55</v>
      </c>
      <c r="E1547" s="546"/>
      <c r="F1547" s="546"/>
      <c r="G1547" s="546"/>
      <c r="H1547" s="546"/>
      <c r="I1547" s="546"/>
      <c r="J1547" s="546"/>
      <c r="K1547" s="546"/>
      <c r="L1547" s="546">
        <v>45</v>
      </c>
      <c r="M1547" s="546"/>
      <c r="N1547" s="546"/>
      <c r="O1547" s="546"/>
      <c r="P1547" s="546"/>
      <c r="Q1547" s="546"/>
      <c r="R1547" s="546"/>
      <c r="S1547" s="546"/>
      <c r="T1547" s="546"/>
      <c r="U1547" s="546"/>
      <c r="V1547" s="546"/>
      <c r="W1547" s="546"/>
      <c r="X1547" s="541">
        <v>0</v>
      </c>
      <c r="Y1547" s="547"/>
      <c r="Z1547" s="547"/>
      <c r="AA1547" s="547"/>
      <c r="AB1547" s="547"/>
      <c r="AC1547" s="547"/>
      <c r="AD1547" s="547"/>
      <c r="AE1547" s="547"/>
      <c r="AF1547" s="547"/>
      <c r="AG1547" s="547"/>
      <c r="AH1547" s="547"/>
      <c r="AI1547" s="547"/>
      <c r="AJ1547" s="547"/>
      <c r="AK1547" s="547"/>
      <c r="AL1547" s="547"/>
      <c r="AM1547" s="546"/>
      <c r="AN1547" s="546"/>
      <c r="AO1547" s="546"/>
      <c r="AP1547" s="546"/>
      <c r="AQ1547" s="546"/>
      <c r="AR1547" s="546"/>
      <c r="AS1547" s="546"/>
      <c r="AT1547" s="546"/>
      <c r="AU1547" s="546"/>
      <c r="AV1547" s="546"/>
      <c r="AW1547" s="546"/>
      <c r="AX1547" s="546"/>
      <c r="AY1547" s="546"/>
      <c r="AZ1547" s="546"/>
      <c r="BA1547" s="546"/>
      <c r="BB1547" s="546">
        <v>10</v>
      </c>
      <c r="BC1547" s="546"/>
      <c r="BD1547" s="548" t="s">
        <v>977</v>
      </c>
      <c r="BE1547" s="549"/>
    </row>
    <row r="1548" spans="1:57" s="536" customFormat="1" ht="32" x14ac:dyDescent="0.2">
      <c r="A1548" s="544" t="s">
        <v>1382</v>
      </c>
      <c r="B1548" s="545" t="s">
        <v>2895</v>
      </c>
      <c r="C1548" s="546" t="s">
        <v>200</v>
      </c>
      <c r="D1548" s="546">
        <v>1</v>
      </c>
      <c r="E1548" s="546"/>
      <c r="F1548" s="546"/>
      <c r="G1548" s="546"/>
      <c r="H1548" s="546">
        <v>1</v>
      </c>
      <c r="I1548" s="546"/>
      <c r="J1548" s="546"/>
      <c r="K1548" s="546"/>
      <c r="L1548" s="546"/>
      <c r="M1548" s="546"/>
      <c r="N1548" s="546"/>
      <c r="O1548" s="546"/>
      <c r="P1548" s="546"/>
      <c r="Q1548" s="546"/>
      <c r="R1548" s="546"/>
      <c r="S1548" s="546"/>
      <c r="T1548" s="546"/>
      <c r="U1548" s="546"/>
      <c r="V1548" s="546"/>
      <c r="W1548" s="546"/>
      <c r="X1548" s="541">
        <v>0</v>
      </c>
      <c r="Y1548" s="547"/>
      <c r="Z1548" s="547"/>
      <c r="AA1548" s="547"/>
      <c r="AB1548" s="547"/>
      <c r="AC1548" s="547"/>
      <c r="AD1548" s="547"/>
      <c r="AE1548" s="547"/>
      <c r="AF1548" s="547"/>
      <c r="AG1548" s="547"/>
      <c r="AH1548" s="547"/>
      <c r="AI1548" s="547"/>
      <c r="AJ1548" s="547"/>
      <c r="AK1548" s="547"/>
      <c r="AL1548" s="547"/>
      <c r="AM1548" s="546"/>
      <c r="AN1548" s="546"/>
      <c r="AO1548" s="546"/>
      <c r="AP1548" s="546"/>
      <c r="AQ1548" s="546"/>
      <c r="AR1548" s="546"/>
      <c r="AS1548" s="546"/>
      <c r="AT1548" s="546"/>
      <c r="AU1548" s="546"/>
      <c r="AV1548" s="546"/>
      <c r="AW1548" s="546"/>
      <c r="AX1548" s="546"/>
      <c r="AY1548" s="546"/>
      <c r="AZ1548" s="546"/>
      <c r="BA1548" s="546"/>
      <c r="BB1548" s="546"/>
      <c r="BC1548" s="546"/>
      <c r="BD1548" s="548" t="s">
        <v>889</v>
      </c>
      <c r="BE1548" s="549"/>
    </row>
    <row r="1549" spans="1:57" s="536" customFormat="1" x14ac:dyDescent="0.2">
      <c r="A1549" s="544" t="s">
        <v>1469</v>
      </c>
      <c r="B1549" s="545" t="s">
        <v>2896</v>
      </c>
      <c r="C1549" s="546" t="s">
        <v>200</v>
      </c>
      <c r="D1549" s="546">
        <v>0.35</v>
      </c>
      <c r="E1549" s="546"/>
      <c r="F1549" s="546"/>
      <c r="G1549" s="546"/>
      <c r="H1549" s="546"/>
      <c r="I1549" s="546"/>
      <c r="J1549" s="546"/>
      <c r="K1549" s="546"/>
      <c r="L1549" s="546"/>
      <c r="M1549" s="546"/>
      <c r="N1549" s="546"/>
      <c r="O1549" s="546"/>
      <c r="P1549" s="546"/>
      <c r="Q1549" s="546"/>
      <c r="R1549" s="546"/>
      <c r="S1549" s="546"/>
      <c r="T1549" s="546"/>
      <c r="U1549" s="546"/>
      <c r="V1549" s="546"/>
      <c r="W1549" s="546"/>
      <c r="X1549" s="541">
        <v>0</v>
      </c>
      <c r="Y1549" s="547"/>
      <c r="Z1549" s="547"/>
      <c r="AA1549" s="547"/>
      <c r="AB1549" s="547"/>
      <c r="AC1549" s="547"/>
      <c r="AD1549" s="547"/>
      <c r="AE1549" s="547"/>
      <c r="AF1549" s="547"/>
      <c r="AG1549" s="547"/>
      <c r="AH1549" s="547"/>
      <c r="AI1549" s="547"/>
      <c r="AJ1549" s="547"/>
      <c r="AK1549" s="547"/>
      <c r="AL1549" s="547"/>
      <c r="AM1549" s="546"/>
      <c r="AN1549" s="546"/>
      <c r="AO1549" s="546"/>
      <c r="AP1549" s="546"/>
      <c r="AQ1549" s="546"/>
      <c r="AR1549" s="546"/>
      <c r="AS1549" s="546"/>
      <c r="AT1549" s="546"/>
      <c r="AU1549" s="546"/>
      <c r="AV1549" s="546"/>
      <c r="AW1549" s="546"/>
      <c r="AX1549" s="546"/>
      <c r="AY1549" s="546"/>
      <c r="AZ1549" s="546"/>
      <c r="BA1549" s="546">
        <v>0.35</v>
      </c>
      <c r="BB1549" s="546"/>
      <c r="BC1549" s="546"/>
      <c r="BD1549" s="548" t="s">
        <v>915</v>
      </c>
      <c r="BE1549" s="549"/>
    </row>
    <row r="1550" spans="1:57" s="536" customFormat="1" ht="32" x14ac:dyDescent="0.2">
      <c r="A1550" s="544" t="s">
        <v>75</v>
      </c>
      <c r="B1550" s="545" t="s">
        <v>2897</v>
      </c>
      <c r="C1550" s="546" t="s">
        <v>200</v>
      </c>
      <c r="D1550" s="546">
        <v>0.16</v>
      </c>
      <c r="E1550" s="546"/>
      <c r="F1550" s="546"/>
      <c r="G1550" s="546"/>
      <c r="H1550" s="546"/>
      <c r="I1550" s="546"/>
      <c r="J1550" s="546"/>
      <c r="K1550" s="546"/>
      <c r="L1550" s="546">
        <v>0.16</v>
      </c>
      <c r="M1550" s="546"/>
      <c r="N1550" s="546"/>
      <c r="O1550" s="546"/>
      <c r="P1550" s="546"/>
      <c r="Q1550" s="546"/>
      <c r="R1550" s="546"/>
      <c r="S1550" s="546"/>
      <c r="T1550" s="546"/>
      <c r="U1550" s="546"/>
      <c r="V1550" s="546"/>
      <c r="W1550" s="546"/>
      <c r="X1550" s="541">
        <v>0</v>
      </c>
      <c r="Y1550" s="547"/>
      <c r="Z1550" s="547"/>
      <c r="AA1550" s="547"/>
      <c r="AB1550" s="547"/>
      <c r="AC1550" s="547"/>
      <c r="AD1550" s="547"/>
      <c r="AE1550" s="547"/>
      <c r="AF1550" s="547"/>
      <c r="AG1550" s="547"/>
      <c r="AH1550" s="547"/>
      <c r="AI1550" s="547"/>
      <c r="AJ1550" s="547"/>
      <c r="AK1550" s="547"/>
      <c r="AL1550" s="547"/>
      <c r="AM1550" s="546"/>
      <c r="AN1550" s="546"/>
      <c r="AO1550" s="546"/>
      <c r="AP1550" s="546"/>
      <c r="AQ1550" s="546"/>
      <c r="AR1550" s="546"/>
      <c r="AS1550" s="546"/>
      <c r="AT1550" s="546"/>
      <c r="AU1550" s="546"/>
      <c r="AV1550" s="546"/>
      <c r="AW1550" s="546"/>
      <c r="AX1550" s="546"/>
      <c r="AY1550" s="546"/>
      <c r="AZ1550" s="546"/>
      <c r="BA1550" s="546"/>
      <c r="BB1550" s="546"/>
      <c r="BC1550" s="546"/>
      <c r="BD1550" s="548" t="s">
        <v>915</v>
      </c>
      <c r="BE1550" s="549"/>
    </row>
    <row r="1551" spans="1:57" s="536" customFormat="1" ht="32" x14ac:dyDescent="0.2">
      <c r="A1551" s="544" t="s">
        <v>95</v>
      </c>
      <c r="B1551" s="545" t="s">
        <v>2898</v>
      </c>
      <c r="C1551" s="546" t="s">
        <v>200</v>
      </c>
      <c r="D1551" s="546">
        <v>50</v>
      </c>
      <c r="E1551" s="546"/>
      <c r="F1551" s="546"/>
      <c r="G1551" s="546"/>
      <c r="H1551" s="546"/>
      <c r="I1551" s="546"/>
      <c r="J1551" s="546"/>
      <c r="K1551" s="546"/>
      <c r="L1551" s="546">
        <v>45</v>
      </c>
      <c r="M1551" s="546"/>
      <c r="N1551" s="546"/>
      <c r="O1551" s="546"/>
      <c r="P1551" s="546"/>
      <c r="Q1551" s="546"/>
      <c r="R1551" s="546"/>
      <c r="S1551" s="546"/>
      <c r="T1551" s="546"/>
      <c r="U1551" s="546"/>
      <c r="V1551" s="546"/>
      <c r="W1551" s="546"/>
      <c r="X1551" s="541">
        <v>0</v>
      </c>
      <c r="Y1551" s="547"/>
      <c r="Z1551" s="547"/>
      <c r="AA1551" s="547"/>
      <c r="AB1551" s="547"/>
      <c r="AC1551" s="547"/>
      <c r="AD1551" s="547"/>
      <c r="AE1551" s="547"/>
      <c r="AF1551" s="547"/>
      <c r="AG1551" s="547"/>
      <c r="AH1551" s="547"/>
      <c r="AI1551" s="547"/>
      <c r="AJ1551" s="547"/>
      <c r="AK1551" s="547"/>
      <c r="AL1551" s="547"/>
      <c r="AM1551" s="546"/>
      <c r="AN1551" s="546"/>
      <c r="AO1551" s="546"/>
      <c r="AP1551" s="546"/>
      <c r="AQ1551" s="546"/>
      <c r="AR1551" s="546"/>
      <c r="AS1551" s="546"/>
      <c r="AT1551" s="546"/>
      <c r="AU1551" s="546"/>
      <c r="AV1551" s="546"/>
      <c r="AW1551" s="546"/>
      <c r="AX1551" s="546">
        <v>1</v>
      </c>
      <c r="AY1551" s="546">
        <v>1.5</v>
      </c>
      <c r="AZ1551" s="546"/>
      <c r="BA1551" s="546">
        <v>2.5</v>
      </c>
      <c r="BB1551" s="546"/>
      <c r="BC1551" s="546"/>
      <c r="BD1551" s="548" t="s">
        <v>915</v>
      </c>
      <c r="BE1551" s="549"/>
    </row>
    <row r="1552" spans="1:57" s="536" customFormat="1" ht="32" x14ac:dyDescent="0.2">
      <c r="A1552" s="544" t="s">
        <v>128</v>
      </c>
      <c r="B1552" s="545" t="s">
        <v>2898</v>
      </c>
      <c r="C1552" s="546" t="s">
        <v>200</v>
      </c>
      <c r="D1552" s="546">
        <v>50</v>
      </c>
      <c r="E1552" s="546"/>
      <c r="F1552" s="546"/>
      <c r="G1552" s="546"/>
      <c r="H1552" s="546"/>
      <c r="I1552" s="546"/>
      <c r="J1552" s="546"/>
      <c r="K1552" s="546"/>
      <c r="L1552" s="546">
        <v>45</v>
      </c>
      <c r="M1552" s="546"/>
      <c r="N1552" s="546"/>
      <c r="O1552" s="546"/>
      <c r="P1552" s="546"/>
      <c r="Q1552" s="546"/>
      <c r="R1552" s="546"/>
      <c r="S1552" s="546"/>
      <c r="T1552" s="546"/>
      <c r="U1552" s="546"/>
      <c r="V1552" s="546"/>
      <c r="W1552" s="546"/>
      <c r="X1552" s="541">
        <v>0</v>
      </c>
      <c r="Y1552" s="547"/>
      <c r="Z1552" s="547"/>
      <c r="AA1552" s="547"/>
      <c r="AB1552" s="547"/>
      <c r="AC1552" s="547"/>
      <c r="AD1552" s="547"/>
      <c r="AE1552" s="547"/>
      <c r="AF1552" s="547"/>
      <c r="AG1552" s="547"/>
      <c r="AH1552" s="547"/>
      <c r="AI1552" s="547"/>
      <c r="AJ1552" s="547"/>
      <c r="AK1552" s="547"/>
      <c r="AL1552" s="547"/>
      <c r="AM1552" s="546"/>
      <c r="AN1552" s="546"/>
      <c r="AO1552" s="546"/>
      <c r="AP1552" s="546"/>
      <c r="AQ1552" s="546"/>
      <c r="AR1552" s="546"/>
      <c r="AS1552" s="546"/>
      <c r="AT1552" s="546"/>
      <c r="AU1552" s="546"/>
      <c r="AV1552" s="546"/>
      <c r="AW1552" s="546"/>
      <c r="AX1552" s="546">
        <v>2.5</v>
      </c>
      <c r="AY1552" s="546"/>
      <c r="AZ1552" s="546"/>
      <c r="BA1552" s="546">
        <v>2.5</v>
      </c>
      <c r="BB1552" s="546"/>
      <c r="BC1552" s="546"/>
      <c r="BD1552" s="548" t="s">
        <v>972</v>
      </c>
      <c r="BE1552" s="549"/>
    </row>
    <row r="1553" spans="1:57" s="536" customFormat="1" x14ac:dyDescent="0.2">
      <c r="A1553" s="544" t="s">
        <v>133</v>
      </c>
      <c r="B1553" s="545" t="s">
        <v>2899</v>
      </c>
      <c r="C1553" s="546" t="s">
        <v>200</v>
      </c>
      <c r="D1553" s="546">
        <v>4.7</v>
      </c>
      <c r="E1553" s="546"/>
      <c r="F1553" s="546"/>
      <c r="G1553" s="546"/>
      <c r="H1553" s="546">
        <v>4.7</v>
      </c>
      <c r="I1553" s="546"/>
      <c r="J1553" s="546"/>
      <c r="K1553" s="546"/>
      <c r="L1553" s="546"/>
      <c r="M1553" s="546"/>
      <c r="N1553" s="546"/>
      <c r="O1553" s="546"/>
      <c r="P1553" s="546"/>
      <c r="Q1553" s="546"/>
      <c r="R1553" s="546"/>
      <c r="S1553" s="546"/>
      <c r="T1553" s="546"/>
      <c r="U1553" s="546"/>
      <c r="V1553" s="546"/>
      <c r="W1553" s="546"/>
      <c r="X1553" s="541">
        <v>0</v>
      </c>
      <c r="Y1553" s="547"/>
      <c r="Z1553" s="547"/>
      <c r="AA1553" s="547"/>
      <c r="AB1553" s="547"/>
      <c r="AC1553" s="547"/>
      <c r="AD1553" s="547"/>
      <c r="AE1553" s="547"/>
      <c r="AF1553" s="547"/>
      <c r="AG1553" s="547"/>
      <c r="AH1553" s="547"/>
      <c r="AI1553" s="547"/>
      <c r="AJ1553" s="547"/>
      <c r="AK1553" s="547"/>
      <c r="AL1553" s="547"/>
      <c r="AM1553" s="546"/>
      <c r="AN1553" s="546"/>
      <c r="AO1553" s="546"/>
      <c r="AP1553" s="546"/>
      <c r="AQ1553" s="546"/>
      <c r="AR1553" s="546"/>
      <c r="AS1553" s="546"/>
      <c r="AT1553" s="546"/>
      <c r="AU1553" s="546"/>
      <c r="AV1553" s="546"/>
      <c r="AW1553" s="546"/>
      <c r="AX1553" s="546"/>
      <c r="AY1553" s="546"/>
      <c r="AZ1553" s="546"/>
      <c r="BA1553" s="546"/>
      <c r="BB1553" s="546"/>
      <c r="BC1553" s="546"/>
      <c r="BD1553" s="548" t="s">
        <v>412</v>
      </c>
      <c r="BE1553" s="549"/>
    </row>
    <row r="1554" spans="1:57" s="536" customFormat="1" x14ac:dyDescent="0.2">
      <c r="A1554" s="544" t="s">
        <v>138</v>
      </c>
      <c r="B1554" s="545" t="s">
        <v>2900</v>
      </c>
      <c r="C1554" s="546" t="s">
        <v>200</v>
      </c>
      <c r="D1554" s="546">
        <v>0.15</v>
      </c>
      <c r="E1554" s="546"/>
      <c r="F1554" s="546"/>
      <c r="G1554" s="546"/>
      <c r="H1554" s="546"/>
      <c r="I1554" s="546">
        <v>0.03</v>
      </c>
      <c r="J1554" s="546"/>
      <c r="K1554" s="546"/>
      <c r="L1554" s="546"/>
      <c r="M1554" s="546"/>
      <c r="N1554" s="546"/>
      <c r="O1554" s="546"/>
      <c r="P1554" s="546"/>
      <c r="Q1554" s="546"/>
      <c r="R1554" s="546"/>
      <c r="S1554" s="546"/>
      <c r="T1554" s="546"/>
      <c r="U1554" s="546"/>
      <c r="V1554" s="546"/>
      <c r="W1554" s="546"/>
      <c r="X1554" s="541">
        <v>0</v>
      </c>
      <c r="Y1554" s="547"/>
      <c r="Z1554" s="547"/>
      <c r="AA1554" s="547"/>
      <c r="AB1554" s="547"/>
      <c r="AC1554" s="547"/>
      <c r="AD1554" s="547"/>
      <c r="AE1554" s="547"/>
      <c r="AF1554" s="547"/>
      <c r="AG1554" s="547"/>
      <c r="AH1554" s="547"/>
      <c r="AI1554" s="547"/>
      <c r="AJ1554" s="547"/>
      <c r="AK1554" s="547"/>
      <c r="AL1554" s="547"/>
      <c r="AM1554" s="546"/>
      <c r="AN1554" s="546"/>
      <c r="AO1554" s="546"/>
      <c r="AP1554" s="546"/>
      <c r="AQ1554" s="546"/>
      <c r="AR1554" s="546"/>
      <c r="AS1554" s="546"/>
      <c r="AT1554" s="546"/>
      <c r="AU1554" s="546"/>
      <c r="AV1554" s="546"/>
      <c r="AW1554" s="546"/>
      <c r="AX1554" s="546"/>
      <c r="AY1554" s="546"/>
      <c r="AZ1554" s="546"/>
      <c r="BA1554" s="546">
        <v>0.12</v>
      </c>
      <c r="BB1554" s="546"/>
      <c r="BC1554" s="546"/>
      <c r="BD1554" s="548" t="s">
        <v>866</v>
      </c>
      <c r="BE1554" s="549"/>
    </row>
    <row r="1555" spans="1:57" s="536" customFormat="1" ht="32" x14ac:dyDescent="0.2">
      <c r="A1555" s="544" t="s">
        <v>149</v>
      </c>
      <c r="B1555" s="545" t="s">
        <v>2901</v>
      </c>
      <c r="C1555" s="546" t="s">
        <v>200</v>
      </c>
      <c r="D1555" s="546">
        <v>7.5</v>
      </c>
      <c r="E1555" s="546"/>
      <c r="F1555" s="546"/>
      <c r="G1555" s="546"/>
      <c r="H1555" s="546"/>
      <c r="I1555" s="546"/>
      <c r="J1555" s="546"/>
      <c r="K1555" s="546"/>
      <c r="L1555" s="546">
        <v>7.5</v>
      </c>
      <c r="M1555" s="546"/>
      <c r="N1555" s="546"/>
      <c r="O1555" s="546"/>
      <c r="P1555" s="546"/>
      <c r="Q1555" s="546"/>
      <c r="R1555" s="546"/>
      <c r="S1555" s="546"/>
      <c r="T1555" s="546"/>
      <c r="U1555" s="546"/>
      <c r="V1555" s="546"/>
      <c r="W1555" s="546"/>
      <c r="X1555" s="541">
        <v>0</v>
      </c>
      <c r="Y1555" s="547"/>
      <c r="Z1555" s="547"/>
      <c r="AA1555" s="547"/>
      <c r="AB1555" s="547"/>
      <c r="AC1555" s="547"/>
      <c r="AD1555" s="547"/>
      <c r="AE1555" s="547"/>
      <c r="AF1555" s="547"/>
      <c r="AG1555" s="547"/>
      <c r="AH1555" s="547"/>
      <c r="AI1555" s="547"/>
      <c r="AJ1555" s="547"/>
      <c r="AK1555" s="547"/>
      <c r="AL1555" s="547"/>
      <c r="AM1555" s="546"/>
      <c r="AN1555" s="546"/>
      <c r="AO1555" s="546"/>
      <c r="AP1555" s="546"/>
      <c r="AQ1555" s="546"/>
      <c r="AR1555" s="546"/>
      <c r="AS1555" s="546"/>
      <c r="AT1555" s="546"/>
      <c r="AU1555" s="546"/>
      <c r="AV1555" s="546"/>
      <c r="AW1555" s="546"/>
      <c r="AX1555" s="546"/>
      <c r="AY1555" s="546"/>
      <c r="AZ1555" s="546"/>
      <c r="BA1555" s="546"/>
      <c r="BB1555" s="546"/>
      <c r="BC1555" s="546"/>
      <c r="BD1555" s="548" t="s">
        <v>872</v>
      </c>
      <c r="BE1555" s="549"/>
    </row>
    <row r="1556" spans="1:57" s="536" customFormat="1" x14ac:dyDescent="0.2">
      <c r="A1556" s="544" t="s">
        <v>185</v>
      </c>
      <c r="B1556" s="545" t="s">
        <v>2902</v>
      </c>
      <c r="C1556" s="546" t="s">
        <v>200</v>
      </c>
      <c r="D1556" s="546">
        <v>0.14000000000000001</v>
      </c>
      <c r="E1556" s="546"/>
      <c r="F1556" s="546"/>
      <c r="G1556" s="546"/>
      <c r="H1556" s="546"/>
      <c r="I1556" s="546"/>
      <c r="J1556" s="546"/>
      <c r="K1556" s="546"/>
      <c r="L1556" s="546">
        <v>0.14000000000000001</v>
      </c>
      <c r="M1556" s="546"/>
      <c r="N1556" s="546"/>
      <c r="O1556" s="546"/>
      <c r="P1556" s="546"/>
      <c r="Q1556" s="546"/>
      <c r="R1556" s="546"/>
      <c r="S1556" s="546"/>
      <c r="T1556" s="546"/>
      <c r="U1556" s="546"/>
      <c r="V1556" s="546"/>
      <c r="W1556" s="546"/>
      <c r="X1556" s="541">
        <v>0</v>
      </c>
      <c r="Y1556" s="547"/>
      <c r="Z1556" s="547"/>
      <c r="AA1556" s="547"/>
      <c r="AB1556" s="547"/>
      <c r="AC1556" s="547"/>
      <c r="AD1556" s="547"/>
      <c r="AE1556" s="547"/>
      <c r="AF1556" s="547"/>
      <c r="AG1556" s="547"/>
      <c r="AH1556" s="547"/>
      <c r="AI1556" s="547"/>
      <c r="AJ1556" s="547"/>
      <c r="AK1556" s="547"/>
      <c r="AL1556" s="547"/>
      <c r="AM1556" s="546"/>
      <c r="AN1556" s="546"/>
      <c r="AO1556" s="546"/>
      <c r="AP1556" s="546"/>
      <c r="AQ1556" s="546"/>
      <c r="AR1556" s="546"/>
      <c r="AS1556" s="546"/>
      <c r="AT1556" s="546"/>
      <c r="AU1556" s="546"/>
      <c r="AV1556" s="546"/>
      <c r="AW1556" s="546"/>
      <c r="AX1556" s="546"/>
      <c r="AY1556" s="546"/>
      <c r="AZ1556" s="546"/>
      <c r="BA1556" s="546"/>
      <c r="BB1556" s="546"/>
      <c r="BC1556" s="546"/>
      <c r="BD1556" s="548" t="s">
        <v>866</v>
      </c>
      <c r="BE1556" s="549"/>
    </row>
    <row r="1557" spans="1:57" s="536" customFormat="1" ht="32" x14ac:dyDescent="0.2">
      <c r="A1557" s="544" t="s">
        <v>2903</v>
      </c>
      <c r="B1557" s="545" t="s">
        <v>2904</v>
      </c>
      <c r="C1557" s="546" t="s">
        <v>200</v>
      </c>
      <c r="D1557" s="546">
        <v>15</v>
      </c>
      <c r="E1557" s="546"/>
      <c r="F1557" s="546"/>
      <c r="G1557" s="546"/>
      <c r="H1557" s="546"/>
      <c r="I1557" s="546"/>
      <c r="J1557" s="546"/>
      <c r="K1557" s="546"/>
      <c r="L1557" s="546">
        <v>15</v>
      </c>
      <c r="M1557" s="546"/>
      <c r="N1557" s="546"/>
      <c r="O1557" s="546"/>
      <c r="P1557" s="546"/>
      <c r="Q1557" s="546"/>
      <c r="R1557" s="546"/>
      <c r="S1557" s="546"/>
      <c r="T1557" s="546"/>
      <c r="U1557" s="546"/>
      <c r="V1557" s="546"/>
      <c r="W1557" s="546"/>
      <c r="X1557" s="541">
        <v>0</v>
      </c>
      <c r="Y1557" s="547"/>
      <c r="Z1557" s="547"/>
      <c r="AA1557" s="547"/>
      <c r="AB1557" s="547"/>
      <c r="AC1557" s="547"/>
      <c r="AD1557" s="547"/>
      <c r="AE1557" s="547"/>
      <c r="AF1557" s="547"/>
      <c r="AG1557" s="547"/>
      <c r="AH1557" s="547"/>
      <c r="AI1557" s="547"/>
      <c r="AJ1557" s="547"/>
      <c r="AK1557" s="547"/>
      <c r="AL1557" s="547"/>
      <c r="AM1557" s="546"/>
      <c r="AN1557" s="546"/>
      <c r="AO1557" s="546"/>
      <c r="AP1557" s="546"/>
      <c r="AQ1557" s="546"/>
      <c r="AR1557" s="546"/>
      <c r="AS1557" s="546"/>
      <c r="AT1557" s="546"/>
      <c r="AU1557" s="546"/>
      <c r="AV1557" s="546"/>
      <c r="AW1557" s="546"/>
      <c r="AX1557" s="546"/>
      <c r="AY1557" s="546"/>
      <c r="AZ1557" s="546"/>
      <c r="BA1557" s="546"/>
      <c r="BB1557" s="546"/>
      <c r="BC1557" s="546"/>
      <c r="BD1557" s="548" t="s">
        <v>872</v>
      </c>
      <c r="BE1557" s="549" t="s">
        <v>1023</v>
      </c>
    </row>
    <row r="1558" spans="1:57" s="536" customFormat="1" ht="48" x14ac:dyDescent="0.2">
      <c r="A1558" s="544" t="s">
        <v>2905</v>
      </c>
      <c r="B1558" s="545" t="s">
        <v>2906</v>
      </c>
      <c r="C1558" s="546" t="s">
        <v>200</v>
      </c>
      <c r="D1558" s="546">
        <v>0.61</v>
      </c>
      <c r="E1558" s="546"/>
      <c r="F1558" s="546"/>
      <c r="G1558" s="546"/>
      <c r="H1558" s="546"/>
      <c r="I1558" s="546"/>
      <c r="J1558" s="546"/>
      <c r="K1558" s="546"/>
      <c r="L1558" s="546">
        <v>0.61</v>
      </c>
      <c r="M1558" s="546"/>
      <c r="N1558" s="546"/>
      <c r="O1558" s="546"/>
      <c r="P1558" s="546"/>
      <c r="Q1558" s="546"/>
      <c r="R1558" s="546"/>
      <c r="S1558" s="546"/>
      <c r="T1558" s="546"/>
      <c r="U1558" s="546"/>
      <c r="V1558" s="546"/>
      <c r="W1558" s="546"/>
      <c r="X1558" s="541">
        <v>0</v>
      </c>
      <c r="Y1558" s="547"/>
      <c r="Z1558" s="547"/>
      <c r="AA1558" s="547"/>
      <c r="AB1558" s="547"/>
      <c r="AC1558" s="547"/>
      <c r="AD1558" s="547"/>
      <c r="AE1558" s="547"/>
      <c r="AF1558" s="547"/>
      <c r="AG1558" s="547"/>
      <c r="AH1558" s="547"/>
      <c r="AI1558" s="547"/>
      <c r="AJ1558" s="547"/>
      <c r="AK1558" s="547"/>
      <c r="AL1558" s="547"/>
      <c r="AM1558" s="546"/>
      <c r="AN1558" s="546"/>
      <c r="AO1558" s="546"/>
      <c r="AP1558" s="546"/>
      <c r="AQ1558" s="546"/>
      <c r="AR1558" s="546"/>
      <c r="AS1558" s="546"/>
      <c r="AT1558" s="546"/>
      <c r="AU1558" s="546"/>
      <c r="AV1558" s="546"/>
      <c r="AW1558" s="546"/>
      <c r="AX1558" s="546"/>
      <c r="AY1558" s="546"/>
      <c r="AZ1558" s="546"/>
      <c r="BA1558" s="546"/>
      <c r="BB1558" s="546"/>
      <c r="BC1558" s="546"/>
      <c r="BD1558" s="548" t="s">
        <v>902</v>
      </c>
      <c r="BE1558" s="549"/>
    </row>
    <row r="1559" spans="1:57" s="536" customFormat="1" ht="32" x14ac:dyDescent="0.2">
      <c r="A1559" s="544" t="s">
        <v>2907</v>
      </c>
      <c r="B1559" s="545" t="s">
        <v>2908</v>
      </c>
      <c r="C1559" s="546" t="s">
        <v>200</v>
      </c>
      <c r="D1559" s="546">
        <v>0.46</v>
      </c>
      <c r="E1559" s="546"/>
      <c r="F1559" s="546"/>
      <c r="G1559" s="546"/>
      <c r="H1559" s="546"/>
      <c r="I1559" s="546"/>
      <c r="J1559" s="546"/>
      <c r="K1559" s="546"/>
      <c r="L1559" s="546">
        <v>0.46</v>
      </c>
      <c r="M1559" s="546"/>
      <c r="N1559" s="546"/>
      <c r="O1559" s="546"/>
      <c r="P1559" s="546"/>
      <c r="Q1559" s="546"/>
      <c r="R1559" s="546"/>
      <c r="S1559" s="546"/>
      <c r="T1559" s="546"/>
      <c r="U1559" s="546"/>
      <c r="V1559" s="546"/>
      <c r="W1559" s="546"/>
      <c r="X1559" s="541">
        <v>0</v>
      </c>
      <c r="Y1559" s="547"/>
      <c r="Z1559" s="547"/>
      <c r="AA1559" s="547"/>
      <c r="AB1559" s="547"/>
      <c r="AC1559" s="547"/>
      <c r="AD1559" s="547"/>
      <c r="AE1559" s="547"/>
      <c r="AF1559" s="547"/>
      <c r="AG1559" s="547"/>
      <c r="AH1559" s="547"/>
      <c r="AI1559" s="547"/>
      <c r="AJ1559" s="547"/>
      <c r="AK1559" s="547"/>
      <c r="AL1559" s="547"/>
      <c r="AM1559" s="546"/>
      <c r="AN1559" s="546"/>
      <c r="AO1559" s="546"/>
      <c r="AP1559" s="546"/>
      <c r="AQ1559" s="546"/>
      <c r="AR1559" s="546"/>
      <c r="AS1559" s="546"/>
      <c r="AT1559" s="546"/>
      <c r="AU1559" s="546"/>
      <c r="AV1559" s="546"/>
      <c r="AW1559" s="546"/>
      <c r="AX1559" s="546"/>
      <c r="AY1559" s="546"/>
      <c r="AZ1559" s="546"/>
      <c r="BA1559" s="546"/>
      <c r="BB1559" s="546"/>
      <c r="BC1559" s="546"/>
      <c r="BD1559" s="548" t="s">
        <v>902</v>
      </c>
      <c r="BE1559" s="549"/>
    </row>
    <row r="1560" spans="1:57" s="536" customFormat="1" ht="32" x14ac:dyDescent="0.2">
      <c r="A1560" s="544" t="s">
        <v>2909</v>
      </c>
      <c r="B1560" s="545" t="s">
        <v>2910</v>
      </c>
      <c r="C1560" s="546" t="s">
        <v>200</v>
      </c>
      <c r="D1560" s="546">
        <v>2</v>
      </c>
      <c r="E1560" s="546"/>
      <c r="F1560" s="546"/>
      <c r="G1560" s="546"/>
      <c r="H1560" s="546">
        <v>0.5</v>
      </c>
      <c r="I1560" s="546">
        <v>0.5</v>
      </c>
      <c r="J1560" s="546"/>
      <c r="K1560" s="546"/>
      <c r="L1560" s="546">
        <v>1</v>
      </c>
      <c r="M1560" s="546"/>
      <c r="N1560" s="546"/>
      <c r="O1560" s="546"/>
      <c r="P1560" s="546"/>
      <c r="Q1560" s="546"/>
      <c r="R1560" s="546"/>
      <c r="S1560" s="546"/>
      <c r="T1560" s="546"/>
      <c r="U1560" s="546"/>
      <c r="V1560" s="546"/>
      <c r="W1560" s="546"/>
      <c r="X1560" s="541">
        <v>0</v>
      </c>
      <c r="Y1560" s="547"/>
      <c r="Z1560" s="547"/>
      <c r="AA1560" s="547"/>
      <c r="AB1560" s="547"/>
      <c r="AC1560" s="547"/>
      <c r="AD1560" s="547"/>
      <c r="AE1560" s="547"/>
      <c r="AF1560" s="547"/>
      <c r="AG1560" s="547"/>
      <c r="AH1560" s="547"/>
      <c r="AI1560" s="547"/>
      <c r="AJ1560" s="547"/>
      <c r="AK1560" s="547"/>
      <c r="AL1560" s="547"/>
      <c r="AM1560" s="546"/>
      <c r="AN1560" s="546"/>
      <c r="AO1560" s="546"/>
      <c r="AP1560" s="546"/>
      <c r="AQ1560" s="546"/>
      <c r="AR1560" s="546"/>
      <c r="AS1560" s="546"/>
      <c r="AT1560" s="546"/>
      <c r="AU1560" s="546"/>
      <c r="AV1560" s="546"/>
      <c r="AW1560" s="546"/>
      <c r="AX1560" s="546"/>
      <c r="AY1560" s="546"/>
      <c r="AZ1560" s="546"/>
      <c r="BA1560" s="546"/>
      <c r="BB1560" s="546"/>
      <c r="BC1560" s="546"/>
      <c r="BD1560" s="548" t="s">
        <v>902</v>
      </c>
      <c r="BE1560" s="549"/>
    </row>
    <row r="1561" spans="1:57" s="536" customFormat="1" ht="64" x14ac:dyDescent="0.2">
      <c r="A1561" s="544" t="s">
        <v>2911</v>
      </c>
      <c r="B1561" s="545" t="s">
        <v>2912</v>
      </c>
      <c r="C1561" s="546" t="s">
        <v>200</v>
      </c>
      <c r="D1561" s="546">
        <v>6.5</v>
      </c>
      <c r="E1561" s="546"/>
      <c r="F1561" s="546"/>
      <c r="G1561" s="546"/>
      <c r="H1561" s="546">
        <v>6.5</v>
      </c>
      <c r="I1561" s="546"/>
      <c r="J1561" s="546"/>
      <c r="K1561" s="546"/>
      <c r="L1561" s="546"/>
      <c r="M1561" s="546"/>
      <c r="N1561" s="546"/>
      <c r="O1561" s="546"/>
      <c r="P1561" s="546"/>
      <c r="Q1561" s="546"/>
      <c r="R1561" s="546"/>
      <c r="S1561" s="546"/>
      <c r="T1561" s="546"/>
      <c r="U1561" s="546"/>
      <c r="V1561" s="546"/>
      <c r="W1561" s="546"/>
      <c r="X1561" s="541">
        <v>0</v>
      </c>
      <c r="Y1561" s="547"/>
      <c r="Z1561" s="547"/>
      <c r="AA1561" s="547"/>
      <c r="AB1561" s="547"/>
      <c r="AC1561" s="547"/>
      <c r="AD1561" s="547"/>
      <c r="AE1561" s="547"/>
      <c r="AF1561" s="547"/>
      <c r="AG1561" s="547"/>
      <c r="AH1561" s="547"/>
      <c r="AI1561" s="547"/>
      <c r="AJ1561" s="547"/>
      <c r="AK1561" s="547"/>
      <c r="AL1561" s="547"/>
      <c r="AM1561" s="546"/>
      <c r="AN1561" s="546"/>
      <c r="AO1561" s="546"/>
      <c r="AP1561" s="546"/>
      <c r="AQ1561" s="546"/>
      <c r="AR1561" s="546"/>
      <c r="AS1561" s="546"/>
      <c r="AT1561" s="546"/>
      <c r="AU1561" s="546"/>
      <c r="AV1561" s="546"/>
      <c r="AW1561" s="546"/>
      <c r="AX1561" s="546"/>
      <c r="AY1561" s="546"/>
      <c r="AZ1561" s="546"/>
      <c r="BA1561" s="546"/>
      <c r="BB1561" s="546"/>
      <c r="BC1561" s="546"/>
      <c r="BD1561" s="548" t="s">
        <v>902</v>
      </c>
      <c r="BE1561" s="549" t="s">
        <v>2913</v>
      </c>
    </row>
    <row r="1562" spans="1:57" s="536" customFormat="1" x14ac:dyDescent="0.2">
      <c r="A1562" s="553" t="s">
        <v>196</v>
      </c>
      <c r="B1562" s="543" t="s">
        <v>267</v>
      </c>
      <c r="C1562" s="554"/>
      <c r="D1562" s="554">
        <v>20.48</v>
      </c>
      <c r="E1562" s="554">
        <v>0</v>
      </c>
      <c r="F1562" s="554"/>
      <c r="G1562" s="554">
        <v>0</v>
      </c>
      <c r="H1562" s="554">
        <v>5.48</v>
      </c>
      <c r="I1562" s="554">
        <v>2</v>
      </c>
      <c r="J1562" s="554">
        <v>0</v>
      </c>
      <c r="K1562" s="554">
        <v>0</v>
      </c>
      <c r="L1562" s="554">
        <v>12</v>
      </c>
      <c r="M1562" s="554">
        <v>0</v>
      </c>
      <c r="N1562" s="554"/>
      <c r="O1562" s="554">
        <v>0</v>
      </c>
      <c r="P1562" s="554"/>
      <c r="Q1562" s="554"/>
      <c r="R1562" s="554"/>
      <c r="S1562" s="554"/>
      <c r="T1562" s="554"/>
      <c r="U1562" s="554">
        <v>0</v>
      </c>
      <c r="V1562" s="554">
        <v>0</v>
      </c>
      <c r="W1562" s="554"/>
      <c r="X1562" s="554">
        <v>0</v>
      </c>
      <c r="Y1562" s="554">
        <v>0</v>
      </c>
      <c r="Z1562" s="554">
        <v>0</v>
      </c>
      <c r="AA1562" s="554"/>
      <c r="AB1562" s="554"/>
      <c r="AC1562" s="554">
        <v>0</v>
      </c>
      <c r="AD1562" s="554">
        <v>0</v>
      </c>
      <c r="AE1562" s="554">
        <v>0</v>
      </c>
      <c r="AF1562" s="554">
        <v>0</v>
      </c>
      <c r="AG1562" s="554"/>
      <c r="AH1562" s="554"/>
      <c r="AI1562" s="554">
        <v>0</v>
      </c>
      <c r="AJ1562" s="554"/>
      <c r="AK1562" s="554"/>
      <c r="AL1562" s="554"/>
      <c r="AM1562" s="554">
        <v>0</v>
      </c>
      <c r="AN1562" s="554">
        <v>0</v>
      </c>
      <c r="AO1562" s="554">
        <v>0</v>
      </c>
      <c r="AP1562" s="554">
        <v>0</v>
      </c>
      <c r="AQ1562" s="554"/>
      <c r="AR1562" s="554"/>
      <c r="AS1562" s="554">
        <v>0</v>
      </c>
      <c r="AT1562" s="554"/>
      <c r="AU1562" s="554">
        <v>0</v>
      </c>
      <c r="AV1562" s="554"/>
      <c r="AW1562" s="554"/>
      <c r="AX1562" s="554">
        <v>0</v>
      </c>
      <c r="AY1562" s="554">
        <v>0</v>
      </c>
      <c r="AZ1562" s="554"/>
      <c r="BA1562" s="554">
        <v>1</v>
      </c>
      <c r="BB1562" s="554">
        <v>0</v>
      </c>
      <c r="BC1562" s="554">
        <v>0</v>
      </c>
      <c r="BD1562" s="555"/>
      <c r="BE1562" s="556"/>
    </row>
    <row r="1563" spans="1:57" s="536" customFormat="1" ht="32" x14ac:dyDescent="0.2">
      <c r="A1563" s="544" t="s">
        <v>198</v>
      </c>
      <c r="B1563" s="545" t="s">
        <v>2914</v>
      </c>
      <c r="C1563" s="546" t="s">
        <v>268</v>
      </c>
      <c r="D1563" s="546">
        <v>0.48</v>
      </c>
      <c r="E1563" s="546"/>
      <c r="F1563" s="546"/>
      <c r="G1563" s="546"/>
      <c r="H1563" s="546">
        <v>0.48</v>
      </c>
      <c r="I1563" s="546"/>
      <c r="J1563" s="546"/>
      <c r="K1563" s="546"/>
      <c r="L1563" s="546"/>
      <c r="M1563" s="546"/>
      <c r="N1563" s="546"/>
      <c r="O1563" s="546"/>
      <c r="P1563" s="546"/>
      <c r="Q1563" s="546"/>
      <c r="R1563" s="546"/>
      <c r="S1563" s="546"/>
      <c r="T1563" s="546"/>
      <c r="U1563" s="546"/>
      <c r="V1563" s="546"/>
      <c r="W1563" s="546"/>
      <c r="X1563" s="541">
        <v>0</v>
      </c>
      <c r="Y1563" s="546"/>
      <c r="Z1563" s="546"/>
      <c r="AA1563" s="546"/>
      <c r="AB1563" s="546"/>
      <c r="AC1563" s="546"/>
      <c r="AD1563" s="546"/>
      <c r="AE1563" s="546"/>
      <c r="AF1563" s="546"/>
      <c r="AG1563" s="546"/>
      <c r="AH1563" s="546"/>
      <c r="AI1563" s="546"/>
      <c r="AJ1563" s="546"/>
      <c r="AK1563" s="546"/>
      <c r="AL1563" s="546"/>
      <c r="AM1563" s="546"/>
      <c r="AN1563" s="546"/>
      <c r="AO1563" s="546"/>
      <c r="AP1563" s="546"/>
      <c r="AQ1563" s="546"/>
      <c r="AR1563" s="546"/>
      <c r="AS1563" s="546"/>
      <c r="AT1563" s="546"/>
      <c r="AU1563" s="546"/>
      <c r="AV1563" s="546"/>
      <c r="AW1563" s="546"/>
      <c r="AX1563" s="546"/>
      <c r="AY1563" s="546"/>
      <c r="AZ1563" s="546"/>
      <c r="BA1563" s="546"/>
      <c r="BB1563" s="546"/>
      <c r="BC1563" s="546"/>
      <c r="BD1563" s="548" t="s">
        <v>2915</v>
      </c>
      <c r="BE1563" s="549" t="s">
        <v>2916</v>
      </c>
    </row>
    <row r="1564" spans="1:57" s="536" customFormat="1" x14ac:dyDescent="0.2">
      <c r="A1564" s="544" t="s">
        <v>266</v>
      </c>
      <c r="B1564" s="545" t="s">
        <v>2917</v>
      </c>
      <c r="C1564" s="546" t="s">
        <v>268</v>
      </c>
      <c r="D1564" s="546">
        <v>1</v>
      </c>
      <c r="E1564" s="546"/>
      <c r="F1564" s="546"/>
      <c r="G1564" s="546"/>
      <c r="H1564" s="546"/>
      <c r="I1564" s="546"/>
      <c r="J1564" s="546"/>
      <c r="K1564" s="546"/>
      <c r="L1564" s="546"/>
      <c r="M1564" s="546"/>
      <c r="N1564" s="546"/>
      <c r="O1564" s="546"/>
      <c r="P1564" s="546"/>
      <c r="Q1564" s="546"/>
      <c r="R1564" s="546"/>
      <c r="S1564" s="546"/>
      <c r="T1564" s="546"/>
      <c r="U1564" s="546"/>
      <c r="V1564" s="546"/>
      <c r="W1564" s="546"/>
      <c r="X1564" s="546"/>
      <c r="Y1564" s="546"/>
      <c r="Z1564" s="546"/>
      <c r="AA1564" s="546"/>
      <c r="AB1564" s="546"/>
      <c r="AC1564" s="546"/>
      <c r="AD1564" s="546"/>
      <c r="AE1564" s="546"/>
      <c r="AF1564" s="546"/>
      <c r="AG1564" s="546"/>
      <c r="AH1564" s="546"/>
      <c r="AI1564" s="546"/>
      <c r="AJ1564" s="546"/>
      <c r="AK1564" s="546"/>
      <c r="AL1564" s="546"/>
      <c r="AM1564" s="546"/>
      <c r="AN1564" s="546"/>
      <c r="AO1564" s="546"/>
      <c r="AP1564" s="546"/>
      <c r="AQ1564" s="546"/>
      <c r="AR1564" s="546"/>
      <c r="AS1564" s="546"/>
      <c r="AT1564" s="546"/>
      <c r="AU1564" s="546"/>
      <c r="AV1564" s="546"/>
      <c r="AW1564" s="546"/>
      <c r="AX1564" s="546"/>
      <c r="AY1564" s="546"/>
      <c r="AZ1564" s="546"/>
      <c r="BA1564" s="546">
        <v>1</v>
      </c>
      <c r="BB1564" s="546"/>
      <c r="BC1564" s="546"/>
      <c r="BD1564" s="548" t="s">
        <v>949</v>
      </c>
      <c r="BE1564" s="549" t="s">
        <v>2918</v>
      </c>
    </row>
    <row r="1565" spans="1:57" s="536" customFormat="1" x14ac:dyDescent="0.2">
      <c r="A1565" s="544" t="s">
        <v>277</v>
      </c>
      <c r="B1565" s="545" t="s">
        <v>2919</v>
      </c>
      <c r="C1565" s="546" t="s">
        <v>268</v>
      </c>
      <c r="D1565" s="546">
        <v>10</v>
      </c>
      <c r="E1565" s="546"/>
      <c r="F1565" s="546"/>
      <c r="G1565" s="546"/>
      <c r="H1565" s="546">
        <v>4</v>
      </c>
      <c r="I1565" s="546"/>
      <c r="J1565" s="546"/>
      <c r="K1565" s="546"/>
      <c r="L1565" s="546">
        <v>6</v>
      </c>
      <c r="M1565" s="546"/>
      <c r="N1565" s="546"/>
      <c r="O1565" s="546"/>
      <c r="P1565" s="546"/>
      <c r="Q1565" s="546"/>
      <c r="R1565" s="546"/>
      <c r="S1565" s="546"/>
      <c r="T1565" s="546"/>
      <c r="U1565" s="546"/>
      <c r="V1565" s="546"/>
      <c r="W1565" s="546"/>
      <c r="X1565" s="546"/>
      <c r="Y1565" s="546"/>
      <c r="Z1565" s="546"/>
      <c r="AA1565" s="546"/>
      <c r="AB1565" s="546"/>
      <c r="AC1565" s="546"/>
      <c r="AD1565" s="546"/>
      <c r="AE1565" s="546"/>
      <c r="AF1565" s="546"/>
      <c r="AG1565" s="546"/>
      <c r="AH1565" s="546"/>
      <c r="AI1565" s="546"/>
      <c r="AJ1565" s="546"/>
      <c r="AK1565" s="546"/>
      <c r="AL1565" s="546"/>
      <c r="AM1565" s="546"/>
      <c r="AN1565" s="546"/>
      <c r="AO1565" s="546"/>
      <c r="AP1565" s="546"/>
      <c r="AQ1565" s="546"/>
      <c r="AR1565" s="546"/>
      <c r="AS1565" s="546"/>
      <c r="AT1565" s="546"/>
      <c r="AU1565" s="546"/>
      <c r="AV1565" s="546"/>
      <c r="AW1565" s="546"/>
      <c r="AX1565" s="546"/>
      <c r="AY1565" s="546"/>
      <c r="AZ1565" s="546"/>
      <c r="BA1565" s="546"/>
      <c r="BB1565" s="546"/>
      <c r="BC1565" s="546"/>
      <c r="BD1565" s="548" t="s">
        <v>902</v>
      </c>
      <c r="BE1565" s="549"/>
    </row>
    <row r="1566" spans="1:57" s="536" customFormat="1" x14ac:dyDescent="0.2">
      <c r="A1566" s="544" t="s">
        <v>284</v>
      </c>
      <c r="B1566" s="545" t="s">
        <v>2920</v>
      </c>
      <c r="C1566" s="546" t="s">
        <v>268</v>
      </c>
      <c r="D1566" s="546">
        <v>6</v>
      </c>
      <c r="E1566" s="546"/>
      <c r="F1566" s="546"/>
      <c r="G1566" s="546"/>
      <c r="H1566" s="546">
        <v>1</v>
      </c>
      <c r="I1566" s="546">
        <v>2</v>
      </c>
      <c r="J1566" s="546"/>
      <c r="K1566" s="546"/>
      <c r="L1566" s="546">
        <v>3</v>
      </c>
      <c r="M1566" s="546"/>
      <c r="N1566" s="546"/>
      <c r="O1566" s="546"/>
      <c r="P1566" s="546"/>
      <c r="Q1566" s="546"/>
      <c r="R1566" s="546"/>
      <c r="S1566" s="546"/>
      <c r="T1566" s="546"/>
      <c r="U1566" s="546"/>
      <c r="V1566" s="546"/>
      <c r="W1566" s="546"/>
      <c r="X1566" s="546"/>
      <c r="Y1566" s="546"/>
      <c r="Z1566" s="546"/>
      <c r="AA1566" s="546"/>
      <c r="AB1566" s="546"/>
      <c r="AC1566" s="546"/>
      <c r="AD1566" s="546"/>
      <c r="AE1566" s="546"/>
      <c r="AF1566" s="546"/>
      <c r="AG1566" s="546"/>
      <c r="AH1566" s="546"/>
      <c r="AI1566" s="546"/>
      <c r="AJ1566" s="546"/>
      <c r="AK1566" s="546"/>
      <c r="AL1566" s="546"/>
      <c r="AM1566" s="546"/>
      <c r="AN1566" s="546"/>
      <c r="AO1566" s="546"/>
      <c r="AP1566" s="546"/>
      <c r="AQ1566" s="546"/>
      <c r="AR1566" s="546"/>
      <c r="AS1566" s="546"/>
      <c r="AT1566" s="546"/>
      <c r="AU1566" s="546"/>
      <c r="AV1566" s="546"/>
      <c r="AW1566" s="546"/>
      <c r="AX1566" s="546"/>
      <c r="AY1566" s="546"/>
      <c r="AZ1566" s="546"/>
      <c r="BA1566" s="546"/>
      <c r="BB1566" s="546"/>
      <c r="BC1566" s="546"/>
      <c r="BD1566" s="548" t="s">
        <v>886</v>
      </c>
      <c r="BE1566" s="549"/>
    </row>
    <row r="1567" spans="1:57" s="536" customFormat="1" ht="32" x14ac:dyDescent="0.2">
      <c r="A1567" s="544" t="s">
        <v>1944</v>
      </c>
      <c r="B1567" s="545" t="s">
        <v>2921</v>
      </c>
      <c r="C1567" s="546" t="s">
        <v>268</v>
      </c>
      <c r="D1567" s="546">
        <v>2</v>
      </c>
      <c r="E1567" s="546"/>
      <c r="F1567" s="546"/>
      <c r="G1567" s="546"/>
      <c r="H1567" s="546"/>
      <c r="I1567" s="546"/>
      <c r="J1567" s="546"/>
      <c r="K1567" s="546"/>
      <c r="L1567" s="546">
        <v>2</v>
      </c>
      <c r="M1567" s="546"/>
      <c r="N1567" s="546"/>
      <c r="O1567" s="546"/>
      <c r="P1567" s="546"/>
      <c r="Q1567" s="546"/>
      <c r="R1567" s="546"/>
      <c r="S1567" s="546"/>
      <c r="T1567" s="546"/>
      <c r="U1567" s="546"/>
      <c r="V1567" s="546"/>
      <c r="W1567" s="546"/>
      <c r="X1567" s="546"/>
      <c r="Y1567" s="546"/>
      <c r="Z1567" s="546"/>
      <c r="AA1567" s="546"/>
      <c r="AB1567" s="546"/>
      <c r="AC1567" s="546"/>
      <c r="AD1567" s="546"/>
      <c r="AE1567" s="546"/>
      <c r="AF1567" s="546"/>
      <c r="AG1567" s="546"/>
      <c r="AH1567" s="546"/>
      <c r="AI1567" s="546"/>
      <c r="AJ1567" s="546"/>
      <c r="AK1567" s="546"/>
      <c r="AL1567" s="546"/>
      <c r="AM1567" s="546"/>
      <c r="AN1567" s="546"/>
      <c r="AO1567" s="546"/>
      <c r="AP1567" s="546"/>
      <c r="AQ1567" s="546"/>
      <c r="AR1567" s="546"/>
      <c r="AS1567" s="546"/>
      <c r="AT1567" s="546"/>
      <c r="AU1567" s="546"/>
      <c r="AV1567" s="546"/>
      <c r="AW1567" s="546"/>
      <c r="AX1567" s="546"/>
      <c r="AY1567" s="546"/>
      <c r="AZ1567" s="546"/>
      <c r="BA1567" s="546"/>
      <c r="BB1567" s="546"/>
      <c r="BC1567" s="546"/>
      <c r="BD1567" s="548" t="s">
        <v>886</v>
      </c>
      <c r="BE1567" s="549" t="s">
        <v>2922</v>
      </c>
    </row>
    <row r="1568" spans="1:57" s="536" customFormat="1" x14ac:dyDescent="0.2">
      <c r="A1568" s="544" t="s">
        <v>1948</v>
      </c>
      <c r="B1568" s="545" t="s">
        <v>2923</v>
      </c>
      <c r="C1568" s="546" t="s">
        <v>268</v>
      </c>
      <c r="D1568" s="546">
        <v>1</v>
      </c>
      <c r="E1568" s="546"/>
      <c r="F1568" s="546"/>
      <c r="G1568" s="546"/>
      <c r="H1568" s="546"/>
      <c r="I1568" s="546"/>
      <c r="J1568" s="546"/>
      <c r="K1568" s="546"/>
      <c r="L1568" s="546">
        <v>1</v>
      </c>
      <c r="M1568" s="546"/>
      <c r="N1568" s="546"/>
      <c r="O1568" s="546"/>
      <c r="P1568" s="546"/>
      <c r="Q1568" s="546"/>
      <c r="R1568" s="546"/>
      <c r="S1568" s="546"/>
      <c r="T1568" s="546"/>
      <c r="U1568" s="546"/>
      <c r="V1568" s="546"/>
      <c r="W1568" s="546"/>
      <c r="X1568" s="546"/>
      <c r="Y1568" s="546"/>
      <c r="Z1568" s="546"/>
      <c r="AA1568" s="546"/>
      <c r="AB1568" s="546"/>
      <c r="AC1568" s="546"/>
      <c r="AD1568" s="546"/>
      <c r="AE1568" s="546"/>
      <c r="AF1568" s="546"/>
      <c r="AG1568" s="546"/>
      <c r="AH1568" s="546"/>
      <c r="AI1568" s="546"/>
      <c r="AJ1568" s="546"/>
      <c r="AK1568" s="546"/>
      <c r="AL1568" s="546"/>
      <c r="AM1568" s="546"/>
      <c r="AN1568" s="546"/>
      <c r="AO1568" s="546"/>
      <c r="AP1568" s="546"/>
      <c r="AQ1568" s="546"/>
      <c r="AR1568" s="546"/>
      <c r="AS1568" s="546"/>
      <c r="AT1568" s="546"/>
      <c r="AU1568" s="546"/>
      <c r="AV1568" s="546"/>
      <c r="AW1568" s="546"/>
      <c r="AX1568" s="546"/>
      <c r="AY1568" s="546"/>
      <c r="AZ1568" s="546"/>
      <c r="BA1568" s="546"/>
      <c r="BB1568" s="546"/>
      <c r="BC1568" s="546"/>
      <c r="BD1568" s="548" t="s">
        <v>886</v>
      </c>
      <c r="BE1568" s="549"/>
    </row>
    <row r="1569" spans="1:57" s="537" customFormat="1" ht="32" x14ac:dyDescent="0.2">
      <c r="A1569" s="550" t="s">
        <v>2000</v>
      </c>
      <c r="B1569" s="539" t="s">
        <v>345</v>
      </c>
      <c r="C1569" s="541"/>
      <c r="D1569" s="541"/>
      <c r="E1569" s="541">
        <v>0</v>
      </c>
      <c r="F1569" s="541"/>
      <c r="G1569" s="541">
        <v>0</v>
      </c>
      <c r="H1569" s="541">
        <v>0</v>
      </c>
      <c r="I1569" s="541">
        <v>0</v>
      </c>
      <c r="J1569" s="541">
        <v>0</v>
      </c>
      <c r="K1569" s="541">
        <v>0</v>
      </c>
      <c r="L1569" s="541">
        <v>0</v>
      </c>
      <c r="M1569" s="541">
        <v>0</v>
      </c>
      <c r="N1569" s="541"/>
      <c r="O1569" s="541">
        <v>0</v>
      </c>
      <c r="P1569" s="541"/>
      <c r="Q1569" s="541"/>
      <c r="R1569" s="541"/>
      <c r="S1569" s="541"/>
      <c r="T1569" s="541"/>
      <c r="U1569" s="541">
        <v>0</v>
      </c>
      <c r="V1569" s="541">
        <v>0</v>
      </c>
      <c r="W1569" s="541"/>
      <c r="X1569" s="541">
        <v>0</v>
      </c>
      <c r="Y1569" s="541">
        <v>0</v>
      </c>
      <c r="Z1569" s="541">
        <v>0</v>
      </c>
      <c r="AA1569" s="541"/>
      <c r="AB1569" s="541"/>
      <c r="AC1569" s="541">
        <v>0</v>
      </c>
      <c r="AD1569" s="541">
        <v>0</v>
      </c>
      <c r="AE1569" s="541">
        <v>0</v>
      </c>
      <c r="AF1569" s="541">
        <v>0</v>
      </c>
      <c r="AG1569" s="541"/>
      <c r="AH1569" s="541"/>
      <c r="AI1569" s="541">
        <v>0</v>
      </c>
      <c r="AJ1569" s="541"/>
      <c r="AK1569" s="541"/>
      <c r="AL1569" s="541"/>
      <c r="AM1569" s="541">
        <v>0</v>
      </c>
      <c r="AN1569" s="541">
        <v>0</v>
      </c>
      <c r="AO1569" s="541">
        <v>0</v>
      </c>
      <c r="AP1569" s="541">
        <v>0</v>
      </c>
      <c r="AQ1569" s="541"/>
      <c r="AR1569" s="541"/>
      <c r="AS1569" s="541">
        <v>0</v>
      </c>
      <c r="AT1569" s="541"/>
      <c r="AU1569" s="541">
        <v>0</v>
      </c>
      <c r="AV1569" s="541"/>
      <c r="AW1569" s="541"/>
      <c r="AX1569" s="541">
        <v>0</v>
      </c>
      <c r="AY1569" s="541">
        <v>0</v>
      </c>
      <c r="AZ1569" s="541"/>
      <c r="BA1569" s="541">
        <v>0</v>
      </c>
      <c r="BB1569" s="541">
        <v>0</v>
      </c>
      <c r="BC1569" s="541">
        <v>0</v>
      </c>
      <c r="BD1569" s="551"/>
      <c r="BE1569" s="542"/>
    </row>
    <row r="1570" spans="1:57" s="536" customFormat="1" x14ac:dyDescent="0.2">
      <c r="A1570" s="544" t="s">
        <v>2002</v>
      </c>
      <c r="B1570" s="545"/>
      <c r="C1570" s="546"/>
      <c r="D1570" s="546"/>
      <c r="E1570" s="546"/>
      <c r="F1570" s="546"/>
      <c r="G1570" s="546"/>
      <c r="H1570" s="546"/>
      <c r="I1570" s="546"/>
      <c r="J1570" s="546"/>
      <c r="K1570" s="546"/>
      <c r="L1570" s="546"/>
      <c r="M1570" s="546"/>
      <c r="N1570" s="546"/>
      <c r="O1570" s="546"/>
      <c r="P1570" s="546"/>
      <c r="Q1570" s="546"/>
      <c r="R1570" s="546"/>
      <c r="S1570" s="546"/>
      <c r="T1570" s="546"/>
      <c r="U1570" s="546"/>
      <c r="V1570" s="546"/>
      <c r="W1570" s="546"/>
      <c r="X1570" s="541">
        <v>0</v>
      </c>
      <c r="Y1570" s="547"/>
      <c r="Z1570" s="547"/>
      <c r="AA1570" s="547"/>
      <c r="AB1570" s="547"/>
      <c r="AC1570" s="547"/>
      <c r="AD1570" s="547"/>
      <c r="AE1570" s="547"/>
      <c r="AF1570" s="547"/>
      <c r="AG1570" s="547"/>
      <c r="AH1570" s="547"/>
      <c r="AI1570" s="547"/>
      <c r="AJ1570" s="547"/>
      <c r="AK1570" s="547"/>
      <c r="AL1570" s="547"/>
      <c r="AM1570" s="546"/>
      <c r="AN1570" s="546"/>
      <c r="AO1570" s="546"/>
      <c r="AP1570" s="546"/>
      <c r="AQ1570" s="546"/>
      <c r="AR1570" s="546"/>
      <c r="AS1570" s="546"/>
      <c r="AT1570" s="546"/>
      <c r="AU1570" s="546"/>
      <c r="AV1570" s="546"/>
      <c r="AW1570" s="546"/>
      <c r="AX1570" s="546"/>
      <c r="AY1570" s="546"/>
      <c r="AZ1570" s="546"/>
      <c r="BA1570" s="546"/>
      <c r="BB1570" s="546"/>
      <c r="BC1570" s="546"/>
      <c r="BD1570" s="548"/>
      <c r="BE1570" s="549"/>
    </row>
    <row r="1571" spans="1:57" s="537" customFormat="1" x14ac:dyDescent="0.2">
      <c r="A1571" s="550" t="s">
        <v>2000</v>
      </c>
      <c r="B1571" s="539" t="s">
        <v>2924</v>
      </c>
      <c r="C1571" s="541"/>
      <c r="D1571" s="541">
        <v>31</v>
      </c>
      <c r="E1571" s="541">
        <v>0</v>
      </c>
      <c r="F1571" s="541"/>
      <c r="G1571" s="541">
        <v>0</v>
      </c>
      <c r="H1571" s="541">
        <v>10</v>
      </c>
      <c r="I1571" s="541">
        <v>8</v>
      </c>
      <c r="J1571" s="541">
        <v>0</v>
      </c>
      <c r="K1571" s="541">
        <v>0</v>
      </c>
      <c r="L1571" s="541">
        <v>10</v>
      </c>
      <c r="M1571" s="541">
        <v>0</v>
      </c>
      <c r="N1571" s="541"/>
      <c r="O1571" s="541">
        <v>0</v>
      </c>
      <c r="P1571" s="541"/>
      <c r="Q1571" s="541"/>
      <c r="R1571" s="541"/>
      <c r="S1571" s="541"/>
      <c r="T1571" s="541"/>
      <c r="U1571" s="541">
        <v>0</v>
      </c>
      <c r="V1571" s="541">
        <v>0</v>
      </c>
      <c r="W1571" s="541"/>
      <c r="X1571" s="541">
        <v>0</v>
      </c>
      <c r="Y1571" s="541">
        <v>0</v>
      </c>
      <c r="Z1571" s="541">
        <v>0</v>
      </c>
      <c r="AA1571" s="541"/>
      <c r="AB1571" s="541"/>
      <c r="AC1571" s="541">
        <v>0</v>
      </c>
      <c r="AD1571" s="541">
        <v>0</v>
      </c>
      <c r="AE1571" s="541">
        <v>0</v>
      </c>
      <c r="AF1571" s="541">
        <v>0</v>
      </c>
      <c r="AG1571" s="541"/>
      <c r="AH1571" s="541"/>
      <c r="AI1571" s="541">
        <v>0</v>
      </c>
      <c r="AJ1571" s="541"/>
      <c r="AK1571" s="541"/>
      <c r="AL1571" s="541"/>
      <c r="AM1571" s="541">
        <v>0</v>
      </c>
      <c r="AN1571" s="541">
        <v>0</v>
      </c>
      <c r="AO1571" s="541">
        <v>0</v>
      </c>
      <c r="AP1571" s="541">
        <v>0</v>
      </c>
      <c r="AQ1571" s="541"/>
      <c r="AR1571" s="541"/>
      <c r="AS1571" s="541">
        <v>0</v>
      </c>
      <c r="AT1571" s="541"/>
      <c r="AU1571" s="541">
        <v>0</v>
      </c>
      <c r="AV1571" s="541"/>
      <c r="AW1571" s="541"/>
      <c r="AX1571" s="541">
        <v>0</v>
      </c>
      <c r="AY1571" s="541">
        <v>0</v>
      </c>
      <c r="AZ1571" s="541"/>
      <c r="BA1571" s="541">
        <v>3</v>
      </c>
      <c r="BB1571" s="541">
        <v>0</v>
      </c>
      <c r="BC1571" s="541">
        <v>0</v>
      </c>
      <c r="BD1571" s="551"/>
      <c r="BE1571" s="542"/>
    </row>
    <row r="1572" spans="1:57" s="536" customFormat="1" x14ac:dyDescent="0.2">
      <c r="A1572" s="544" t="s">
        <v>2002</v>
      </c>
      <c r="B1572" s="545" t="s">
        <v>2925</v>
      </c>
      <c r="C1572" s="546" t="s">
        <v>1232</v>
      </c>
      <c r="D1572" s="546">
        <v>2</v>
      </c>
      <c r="E1572" s="546"/>
      <c r="F1572" s="546"/>
      <c r="G1572" s="546"/>
      <c r="H1572" s="546">
        <v>2</v>
      </c>
      <c r="I1572" s="546"/>
      <c r="J1572" s="546"/>
      <c r="K1572" s="546"/>
      <c r="L1572" s="546"/>
      <c r="M1572" s="546"/>
      <c r="N1572" s="546"/>
      <c r="O1572" s="546"/>
      <c r="P1572" s="546"/>
      <c r="Q1572" s="546"/>
      <c r="R1572" s="546"/>
      <c r="S1572" s="546"/>
      <c r="T1572" s="546"/>
      <c r="U1572" s="546"/>
      <c r="V1572" s="546"/>
      <c r="W1572" s="546"/>
      <c r="X1572" s="541">
        <v>0</v>
      </c>
      <c r="Y1572" s="547"/>
      <c r="Z1572" s="547"/>
      <c r="AA1572" s="547"/>
      <c r="AB1572" s="547"/>
      <c r="AC1572" s="547"/>
      <c r="AD1572" s="547"/>
      <c r="AE1572" s="547"/>
      <c r="AF1572" s="547"/>
      <c r="AG1572" s="547"/>
      <c r="AH1572" s="547"/>
      <c r="AI1572" s="547"/>
      <c r="AJ1572" s="547"/>
      <c r="AK1572" s="547"/>
      <c r="AL1572" s="547"/>
      <c r="AM1572" s="546"/>
      <c r="AN1572" s="546"/>
      <c r="AO1572" s="546"/>
      <c r="AP1572" s="546"/>
      <c r="AQ1572" s="546"/>
      <c r="AR1572" s="546"/>
      <c r="AS1572" s="546"/>
      <c r="AT1572" s="546"/>
      <c r="AU1572" s="546"/>
      <c r="AV1572" s="546"/>
      <c r="AW1572" s="546"/>
      <c r="AX1572" s="546"/>
      <c r="AY1572" s="546"/>
      <c r="AZ1572" s="546"/>
      <c r="BA1572" s="546"/>
      <c r="BB1572" s="546"/>
      <c r="BC1572" s="546"/>
      <c r="BD1572" s="548" t="s">
        <v>889</v>
      </c>
      <c r="BE1572" s="549" t="s">
        <v>2926</v>
      </c>
    </row>
    <row r="1573" spans="1:57" s="536" customFormat="1" x14ac:dyDescent="0.2">
      <c r="A1573" s="544" t="s">
        <v>2116</v>
      </c>
      <c r="B1573" s="545" t="s">
        <v>2927</v>
      </c>
      <c r="C1573" s="546" t="s">
        <v>1232</v>
      </c>
      <c r="D1573" s="546">
        <v>8</v>
      </c>
      <c r="E1573" s="546"/>
      <c r="F1573" s="546"/>
      <c r="G1573" s="546"/>
      <c r="H1573" s="546"/>
      <c r="I1573" s="546"/>
      <c r="J1573" s="546"/>
      <c r="K1573" s="546"/>
      <c r="L1573" s="546">
        <v>8</v>
      </c>
      <c r="M1573" s="546"/>
      <c r="N1573" s="546"/>
      <c r="O1573" s="546"/>
      <c r="P1573" s="546"/>
      <c r="Q1573" s="546"/>
      <c r="R1573" s="546"/>
      <c r="S1573" s="546"/>
      <c r="T1573" s="546"/>
      <c r="U1573" s="546"/>
      <c r="V1573" s="546"/>
      <c r="W1573" s="546"/>
      <c r="X1573" s="541">
        <v>0</v>
      </c>
      <c r="Y1573" s="547"/>
      <c r="Z1573" s="547"/>
      <c r="AA1573" s="547"/>
      <c r="AB1573" s="547"/>
      <c r="AC1573" s="547"/>
      <c r="AD1573" s="547"/>
      <c r="AE1573" s="547"/>
      <c r="AF1573" s="547"/>
      <c r="AG1573" s="547"/>
      <c r="AH1573" s="547"/>
      <c r="AI1573" s="547"/>
      <c r="AJ1573" s="547"/>
      <c r="AK1573" s="547"/>
      <c r="AL1573" s="547"/>
      <c r="AM1573" s="546"/>
      <c r="AN1573" s="546"/>
      <c r="AO1573" s="546"/>
      <c r="AP1573" s="546"/>
      <c r="AQ1573" s="546"/>
      <c r="AR1573" s="546"/>
      <c r="AS1573" s="546"/>
      <c r="AT1573" s="546"/>
      <c r="AU1573" s="546"/>
      <c r="AV1573" s="546"/>
      <c r="AW1573" s="546"/>
      <c r="AX1573" s="546"/>
      <c r="AY1573" s="546"/>
      <c r="AZ1573" s="546"/>
      <c r="BA1573" s="546"/>
      <c r="BB1573" s="546"/>
      <c r="BC1573" s="546"/>
      <c r="BD1573" s="548" t="s">
        <v>902</v>
      </c>
      <c r="BE1573" s="549" t="s">
        <v>2928</v>
      </c>
    </row>
    <row r="1574" spans="1:57" s="536" customFormat="1" x14ac:dyDescent="0.2">
      <c r="A1574" s="544" t="s">
        <v>2122</v>
      </c>
      <c r="B1574" s="545" t="s">
        <v>2929</v>
      </c>
      <c r="C1574" s="546" t="s">
        <v>1232</v>
      </c>
      <c r="D1574" s="546">
        <v>3</v>
      </c>
      <c r="E1574" s="546"/>
      <c r="F1574" s="546"/>
      <c r="G1574" s="546"/>
      <c r="H1574" s="546"/>
      <c r="I1574" s="546">
        <v>3</v>
      </c>
      <c r="J1574" s="546"/>
      <c r="K1574" s="546"/>
      <c r="L1574" s="546"/>
      <c r="M1574" s="546"/>
      <c r="N1574" s="546"/>
      <c r="O1574" s="546"/>
      <c r="P1574" s="546"/>
      <c r="Q1574" s="546"/>
      <c r="R1574" s="546"/>
      <c r="S1574" s="546"/>
      <c r="T1574" s="546"/>
      <c r="U1574" s="546"/>
      <c r="V1574" s="546"/>
      <c r="W1574" s="546"/>
      <c r="X1574" s="541">
        <v>0</v>
      </c>
      <c r="Y1574" s="547"/>
      <c r="Z1574" s="547"/>
      <c r="AA1574" s="547"/>
      <c r="AB1574" s="547"/>
      <c r="AC1574" s="547"/>
      <c r="AD1574" s="547"/>
      <c r="AE1574" s="547"/>
      <c r="AF1574" s="547"/>
      <c r="AG1574" s="547"/>
      <c r="AH1574" s="547"/>
      <c r="AI1574" s="547"/>
      <c r="AJ1574" s="547"/>
      <c r="AK1574" s="547"/>
      <c r="AL1574" s="547"/>
      <c r="AM1574" s="546"/>
      <c r="AN1574" s="546"/>
      <c r="AO1574" s="546"/>
      <c r="AP1574" s="546"/>
      <c r="AQ1574" s="546"/>
      <c r="AR1574" s="546"/>
      <c r="AS1574" s="546"/>
      <c r="AT1574" s="546"/>
      <c r="AU1574" s="546"/>
      <c r="AV1574" s="546"/>
      <c r="AW1574" s="546"/>
      <c r="AX1574" s="546"/>
      <c r="AY1574" s="546"/>
      <c r="AZ1574" s="546"/>
      <c r="BA1574" s="546"/>
      <c r="BB1574" s="546"/>
      <c r="BC1574" s="546"/>
      <c r="BD1574" s="548" t="s">
        <v>878</v>
      </c>
      <c r="BE1574" s="549"/>
    </row>
    <row r="1575" spans="1:57" s="536" customFormat="1" x14ac:dyDescent="0.2">
      <c r="A1575" s="544" t="s">
        <v>2139</v>
      </c>
      <c r="B1575" s="545" t="s">
        <v>2930</v>
      </c>
      <c r="C1575" s="546" t="s">
        <v>1232</v>
      </c>
      <c r="D1575" s="546">
        <v>2</v>
      </c>
      <c r="E1575" s="546"/>
      <c r="F1575" s="546"/>
      <c r="G1575" s="546"/>
      <c r="H1575" s="546"/>
      <c r="I1575" s="546"/>
      <c r="J1575" s="546"/>
      <c r="K1575" s="546"/>
      <c r="L1575" s="546">
        <v>2</v>
      </c>
      <c r="M1575" s="546"/>
      <c r="N1575" s="546"/>
      <c r="O1575" s="546"/>
      <c r="P1575" s="546"/>
      <c r="Q1575" s="546"/>
      <c r="R1575" s="546"/>
      <c r="S1575" s="546"/>
      <c r="T1575" s="546"/>
      <c r="U1575" s="546"/>
      <c r="V1575" s="546"/>
      <c r="W1575" s="546"/>
      <c r="X1575" s="541">
        <v>0</v>
      </c>
      <c r="Y1575" s="547"/>
      <c r="Z1575" s="547"/>
      <c r="AA1575" s="547"/>
      <c r="AB1575" s="547"/>
      <c r="AC1575" s="547"/>
      <c r="AD1575" s="547"/>
      <c r="AE1575" s="547"/>
      <c r="AF1575" s="547"/>
      <c r="AG1575" s="547"/>
      <c r="AH1575" s="547"/>
      <c r="AI1575" s="547"/>
      <c r="AJ1575" s="547"/>
      <c r="AK1575" s="547"/>
      <c r="AL1575" s="547"/>
      <c r="AM1575" s="546"/>
      <c r="AN1575" s="546"/>
      <c r="AO1575" s="546"/>
      <c r="AP1575" s="546"/>
      <c r="AQ1575" s="546"/>
      <c r="AR1575" s="546"/>
      <c r="AS1575" s="546"/>
      <c r="AT1575" s="546"/>
      <c r="AU1575" s="546"/>
      <c r="AV1575" s="546"/>
      <c r="AW1575" s="546"/>
      <c r="AX1575" s="546"/>
      <c r="AY1575" s="546"/>
      <c r="AZ1575" s="546"/>
      <c r="BA1575" s="546"/>
      <c r="BB1575" s="546"/>
      <c r="BC1575" s="546"/>
      <c r="BD1575" s="548" t="s">
        <v>886</v>
      </c>
      <c r="BE1575" s="549" t="s">
        <v>2931</v>
      </c>
    </row>
    <row r="1576" spans="1:57" s="536" customFormat="1" ht="32" x14ac:dyDescent="0.2">
      <c r="A1576" s="544" t="s">
        <v>574</v>
      </c>
      <c r="B1576" s="545" t="s">
        <v>2932</v>
      </c>
      <c r="C1576" s="546" t="s">
        <v>1232</v>
      </c>
      <c r="D1576" s="546">
        <v>3</v>
      </c>
      <c r="E1576" s="546"/>
      <c r="F1576" s="546"/>
      <c r="G1576" s="546"/>
      <c r="H1576" s="546">
        <v>3</v>
      </c>
      <c r="I1576" s="546"/>
      <c r="J1576" s="546"/>
      <c r="K1576" s="546"/>
      <c r="L1576" s="546"/>
      <c r="M1576" s="546"/>
      <c r="N1576" s="546"/>
      <c r="O1576" s="546"/>
      <c r="P1576" s="546"/>
      <c r="Q1576" s="546"/>
      <c r="R1576" s="546"/>
      <c r="S1576" s="546"/>
      <c r="T1576" s="546"/>
      <c r="U1576" s="546"/>
      <c r="V1576" s="546"/>
      <c r="W1576" s="546"/>
      <c r="X1576" s="541">
        <v>0</v>
      </c>
      <c r="Y1576" s="547"/>
      <c r="Z1576" s="547"/>
      <c r="AA1576" s="547"/>
      <c r="AB1576" s="547"/>
      <c r="AC1576" s="547"/>
      <c r="AD1576" s="547"/>
      <c r="AE1576" s="547"/>
      <c r="AF1576" s="547"/>
      <c r="AG1576" s="547"/>
      <c r="AH1576" s="547"/>
      <c r="AI1576" s="547"/>
      <c r="AJ1576" s="547"/>
      <c r="AK1576" s="547"/>
      <c r="AL1576" s="547"/>
      <c r="AM1576" s="546"/>
      <c r="AN1576" s="546"/>
      <c r="AO1576" s="546"/>
      <c r="AP1576" s="546"/>
      <c r="AQ1576" s="546"/>
      <c r="AR1576" s="546"/>
      <c r="AS1576" s="546"/>
      <c r="AT1576" s="546"/>
      <c r="AU1576" s="546"/>
      <c r="AV1576" s="546"/>
      <c r="AW1576" s="546"/>
      <c r="AX1576" s="546"/>
      <c r="AY1576" s="546"/>
      <c r="AZ1576" s="546"/>
      <c r="BA1576" s="546"/>
      <c r="BB1576" s="546"/>
      <c r="BC1576" s="546"/>
      <c r="BD1576" s="548" t="s">
        <v>915</v>
      </c>
      <c r="BE1576" s="549" t="s">
        <v>2933</v>
      </c>
    </row>
    <row r="1577" spans="1:57" s="536" customFormat="1" x14ac:dyDescent="0.2">
      <c r="A1577" s="544" t="s">
        <v>590</v>
      </c>
      <c r="B1577" s="545" t="s">
        <v>2934</v>
      </c>
      <c r="C1577" s="546" t="s">
        <v>1232</v>
      </c>
      <c r="D1577" s="546">
        <v>5</v>
      </c>
      <c r="E1577" s="546"/>
      <c r="F1577" s="546"/>
      <c r="G1577" s="546"/>
      <c r="H1577" s="546"/>
      <c r="I1577" s="546">
        <v>5</v>
      </c>
      <c r="J1577" s="546"/>
      <c r="K1577" s="546"/>
      <c r="L1577" s="546"/>
      <c r="M1577" s="546"/>
      <c r="N1577" s="546"/>
      <c r="O1577" s="546"/>
      <c r="P1577" s="546"/>
      <c r="Q1577" s="546"/>
      <c r="R1577" s="546"/>
      <c r="S1577" s="546"/>
      <c r="T1577" s="546"/>
      <c r="U1577" s="546"/>
      <c r="V1577" s="546"/>
      <c r="W1577" s="546"/>
      <c r="X1577" s="541">
        <v>0</v>
      </c>
      <c r="Y1577" s="547"/>
      <c r="Z1577" s="547"/>
      <c r="AA1577" s="547"/>
      <c r="AB1577" s="547"/>
      <c r="AC1577" s="547"/>
      <c r="AD1577" s="547"/>
      <c r="AE1577" s="547"/>
      <c r="AF1577" s="547"/>
      <c r="AG1577" s="547"/>
      <c r="AH1577" s="547"/>
      <c r="AI1577" s="547"/>
      <c r="AJ1577" s="547"/>
      <c r="AK1577" s="547"/>
      <c r="AL1577" s="547"/>
      <c r="AM1577" s="546"/>
      <c r="AN1577" s="546"/>
      <c r="AO1577" s="546"/>
      <c r="AP1577" s="546"/>
      <c r="AQ1577" s="546"/>
      <c r="AR1577" s="546"/>
      <c r="AS1577" s="546"/>
      <c r="AT1577" s="546"/>
      <c r="AU1577" s="546"/>
      <c r="AV1577" s="546"/>
      <c r="AW1577" s="546"/>
      <c r="AX1577" s="546"/>
      <c r="AY1577" s="546"/>
      <c r="AZ1577" s="546"/>
      <c r="BA1577" s="546"/>
      <c r="BB1577" s="546"/>
      <c r="BC1577" s="546"/>
      <c r="BD1577" s="548" t="s">
        <v>972</v>
      </c>
      <c r="BE1577" s="549" t="s">
        <v>2935</v>
      </c>
    </row>
    <row r="1578" spans="1:57" s="536" customFormat="1" x14ac:dyDescent="0.2">
      <c r="A1578" s="544" t="s">
        <v>592</v>
      </c>
      <c r="B1578" s="545" t="s">
        <v>2936</v>
      </c>
      <c r="C1578" s="546" t="s">
        <v>1232</v>
      </c>
      <c r="D1578" s="546">
        <v>5</v>
      </c>
      <c r="E1578" s="546"/>
      <c r="F1578" s="546"/>
      <c r="G1578" s="546"/>
      <c r="H1578" s="546">
        <v>2</v>
      </c>
      <c r="I1578" s="546"/>
      <c r="J1578" s="546"/>
      <c r="K1578" s="546"/>
      <c r="L1578" s="546"/>
      <c r="M1578" s="546"/>
      <c r="N1578" s="546"/>
      <c r="O1578" s="546"/>
      <c r="P1578" s="546"/>
      <c r="Q1578" s="546"/>
      <c r="R1578" s="546"/>
      <c r="S1578" s="546"/>
      <c r="T1578" s="546"/>
      <c r="U1578" s="546"/>
      <c r="V1578" s="546"/>
      <c r="W1578" s="546"/>
      <c r="X1578" s="541">
        <v>0</v>
      </c>
      <c r="Y1578" s="547"/>
      <c r="Z1578" s="547"/>
      <c r="AA1578" s="547"/>
      <c r="AB1578" s="547"/>
      <c r="AC1578" s="547"/>
      <c r="AD1578" s="547"/>
      <c r="AE1578" s="547"/>
      <c r="AF1578" s="547"/>
      <c r="AG1578" s="547"/>
      <c r="AH1578" s="547"/>
      <c r="AI1578" s="547"/>
      <c r="AJ1578" s="547"/>
      <c r="AK1578" s="547"/>
      <c r="AL1578" s="547"/>
      <c r="AM1578" s="546"/>
      <c r="AN1578" s="546"/>
      <c r="AO1578" s="546"/>
      <c r="AP1578" s="546"/>
      <c r="AQ1578" s="546"/>
      <c r="AR1578" s="546"/>
      <c r="AS1578" s="546"/>
      <c r="AT1578" s="546"/>
      <c r="AU1578" s="546"/>
      <c r="AV1578" s="546"/>
      <c r="AW1578" s="546"/>
      <c r="AX1578" s="546"/>
      <c r="AY1578" s="546"/>
      <c r="AZ1578" s="546"/>
      <c r="BA1578" s="546">
        <v>3</v>
      </c>
      <c r="BB1578" s="546"/>
      <c r="BC1578" s="546"/>
      <c r="BD1578" s="548" t="s">
        <v>949</v>
      </c>
      <c r="BE1578" s="549" t="s">
        <v>2928</v>
      </c>
    </row>
    <row r="1579" spans="1:57" s="536" customFormat="1" x14ac:dyDescent="0.2">
      <c r="A1579" s="544" t="s">
        <v>608</v>
      </c>
      <c r="B1579" s="545" t="s">
        <v>2937</v>
      </c>
      <c r="C1579" s="546" t="s">
        <v>1232</v>
      </c>
      <c r="D1579" s="546">
        <v>3</v>
      </c>
      <c r="E1579" s="546"/>
      <c r="F1579" s="546"/>
      <c r="G1579" s="546"/>
      <c r="H1579" s="546">
        <v>3</v>
      </c>
      <c r="I1579" s="546"/>
      <c r="J1579" s="546"/>
      <c r="K1579" s="546"/>
      <c r="L1579" s="546"/>
      <c r="M1579" s="546"/>
      <c r="N1579" s="546"/>
      <c r="O1579" s="546"/>
      <c r="P1579" s="546"/>
      <c r="Q1579" s="546"/>
      <c r="R1579" s="546"/>
      <c r="S1579" s="546"/>
      <c r="T1579" s="546"/>
      <c r="U1579" s="546"/>
      <c r="V1579" s="546"/>
      <c r="W1579" s="546"/>
      <c r="X1579" s="541">
        <v>0</v>
      </c>
      <c r="Y1579" s="547"/>
      <c r="Z1579" s="547"/>
      <c r="AA1579" s="547"/>
      <c r="AB1579" s="547"/>
      <c r="AC1579" s="547"/>
      <c r="AD1579" s="547"/>
      <c r="AE1579" s="547"/>
      <c r="AF1579" s="547"/>
      <c r="AG1579" s="547"/>
      <c r="AH1579" s="547"/>
      <c r="AI1579" s="547"/>
      <c r="AJ1579" s="547"/>
      <c r="AK1579" s="547"/>
      <c r="AL1579" s="547"/>
      <c r="AM1579" s="546"/>
      <c r="AN1579" s="546"/>
      <c r="AO1579" s="546"/>
      <c r="AP1579" s="546"/>
      <c r="AQ1579" s="546"/>
      <c r="AR1579" s="546"/>
      <c r="AS1579" s="546"/>
      <c r="AT1579" s="546"/>
      <c r="AU1579" s="546"/>
      <c r="AV1579" s="546"/>
      <c r="AW1579" s="546"/>
      <c r="AX1579" s="546"/>
      <c r="AY1579" s="546"/>
      <c r="AZ1579" s="546"/>
      <c r="BA1579" s="546"/>
      <c r="BB1579" s="546"/>
      <c r="BC1579" s="546"/>
      <c r="BD1579" s="548" t="s">
        <v>889</v>
      </c>
      <c r="BE1579" s="549" t="s">
        <v>2938</v>
      </c>
    </row>
    <row r="1580" spans="1:57" s="536" customFormat="1" ht="32" x14ac:dyDescent="0.2">
      <c r="A1580" s="550" t="s">
        <v>774</v>
      </c>
      <c r="B1580" s="569" t="s">
        <v>278</v>
      </c>
      <c r="C1580" s="541"/>
      <c r="D1580" s="541">
        <v>55.85</v>
      </c>
      <c r="E1580" s="541">
        <v>0</v>
      </c>
      <c r="F1580" s="541"/>
      <c r="G1580" s="541">
        <v>0</v>
      </c>
      <c r="H1580" s="541">
        <v>0.65</v>
      </c>
      <c r="I1580" s="541">
        <v>0.15</v>
      </c>
      <c r="J1580" s="541">
        <v>1</v>
      </c>
      <c r="K1580" s="541">
        <v>0</v>
      </c>
      <c r="L1580" s="541">
        <v>8.65</v>
      </c>
      <c r="M1580" s="541">
        <v>0</v>
      </c>
      <c r="N1580" s="541"/>
      <c r="O1580" s="541">
        <v>0</v>
      </c>
      <c r="P1580" s="541"/>
      <c r="Q1580" s="541"/>
      <c r="R1580" s="541"/>
      <c r="S1580" s="541"/>
      <c r="T1580" s="541"/>
      <c r="U1580" s="541">
        <v>0</v>
      </c>
      <c r="V1580" s="541">
        <v>0</v>
      </c>
      <c r="W1580" s="541"/>
      <c r="X1580" s="541">
        <v>0</v>
      </c>
      <c r="Y1580" s="541">
        <v>0</v>
      </c>
      <c r="Z1580" s="541">
        <v>0</v>
      </c>
      <c r="AA1580" s="541"/>
      <c r="AB1580" s="541"/>
      <c r="AC1580" s="541">
        <v>0</v>
      </c>
      <c r="AD1580" s="541">
        <v>0</v>
      </c>
      <c r="AE1580" s="541">
        <v>0</v>
      </c>
      <c r="AF1580" s="541">
        <v>0</v>
      </c>
      <c r="AG1580" s="541"/>
      <c r="AH1580" s="541"/>
      <c r="AI1580" s="541">
        <v>0</v>
      </c>
      <c r="AJ1580" s="541"/>
      <c r="AK1580" s="541"/>
      <c r="AL1580" s="541"/>
      <c r="AM1580" s="541">
        <v>0</v>
      </c>
      <c r="AN1580" s="541">
        <v>0</v>
      </c>
      <c r="AO1580" s="541">
        <v>0</v>
      </c>
      <c r="AP1580" s="541">
        <v>0</v>
      </c>
      <c r="AQ1580" s="541"/>
      <c r="AR1580" s="541"/>
      <c r="AS1580" s="541">
        <v>0</v>
      </c>
      <c r="AT1580" s="541"/>
      <c r="AU1580" s="541">
        <v>0</v>
      </c>
      <c r="AV1580" s="541"/>
      <c r="AW1580" s="541"/>
      <c r="AX1580" s="541">
        <v>1.5</v>
      </c>
      <c r="AY1580" s="541">
        <v>0</v>
      </c>
      <c r="AZ1580" s="541"/>
      <c r="BA1580" s="541">
        <v>0</v>
      </c>
      <c r="BB1580" s="541">
        <v>29</v>
      </c>
      <c r="BC1580" s="541">
        <v>14.9</v>
      </c>
      <c r="BD1580" s="551"/>
      <c r="BE1580" s="542"/>
    </row>
    <row r="1581" spans="1:57" s="536" customFormat="1" ht="64" x14ac:dyDescent="0.2">
      <c r="A1581" s="544" t="s">
        <v>775</v>
      </c>
      <c r="B1581" s="548" t="s">
        <v>1897</v>
      </c>
      <c r="C1581" s="546" t="s">
        <v>279</v>
      </c>
      <c r="D1581" s="546">
        <v>10</v>
      </c>
      <c r="E1581" s="546"/>
      <c r="F1581" s="546"/>
      <c r="G1581" s="546"/>
      <c r="H1581" s="546">
        <v>0.5</v>
      </c>
      <c r="I1581" s="546"/>
      <c r="J1581" s="546">
        <v>1</v>
      </c>
      <c r="K1581" s="546"/>
      <c r="L1581" s="546">
        <v>5.5</v>
      </c>
      <c r="M1581" s="546"/>
      <c r="N1581" s="546"/>
      <c r="O1581" s="546"/>
      <c r="P1581" s="546"/>
      <c r="Q1581" s="546"/>
      <c r="R1581" s="546"/>
      <c r="S1581" s="546"/>
      <c r="T1581" s="546"/>
      <c r="U1581" s="546"/>
      <c r="V1581" s="546"/>
      <c r="W1581" s="546"/>
      <c r="X1581" s="541">
        <v>0</v>
      </c>
      <c r="Y1581" s="547"/>
      <c r="Z1581" s="547"/>
      <c r="AA1581" s="547"/>
      <c r="AB1581" s="547"/>
      <c r="AC1581" s="547"/>
      <c r="AD1581" s="547"/>
      <c r="AE1581" s="547"/>
      <c r="AF1581" s="547"/>
      <c r="AG1581" s="547"/>
      <c r="AH1581" s="547"/>
      <c r="AI1581" s="547"/>
      <c r="AJ1581" s="547"/>
      <c r="AK1581" s="547"/>
      <c r="AL1581" s="547"/>
      <c r="AM1581" s="546"/>
      <c r="AN1581" s="546"/>
      <c r="AO1581" s="546"/>
      <c r="AP1581" s="546"/>
      <c r="AQ1581" s="546"/>
      <c r="AR1581" s="546"/>
      <c r="AS1581" s="546"/>
      <c r="AT1581" s="546"/>
      <c r="AU1581" s="546"/>
      <c r="AV1581" s="546"/>
      <c r="AW1581" s="546"/>
      <c r="AX1581" s="546"/>
      <c r="AY1581" s="546"/>
      <c r="AZ1581" s="546"/>
      <c r="BA1581" s="546"/>
      <c r="BB1581" s="546">
        <v>3</v>
      </c>
      <c r="BC1581" s="546"/>
      <c r="BD1581" s="548" t="s">
        <v>2939</v>
      </c>
      <c r="BE1581" s="549" t="s">
        <v>2940</v>
      </c>
    </row>
    <row r="1582" spans="1:57" s="536" customFormat="1" ht="64" x14ac:dyDescent="0.2">
      <c r="A1582" s="544" t="s">
        <v>775</v>
      </c>
      <c r="B1582" s="548" t="s">
        <v>2941</v>
      </c>
      <c r="C1582" s="546" t="s">
        <v>279</v>
      </c>
      <c r="D1582" s="546">
        <v>4.9000000000000004</v>
      </c>
      <c r="E1582" s="546"/>
      <c r="F1582" s="546"/>
      <c r="G1582" s="546"/>
      <c r="H1582" s="546"/>
      <c r="I1582" s="546"/>
      <c r="J1582" s="546"/>
      <c r="K1582" s="546"/>
      <c r="L1582" s="546"/>
      <c r="M1582" s="546"/>
      <c r="N1582" s="546"/>
      <c r="O1582" s="546"/>
      <c r="P1582" s="546"/>
      <c r="Q1582" s="546"/>
      <c r="R1582" s="546"/>
      <c r="S1582" s="546"/>
      <c r="T1582" s="546"/>
      <c r="U1582" s="546"/>
      <c r="V1582" s="546"/>
      <c r="W1582" s="546"/>
      <c r="X1582" s="541">
        <v>0</v>
      </c>
      <c r="Y1582" s="547"/>
      <c r="Z1582" s="547"/>
      <c r="AA1582" s="547"/>
      <c r="AB1582" s="547"/>
      <c r="AC1582" s="547"/>
      <c r="AD1582" s="547"/>
      <c r="AE1582" s="547"/>
      <c r="AF1582" s="547"/>
      <c r="AG1582" s="547"/>
      <c r="AH1582" s="547"/>
      <c r="AI1582" s="547"/>
      <c r="AJ1582" s="547"/>
      <c r="AK1582" s="547"/>
      <c r="AL1582" s="547"/>
      <c r="AM1582" s="546"/>
      <c r="AN1582" s="546"/>
      <c r="AO1582" s="546"/>
      <c r="AP1582" s="546"/>
      <c r="AQ1582" s="546"/>
      <c r="AR1582" s="546"/>
      <c r="AS1582" s="546"/>
      <c r="AT1582" s="546"/>
      <c r="AU1582" s="546"/>
      <c r="AV1582" s="546"/>
      <c r="AW1582" s="546"/>
      <c r="AX1582" s="546"/>
      <c r="AY1582" s="546"/>
      <c r="AZ1582" s="546"/>
      <c r="BA1582" s="546"/>
      <c r="BB1582" s="546"/>
      <c r="BC1582" s="546">
        <v>4.9000000000000004</v>
      </c>
      <c r="BD1582" s="548" t="s">
        <v>899</v>
      </c>
      <c r="BE1582" s="549"/>
    </row>
    <row r="1583" spans="1:57" s="536" customFormat="1" x14ac:dyDescent="0.2">
      <c r="A1583" s="544" t="s">
        <v>778</v>
      </c>
      <c r="B1583" s="548" t="s">
        <v>2942</v>
      </c>
      <c r="C1583" s="546" t="s">
        <v>279</v>
      </c>
      <c r="D1583" s="546">
        <v>1.5</v>
      </c>
      <c r="E1583" s="546"/>
      <c r="F1583" s="546"/>
      <c r="G1583" s="546"/>
      <c r="H1583" s="546"/>
      <c r="I1583" s="546"/>
      <c r="J1583" s="546"/>
      <c r="K1583" s="546"/>
      <c r="L1583" s="546"/>
      <c r="M1583" s="546"/>
      <c r="N1583" s="546"/>
      <c r="O1583" s="546"/>
      <c r="P1583" s="546"/>
      <c r="Q1583" s="546"/>
      <c r="R1583" s="546"/>
      <c r="S1583" s="546"/>
      <c r="T1583" s="546"/>
      <c r="U1583" s="546"/>
      <c r="V1583" s="546"/>
      <c r="W1583" s="546"/>
      <c r="X1583" s="541">
        <v>0</v>
      </c>
      <c r="Y1583" s="547"/>
      <c r="Z1583" s="547"/>
      <c r="AA1583" s="547"/>
      <c r="AB1583" s="547"/>
      <c r="AC1583" s="547"/>
      <c r="AD1583" s="547"/>
      <c r="AE1583" s="547"/>
      <c r="AF1583" s="547"/>
      <c r="AG1583" s="547"/>
      <c r="AH1583" s="547"/>
      <c r="AI1583" s="547"/>
      <c r="AJ1583" s="547"/>
      <c r="AK1583" s="547"/>
      <c r="AL1583" s="547"/>
      <c r="AM1583" s="546"/>
      <c r="AN1583" s="546"/>
      <c r="AO1583" s="546"/>
      <c r="AP1583" s="546"/>
      <c r="AQ1583" s="546"/>
      <c r="AR1583" s="546"/>
      <c r="AS1583" s="546"/>
      <c r="AT1583" s="546"/>
      <c r="AU1583" s="546"/>
      <c r="AV1583" s="546"/>
      <c r="AW1583" s="546"/>
      <c r="AX1583" s="546">
        <v>1.5</v>
      </c>
      <c r="AY1583" s="546"/>
      <c r="AZ1583" s="546"/>
      <c r="BA1583" s="546"/>
      <c r="BB1583" s="546"/>
      <c r="BC1583" s="546"/>
      <c r="BD1583" s="548" t="s">
        <v>899</v>
      </c>
      <c r="BE1583" s="549"/>
    </row>
    <row r="1584" spans="1:57" s="536" customFormat="1" ht="64" x14ac:dyDescent="0.2">
      <c r="A1584" s="544" t="s">
        <v>781</v>
      </c>
      <c r="B1584" s="548" t="s">
        <v>2943</v>
      </c>
      <c r="C1584" s="546" t="s">
        <v>279</v>
      </c>
      <c r="D1584" s="546">
        <v>39</v>
      </c>
      <c r="E1584" s="546"/>
      <c r="F1584" s="546"/>
      <c r="G1584" s="546"/>
      <c r="H1584" s="546"/>
      <c r="I1584" s="546"/>
      <c r="J1584" s="546"/>
      <c r="K1584" s="546"/>
      <c r="L1584" s="546">
        <v>3</v>
      </c>
      <c r="M1584" s="546"/>
      <c r="N1584" s="546"/>
      <c r="O1584" s="546"/>
      <c r="P1584" s="546"/>
      <c r="Q1584" s="546"/>
      <c r="R1584" s="546"/>
      <c r="S1584" s="546"/>
      <c r="T1584" s="546"/>
      <c r="U1584" s="546"/>
      <c r="V1584" s="546"/>
      <c r="W1584" s="546"/>
      <c r="X1584" s="541">
        <v>0</v>
      </c>
      <c r="Y1584" s="547"/>
      <c r="Z1584" s="547"/>
      <c r="AA1584" s="547"/>
      <c r="AB1584" s="547"/>
      <c r="AC1584" s="547"/>
      <c r="AD1584" s="547"/>
      <c r="AE1584" s="547"/>
      <c r="AF1584" s="547"/>
      <c r="AG1584" s="547"/>
      <c r="AH1584" s="547"/>
      <c r="AI1584" s="547"/>
      <c r="AJ1584" s="547"/>
      <c r="AK1584" s="547"/>
      <c r="AL1584" s="547"/>
      <c r="AM1584" s="546"/>
      <c r="AN1584" s="546"/>
      <c r="AO1584" s="546"/>
      <c r="AP1584" s="546"/>
      <c r="AQ1584" s="546"/>
      <c r="AR1584" s="546"/>
      <c r="AS1584" s="546"/>
      <c r="AT1584" s="546"/>
      <c r="AU1584" s="546"/>
      <c r="AV1584" s="546"/>
      <c r="AW1584" s="546"/>
      <c r="AX1584" s="546"/>
      <c r="AY1584" s="546"/>
      <c r="AZ1584" s="546"/>
      <c r="BA1584" s="546"/>
      <c r="BB1584" s="546">
        <v>26</v>
      </c>
      <c r="BC1584" s="546">
        <v>10</v>
      </c>
      <c r="BD1584" s="548" t="s">
        <v>2944</v>
      </c>
      <c r="BE1584" s="549" t="s">
        <v>2945</v>
      </c>
    </row>
    <row r="1585" spans="1:57" s="536" customFormat="1" ht="32" x14ac:dyDescent="0.2">
      <c r="A1585" s="544"/>
      <c r="B1585" s="548" t="s">
        <v>2946</v>
      </c>
      <c r="C1585" s="546" t="s">
        <v>279</v>
      </c>
      <c r="D1585" s="546">
        <v>0.44999999999999996</v>
      </c>
      <c r="E1585" s="546"/>
      <c r="F1585" s="546"/>
      <c r="G1585" s="546"/>
      <c r="H1585" s="546">
        <v>0.15</v>
      </c>
      <c r="I1585" s="546">
        <v>0.15</v>
      </c>
      <c r="J1585" s="546"/>
      <c r="K1585" s="546"/>
      <c r="L1585" s="546">
        <v>0.15</v>
      </c>
      <c r="M1585" s="546"/>
      <c r="N1585" s="546"/>
      <c r="O1585" s="546"/>
      <c r="P1585" s="546"/>
      <c r="Q1585" s="546"/>
      <c r="R1585" s="546"/>
      <c r="S1585" s="546"/>
      <c r="T1585" s="546"/>
      <c r="U1585" s="546"/>
      <c r="V1585" s="546"/>
      <c r="W1585" s="546"/>
      <c r="X1585" s="541">
        <v>0</v>
      </c>
      <c r="Y1585" s="547"/>
      <c r="Z1585" s="547"/>
      <c r="AA1585" s="547"/>
      <c r="AB1585" s="547"/>
      <c r="AC1585" s="547"/>
      <c r="AD1585" s="547"/>
      <c r="AE1585" s="547"/>
      <c r="AF1585" s="547"/>
      <c r="AG1585" s="547"/>
      <c r="AH1585" s="547"/>
      <c r="AI1585" s="547"/>
      <c r="AJ1585" s="547"/>
      <c r="AK1585" s="547"/>
      <c r="AL1585" s="547"/>
      <c r="AM1585" s="546"/>
      <c r="AN1585" s="546"/>
      <c r="AO1585" s="546"/>
      <c r="AP1585" s="546"/>
      <c r="AQ1585" s="546"/>
      <c r="AR1585" s="546"/>
      <c r="AS1585" s="546"/>
      <c r="AT1585" s="546"/>
      <c r="AU1585" s="546"/>
      <c r="AV1585" s="546"/>
      <c r="AW1585" s="546"/>
      <c r="AX1585" s="546"/>
      <c r="AY1585" s="546"/>
      <c r="AZ1585" s="546"/>
      <c r="BA1585" s="546"/>
      <c r="BB1585" s="546"/>
      <c r="BC1585" s="546"/>
      <c r="BD1585" s="548" t="s">
        <v>412</v>
      </c>
      <c r="BE1585" s="549"/>
    </row>
    <row r="1586" spans="1:57" s="537" customFormat="1" x14ac:dyDescent="0.2">
      <c r="A1586" s="550" t="s">
        <v>806</v>
      </c>
      <c r="B1586" s="551" t="s">
        <v>1141</v>
      </c>
      <c r="C1586" s="541"/>
      <c r="D1586" s="541">
        <v>7.3000000000000007</v>
      </c>
      <c r="E1586" s="541">
        <v>0</v>
      </c>
      <c r="F1586" s="541"/>
      <c r="G1586" s="541">
        <v>0</v>
      </c>
      <c r="H1586" s="541">
        <v>0</v>
      </c>
      <c r="I1586" s="541">
        <v>0</v>
      </c>
      <c r="J1586" s="541">
        <v>0</v>
      </c>
      <c r="K1586" s="541">
        <v>0</v>
      </c>
      <c r="L1586" s="541">
        <v>5.15</v>
      </c>
      <c r="M1586" s="541">
        <v>0</v>
      </c>
      <c r="N1586" s="541"/>
      <c r="O1586" s="541">
        <v>0</v>
      </c>
      <c r="P1586" s="541"/>
      <c r="Q1586" s="541"/>
      <c r="R1586" s="541"/>
      <c r="S1586" s="541"/>
      <c r="T1586" s="541"/>
      <c r="U1586" s="541">
        <v>0</v>
      </c>
      <c r="V1586" s="541">
        <v>0</v>
      </c>
      <c r="W1586" s="541"/>
      <c r="X1586" s="541">
        <v>0</v>
      </c>
      <c r="Y1586" s="541">
        <v>0</v>
      </c>
      <c r="Z1586" s="541">
        <v>0</v>
      </c>
      <c r="AA1586" s="541"/>
      <c r="AB1586" s="541"/>
      <c r="AC1586" s="541">
        <v>0</v>
      </c>
      <c r="AD1586" s="541">
        <v>0</v>
      </c>
      <c r="AE1586" s="541">
        <v>0</v>
      </c>
      <c r="AF1586" s="541">
        <v>0</v>
      </c>
      <c r="AG1586" s="541"/>
      <c r="AH1586" s="541"/>
      <c r="AI1586" s="541">
        <v>0</v>
      </c>
      <c r="AJ1586" s="541"/>
      <c r="AK1586" s="541"/>
      <c r="AL1586" s="541"/>
      <c r="AM1586" s="541">
        <v>0</v>
      </c>
      <c r="AN1586" s="541">
        <v>0</v>
      </c>
      <c r="AO1586" s="541">
        <v>0</v>
      </c>
      <c r="AP1586" s="541">
        <v>0</v>
      </c>
      <c r="AQ1586" s="541"/>
      <c r="AR1586" s="541"/>
      <c r="AS1586" s="541">
        <v>0</v>
      </c>
      <c r="AT1586" s="541"/>
      <c r="AU1586" s="541">
        <v>0</v>
      </c>
      <c r="AV1586" s="541"/>
      <c r="AW1586" s="541"/>
      <c r="AX1586" s="541">
        <v>0</v>
      </c>
      <c r="AY1586" s="541">
        <v>0</v>
      </c>
      <c r="AZ1586" s="541"/>
      <c r="BA1586" s="541">
        <v>0</v>
      </c>
      <c r="BB1586" s="541">
        <v>2.15</v>
      </c>
      <c r="BC1586" s="541">
        <v>0</v>
      </c>
      <c r="BD1586" s="551"/>
      <c r="BE1586" s="542"/>
    </row>
    <row r="1587" spans="1:57" s="536" customFormat="1" x14ac:dyDescent="0.2">
      <c r="A1587" s="544" t="s">
        <v>807</v>
      </c>
      <c r="B1587" s="548" t="s">
        <v>1141</v>
      </c>
      <c r="C1587" s="546" t="s">
        <v>837</v>
      </c>
      <c r="D1587" s="546">
        <v>3</v>
      </c>
      <c r="E1587" s="546"/>
      <c r="F1587" s="546"/>
      <c r="G1587" s="546"/>
      <c r="H1587" s="546"/>
      <c r="I1587" s="546"/>
      <c r="J1587" s="546"/>
      <c r="K1587" s="546"/>
      <c r="L1587" s="546">
        <v>3</v>
      </c>
      <c r="M1587" s="546"/>
      <c r="N1587" s="546"/>
      <c r="O1587" s="546"/>
      <c r="P1587" s="546"/>
      <c r="Q1587" s="546"/>
      <c r="R1587" s="546"/>
      <c r="S1587" s="546"/>
      <c r="T1587" s="546"/>
      <c r="U1587" s="546"/>
      <c r="V1587" s="546"/>
      <c r="W1587" s="546"/>
      <c r="X1587" s="541">
        <v>0</v>
      </c>
      <c r="Y1587" s="546"/>
      <c r="Z1587" s="546"/>
      <c r="AA1587" s="546"/>
      <c r="AB1587" s="546"/>
      <c r="AC1587" s="546"/>
      <c r="AD1587" s="546"/>
      <c r="AE1587" s="546"/>
      <c r="AF1587" s="546"/>
      <c r="AG1587" s="546"/>
      <c r="AH1587" s="546"/>
      <c r="AI1587" s="546"/>
      <c r="AJ1587" s="546"/>
      <c r="AK1587" s="546"/>
      <c r="AL1587" s="546"/>
      <c r="AM1587" s="546"/>
      <c r="AN1587" s="546"/>
      <c r="AO1587" s="546"/>
      <c r="AP1587" s="546"/>
      <c r="AQ1587" s="546"/>
      <c r="AR1587" s="546"/>
      <c r="AS1587" s="546"/>
      <c r="AT1587" s="546"/>
      <c r="AU1587" s="546"/>
      <c r="AV1587" s="546"/>
      <c r="AW1587" s="546"/>
      <c r="AX1587" s="546"/>
      <c r="AY1587" s="546"/>
      <c r="AZ1587" s="546"/>
      <c r="BA1587" s="546"/>
      <c r="BB1587" s="546"/>
      <c r="BC1587" s="546"/>
      <c r="BD1587" s="548" t="s">
        <v>972</v>
      </c>
      <c r="BE1587" s="549" t="s">
        <v>2947</v>
      </c>
    </row>
    <row r="1588" spans="1:57" s="536" customFormat="1" x14ac:dyDescent="0.2">
      <c r="A1588" s="544" t="s">
        <v>809</v>
      </c>
      <c r="B1588" s="548" t="s">
        <v>2948</v>
      </c>
      <c r="C1588" s="546" t="s">
        <v>837</v>
      </c>
      <c r="D1588" s="546">
        <v>2.15</v>
      </c>
      <c r="E1588" s="546"/>
      <c r="F1588" s="546"/>
      <c r="G1588" s="546"/>
      <c r="H1588" s="546"/>
      <c r="I1588" s="546"/>
      <c r="J1588" s="546"/>
      <c r="K1588" s="546"/>
      <c r="L1588" s="546"/>
      <c r="M1588" s="546"/>
      <c r="N1588" s="546"/>
      <c r="O1588" s="546"/>
      <c r="P1588" s="546"/>
      <c r="Q1588" s="546"/>
      <c r="R1588" s="546"/>
      <c r="S1588" s="546"/>
      <c r="T1588" s="546"/>
      <c r="U1588" s="546"/>
      <c r="V1588" s="546"/>
      <c r="W1588" s="546"/>
      <c r="X1588" s="541">
        <v>0</v>
      </c>
      <c r="Y1588" s="546"/>
      <c r="Z1588" s="546"/>
      <c r="AA1588" s="546"/>
      <c r="AB1588" s="546"/>
      <c r="AC1588" s="546"/>
      <c r="AD1588" s="546"/>
      <c r="AE1588" s="546"/>
      <c r="AF1588" s="546"/>
      <c r="AG1588" s="546"/>
      <c r="AH1588" s="546"/>
      <c r="AI1588" s="546"/>
      <c r="AJ1588" s="546"/>
      <c r="AK1588" s="546"/>
      <c r="AL1588" s="546"/>
      <c r="AM1588" s="546"/>
      <c r="AN1588" s="546"/>
      <c r="AO1588" s="546"/>
      <c r="AP1588" s="546"/>
      <c r="AQ1588" s="546"/>
      <c r="AR1588" s="546"/>
      <c r="AS1588" s="546"/>
      <c r="AT1588" s="546"/>
      <c r="AU1588" s="546"/>
      <c r="AV1588" s="546"/>
      <c r="AW1588" s="546"/>
      <c r="AX1588" s="546"/>
      <c r="AY1588" s="546"/>
      <c r="AZ1588" s="546"/>
      <c r="BA1588" s="546"/>
      <c r="BB1588" s="546">
        <v>2.15</v>
      </c>
      <c r="BC1588" s="546"/>
      <c r="BD1588" s="548" t="s">
        <v>972</v>
      </c>
      <c r="BE1588" s="549" t="s">
        <v>2947</v>
      </c>
    </row>
    <row r="1589" spans="1:57" s="536" customFormat="1" x14ac:dyDescent="0.2">
      <c r="A1589" s="544" t="s">
        <v>810</v>
      </c>
      <c r="B1589" s="548" t="s">
        <v>1141</v>
      </c>
      <c r="C1589" s="546" t="s">
        <v>837</v>
      </c>
      <c r="D1589" s="546">
        <v>2.15</v>
      </c>
      <c r="E1589" s="546"/>
      <c r="F1589" s="546"/>
      <c r="G1589" s="546"/>
      <c r="H1589" s="546"/>
      <c r="I1589" s="546"/>
      <c r="J1589" s="546"/>
      <c r="K1589" s="546"/>
      <c r="L1589" s="546">
        <v>2.15</v>
      </c>
      <c r="M1589" s="546"/>
      <c r="N1589" s="546"/>
      <c r="O1589" s="546"/>
      <c r="P1589" s="546"/>
      <c r="Q1589" s="546"/>
      <c r="R1589" s="546"/>
      <c r="S1589" s="546"/>
      <c r="T1589" s="546"/>
      <c r="U1589" s="546"/>
      <c r="V1589" s="546"/>
      <c r="W1589" s="546"/>
      <c r="X1589" s="541">
        <v>0</v>
      </c>
      <c r="Y1589" s="546"/>
      <c r="Z1589" s="546"/>
      <c r="AA1589" s="546"/>
      <c r="AB1589" s="546"/>
      <c r="AC1589" s="546"/>
      <c r="AD1589" s="546"/>
      <c r="AE1589" s="546"/>
      <c r="AF1589" s="546"/>
      <c r="AG1589" s="546"/>
      <c r="AH1589" s="546"/>
      <c r="AI1589" s="546"/>
      <c r="AJ1589" s="546"/>
      <c r="AK1589" s="546"/>
      <c r="AL1589" s="546"/>
      <c r="AM1589" s="546"/>
      <c r="AN1589" s="546"/>
      <c r="AO1589" s="546"/>
      <c r="AP1589" s="546"/>
      <c r="AQ1589" s="546"/>
      <c r="AR1589" s="546"/>
      <c r="AS1589" s="546"/>
      <c r="AT1589" s="546"/>
      <c r="AU1589" s="546"/>
      <c r="AV1589" s="546"/>
      <c r="AW1589" s="546"/>
      <c r="AX1589" s="546"/>
      <c r="AY1589" s="546"/>
      <c r="AZ1589" s="546"/>
      <c r="BA1589" s="546"/>
      <c r="BB1589" s="546"/>
      <c r="BC1589" s="546"/>
      <c r="BD1589" s="548" t="s">
        <v>878</v>
      </c>
      <c r="BE1589" s="549" t="s">
        <v>2949</v>
      </c>
    </row>
    <row r="1590" spans="1:57" s="536" customFormat="1" x14ac:dyDescent="0.2">
      <c r="A1590" s="550" t="s">
        <v>816</v>
      </c>
      <c r="B1590" s="539" t="s">
        <v>2950</v>
      </c>
      <c r="C1590" s="541"/>
      <c r="D1590" s="541"/>
      <c r="E1590" s="541">
        <v>0</v>
      </c>
      <c r="F1590" s="541"/>
      <c r="G1590" s="541">
        <v>0</v>
      </c>
      <c r="H1590" s="541">
        <v>0</v>
      </c>
      <c r="I1590" s="541">
        <v>0</v>
      </c>
      <c r="J1590" s="541">
        <v>0</v>
      </c>
      <c r="K1590" s="541">
        <v>0</v>
      </c>
      <c r="L1590" s="541">
        <v>0</v>
      </c>
      <c r="M1590" s="541">
        <v>0</v>
      </c>
      <c r="N1590" s="541"/>
      <c r="O1590" s="541">
        <v>0</v>
      </c>
      <c r="P1590" s="541"/>
      <c r="Q1590" s="541"/>
      <c r="R1590" s="541"/>
      <c r="S1590" s="541"/>
      <c r="T1590" s="541"/>
      <c r="U1590" s="541">
        <v>0</v>
      </c>
      <c r="V1590" s="541">
        <v>0</v>
      </c>
      <c r="W1590" s="541"/>
      <c r="X1590" s="541">
        <v>0</v>
      </c>
      <c r="Y1590" s="541">
        <v>0</v>
      </c>
      <c r="Z1590" s="541">
        <v>0</v>
      </c>
      <c r="AA1590" s="541"/>
      <c r="AB1590" s="541"/>
      <c r="AC1590" s="541">
        <v>0</v>
      </c>
      <c r="AD1590" s="541">
        <v>0</v>
      </c>
      <c r="AE1590" s="541">
        <v>0</v>
      </c>
      <c r="AF1590" s="541">
        <v>0</v>
      </c>
      <c r="AG1590" s="541"/>
      <c r="AH1590" s="541"/>
      <c r="AI1590" s="541">
        <v>0</v>
      </c>
      <c r="AJ1590" s="541"/>
      <c r="AK1590" s="541"/>
      <c r="AL1590" s="541"/>
      <c r="AM1590" s="541">
        <v>0</v>
      </c>
      <c r="AN1590" s="541">
        <v>0</v>
      </c>
      <c r="AO1590" s="541">
        <v>0</v>
      </c>
      <c r="AP1590" s="541">
        <v>0</v>
      </c>
      <c r="AQ1590" s="541"/>
      <c r="AR1590" s="541"/>
      <c r="AS1590" s="541">
        <v>0</v>
      </c>
      <c r="AT1590" s="541"/>
      <c r="AU1590" s="541">
        <v>0</v>
      </c>
      <c r="AV1590" s="541"/>
      <c r="AW1590" s="541"/>
      <c r="AX1590" s="541">
        <v>0</v>
      </c>
      <c r="AY1590" s="541">
        <v>0</v>
      </c>
      <c r="AZ1590" s="541"/>
      <c r="BA1590" s="541">
        <v>0</v>
      </c>
      <c r="BB1590" s="541">
        <v>0</v>
      </c>
      <c r="BC1590" s="541">
        <v>0</v>
      </c>
      <c r="BD1590" s="551"/>
      <c r="BE1590" s="542"/>
    </row>
    <row r="1591" spans="1:57" s="536" customFormat="1" x14ac:dyDescent="0.2">
      <c r="A1591" s="544" t="s">
        <v>817</v>
      </c>
      <c r="B1591" s="545"/>
      <c r="C1591" s="546"/>
      <c r="D1591" s="546"/>
      <c r="E1591" s="546"/>
      <c r="F1591" s="546"/>
      <c r="G1591" s="546"/>
      <c r="H1591" s="546"/>
      <c r="I1591" s="546"/>
      <c r="J1591" s="546"/>
      <c r="K1591" s="546"/>
      <c r="L1591" s="570"/>
      <c r="M1591" s="546">
        <v>0</v>
      </c>
      <c r="N1591" s="546"/>
      <c r="O1591" s="546">
        <v>0</v>
      </c>
      <c r="P1591" s="546"/>
      <c r="Q1591" s="546"/>
      <c r="R1591" s="546"/>
      <c r="S1591" s="546"/>
      <c r="T1591" s="546"/>
      <c r="U1591" s="546">
        <v>0</v>
      </c>
      <c r="V1591" s="546">
        <v>0</v>
      </c>
      <c r="W1591" s="546"/>
      <c r="X1591" s="541">
        <v>0</v>
      </c>
      <c r="Y1591" s="547">
        <v>0</v>
      </c>
      <c r="Z1591" s="547">
        <v>0</v>
      </c>
      <c r="AA1591" s="547"/>
      <c r="AB1591" s="547"/>
      <c r="AC1591" s="547">
        <v>0</v>
      </c>
      <c r="AD1591" s="547"/>
      <c r="AE1591" s="547">
        <v>0</v>
      </c>
      <c r="AF1591" s="547">
        <v>0</v>
      </c>
      <c r="AG1591" s="547"/>
      <c r="AH1591" s="547"/>
      <c r="AI1591" s="547"/>
      <c r="AJ1591" s="547"/>
      <c r="AK1591" s="547"/>
      <c r="AL1591" s="547"/>
      <c r="AM1591" s="546">
        <v>0</v>
      </c>
      <c r="AN1591" s="546">
        <v>0</v>
      </c>
      <c r="AO1591" s="546">
        <v>0</v>
      </c>
      <c r="AP1591" s="546"/>
      <c r="AQ1591" s="546"/>
      <c r="AR1591" s="546"/>
      <c r="AS1591" s="546">
        <v>0</v>
      </c>
      <c r="AT1591" s="546"/>
      <c r="AU1591" s="546">
        <v>0</v>
      </c>
      <c r="AV1591" s="546"/>
      <c r="AW1591" s="546"/>
      <c r="AX1591" s="546">
        <v>0</v>
      </c>
      <c r="AY1591" s="546">
        <v>0</v>
      </c>
      <c r="AZ1591" s="546"/>
      <c r="BA1591" s="546">
        <v>0</v>
      </c>
      <c r="BB1591" s="546">
        <v>0</v>
      </c>
      <c r="BC1591" s="546"/>
      <c r="BD1591" s="548"/>
      <c r="BE1591" s="549"/>
    </row>
    <row r="1592" spans="1:57" s="537" customFormat="1" x14ac:dyDescent="0.2">
      <c r="A1592" s="550" t="s">
        <v>820</v>
      </c>
      <c r="B1592" s="551" t="s">
        <v>2951</v>
      </c>
      <c r="C1592" s="541"/>
      <c r="D1592" s="541">
        <v>215</v>
      </c>
      <c r="E1592" s="541">
        <v>0</v>
      </c>
      <c r="F1592" s="541"/>
      <c r="G1592" s="541">
        <v>0</v>
      </c>
      <c r="H1592" s="541">
        <v>0</v>
      </c>
      <c r="I1592" s="541">
        <v>0</v>
      </c>
      <c r="J1592" s="541">
        <v>0</v>
      </c>
      <c r="K1592" s="541">
        <v>0</v>
      </c>
      <c r="L1592" s="541">
        <v>150</v>
      </c>
      <c r="M1592" s="541">
        <v>0</v>
      </c>
      <c r="N1592" s="541"/>
      <c r="O1592" s="541">
        <v>0</v>
      </c>
      <c r="P1592" s="541"/>
      <c r="Q1592" s="541"/>
      <c r="R1592" s="541"/>
      <c r="S1592" s="541"/>
      <c r="T1592" s="541"/>
      <c r="U1592" s="541">
        <v>0</v>
      </c>
      <c r="V1592" s="541">
        <v>0</v>
      </c>
      <c r="W1592" s="541"/>
      <c r="X1592" s="541">
        <v>0</v>
      </c>
      <c r="Y1592" s="541">
        <v>0</v>
      </c>
      <c r="Z1592" s="541">
        <v>0</v>
      </c>
      <c r="AA1592" s="541"/>
      <c r="AB1592" s="541"/>
      <c r="AC1592" s="541">
        <v>0</v>
      </c>
      <c r="AD1592" s="541">
        <v>0</v>
      </c>
      <c r="AE1592" s="541">
        <v>0</v>
      </c>
      <c r="AF1592" s="541">
        <v>0</v>
      </c>
      <c r="AG1592" s="541"/>
      <c r="AH1592" s="541"/>
      <c r="AI1592" s="541">
        <v>0</v>
      </c>
      <c r="AJ1592" s="541"/>
      <c r="AK1592" s="541"/>
      <c r="AL1592" s="541"/>
      <c r="AM1592" s="541">
        <v>0</v>
      </c>
      <c r="AN1592" s="541">
        <v>0</v>
      </c>
      <c r="AO1592" s="541">
        <v>0</v>
      </c>
      <c r="AP1592" s="541">
        <v>0</v>
      </c>
      <c r="AQ1592" s="541"/>
      <c r="AR1592" s="541"/>
      <c r="AS1592" s="541">
        <v>0</v>
      </c>
      <c r="AT1592" s="541"/>
      <c r="AU1592" s="541">
        <v>0</v>
      </c>
      <c r="AV1592" s="541"/>
      <c r="AW1592" s="541"/>
      <c r="AX1592" s="541">
        <v>0</v>
      </c>
      <c r="AY1592" s="541">
        <v>0</v>
      </c>
      <c r="AZ1592" s="541"/>
      <c r="BA1592" s="541">
        <v>5</v>
      </c>
      <c r="BB1592" s="541">
        <v>60</v>
      </c>
      <c r="BC1592" s="541">
        <v>0</v>
      </c>
      <c r="BD1592" s="551"/>
      <c r="BE1592" s="542"/>
    </row>
    <row r="1593" spans="1:57" s="536" customFormat="1" x14ac:dyDescent="0.2">
      <c r="A1593" s="544" t="s">
        <v>821</v>
      </c>
      <c r="B1593" s="548" t="s">
        <v>293</v>
      </c>
      <c r="C1593" s="546" t="s">
        <v>831</v>
      </c>
      <c r="D1593" s="546">
        <v>215</v>
      </c>
      <c r="E1593" s="546"/>
      <c r="F1593" s="546"/>
      <c r="G1593" s="546"/>
      <c r="H1593" s="546"/>
      <c r="I1593" s="546"/>
      <c r="J1593" s="546"/>
      <c r="K1593" s="546"/>
      <c r="L1593" s="546">
        <v>150</v>
      </c>
      <c r="M1593" s="546"/>
      <c r="N1593" s="546"/>
      <c r="O1593" s="546"/>
      <c r="P1593" s="546"/>
      <c r="Q1593" s="546"/>
      <c r="R1593" s="546"/>
      <c r="S1593" s="546"/>
      <c r="T1593" s="546"/>
      <c r="U1593" s="546"/>
      <c r="V1593" s="546"/>
      <c r="W1593" s="546"/>
      <c r="X1593" s="541">
        <v>0</v>
      </c>
      <c r="Y1593" s="547"/>
      <c r="Z1593" s="547"/>
      <c r="AA1593" s="547"/>
      <c r="AB1593" s="547"/>
      <c r="AC1593" s="547"/>
      <c r="AD1593" s="547"/>
      <c r="AE1593" s="547"/>
      <c r="AF1593" s="547"/>
      <c r="AG1593" s="547"/>
      <c r="AH1593" s="547"/>
      <c r="AI1593" s="547"/>
      <c r="AJ1593" s="547"/>
      <c r="AK1593" s="547"/>
      <c r="AL1593" s="547"/>
      <c r="AM1593" s="546"/>
      <c r="AN1593" s="546"/>
      <c r="AO1593" s="546"/>
      <c r="AP1593" s="546"/>
      <c r="AQ1593" s="546"/>
      <c r="AR1593" s="546"/>
      <c r="AS1593" s="546"/>
      <c r="AT1593" s="546"/>
      <c r="AU1593" s="546"/>
      <c r="AV1593" s="546"/>
      <c r="AW1593" s="546"/>
      <c r="AX1593" s="546"/>
      <c r="AY1593" s="546"/>
      <c r="AZ1593" s="546"/>
      <c r="BA1593" s="546">
        <v>5</v>
      </c>
      <c r="BB1593" s="546">
        <v>60</v>
      </c>
      <c r="BC1593" s="546"/>
      <c r="BD1593" s="548"/>
      <c r="BE1593" s="549"/>
    </row>
    <row r="1594" spans="1:57" s="537" customFormat="1" x14ac:dyDescent="0.2">
      <c r="A1594" s="550" t="s">
        <v>830</v>
      </c>
      <c r="B1594" s="551" t="s">
        <v>827</v>
      </c>
      <c r="C1594" s="541"/>
      <c r="D1594" s="541">
        <v>720</v>
      </c>
      <c r="E1594" s="541">
        <v>0</v>
      </c>
      <c r="F1594" s="541"/>
      <c r="G1594" s="541">
        <v>0</v>
      </c>
      <c r="H1594" s="541">
        <v>0</v>
      </c>
      <c r="I1594" s="541">
        <v>0</v>
      </c>
      <c r="J1594" s="541">
        <v>0</v>
      </c>
      <c r="K1594" s="541">
        <v>0</v>
      </c>
      <c r="L1594" s="541">
        <v>0</v>
      </c>
      <c r="M1594" s="541">
        <v>0</v>
      </c>
      <c r="N1594" s="541"/>
      <c r="O1594" s="541">
        <v>0</v>
      </c>
      <c r="P1594" s="541"/>
      <c r="Q1594" s="541"/>
      <c r="R1594" s="541"/>
      <c r="S1594" s="541"/>
      <c r="T1594" s="541"/>
      <c r="U1594" s="541">
        <v>0</v>
      </c>
      <c r="V1594" s="541">
        <v>0</v>
      </c>
      <c r="W1594" s="541"/>
      <c r="X1594" s="541">
        <v>0</v>
      </c>
      <c r="Y1594" s="541">
        <v>0</v>
      </c>
      <c r="Z1594" s="541">
        <v>0</v>
      </c>
      <c r="AA1594" s="541"/>
      <c r="AB1594" s="541"/>
      <c r="AC1594" s="541">
        <v>0</v>
      </c>
      <c r="AD1594" s="541">
        <v>0</v>
      </c>
      <c r="AE1594" s="541">
        <v>0</v>
      </c>
      <c r="AF1594" s="541">
        <v>0</v>
      </c>
      <c r="AG1594" s="541"/>
      <c r="AH1594" s="541"/>
      <c r="AI1594" s="541">
        <v>0</v>
      </c>
      <c r="AJ1594" s="541"/>
      <c r="AK1594" s="541"/>
      <c r="AL1594" s="541"/>
      <c r="AM1594" s="541">
        <v>0</v>
      </c>
      <c r="AN1594" s="541">
        <v>0</v>
      </c>
      <c r="AO1594" s="541">
        <v>0</v>
      </c>
      <c r="AP1594" s="541">
        <v>0</v>
      </c>
      <c r="AQ1594" s="541"/>
      <c r="AR1594" s="541"/>
      <c r="AS1594" s="541">
        <v>0</v>
      </c>
      <c r="AT1594" s="541"/>
      <c r="AU1594" s="541">
        <v>0</v>
      </c>
      <c r="AV1594" s="541"/>
      <c r="AW1594" s="541"/>
      <c r="AX1594" s="541">
        <v>0</v>
      </c>
      <c r="AY1594" s="541">
        <v>0</v>
      </c>
      <c r="AZ1594" s="541"/>
      <c r="BA1594" s="541">
        <v>0</v>
      </c>
      <c r="BB1594" s="541">
        <v>660</v>
      </c>
      <c r="BC1594" s="541">
        <v>60</v>
      </c>
      <c r="BD1594" s="551"/>
      <c r="BE1594" s="542"/>
    </row>
    <row r="1595" spans="1:57" s="536" customFormat="1" ht="64" x14ac:dyDescent="0.2">
      <c r="A1595" s="544"/>
      <c r="B1595" s="548" t="s">
        <v>1947</v>
      </c>
      <c r="C1595" s="546" t="s">
        <v>1946</v>
      </c>
      <c r="D1595" s="546">
        <v>720</v>
      </c>
      <c r="E1595" s="546"/>
      <c r="F1595" s="546"/>
      <c r="G1595" s="546"/>
      <c r="H1595" s="546"/>
      <c r="I1595" s="546"/>
      <c r="J1595" s="546"/>
      <c r="K1595" s="546"/>
      <c r="L1595" s="546"/>
      <c r="M1595" s="546"/>
      <c r="N1595" s="546"/>
      <c r="O1595" s="546"/>
      <c r="P1595" s="546"/>
      <c r="Q1595" s="546"/>
      <c r="R1595" s="546"/>
      <c r="S1595" s="546"/>
      <c r="T1595" s="546"/>
      <c r="U1595" s="546"/>
      <c r="V1595" s="546"/>
      <c r="W1595" s="546"/>
      <c r="X1595" s="541">
        <v>0</v>
      </c>
      <c r="Y1595" s="546"/>
      <c r="Z1595" s="546"/>
      <c r="AA1595" s="546"/>
      <c r="AB1595" s="546"/>
      <c r="AC1595" s="546"/>
      <c r="AD1595" s="546"/>
      <c r="AE1595" s="546"/>
      <c r="AF1595" s="546"/>
      <c r="AG1595" s="546"/>
      <c r="AH1595" s="546"/>
      <c r="AI1595" s="546"/>
      <c r="AJ1595" s="546"/>
      <c r="AK1595" s="546"/>
      <c r="AL1595" s="546"/>
      <c r="AM1595" s="546"/>
      <c r="AN1595" s="546"/>
      <c r="AO1595" s="546"/>
      <c r="AP1595" s="546"/>
      <c r="AQ1595" s="546"/>
      <c r="AR1595" s="546"/>
      <c r="AS1595" s="546"/>
      <c r="AT1595" s="546"/>
      <c r="AU1595" s="546"/>
      <c r="AV1595" s="546"/>
      <c r="AW1595" s="546"/>
      <c r="AX1595" s="546"/>
      <c r="AY1595" s="546"/>
      <c r="AZ1595" s="546"/>
      <c r="BA1595" s="546"/>
      <c r="BB1595" s="546">
        <v>660</v>
      </c>
      <c r="BC1595" s="546">
        <v>60</v>
      </c>
      <c r="BD1595" s="548" t="s">
        <v>2952</v>
      </c>
      <c r="BE1595" s="549"/>
    </row>
    <row r="1596" spans="1:57" s="536" customFormat="1" x14ac:dyDescent="0.2">
      <c r="A1596" s="550" t="s">
        <v>833</v>
      </c>
      <c r="B1596" s="539" t="s">
        <v>1140</v>
      </c>
      <c r="C1596" s="541"/>
      <c r="D1596" s="541"/>
      <c r="E1596" s="541">
        <v>0</v>
      </c>
      <c r="F1596" s="541"/>
      <c r="G1596" s="541">
        <v>0</v>
      </c>
      <c r="H1596" s="541">
        <v>0</v>
      </c>
      <c r="I1596" s="541">
        <v>0</v>
      </c>
      <c r="J1596" s="541">
        <v>0</v>
      </c>
      <c r="K1596" s="541">
        <v>0</v>
      </c>
      <c r="L1596" s="541">
        <v>0</v>
      </c>
      <c r="M1596" s="541">
        <v>0</v>
      </c>
      <c r="N1596" s="541"/>
      <c r="O1596" s="541">
        <v>0</v>
      </c>
      <c r="P1596" s="541"/>
      <c r="Q1596" s="541"/>
      <c r="R1596" s="541"/>
      <c r="S1596" s="541"/>
      <c r="T1596" s="541"/>
      <c r="U1596" s="541">
        <v>0</v>
      </c>
      <c r="V1596" s="541">
        <v>0</v>
      </c>
      <c r="W1596" s="541"/>
      <c r="X1596" s="541">
        <v>0</v>
      </c>
      <c r="Y1596" s="541">
        <v>0</v>
      </c>
      <c r="Z1596" s="541">
        <v>0</v>
      </c>
      <c r="AA1596" s="541"/>
      <c r="AB1596" s="541"/>
      <c r="AC1596" s="541">
        <v>0</v>
      </c>
      <c r="AD1596" s="541">
        <v>0</v>
      </c>
      <c r="AE1596" s="541">
        <v>0</v>
      </c>
      <c r="AF1596" s="541">
        <v>0</v>
      </c>
      <c r="AG1596" s="541"/>
      <c r="AH1596" s="541"/>
      <c r="AI1596" s="541">
        <v>0</v>
      </c>
      <c r="AJ1596" s="541"/>
      <c r="AK1596" s="541"/>
      <c r="AL1596" s="541"/>
      <c r="AM1596" s="541">
        <v>0</v>
      </c>
      <c r="AN1596" s="541">
        <v>0</v>
      </c>
      <c r="AO1596" s="541">
        <v>0</v>
      </c>
      <c r="AP1596" s="541">
        <v>0</v>
      </c>
      <c r="AQ1596" s="541"/>
      <c r="AR1596" s="541"/>
      <c r="AS1596" s="541">
        <v>0</v>
      </c>
      <c r="AT1596" s="541"/>
      <c r="AU1596" s="541">
        <v>0</v>
      </c>
      <c r="AV1596" s="541"/>
      <c r="AW1596" s="541"/>
      <c r="AX1596" s="541">
        <v>0</v>
      </c>
      <c r="AY1596" s="541">
        <v>0</v>
      </c>
      <c r="AZ1596" s="541"/>
      <c r="BA1596" s="541">
        <v>0</v>
      </c>
      <c r="BB1596" s="541">
        <v>0</v>
      </c>
      <c r="BC1596" s="541">
        <v>0</v>
      </c>
      <c r="BD1596" s="551"/>
      <c r="BE1596" s="542"/>
    </row>
    <row r="1597" spans="1:57" s="536" customFormat="1" x14ac:dyDescent="0.2">
      <c r="A1597" s="544" t="s">
        <v>835</v>
      </c>
      <c r="B1597" s="545"/>
      <c r="C1597" s="546"/>
      <c r="D1597" s="546"/>
      <c r="E1597" s="546"/>
      <c r="F1597" s="546"/>
      <c r="G1597" s="546"/>
      <c r="H1597" s="546"/>
      <c r="I1597" s="546"/>
      <c r="J1597" s="546"/>
      <c r="K1597" s="546"/>
      <c r="L1597" s="546"/>
      <c r="M1597" s="546"/>
      <c r="N1597" s="546"/>
      <c r="O1597" s="546"/>
      <c r="P1597" s="546"/>
      <c r="Q1597" s="546"/>
      <c r="R1597" s="546"/>
      <c r="S1597" s="546"/>
      <c r="T1597" s="546"/>
      <c r="U1597" s="546"/>
      <c r="V1597" s="546"/>
      <c r="W1597" s="546"/>
      <c r="X1597" s="546">
        <v>0</v>
      </c>
      <c r="Y1597" s="547"/>
      <c r="Z1597" s="547"/>
      <c r="AA1597" s="547"/>
      <c r="AB1597" s="547"/>
      <c r="AC1597" s="547"/>
      <c r="AD1597" s="547"/>
      <c r="AE1597" s="547"/>
      <c r="AF1597" s="547"/>
      <c r="AG1597" s="547"/>
      <c r="AH1597" s="547"/>
      <c r="AI1597" s="547"/>
      <c r="AJ1597" s="547"/>
      <c r="AK1597" s="547"/>
      <c r="AL1597" s="547"/>
      <c r="AM1597" s="546"/>
      <c r="AN1597" s="546"/>
      <c r="AO1597" s="546"/>
      <c r="AP1597" s="546"/>
      <c r="AQ1597" s="546"/>
      <c r="AR1597" s="546"/>
      <c r="AS1597" s="546"/>
      <c r="AT1597" s="546"/>
      <c r="AU1597" s="546"/>
      <c r="AV1597" s="546"/>
      <c r="AW1597" s="546"/>
      <c r="AX1597" s="546"/>
      <c r="AY1597" s="546"/>
      <c r="AZ1597" s="546"/>
      <c r="BA1597" s="546"/>
      <c r="BB1597" s="546"/>
      <c r="BC1597" s="546"/>
      <c r="BD1597" s="548"/>
      <c r="BE1597" s="549"/>
    </row>
    <row r="1598" spans="1:57" s="536" customFormat="1" x14ac:dyDescent="0.2">
      <c r="A1598" s="550" t="s">
        <v>836</v>
      </c>
      <c r="B1598" s="539" t="s">
        <v>1144</v>
      </c>
      <c r="C1598" s="541"/>
      <c r="D1598" s="541"/>
      <c r="E1598" s="541">
        <v>0</v>
      </c>
      <c r="F1598" s="541"/>
      <c r="G1598" s="541">
        <v>0</v>
      </c>
      <c r="H1598" s="541">
        <v>0</v>
      </c>
      <c r="I1598" s="541">
        <v>0</v>
      </c>
      <c r="J1598" s="541">
        <v>0</v>
      </c>
      <c r="K1598" s="541">
        <v>0</v>
      </c>
      <c r="L1598" s="541">
        <v>0</v>
      </c>
      <c r="M1598" s="541">
        <v>0</v>
      </c>
      <c r="N1598" s="541"/>
      <c r="O1598" s="541">
        <v>0</v>
      </c>
      <c r="P1598" s="541"/>
      <c r="Q1598" s="541"/>
      <c r="R1598" s="541"/>
      <c r="S1598" s="541"/>
      <c r="T1598" s="541"/>
      <c r="U1598" s="541">
        <v>0</v>
      </c>
      <c r="V1598" s="541">
        <v>0</v>
      </c>
      <c r="W1598" s="541"/>
      <c r="X1598" s="541">
        <v>0</v>
      </c>
      <c r="Y1598" s="541">
        <v>0</v>
      </c>
      <c r="Z1598" s="541">
        <v>0</v>
      </c>
      <c r="AA1598" s="541"/>
      <c r="AB1598" s="541"/>
      <c r="AC1598" s="541">
        <v>0</v>
      </c>
      <c r="AD1598" s="541">
        <v>0</v>
      </c>
      <c r="AE1598" s="541">
        <v>0</v>
      </c>
      <c r="AF1598" s="541">
        <v>0</v>
      </c>
      <c r="AG1598" s="541"/>
      <c r="AH1598" s="541"/>
      <c r="AI1598" s="541"/>
      <c r="AJ1598" s="541"/>
      <c r="AK1598" s="541"/>
      <c r="AL1598" s="541"/>
      <c r="AM1598" s="541">
        <v>0</v>
      </c>
      <c r="AN1598" s="541">
        <v>0</v>
      </c>
      <c r="AO1598" s="541">
        <v>0</v>
      </c>
      <c r="AP1598" s="541"/>
      <c r="AQ1598" s="541"/>
      <c r="AR1598" s="541"/>
      <c r="AS1598" s="541">
        <v>0</v>
      </c>
      <c r="AT1598" s="541"/>
      <c r="AU1598" s="541">
        <v>0</v>
      </c>
      <c r="AV1598" s="541"/>
      <c r="AW1598" s="541"/>
      <c r="AX1598" s="541">
        <v>0</v>
      </c>
      <c r="AY1598" s="541">
        <v>0</v>
      </c>
      <c r="AZ1598" s="541"/>
      <c r="BA1598" s="541">
        <v>0</v>
      </c>
      <c r="BB1598" s="541">
        <v>0</v>
      </c>
      <c r="BC1598" s="541"/>
      <c r="BD1598" s="551"/>
      <c r="BE1598" s="542"/>
    </row>
    <row r="1599" spans="1:57" s="536" customFormat="1" x14ac:dyDescent="0.2">
      <c r="A1599" s="544" t="s">
        <v>838</v>
      </c>
      <c r="B1599" s="545"/>
      <c r="C1599" s="546"/>
      <c r="D1599" s="546"/>
      <c r="E1599" s="546"/>
      <c r="F1599" s="546"/>
      <c r="G1599" s="546"/>
      <c r="H1599" s="546"/>
      <c r="I1599" s="546"/>
      <c r="J1599" s="546"/>
      <c r="K1599" s="546"/>
      <c r="L1599" s="546"/>
      <c r="M1599" s="546"/>
      <c r="N1599" s="546"/>
      <c r="O1599" s="546"/>
      <c r="P1599" s="546"/>
      <c r="Q1599" s="546"/>
      <c r="R1599" s="546"/>
      <c r="S1599" s="546"/>
      <c r="T1599" s="546"/>
      <c r="U1599" s="546"/>
      <c r="V1599" s="546"/>
      <c r="W1599" s="546"/>
      <c r="X1599" s="541">
        <v>0</v>
      </c>
      <c r="Y1599" s="547"/>
      <c r="Z1599" s="547"/>
      <c r="AA1599" s="547"/>
      <c r="AB1599" s="547"/>
      <c r="AC1599" s="547"/>
      <c r="AD1599" s="547"/>
      <c r="AE1599" s="547"/>
      <c r="AF1599" s="547"/>
      <c r="AG1599" s="547"/>
      <c r="AH1599" s="547"/>
      <c r="AI1599" s="547"/>
      <c r="AJ1599" s="547"/>
      <c r="AK1599" s="547"/>
      <c r="AL1599" s="547"/>
      <c r="AM1599" s="546"/>
      <c r="AN1599" s="546"/>
      <c r="AO1599" s="546"/>
      <c r="AP1599" s="546"/>
      <c r="AQ1599" s="546"/>
      <c r="AR1599" s="546"/>
      <c r="AS1599" s="546"/>
      <c r="AT1599" s="546"/>
      <c r="AU1599" s="546"/>
      <c r="AV1599" s="546"/>
      <c r="AW1599" s="546"/>
      <c r="AX1599" s="546"/>
      <c r="AY1599" s="546"/>
      <c r="AZ1599" s="546"/>
      <c r="BA1599" s="546"/>
      <c r="BB1599" s="546"/>
      <c r="BC1599" s="546"/>
      <c r="BD1599" s="548"/>
      <c r="BE1599" s="549"/>
    </row>
    <row r="1600" spans="1:57" s="536" customFormat="1" x14ac:dyDescent="0.2">
      <c r="A1600" s="550" t="s">
        <v>833</v>
      </c>
      <c r="B1600" s="539" t="s">
        <v>2953</v>
      </c>
      <c r="C1600" s="541"/>
      <c r="D1600" s="541">
        <v>139.22</v>
      </c>
      <c r="E1600" s="541">
        <v>0</v>
      </c>
      <c r="F1600" s="541"/>
      <c r="G1600" s="541">
        <v>0</v>
      </c>
      <c r="H1600" s="541">
        <v>3.5</v>
      </c>
      <c r="I1600" s="541">
        <v>0</v>
      </c>
      <c r="J1600" s="541">
        <v>8</v>
      </c>
      <c r="K1600" s="541">
        <v>0</v>
      </c>
      <c r="L1600" s="541">
        <v>126.9</v>
      </c>
      <c r="M1600" s="541">
        <v>0</v>
      </c>
      <c r="N1600" s="541"/>
      <c r="O1600" s="541">
        <v>0</v>
      </c>
      <c r="P1600" s="541"/>
      <c r="Q1600" s="541"/>
      <c r="R1600" s="541"/>
      <c r="S1600" s="541"/>
      <c r="T1600" s="541"/>
      <c r="U1600" s="541">
        <v>0</v>
      </c>
      <c r="V1600" s="541">
        <v>0</v>
      </c>
      <c r="W1600" s="541"/>
      <c r="X1600" s="541">
        <v>0</v>
      </c>
      <c r="Y1600" s="541">
        <v>0</v>
      </c>
      <c r="Z1600" s="541">
        <v>0</v>
      </c>
      <c r="AA1600" s="541"/>
      <c r="AB1600" s="541"/>
      <c r="AC1600" s="541">
        <v>0</v>
      </c>
      <c r="AD1600" s="541">
        <v>0</v>
      </c>
      <c r="AE1600" s="541">
        <v>0</v>
      </c>
      <c r="AF1600" s="541">
        <v>0</v>
      </c>
      <c r="AG1600" s="541"/>
      <c r="AH1600" s="541"/>
      <c r="AI1600" s="541">
        <v>0</v>
      </c>
      <c r="AJ1600" s="541"/>
      <c r="AK1600" s="541"/>
      <c r="AL1600" s="541"/>
      <c r="AM1600" s="541">
        <v>0</v>
      </c>
      <c r="AN1600" s="541">
        <v>0</v>
      </c>
      <c r="AO1600" s="541">
        <v>0</v>
      </c>
      <c r="AP1600" s="541">
        <v>0</v>
      </c>
      <c r="AQ1600" s="541"/>
      <c r="AR1600" s="541"/>
      <c r="AS1600" s="541">
        <v>0</v>
      </c>
      <c r="AT1600" s="541"/>
      <c r="AU1600" s="541">
        <v>0</v>
      </c>
      <c r="AV1600" s="541"/>
      <c r="AW1600" s="541"/>
      <c r="AX1600" s="541">
        <v>0</v>
      </c>
      <c r="AY1600" s="541">
        <v>0</v>
      </c>
      <c r="AZ1600" s="541"/>
      <c r="BA1600" s="541">
        <v>0</v>
      </c>
      <c r="BB1600" s="541">
        <v>0.82</v>
      </c>
      <c r="BC1600" s="541">
        <v>0</v>
      </c>
      <c r="BD1600" s="551"/>
      <c r="BE1600" s="542"/>
    </row>
    <row r="1601" spans="1:59" s="536" customFormat="1" x14ac:dyDescent="0.2">
      <c r="A1601" s="544" t="s">
        <v>835</v>
      </c>
      <c r="B1601" s="545" t="s">
        <v>2954</v>
      </c>
      <c r="C1601" s="546" t="s">
        <v>285</v>
      </c>
      <c r="D1601" s="546">
        <v>0.82</v>
      </c>
      <c r="E1601" s="546"/>
      <c r="F1601" s="546"/>
      <c r="G1601" s="546"/>
      <c r="H1601" s="546"/>
      <c r="I1601" s="546"/>
      <c r="J1601" s="546"/>
      <c r="K1601" s="546"/>
      <c r="L1601" s="546"/>
      <c r="M1601" s="546"/>
      <c r="N1601" s="546"/>
      <c r="O1601" s="546"/>
      <c r="P1601" s="546"/>
      <c r="Q1601" s="546"/>
      <c r="R1601" s="546"/>
      <c r="S1601" s="546"/>
      <c r="T1601" s="546"/>
      <c r="U1601" s="546"/>
      <c r="V1601" s="546"/>
      <c r="W1601" s="546"/>
      <c r="X1601" s="541">
        <v>0</v>
      </c>
      <c r="Y1601" s="546"/>
      <c r="Z1601" s="546"/>
      <c r="AA1601" s="546"/>
      <c r="AB1601" s="546"/>
      <c r="AC1601" s="546"/>
      <c r="AD1601" s="546"/>
      <c r="AE1601" s="546"/>
      <c r="AF1601" s="546"/>
      <c r="AG1601" s="546"/>
      <c r="AH1601" s="546"/>
      <c r="AI1601" s="546"/>
      <c r="AJ1601" s="546"/>
      <c r="AK1601" s="546"/>
      <c r="AL1601" s="546"/>
      <c r="AM1601" s="546"/>
      <c r="AN1601" s="546"/>
      <c r="AO1601" s="546"/>
      <c r="AP1601" s="546"/>
      <c r="AQ1601" s="546"/>
      <c r="AR1601" s="546"/>
      <c r="AS1601" s="546"/>
      <c r="AT1601" s="546"/>
      <c r="AU1601" s="546"/>
      <c r="AV1601" s="546"/>
      <c r="AW1601" s="546"/>
      <c r="AX1601" s="546"/>
      <c r="AY1601" s="546"/>
      <c r="AZ1601" s="546"/>
      <c r="BA1601" s="546"/>
      <c r="BB1601" s="546">
        <v>0.82</v>
      </c>
      <c r="BC1601" s="546"/>
      <c r="BD1601" s="548" t="s">
        <v>878</v>
      </c>
      <c r="BE1601" s="549" t="s">
        <v>2949</v>
      </c>
    </row>
    <row r="1602" spans="1:59" s="536" customFormat="1" ht="48" x14ac:dyDescent="0.2">
      <c r="A1602" s="544" t="s">
        <v>2955</v>
      </c>
      <c r="B1602" s="545" t="s">
        <v>2956</v>
      </c>
      <c r="C1602" s="546" t="s">
        <v>285</v>
      </c>
      <c r="D1602" s="546">
        <v>126.7</v>
      </c>
      <c r="E1602" s="546"/>
      <c r="F1602" s="546"/>
      <c r="G1602" s="546"/>
      <c r="H1602" s="546"/>
      <c r="I1602" s="546"/>
      <c r="J1602" s="546"/>
      <c r="K1602" s="546"/>
      <c r="L1602" s="546">
        <v>126.7</v>
      </c>
      <c r="M1602" s="546"/>
      <c r="N1602" s="546"/>
      <c r="O1602" s="546"/>
      <c r="P1602" s="546"/>
      <c r="Q1602" s="546"/>
      <c r="R1602" s="546"/>
      <c r="S1602" s="546"/>
      <c r="T1602" s="546"/>
      <c r="U1602" s="546"/>
      <c r="V1602" s="546"/>
      <c r="W1602" s="546"/>
      <c r="X1602" s="541">
        <v>0</v>
      </c>
      <c r="Y1602" s="546"/>
      <c r="Z1602" s="546"/>
      <c r="AA1602" s="546"/>
      <c r="AB1602" s="546"/>
      <c r="AC1602" s="546"/>
      <c r="AD1602" s="546"/>
      <c r="AE1602" s="546"/>
      <c r="AF1602" s="546"/>
      <c r="AG1602" s="546"/>
      <c r="AH1602" s="546"/>
      <c r="AI1602" s="546"/>
      <c r="AJ1602" s="546"/>
      <c r="AK1602" s="546"/>
      <c r="AL1602" s="546"/>
      <c r="AM1602" s="546"/>
      <c r="AN1602" s="546"/>
      <c r="AO1602" s="546"/>
      <c r="AP1602" s="546"/>
      <c r="AQ1602" s="546"/>
      <c r="AR1602" s="546"/>
      <c r="AS1602" s="546"/>
      <c r="AT1602" s="546"/>
      <c r="AU1602" s="546"/>
      <c r="AV1602" s="546"/>
      <c r="AW1602" s="546"/>
      <c r="AX1602" s="546"/>
      <c r="AY1602" s="546"/>
      <c r="AZ1602" s="546"/>
      <c r="BA1602" s="546"/>
      <c r="BB1602" s="546"/>
      <c r="BC1602" s="546"/>
      <c r="BD1602" s="548" t="s">
        <v>977</v>
      </c>
      <c r="BE1602" s="549"/>
    </row>
    <row r="1603" spans="1:59" s="536" customFormat="1" ht="32" x14ac:dyDescent="0.2">
      <c r="A1603" s="544" t="s">
        <v>2957</v>
      </c>
      <c r="B1603" s="545" t="s">
        <v>2958</v>
      </c>
      <c r="C1603" s="546" t="s">
        <v>285</v>
      </c>
      <c r="D1603" s="546">
        <v>0.2</v>
      </c>
      <c r="E1603" s="546"/>
      <c r="F1603" s="546"/>
      <c r="G1603" s="546"/>
      <c r="H1603" s="546"/>
      <c r="I1603" s="546"/>
      <c r="J1603" s="546"/>
      <c r="K1603" s="546"/>
      <c r="L1603" s="546">
        <v>0.2</v>
      </c>
      <c r="M1603" s="546"/>
      <c r="N1603" s="546"/>
      <c r="O1603" s="546"/>
      <c r="P1603" s="546"/>
      <c r="Q1603" s="546"/>
      <c r="R1603" s="546"/>
      <c r="S1603" s="546"/>
      <c r="T1603" s="546"/>
      <c r="U1603" s="546"/>
      <c r="V1603" s="546"/>
      <c r="W1603" s="546"/>
      <c r="X1603" s="541">
        <v>0</v>
      </c>
      <c r="Y1603" s="546"/>
      <c r="Z1603" s="546"/>
      <c r="AA1603" s="546"/>
      <c r="AB1603" s="546"/>
      <c r="AC1603" s="546"/>
      <c r="AD1603" s="546"/>
      <c r="AE1603" s="546"/>
      <c r="AF1603" s="546"/>
      <c r="AG1603" s="546"/>
      <c r="AH1603" s="546"/>
      <c r="AI1603" s="546"/>
      <c r="AJ1603" s="546"/>
      <c r="AK1603" s="546"/>
      <c r="AL1603" s="546"/>
      <c r="AM1603" s="546"/>
      <c r="AN1603" s="546"/>
      <c r="AO1603" s="546"/>
      <c r="AP1603" s="546"/>
      <c r="AQ1603" s="546"/>
      <c r="AR1603" s="546"/>
      <c r="AS1603" s="546"/>
      <c r="AT1603" s="546"/>
      <c r="AU1603" s="546"/>
      <c r="AV1603" s="546"/>
      <c r="AW1603" s="546"/>
      <c r="AX1603" s="546"/>
      <c r="AY1603" s="546"/>
      <c r="AZ1603" s="546"/>
      <c r="BA1603" s="546"/>
      <c r="BB1603" s="546"/>
      <c r="BC1603" s="546"/>
      <c r="BD1603" s="548" t="s">
        <v>878</v>
      </c>
      <c r="BE1603" s="549"/>
    </row>
    <row r="1604" spans="1:59" s="536" customFormat="1" x14ac:dyDescent="0.2">
      <c r="A1604" s="544" t="s">
        <v>2959</v>
      </c>
      <c r="B1604" s="545" t="s">
        <v>1970</v>
      </c>
      <c r="C1604" s="546" t="s">
        <v>285</v>
      </c>
      <c r="D1604" s="546">
        <v>3.5</v>
      </c>
      <c r="E1604" s="546"/>
      <c r="F1604" s="546"/>
      <c r="G1604" s="546"/>
      <c r="H1604" s="546">
        <v>3.5</v>
      </c>
      <c r="I1604" s="546"/>
      <c r="J1604" s="546"/>
      <c r="K1604" s="546"/>
      <c r="L1604" s="546"/>
      <c r="M1604" s="546"/>
      <c r="N1604" s="546"/>
      <c r="O1604" s="546"/>
      <c r="P1604" s="546"/>
      <c r="Q1604" s="546"/>
      <c r="R1604" s="546"/>
      <c r="S1604" s="546"/>
      <c r="T1604" s="546"/>
      <c r="U1604" s="546"/>
      <c r="V1604" s="546"/>
      <c r="W1604" s="546"/>
      <c r="X1604" s="541">
        <v>0</v>
      </c>
      <c r="Y1604" s="546"/>
      <c r="Z1604" s="546"/>
      <c r="AA1604" s="546"/>
      <c r="AB1604" s="546"/>
      <c r="AC1604" s="546"/>
      <c r="AD1604" s="546"/>
      <c r="AE1604" s="546"/>
      <c r="AF1604" s="546"/>
      <c r="AG1604" s="546"/>
      <c r="AH1604" s="546"/>
      <c r="AI1604" s="546"/>
      <c r="AJ1604" s="546"/>
      <c r="AK1604" s="546"/>
      <c r="AL1604" s="546"/>
      <c r="AM1604" s="546"/>
      <c r="AN1604" s="546"/>
      <c r="AO1604" s="546"/>
      <c r="AP1604" s="546"/>
      <c r="AQ1604" s="546"/>
      <c r="AR1604" s="546"/>
      <c r="AS1604" s="546"/>
      <c r="AT1604" s="546"/>
      <c r="AU1604" s="546"/>
      <c r="AV1604" s="546"/>
      <c r="AW1604" s="546"/>
      <c r="AX1604" s="546"/>
      <c r="AY1604" s="546"/>
      <c r="AZ1604" s="546"/>
      <c r="BA1604" s="546"/>
      <c r="BB1604" s="546"/>
      <c r="BC1604" s="546"/>
      <c r="BD1604" s="548" t="s">
        <v>939</v>
      </c>
      <c r="BE1604" s="549"/>
    </row>
    <row r="1605" spans="1:59" s="536" customFormat="1" ht="32" x14ac:dyDescent="0.2">
      <c r="A1605" s="544" t="s">
        <v>2960</v>
      </c>
      <c r="B1605" s="545" t="s">
        <v>2961</v>
      </c>
      <c r="C1605" s="546" t="s">
        <v>285</v>
      </c>
      <c r="D1605" s="546">
        <v>8</v>
      </c>
      <c r="E1605" s="546"/>
      <c r="F1605" s="546"/>
      <c r="G1605" s="546"/>
      <c r="H1605" s="546"/>
      <c r="I1605" s="546"/>
      <c r="J1605" s="546">
        <v>8</v>
      </c>
      <c r="K1605" s="546"/>
      <c r="L1605" s="546"/>
      <c r="M1605" s="546"/>
      <c r="N1605" s="546"/>
      <c r="O1605" s="546"/>
      <c r="P1605" s="546"/>
      <c r="Q1605" s="546"/>
      <c r="R1605" s="546"/>
      <c r="S1605" s="546"/>
      <c r="T1605" s="546"/>
      <c r="U1605" s="546"/>
      <c r="V1605" s="546"/>
      <c r="W1605" s="546"/>
      <c r="X1605" s="546">
        <v>0</v>
      </c>
      <c r="Y1605" s="546"/>
      <c r="Z1605" s="546"/>
      <c r="AA1605" s="546"/>
      <c r="AB1605" s="546"/>
      <c r="AC1605" s="546"/>
      <c r="AD1605" s="546"/>
      <c r="AE1605" s="546"/>
      <c r="AF1605" s="546"/>
      <c r="AG1605" s="546"/>
      <c r="AH1605" s="546"/>
      <c r="AI1605" s="546"/>
      <c r="AJ1605" s="546"/>
      <c r="AK1605" s="546"/>
      <c r="AL1605" s="546"/>
      <c r="AM1605" s="546"/>
      <c r="AN1605" s="546"/>
      <c r="AO1605" s="546"/>
      <c r="AP1605" s="546"/>
      <c r="AQ1605" s="546"/>
      <c r="AR1605" s="546"/>
      <c r="AS1605" s="546"/>
      <c r="AT1605" s="546"/>
      <c r="AU1605" s="546"/>
      <c r="AV1605" s="546"/>
      <c r="AW1605" s="546"/>
      <c r="AX1605" s="546"/>
      <c r="AY1605" s="546"/>
      <c r="AZ1605" s="546"/>
      <c r="BA1605" s="546"/>
      <c r="BB1605" s="546"/>
      <c r="BC1605" s="546"/>
      <c r="BD1605" s="548" t="s">
        <v>875</v>
      </c>
      <c r="BE1605" s="549" t="s">
        <v>2962</v>
      </c>
    </row>
    <row r="1606" spans="1:59" s="536" customFormat="1" x14ac:dyDescent="0.2">
      <c r="A1606" s="550"/>
      <c r="B1606" s="539" t="s">
        <v>291</v>
      </c>
      <c r="C1606" s="541"/>
      <c r="D1606" s="541">
        <v>1698.92</v>
      </c>
      <c r="E1606" s="541">
        <v>3.0700000000000007</v>
      </c>
      <c r="F1606" s="541"/>
      <c r="G1606" s="541">
        <v>2.88</v>
      </c>
      <c r="H1606" s="541">
        <v>116.30000000000003</v>
      </c>
      <c r="I1606" s="541">
        <v>26.12</v>
      </c>
      <c r="J1606" s="541">
        <v>52.67</v>
      </c>
      <c r="K1606" s="541">
        <v>0</v>
      </c>
      <c r="L1606" s="541">
        <v>600.5</v>
      </c>
      <c r="M1606" s="541">
        <v>0</v>
      </c>
      <c r="N1606" s="541"/>
      <c r="O1606" s="541">
        <v>0</v>
      </c>
      <c r="P1606" s="541"/>
      <c r="Q1606" s="541"/>
      <c r="R1606" s="541"/>
      <c r="S1606" s="541"/>
      <c r="T1606" s="541"/>
      <c r="U1606" s="541">
        <v>0</v>
      </c>
      <c r="V1606" s="541">
        <v>0</v>
      </c>
      <c r="W1606" s="541"/>
      <c r="X1606" s="541">
        <v>0.85</v>
      </c>
      <c r="Y1606" s="541">
        <v>0</v>
      </c>
      <c r="Z1606" s="541">
        <v>0</v>
      </c>
      <c r="AA1606" s="541"/>
      <c r="AB1606" s="541"/>
      <c r="AC1606" s="541">
        <v>0</v>
      </c>
      <c r="AD1606" s="541">
        <v>0.1</v>
      </c>
      <c r="AE1606" s="541">
        <v>0</v>
      </c>
      <c r="AF1606" s="541">
        <v>0.75</v>
      </c>
      <c r="AG1606" s="541"/>
      <c r="AH1606" s="541"/>
      <c r="AI1606" s="541">
        <v>0</v>
      </c>
      <c r="AJ1606" s="541"/>
      <c r="AK1606" s="541"/>
      <c r="AL1606" s="541"/>
      <c r="AM1606" s="541">
        <v>0</v>
      </c>
      <c r="AN1606" s="541">
        <v>0</v>
      </c>
      <c r="AO1606" s="541">
        <v>0</v>
      </c>
      <c r="AP1606" s="541">
        <v>0</v>
      </c>
      <c r="AQ1606" s="541"/>
      <c r="AR1606" s="541"/>
      <c r="AS1606" s="541">
        <v>0.2</v>
      </c>
      <c r="AT1606" s="541"/>
      <c r="AU1606" s="541">
        <v>0</v>
      </c>
      <c r="AV1606" s="541"/>
      <c r="AW1606" s="541"/>
      <c r="AX1606" s="541">
        <v>6.16</v>
      </c>
      <c r="AY1606" s="541">
        <v>1.72</v>
      </c>
      <c r="AZ1606" s="541"/>
      <c r="BA1606" s="541">
        <v>32.47</v>
      </c>
      <c r="BB1606" s="541">
        <v>781.08000000000015</v>
      </c>
      <c r="BC1606" s="541">
        <v>74.900000000000006</v>
      </c>
      <c r="BD1606" s="551"/>
      <c r="BE1606" s="542"/>
    </row>
    <row r="1607" spans="1:59" s="176" customFormat="1" ht="48" x14ac:dyDescent="0.2">
      <c r="A1607" s="573" t="s">
        <v>310</v>
      </c>
      <c r="B1607" s="574" t="s">
        <v>3339</v>
      </c>
      <c r="C1607" s="574"/>
      <c r="D1607" s="575"/>
      <c r="E1607" s="576"/>
      <c r="F1607" s="576"/>
      <c r="G1607" s="576"/>
      <c r="H1607" s="576"/>
      <c r="I1607" s="577"/>
      <c r="J1607" s="578"/>
      <c r="K1607" s="578"/>
      <c r="L1607" s="579"/>
      <c r="M1607" s="578"/>
      <c r="N1607" s="578"/>
      <c r="O1607" s="578"/>
      <c r="P1607" s="580"/>
      <c r="Q1607" s="580"/>
      <c r="R1607" s="580"/>
      <c r="S1607" s="580"/>
      <c r="T1607" s="580"/>
      <c r="U1607" s="580"/>
      <c r="V1607" s="580"/>
      <c r="W1607" s="580"/>
      <c r="X1607" s="581"/>
      <c r="Y1607" s="580"/>
      <c r="Z1607" s="580"/>
      <c r="AA1607" s="580"/>
      <c r="AB1607" s="580"/>
      <c r="AC1607" s="580"/>
      <c r="AD1607" s="580"/>
      <c r="AE1607" s="580"/>
      <c r="AF1607" s="580"/>
      <c r="AG1607" s="580"/>
      <c r="AH1607" s="580"/>
      <c r="AI1607" s="580"/>
      <c r="AJ1607" s="580"/>
      <c r="AK1607" s="580"/>
      <c r="AL1607" s="580"/>
      <c r="AM1607" s="580"/>
      <c r="AN1607" s="580"/>
      <c r="AO1607" s="580"/>
      <c r="AP1607" s="580"/>
      <c r="AQ1607" s="580"/>
      <c r="AR1607" s="580"/>
      <c r="AS1607" s="580"/>
      <c r="AT1607" s="580"/>
      <c r="AU1607" s="580"/>
      <c r="AV1607" s="580"/>
      <c r="AW1607" s="580"/>
      <c r="AX1607" s="580"/>
      <c r="AY1607" s="580"/>
      <c r="AZ1607" s="580"/>
      <c r="BA1607" s="577"/>
      <c r="BB1607" s="577"/>
      <c r="BC1607" s="577"/>
      <c r="BD1607" s="582"/>
      <c r="BE1607" s="583"/>
      <c r="BF1607" s="572"/>
      <c r="BG1607" s="571"/>
    </row>
    <row r="1608" spans="1:59" s="176" customFormat="1" ht="32" x14ac:dyDescent="0.2">
      <c r="A1608" s="584" t="s">
        <v>3340</v>
      </c>
      <c r="B1608" s="585" t="s">
        <v>3341</v>
      </c>
      <c r="C1608" s="585"/>
      <c r="D1608" s="586"/>
      <c r="E1608" s="587"/>
      <c r="F1608" s="587"/>
      <c r="G1608" s="587"/>
      <c r="H1608" s="587"/>
      <c r="I1608" s="588"/>
      <c r="J1608" s="589"/>
      <c r="K1608" s="589"/>
      <c r="L1608" s="590"/>
      <c r="M1608" s="589"/>
      <c r="N1608" s="589"/>
      <c r="O1608" s="589"/>
      <c r="P1608" s="591"/>
      <c r="Q1608" s="591"/>
      <c r="R1608" s="591"/>
      <c r="S1608" s="591"/>
      <c r="T1608" s="591"/>
      <c r="U1608" s="591"/>
      <c r="V1608" s="591"/>
      <c r="W1608" s="591"/>
      <c r="X1608" s="592">
        <f t="shared" ref="X1608:X1667" si="0">SUM(Y1608:AI1608)</f>
        <v>0</v>
      </c>
      <c r="Y1608" s="591"/>
      <c r="Z1608" s="591"/>
      <c r="AA1608" s="591"/>
      <c r="AB1608" s="591"/>
      <c r="AC1608" s="591"/>
      <c r="AD1608" s="591"/>
      <c r="AE1608" s="591"/>
      <c r="AF1608" s="591"/>
      <c r="AG1608" s="591"/>
      <c r="AH1608" s="591"/>
      <c r="AI1608" s="591"/>
      <c r="AJ1608" s="591"/>
      <c r="AK1608" s="591"/>
      <c r="AL1608" s="591"/>
      <c r="AM1608" s="591"/>
      <c r="AN1608" s="591"/>
      <c r="AO1608" s="591"/>
      <c r="AP1608" s="591"/>
      <c r="AQ1608" s="591"/>
      <c r="AR1608" s="591"/>
      <c r="AS1608" s="591"/>
      <c r="AT1608" s="591"/>
      <c r="AU1608" s="591"/>
      <c r="AV1608" s="591"/>
      <c r="AW1608" s="591"/>
      <c r="AX1608" s="591"/>
      <c r="AY1608" s="591"/>
      <c r="AZ1608" s="591"/>
      <c r="BA1608" s="588"/>
      <c r="BB1608" s="588"/>
      <c r="BC1608" s="588"/>
      <c r="BD1608" s="593"/>
      <c r="BE1608" s="594"/>
      <c r="BF1608" s="572"/>
      <c r="BG1608" s="571"/>
    </row>
    <row r="1609" spans="1:59" s="599" customFormat="1" x14ac:dyDescent="0.2">
      <c r="A1609" s="595">
        <v>1</v>
      </c>
      <c r="B1609" s="596" t="s">
        <v>1166</v>
      </c>
      <c r="C1609" s="596"/>
      <c r="D1609" s="586">
        <f>SUM(E1609:X1609)+SUM(AM1609:BA1609)</f>
        <v>0.6</v>
      </c>
      <c r="E1609" s="597">
        <f>SUM(E1610)</f>
        <v>0.6</v>
      </c>
      <c r="F1609" s="597"/>
      <c r="G1609" s="597"/>
      <c r="H1609" s="597">
        <f t="shared" ref="H1609:BA1609" si="1">SUM(H1610)</f>
        <v>0</v>
      </c>
      <c r="I1609" s="597">
        <f t="shared" si="1"/>
        <v>0</v>
      </c>
      <c r="J1609" s="597">
        <f t="shared" si="1"/>
        <v>0</v>
      </c>
      <c r="K1609" s="597"/>
      <c r="L1609" s="597">
        <f t="shared" si="1"/>
        <v>0</v>
      </c>
      <c r="M1609" s="597">
        <f t="shared" si="1"/>
        <v>0</v>
      </c>
      <c r="N1609" s="597"/>
      <c r="O1609" s="597"/>
      <c r="P1609" s="597">
        <f t="shared" si="1"/>
        <v>0</v>
      </c>
      <c r="Q1609" s="597"/>
      <c r="R1609" s="597"/>
      <c r="S1609" s="597"/>
      <c r="T1609" s="597"/>
      <c r="U1609" s="597"/>
      <c r="V1609" s="597">
        <f t="shared" si="1"/>
        <v>0</v>
      </c>
      <c r="W1609" s="597"/>
      <c r="X1609" s="597">
        <f t="shared" si="1"/>
        <v>0</v>
      </c>
      <c r="Y1609" s="597">
        <f t="shared" si="1"/>
        <v>0</v>
      </c>
      <c r="Z1609" s="597">
        <f t="shared" si="1"/>
        <v>0</v>
      </c>
      <c r="AA1609" s="597">
        <f t="shared" si="1"/>
        <v>0</v>
      </c>
      <c r="AB1609" s="597">
        <f t="shared" si="1"/>
        <v>0</v>
      </c>
      <c r="AC1609" s="597">
        <f t="shared" si="1"/>
        <v>0</v>
      </c>
      <c r="AD1609" s="597">
        <f t="shared" si="1"/>
        <v>0</v>
      </c>
      <c r="AE1609" s="597">
        <f t="shared" si="1"/>
        <v>0</v>
      </c>
      <c r="AF1609" s="597">
        <f t="shared" si="1"/>
        <v>0</v>
      </c>
      <c r="AG1609" s="597">
        <f t="shared" si="1"/>
        <v>0</v>
      </c>
      <c r="AH1609" s="597">
        <f t="shared" si="1"/>
        <v>0</v>
      </c>
      <c r="AI1609" s="597">
        <f t="shared" si="1"/>
        <v>0</v>
      </c>
      <c r="AJ1609" s="597"/>
      <c r="AK1609" s="597"/>
      <c r="AL1609" s="597"/>
      <c r="AM1609" s="597">
        <f t="shared" si="1"/>
        <v>0</v>
      </c>
      <c r="AN1609" s="597">
        <f t="shared" si="1"/>
        <v>0</v>
      </c>
      <c r="AO1609" s="597">
        <f t="shared" si="1"/>
        <v>0</v>
      </c>
      <c r="AP1609" s="597">
        <f t="shared" si="1"/>
        <v>0</v>
      </c>
      <c r="AQ1609" s="597"/>
      <c r="AR1609" s="597"/>
      <c r="AS1609" s="597">
        <f t="shared" si="1"/>
        <v>0</v>
      </c>
      <c r="AT1609" s="597"/>
      <c r="AU1609" s="597"/>
      <c r="AV1609" s="597"/>
      <c r="AW1609" s="597">
        <f t="shared" si="1"/>
        <v>0</v>
      </c>
      <c r="AX1609" s="597">
        <f t="shared" si="1"/>
        <v>0</v>
      </c>
      <c r="AY1609" s="597">
        <f t="shared" si="1"/>
        <v>0</v>
      </c>
      <c r="AZ1609" s="597"/>
      <c r="BA1609" s="597">
        <f t="shared" si="1"/>
        <v>0</v>
      </c>
      <c r="BB1609" s="597"/>
      <c r="BC1609" s="597"/>
      <c r="BD1609" s="593"/>
      <c r="BE1609" s="594"/>
      <c r="BF1609" s="572"/>
      <c r="BG1609" s="598"/>
    </row>
    <row r="1610" spans="1:59" s="176" customFormat="1" x14ac:dyDescent="0.2">
      <c r="A1610" s="600" t="s">
        <v>1163</v>
      </c>
      <c r="B1610" s="601" t="s">
        <v>3342</v>
      </c>
      <c r="C1610" s="601"/>
      <c r="D1610" s="602">
        <f>SUM(E1610:X1610)+SUM(AM1610:BA1610)</f>
        <v>0.6</v>
      </c>
      <c r="E1610" s="603">
        <v>0.6</v>
      </c>
      <c r="F1610" s="603"/>
      <c r="G1610" s="603"/>
      <c r="H1610" s="603"/>
      <c r="I1610" s="604"/>
      <c r="J1610" s="605"/>
      <c r="K1610" s="605"/>
      <c r="L1610" s="590" t="s">
        <v>3616</v>
      </c>
      <c r="M1610" s="605"/>
      <c r="N1610" s="605"/>
      <c r="O1610" s="605"/>
      <c r="P1610" s="606"/>
      <c r="Q1610" s="606"/>
      <c r="R1610" s="606"/>
      <c r="S1610" s="606"/>
      <c r="T1610" s="606"/>
      <c r="U1610" s="606"/>
      <c r="V1610" s="606"/>
      <c r="W1610" s="606"/>
      <c r="X1610" s="592">
        <f t="shared" si="0"/>
        <v>0</v>
      </c>
      <c r="Y1610" s="606"/>
      <c r="Z1610" s="606"/>
      <c r="AA1610" s="606"/>
      <c r="AB1610" s="606"/>
      <c r="AC1610" s="606"/>
      <c r="AD1610" s="606"/>
      <c r="AE1610" s="606"/>
      <c r="AF1610" s="606"/>
      <c r="AG1610" s="606"/>
      <c r="AH1610" s="606"/>
      <c r="AI1610" s="606"/>
      <c r="AJ1610" s="606"/>
      <c r="AK1610" s="606"/>
      <c r="AL1610" s="606"/>
      <c r="AM1610" s="606"/>
      <c r="AN1610" s="606"/>
      <c r="AO1610" s="606"/>
      <c r="AP1610" s="606"/>
      <c r="AQ1610" s="606"/>
      <c r="AR1610" s="606"/>
      <c r="AS1610" s="606"/>
      <c r="AT1610" s="606"/>
      <c r="AU1610" s="606"/>
      <c r="AV1610" s="606"/>
      <c r="AW1610" s="606"/>
      <c r="AX1610" s="606"/>
      <c r="AY1610" s="606"/>
      <c r="AZ1610" s="606"/>
      <c r="BA1610" s="588"/>
      <c r="BB1610" s="588"/>
      <c r="BC1610" s="588"/>
      <c r="BD1610" s="607" t="s">
        <v>3343</v>
      </c>
      <c r="BE1610" s="608" t="s">
        <v>3344</v>
      </c>
      <c r="BF1610" s="609" t="s">
        <v>1167</v>
      </c>
      <c r="BG1610" s="571"/>
    </row>
    <row r="1611" spans="1:59" s="176" customFormat="1" x14ac:dyDescent="0.2">
      <c r="A1611" s="595">
        <v>2</v>
      </c>
      <c r="B1611" s="596" t="s">
        <v>1145</v>
      </c>
      <c r="C1611" s="596"/>
      <c r="D1611" s="586">
        <f>SUM(E1611:X1611)+SUM(AM1611:BA1611)</f>
        <v>10</v>
      </c>
      <c r="E1611" s="590">
        <f>SUM(E1612)</f>
        <v>0</v>
      </c>
      <c r="F1611" s="590"/>
      <c r="G1611" s="590"/>
      <c r="H1611" s="590">
        <f t="shared" ref="H1611:BA1611" si="2">SUM(H1612)</f>
        <v>0</v>
      </c>
      <c r="I1611" s="590">
        <f t="shared" si="2"/>
        <v>0</v>
      </c>
      <c r="J1611" s="590">
        <f t="shared" si="2"/>
        <v>0</v>
      </c>
      <c r="K1611" s="590"/>
      <c r="L1611" s="590">
        <f t="shared" si="2"/>
        <v>10</v>
      </c>
      <c r="M1611" s="590">
        <f t="shared" si="2"/>
        <v>0</v>
      </c>
      <c r="N1611" s="590"/>
      <c r="O1611" s="590"/>
      <c r="P1611" s="590">
        <f t="shared" si="2"/>
        <v>0</v>
      </c>
      <c r="Q1611" s="590"/>
      <c r="R1611" s="590"/>
      <c r="S1611" s="590"/>
      <c r="T1611" s="590"/>
      <c r="U1611" s="590"/>
      <c r="V1611" s="590">
        <f t="shared" si="2"/>
        <v>0</v>
      </c>
      <c r="W1611" s="590"/>
      <c r="X1611" s="590">
        <f t="shared" si="2"/>
        <v>0</v>
      </c>
      <c r="Y1611" s="590">
        <f t="shared" si="2"/>
        <v>0</v>
      </c>
      <c r="Z1611" s="590">
        <f t="shared" si="2"/>
        <v>0</v>
      </c>
      <c r="AA1611" s="590">
        <f t="shared" si="2"/>
        <v>0</v>
      </c>
      <c r="AB1611" s="590">
        <f t="shared" si="2"/>
        <v>0</v>
      </c>
      <c r="AC1611" s="590">
        <f t="shared" si="2"/>
        <v>0</v>
      </c>
      <c r="AD1611" s="590">
        <f t="shared" si="2"/>
        <v>0</v>
      </c>
      <c r="AE1611" s="590">
        <f t="shared" si="2"/>
        <v>0</v>
      </c>
      <c r="AF1611" s="590">
        <f t="shared" si="2"/>
        <v>0</v>
      </c>
      <c r="AG1611" s="590">
        <f t="shared" si="2"/>
        <v>0</v>
      </c>
      <c r="AH1611" s="590">
        <f t="shared" si="2"/>
        <v>0</v>
      </c>
      <c r="AI1611" s="590">
        <f t="shared" si="2"/>
        <v>0</v>
      </c>
      <c r="AJ1611" s="590"/>
      <c r="AK1611" s="590"/>
      <c r="AL1611" s="590"/>
      <c r="AM1611" s="590">
        <f t="shared" si="2"/>
        <v>0</v>
      </c>
      <c r="AN1611" s="590">
        <f t="shared" si="2"/>
        <v>0</v>
      </c>
      <c r="AO1611" s="590">
        <f t="shared" si="2"/>
        <v>0</v>
      </c>
      <c r="AP1611" s="590">
        <f t="shared" si="2"/>
        <v>0</v>
      </c>
      <c r="AQ1611" s="590"/>
      <c r="AR1611" s="590"/>
      <c r="AS1611" s="590">
        <f t="shared" si="2"/>
        <v>0</v>
      </c>
      <c r="AT1611" s="590"/>
      <c r="AU1611" s="590"/>
      <c r="AV1611" s="590"/>
      <c r="AW1611" s="590">
        <f t="shared" si="2"/>
        <v>0</v>
      </c>
      <c r="AX1611" s="590">
        <f t="shared" si="2"/>
        <v>0</v>
      </c>
      <c r="AY1611" s="590">
        <f t="shared" si="2"/>
        <v>0</v>
      </c>
      <c r="AZ1611" s="590"/>
      <c r="BA1611" s="590">
        <f t="shared" si="2"/>
        <v>0</v>
      </c>
      <c r="BB1611" s="590"/>
      <c r="BC1611" s="590"/>
      <c r="BD1611" s="607"/>
      <c r="BE1611" s="608"/>
      <c r="BF1611" s="609"/>
      <c r="BG1611" s="571"/>
    </row>
    <row r="1612" spans="1:59" s="176" customFormat="1" x14ac:dyDescent="0.2">
      <c r="A1612" s="600" t="s">
        <v>1261</v>
      </c>
      <c r="B1612" s="610" t="s">
        <v>3345</v>
      </c>
      <c r="C1612" s="610"/>
      <c r="D1612" s="611">
        <v>10</v>
      </c>
      <c r="E1612" s="587"/>
      <c r="F1612" s="587"/>
      <c r="G1612" s="587"/>
      <c r="H1612" s="587"/>
      <c r="I1612" s="588"/>
      <c r="J1612" s="605"/>
      <c r="K1612" s="605"/>
      <c r="L1612" s="612">
        <v>10</v>
      </c>
      <c r="M1612" s="613"/>
      <c r="N1612" s="613"/>
      <c r="O1612" s="613"/>
      <c r="P1612" s="606"/>
      <c r="Q1612" s="606"/>
      <c r="R1612" s="606"/>
      <c r="S1612" s="606"/>
      <c r="T1612" s="606"/>
      <c r="U1612" s="606"/>
      <c r="V1612" s="606"/>
      <c r="W1612" s="606"/>
      <c r="X1612" s="592">
        <f t="shared" si="0"/>
        <v>0</v>
      </c>
      <c r="Y1612" s="606"/>
      <c r="Z1612" s="606"/>
      <c r="AA1612" s="606"/>
      <c r="AB1612" s="606"/>
      <c r="AC1612" s="606"/>
      <c r="AD1612" s="606"/>
      <c r="AE1612" s="606"/>
      <c r="AF1612" s="606"/>
      <c r="AG1612" s="606"/>
      <c r="AH1612" s="606"/>
      <c r="AI1612" s="606"/>
      <c r="AJ1612" s="606"/>
      <c r="AK1612" s="606"/>
      <c r="AL1612" s="606"/>
      <c r="AM1612" s="606"/>
      <c r="AN1612" s="606"/>
      <c r="AO1612" s="606"/>
      <c r="AP1612" s="606"/>
      <c r="AQ1612" s="606"/>
      <c r="AR1612" s="606"/>
      <c r="AS1612" s="606"/>
      <c r="AT1612" s="606"/>
      <c r="AU1612" s="606"/>
      <c r="AV1612" s="606"/>
      <c r="AW1612" s="606"/>
      <c r="AX1612" s="606"/>
      <c r="AY1612" s="606"/>
      <c r="AZ1612" s="606"/>
      <c r="BA1612" s="588"/>
      <c r="BB1612" s="588"/>
      <c r="BC1612" s="588"/>
      <c r="BD1612" s="614" t="s">
        <v>3346</v>
      </c>
      <c r="BE1612" s="608" t="s">
        <v>3347</v>
      </c>
      <c r="BF1612" s="615" t="s">
        <v>1199</v>
      </c>
      <c r="BG1612" s="571"/>
    </row>
    <row r="1613" spans="1:59" s="176" customFormat="1" ht="48" x14ac:dyDescent="0.2">
      <c r="A1613" s="616" t="s">
        <v>3348</v>
      </c>
      <c r="B1613" s="585" t="s">
        <v>3349</v>
      </c>
      <c r="C1613" s="585"/>
      <c r="D1613" s="611"/>
      <c r="E1613" s="587"/>
      <c r="F1613" s="587"/>
      <c r="G1613" s="587"/>
      <c r="H1613" s="587"/>
      <c r="I1613" s="588"/>
      <c r="J1613" s="605"/>
      <c r="K1613" s="605"/>
      <c r="L1613" s="612"/>
      <c r="M1613" s="613"/>
      <c r="N1613" s="613"/>
      <c r="O1613" s="613"/>
      <c r="P1613" s="606"/>
      <c r="Q1613" s="606"/>
      <c r="R1613" s="606"/>
      <c r="S1613" s="606"/>
      <c r="T1613" s="606"/>
      <c r="U1613" s="606"/>
      <c r="V1613" s="606"/>
      <c r="W1613" s="606"/>
      <c r="X1613" s="592"/>
      <c r="Y1613" s="606"/>
      <c r="Z1613" s="606"/>
      <c r="AA1613" s="606"/>
      <c r="AB1613" s="606"/>
      <c r="AC1613" s="606"/>
      <c r="AD1613" s="606"/>
      <c r="AE1613" s="606"/>
      <c r="AF1613" s="606"/>
      <c r="AG1613" s="606"/>
      <c r="AH1613" s="606"/>
      <c r="AI1613" s="606"/>
      <c r="AJ1613" s="606"/>
      <c r="AK1613" s="606"/>
      <c r="AL1613" s="606"/>
      <c r="AM1613" s="606"/>
      <c r="AN1613" s="606"/>
      <c r="AO1613" s="606"/>
      <c r="AP1613" s="606"/>
      <c r="AQ1613" s="606"/>
      <c r="AR1613" s="606"/>
      <c r="AS1613" s="606"/>
      <c r="AT1613" s="606"/>
      <c r="AU1613" s="606"/>
      <c r="AV1613" s="606"/>
      <c r="AW1613" s="606"/>
      <c r="AX1613" s="606"/>
      <c r="AY1613" s="606"/>
      <c r="AZ1613" s="606"/>
      <c r="BA1613" s="588"/>
      <c r="BB1613" s="588"/>
      <c r="BC1613" s="588"/>
      <c r="BD1613" s="614"/>
      <c r="BE1613" s="608"/>
      <c r="BF1613" s="615"/>
      <c r="BG1613" s="571"/>
    </row>
    <row r="1614" spans="1:59" s="599" customFormat="1" x14ac:dyDescent="0.2">
      <c r="A1614" s="617">
        <v>1</v>
      </c>
      <c r="B1614" s="618" t="s">
        <v>892</v>
      </c>
      <c r="C1614" s="618"/>
      <c r="D1614" s="586">
        <f>SUM(E1614:X1614)+SUM(AM1614:BA1614)</f>
        <v>189</v>
      </c>
      <c r="E1614" s="597">
        <f>SUM(E1615)</f>
        <v>8</v>
      </c>
      <c r="F1614" s="597"/>
      <c r="G1614" s="597"/>
      <c r="H1614" s="597">
        <f t="shared" ref="H1614:BA1614" si="3">SUM(H1615)</f>
        <v>77</v>
      </c>
      <c r="I1614" s="597">
        <f t="shared" si="3"/>
        <v>35</v>
      </c>
      <c r="J1614" s="597">
        <f t="shared" si="3"/>
        <v>5</v>
      </c>
      <c r="K1614" s="597"/>
      <c r="L1614" s="597">
        <f t="shared" si="3"/>
        <v>45</v>
      </c>
      <c r="M1614" s="597">
        <f t="shared" si="3"/>
        <v>0</v>
      </c>
      <c r="N1614" s="597"/>
      <c r="O1614" s="597"/>
      <c r="P1614" s="597">
        <f t="shared" si="3"/>
        <v>0</v>
      </c>
      <c r="Q1614" s="597"/>
      <c r="R1614" s="597"/>
      <c r="S1614" s="597"/>
      <c r="T1614" s="597"/>
      <c r="U1614" s="597"/>
      <c r="V1614" s="597">
        <f t="shared" si="3"/>
        <v>0</v>
      </c>
      <c r="W1614" s="597"/>
      <c r="X1614" s="597">
        <f t="shared" si="3"/>
        <v>0</v>
      </c>
      <c r="Y1614" s="597">
        <f t="shared" si="3"/>
        <v>0</v>
      </c>
      <c r="Z1614" s="597">
        <f t="shared" si="3"/>
        <v>0</v>
      </c>
      <c r="AA1614" s="597">
        <f t="shared" si="3"/>
        <v>0</v>
      </c>
      <c r="AB1614" s="597">
        <f t="shared" si="3"/>
        <v>0</v>
      </c>
      <c r="AC1614" s="597">
        <f t="shared" si="3"/>
        <v>0</v>
      </c>
      <c r="AD1614" s="597">
        <f t="shared" si="3"/>
        <v>0</v>
      </c>
      <c r="AE1614" s="597">
        <f t="shared" si="3"/>
        <v>0</v>
      </c>
      <c r="AF1614" s="597">
        <f t="shared" si="3"/>
        <v>0</v>
      </c>
      <c r="AG1614" s="597">
        <f t="shared" si="3"/>
        <v>0</v>
      </c>
      <c r="AH1614" s="597">
        <f t="shared" si="3"/>
        <v>0</v>
      </c>
      <c r="AI1614" s="597">
        <f t="shared" si="3"/>
        <v>0</v>
      </c>
      <c r="AJ1614" s="597"/>
      <c r="AK1614" s="597"/>
      <c r="AL1614" s="597"/>
      <c r="AM1614" s="597">
        <f t="shared" si="3"/>
        <v>0</v>
      </c>
      <c r="AN1614" s="597">
        <f t="shared" si="3"/>
        <v>0</v>
      </c>
      <c r="AO1614" s="597">
        <f t="shared" si="3"/>
        <v>0</v>
      </c>
      <c r="AP1614" s="597">
        <f t="shared" si="3"/>
        <v>0</v>
      </c>
      <c r="AQ1614" s="597"/>
      <c r="AR1614" s="597"/>
      <c r="AS1614" s="597">
        <f t="shared" si="3"/>
        <v>0</v>
      </c>
      <c r="AT1614" s="597"/>
      <c r="AU1614" s="597"/>
      <c r="AV1614" s="597"/>
      <c r="AW1614" s="597">
        <f t="shared" si="3"/>
        <v>0</v>
      </c>
      <c r="AX1614" s="597">
        <f t="shared" si="3"/>
        <v>4</v>
      </c>
      <c r="AY1614" s="597">
        <f t="shared" si="3"/>
        <v>0</v>
      </c>
      <c r="AZ1614" s="597"/>
      <c r="BA1614" s="597">
        <f t="shared" si="3"/>
        <v>15</v>
      </c>
      <c r="BB1614" s="597"/>
      <c r="BC1614" s="597"/>
      <c r="BD1614" s="619"/>
      <c r="BE1614" s="594"/>
      <c r="BF1614" s="620"/>
      <c r="BG1614" s="598"/>
    </row>
    <row r="1615" spans="1:59" s="625" customFormat="1" ht="64" x14ac:dyDescent="0.2">
      <c r="A1615" s="621" t="s">
        <v>1163</v>
      </c>
      <c r="B1615" s="601" t="s">
        <v>3350</v>
      </c>
      <c r="C1615" s="601"/>
      <c r="D1615" s="602">
        <f>SUM(E1615:X1615)+SUM(AM1615:BA1615)</f>
        <v>189</v>
      </c>
      <c r="E1615" s="622">
        <v>8</v>
      </c>
      <c r="F1615" s="622"/>
      <c r="G1615" s="622"/>
      <c r="H1615" s="622">
        <v>77</v>
      </c>
      <c r="I1615" s="611">
        <v>35</v>
      </c>
      <c r="J1615" s="611">
        <v>5</v>
      </c>
      <c r="K1615" s="611"/>
      <c r="L1615" s="611">
        <v>45</v>
      </c>
      <c r="M1615" s="613"/>
      <c r="N1615" s="613"/>
      <c r="O1615" s="613"/>
      <c r="P1615" s="606"/>
      <c r="Q1615" s="606"/>
      <c r="R1615" s="606"/>
      <c r="S1615" s="606"/>
      <c r="T1615" s="606"/>
      <c r="U1615" s="606"/>
      <c r="V1615" s="606"/>
      <c r="W1615" s="606"/>
      <c r="X1615" s="592"/>
      <c r="Y1615" s="606"/>
      <c r="Z1615" s="606"/>
      <c r="AA1615" s="606"/>
      <c r="AB1615" s="606"/>
      <c r="AC1615" s="606"/>
      <c r="AD1615" s="606"/>
      <c r="AE1615" s="606"/>
      <c r="AF1615" s="606"/>
      <c r="AG1615" s="606"/>
      <c r="AH1615" s="606"/>
      <c r="AI1615" s="606"/>
      <c r="AJ1615" s="606"/>
      <c r="AK1615" s="606"/>
      <c r="AL1615" s="606"/>
      <c r="AM1615" s="606"/>
      <c r="AN1615" s="606"/>
      <c r="AO1615" s="606"/>
      <c r="AP1615" s="606"/>
      <c r="AQ1615" s="606"/>
      <c r="AR1615" s="606"/>
      <c r="AS1615" s="606"/>
      <c r="AT1615" s="606"/>
      <c r="AU1615" s="606"/>
      <c r="AV1615" s="606"/>
      <c r="AW1615" s="606"/>
      <c r="AX1615" s="623">
        <v>4</v>
      </c>
      <c r="AY1615" s="611"/>
      <c r="AZ1615" s="611"/>
      <c r="BA1615" s="611">
        <v>15</v>
      </c>
      <c r="BB1615" s="611"/>
      <c r="BC1615" s="611"/>
      <c r="BD1615" s="624" t="s">
        <v>3351</v>
      </c>
      <c r="BE1615" s="608"/>
      <c r="BF1615" s="615"/>
      <c r="BG1615" s="571"/>
    </row>
    <row r="1616" spans="1:59" s="176" customFormat="1" ht="32" x14ac:dyDescent="0.2">
      <c r="A1616" s="595" t="s">
        <v>352</v>
      </c>
      <c r="B1616" s="596" t="s">
        <v>686</v>
      </c>
      <c r="C1616" s="596"/>
      <c r="D1616" s="611"/>
      <c r="E1616" s="603"/>
      <c r="F1616" s="603"/>
      <c r="G1616" s="603"/>
      <c r="H1616" s="603"/>
      <c r="I1616" s="604"/>
      <c r="J1616" s="605"/>
      <c r="K1616" s="605"/>
      <c r="L1616" s="590"/>
      <c r="M1616" s="605"/>
      <c r="N1616" s="605"/>
      <c r="O1616" s="605"/>
      <c r="P1616" s="606"/>
      <c r="Q1616" s="606"/>
      <c r="R1616" s="606"/>
      <c r="S1616" s="606"/>
      <c r="T1616" s="606"/>
      <c r="U1616" s="606"/>
      <c r="V1616" s="606"/>
      <c r="W1616" s="606"/>
      <c r="X1616" s="592">
        <f t="shared" si="0"/>
        <v>0</v>
      </c>
      <c r="Y1616" s="606"/>
      <c r="Z1616" s="606"/>
      <c r="AA1616" s="606"/>
      <c r="AB1616" s="606"/>
      <c r="AC1616" s="606"/>
      <c r="AD1616" s="606"/>
      <c r="AE1616" s="606"/>
      <c r="AF1616" s="606"/>
      <c r="AG1616" s="606"/>
      <c r="AH1616" s="606"/>
      <c r="AI1616" s="606"/>
      <c r="AJ1616" s="606"/>
      <c r="AK1616" s="606"/>
      <c r="AL1616" s="606"/>
      <c r="AM1616" s="606"/>
      <c r="AN1616" s="606"/>
      <c r="AO1616" s="606"/>
      <c r="AP1616" s="606"/>
      <c r="AQ1616" s="606"/>
      <c r="AR1616" s="606"/>
      <c r="AS1616" s="606"/>
      <c r="AT1616" s="606"/>
      <c r="AU1616" s="606"/>
      <c r="AV1616" s="606"/>
      <c r="AW1616" s="606"/>
      <c r="AX1616" s="606"/>
      <c r="AY1616" s="606"/>
      <c r="AZ1616" s="606"/>
      <c r="BA1616" s="588"/>
      <c r="BB1616" s="588"/>
      <c r="BC1616" s="588"/>
      <c r="BD1616" s="607"/>
      <c r="BE1616" s="608"/>
      <c r="BF1616" s="609"/>
      <c r="BG1616" s="571"/>
    </row>
    <row r="1617" spans="1:59" s="176" customFormat="1" ht="48" x14ac:dyDescent="0.2">
      <c r="A1617" s="626" t="s">
        <v>3352</v>
      </c>
      <c r="B1617" s="627" t="s">
        <v>3353</v>
      </c>
      <c r="C1617" s="627"/>
      <c r="D1617" s="611"/>
      <c r="E1617" s="603"/>
      <c r="F1617" s="603"/>
      <c r="G1617" s="603"/>
      <c r="H1617" s="603"/>
      <c r="I1617" s="604"/>
      <c r="J1617" s="605"/>
      <c r="K1617" s="605"/>
      <c r="L1617" s="590"/>
      <c r="M1617" s="605"/>
      <c r="N1617" s="605"/>
      <c r="O1617" s="605"/>
      <c r="P1617" s="606"/>
      <c r="Q1617" s="606"/>
      <c r="R1617" s="606"/>
      <c r="S1617" s="606"/>
      <c r="T1617" s="606"/>
      <c r="U1617" s="606"/>
      <c r="V1617" s="606"/>
      <c r="W1617" s="606"/>
      <c r="X1617" s="592">
        <f t="shared" si="0"/>
        <v>0</v>
      </c>
      <c r="Y1617" s="606"/>
      <c r="Z1617" s="606"/>
      <c r="AA1617" s="606"/>
      <c r="AB1617" s="606"/>
      <c r="AC1617" s="606"/>
      <c r="AD1617" s="606"/>
      <c r="AE1617" s="606"/>
      <c r="AF1617" s="606"/>
      <c r="AG1617" s="606"/>
      <c r="AH1617" s="606"/>
      <c r="AI1617" s="606"/>
      <c r="AJ1617" s="606"/>
      <c r="AK1617" s="606"/>
      <c r="AL1617" s="606"/>
      <c r="AM1617" s="606"/>
      <c r="AN1617" s="606"/>
      <c r="AO1617" s="606"/>
      <c r="AP1617" s="606"/>
      <c r="AQ1617" s="606"/>
      <c r="AR1617" s="606"/>
      <c r="AS1617" s="606"/>
      <c r="AT1617" s="606"/>
      <c r="AU1617" s="606"/>
      <c r="AV1617" s="606"/>
      <c r="AW1617" s="606"/>
      <c r="AX1617" s="606"/>
      <c r="AY1617" s="606"/>
      <c r="AZ1617" s="606"/>
      <c r="BA1617" s="588"/>
      <c r="BB1617" s="588"/>
      <c r="BC1617" s="588"/>
      <c r="BD1617" s="607"/>
      <c r="BE1617" s="608"/>
      <c r="BF1617" s="609"/>
      <c r="BG1617" s="571"/>
    </row>
    <row r="1618" spans="1:59" s="599" customFormat="1" x14ac:dyDescent="0.2">
      <c r="A1618" s="584">
        <v>1</v>
      </c>
      <c r="B1618" s="627" t="s">
        <v>338</v>
      </c>
      <c r="C1618" s="627"/>
      <c r="D1618" s="628">
        <f t="shared" ref="D1618:D1627" si="4">SUM(E1618:X1618)+SUM(AM1618:BA1618)</f>
        <v>22</v>
      </c>
      <c r="E1618" s="629">
        <f>SUM(E1619:E1621)</f>
        <v>0</v>
      </c>
      <c r="F1618" s="629"/>
      <c r="G1618" s="629"/>
      <c r="H1618" s="629">
        <f>SUM(H1619:H1621)</f>
        <v>0</v>
      </c>
      <c r="I1618" s="629">
        <f>SUM(I1619:I1621)</f>
        <v>0</v>
      </c>
      <c r="J1618" s="629">
        <f>SUM(J1619:J1621)</f>
        <v>0</v>
      </c>
      <c r="K1618" s="629"/>
      <c r="L1618" s="629">
        <f t="shared" ref="L1618:BA1618" si="5">SUM(L1619:L1622)</f>
        <v>22</v>
      </c>
      <c r="M1618" s="629">
        <f t="shared" si="5"/>
        <v>0</v>
      </c>
      <c r="N1618" s="629"/>
      <c r="O1618" s="629"/>
      <c r="P1618" s="629">
        <f t="shared" si="5"/>
        <v>0</v>
      </c>
      <c r="Q1618" s="629"/>
      <c r="R1618" s="629"/>
      <c r="S1618" s="629"/>
      <c r="T1618" s="629"/>
      <c r="U1618" s="629"/>
      <c r="V1618" s="629">
        <f t="shared" si="5"/>
        <v>0</v>
      </c>
      <c r="W1618" s="629"/>
      <c r="X1618" s="629">
        <f t="shared" si="5"/>
        <v>0</v>
      </c>
      <c r="Y1618" s="629">
        <f t="shared" si="5"/>
        <v>0</v>
      </c>
      <c r="Z1618" s="629">
        <f t="shared" si="5"/>
        <v>0</v>
      </c>
      <c r="AA1618" s="629">
        <f t="shared" si="5"/>
        <v>0</v>
      </c>
      <c r="AB1618" s="629">
        <f t="shared" si="5"/>
        <v>0</v>
      </c>
      <c r="AC1618" s="629">
        <f t="shared" si="5"/>
        <v>0</v>
      </c>
      <c r="AD1618" s="629">
        <f t="shared" si="5"/>
        <v>0</v>
      </c>
      <c r="AE1618" s="629">
        <f t="shared" si="5"/>
        <v>0</v>
      </c>
      <c r="AF1618" s="629">
        <f t="shared" si="5"/>
        <v>0</v>
      </c>
      <c r="AG1618" s="629">
        <f t="shared" si="5"/>
        <v>0</v>
      </c>
      <c r="AH1618" s="629">
        <f t="shared" si="5"/>
        <v>0</v>
      </c>
      <c r="AI1618" s="629">
        <f t="shared" si="5"/>
        <v>0</v>
      </c>
      <c r="AJ1618" s="629"/>
      <c r="AK1618" s="629"/>
      <c r="AL1618" s="629"/>
      <c r="AM1618" s="629">
        <f t="shared" si="5"/>
        <v>0</v>
      </c>
      <c r="AN1618" s="629">
        <f t="shared" si="5"/>
        <v>0</v>
      </c>
      <c r="AO1618" s="629">
        <f t="shared" si="5"/>
        <v>0</v>
      </c>
      <c r="AP1618" s="629">
        <f t="shared" si="5"/>
        <v>0</v>
      </c>
      <c r="AQ1618" s="629"/>
      <c r="AR1618" s="629"/>
      <c r="AS1618" s="629">
        <f t="shared" si="5"/>
        <v>0</v>
      </c>
      <c r="AT1618" s="629"/>
      <c r="AU1618" s="629"/>
      <c r="AV1618" s="629"/>
      <c r="AW1618" s="629">
        <f t="shared" si="5"/>
        <v>0</v>
      </c>
      <c r="AX1618" s="629">
        <f t="shared" si="5"/>
        <v>0</v>
      </c>
      <c r="AY1618" s="629">
        <f t="shared" si="5"/>
        <v>0</v>
      </c>
      <c r="AZ1618" s="629"/>
      <c r="BA1618" s="629">
        <f t="shared" si="5"/>
        <v>0</v>
      </c>
      <c r="BB1618" s="629"/>
      <c r="BC1618" s="629"/>
      <c r="BD1618" s="630"/>
      <c r="BE1618" s="594"/>
      <c r="BF1618" s="631"/>
      <c r="BG1618" s="598"/>
    </row>
    <row r="1619" spans="1:59" s="176" customFormat="1" ht="48" x14ac:dyDescent="0.2">
      <c r="A1619" s="600" t="s">
        <v>1163</v>
      </c>
      <c r="B1619" s="632" t="s">
        <v>3354</v>
      </c>
      <c r="C1619" s="632"/>
      <c r="D1619" s="602">
        <f t="shared" si="4"/>
        <v>3</v>
      </c>
      <c r="E1619" s="603"/>
      <c r="F1619" s="603"/>
      <c r="G1619" s="603"/>
      <c r="H1619" s="603"/>
      <c r="I1619" s="604"/>
      <c r="J1619" s="605"/>
      <c r="K1619" s="605"/>
      <c r="L1619" s="590">
        <v>3</v>
      </c>
      <c r="M1619" s="605"/>
      <c r="N1619" s="605"/>
      <c r="O1619" s="605"/>
      <c r="P1619" s="606"/>
      <c r="Q1619" s="606"/>
      <c r="R1619" s="606"/>
      <c r="S1619" s="606"/>
      <c r="T1619" s="606"/>
      <c r="U1619" s="606"/>
      <c r="V1619" s="606"/>
      <c r="W1619" s="606"/>
      <c r="X1619" s="592"/>
      <c r="Y1619" s="606"/>
      <c r="Z1619" s="606"/>
      <c r="AA1619" s="606"/>
      <c r="AB1619" s="606"/>
      <c r="AC1619" s="606"/>
      <c r="AD1619" s="606"/>
      <c r="AE1619" s="606"/>
      <c r="AF1619" s="606"/>
      <c r="AG1619" s="606"/>
      <c r="AH1619" s="606"/>
      <c r="AI1619" s="606"/>
      <c r="AJ1619" s="606"/>
      <c r="AK1619" s="606"/>
      <c r="AL1619" s="606"/>
      <c r="AM1619" s="606"/>
      <c r="AN1619" s="606"/>
      <c r="AO1619" s="606"/>
      <c r="AP1619" s="606"/>
      <c r="AQ1619" s="606"/>
      <c r="AR1619" s="606"/>
      <c r="AS1619" s="606"/>
      <c r="AT1619" s="606"/>
      <c r="AU1619" s="606"/>
      <c r="AV1619" s="606"/>
      <c r="AW1619" s="606"/>
      <c r="AX1619" s="606"/>
      <c r="AY1619" s="606"/>
      <c r="AZ1619" s="606"/>
      <c r="BA1619" s="588"/>
      <c r="BB1619" s="588"/>
      <c r="BC1619" s="588"/>
      <c r="BD1619" s="633" t="s">
        <v>3355</v>
      </c>
      <c r="BE1619" s="608"/>
      <c r="BF1619" s="609"/>
      <c r="BG1619" s="571"/>
    </row>
    <row r="1620" spans="1:59" s="176" customFormat="1" x14ac:dyDescent="0.2">
      <c r="A1620" s="600" t="s">
        <v>1209</v>
      </c>
      <c r="B1620" s="632" t="s">
        <v>3356</v>
      </c>
      <c r="C1620" s="632"/>
      <c r="D1620" s="602">
        <f t="shared" si="4"/>
        <v>5</v>
      </c>
      <c r="E1620" s="603"/>
      <c r="F1620" s="603"/>
      <c r="G1620" s="603"/>
      <c r="H1620" s="603"/>
      <c r="I1620" s="604"/>
      <c r="J1620" s="605"/>
      <c r="K1620" s="605"/>
      <c r="L1620" s="590">
        <v>5</v>
      </c>
      <c r="M1620" s="605"/>
      <c r="N1620" s="605"/>
      <c r="O1620" s="605"/>
      <c r="P1620" s="606"/>
      <c r="Q1620" s="606"/>
      <c r="R1620" s="606"/>
      <c r="S1620" s="606"/>
      <c r="T1620" s="606"/>
      <c r="U1620" s="606"/>
      <c r="V1620" s="606"/>
      <c r="W1620" s="606"/>
      <c r="X1620" s="592"/>
      <c r="Y1620" s="606"/>
      <c r="Z1620" s="606"/>
      <c r="AA1620" s="606"/>
      <c r="AB1620" s="606"/>
      <c r="AC1620" s="606"/>
      <c r="AD1620" s="606"/>
      <c r="AE1620" s="606"/>
      <c r="AF1620" s="606"/>
      <c r="AG1620" s="606"/>
      <c r="AH1620" s="606"/>
      <c r="AI1620" s="606"/>
      <c r="AJ1620" s="606"/>
      <c r="AK1620" s="606"/>
      <c r="AL1620" s="606"/>
      <c r="AM1620" s="606"/>
      <c r="AN1620" s="606"/>
      <c r="AO1620" s="606"/>
      <c r="AP1620" s="606"/>
      <c r="AQ1620" s="606"/>
      <c r="AR1620" s="606"/>
      <c r="AS1620" s="606"/>
      <c r="AT1620" s="606"/>
      <c r="AU1620" s="606"/>
      <c r="AV1620" s="606"/>
      <c r="AW1620" s="606"/>
      <c r="AX1620" s="606"/>
      <c r="AY1620" s="606"/>
      <c r="AZ1620" s="606"/>
      <c r="BA1620" s="588"/>
      <c r="BB1620" s="588"/>
      <c r="BC1620" s="588"/>
      <c r="BD1620" s="607" t="s">
        <v>3357</v>
      </c>
      <c r="BE1620" s="608"/>
      <c r="BF1620" s="609"/>
      <c r="BG1620" s="571"/>
    </row>
    <row r="1621" spans="1:59" s="176" customFormat="1" ht="48" x14ac:dyDescent="0.2">
      <c r="A1621" s="600" t="s">
        <v>331</v>
      </c>
      <c r="B1621" s="632" t="s">
        <v>3358</v>
      </c>
      <c r="C1621" s="632"/>
      <c r="D1621" s="602">
        <f t="shared" si="4"/>
        <v>4</v>
      </c>
      <c r="E1621" s="603"/>
      <c r="F1621" s="603"/>
      <c r="G1621" s="603"/>
      <c r="H1621" s="603"/>
      <c r="I1621" s="604"/>
      <c r="J1621" s="605"/>
      <c r="K1621" s="605"/>
      <c r="L1621" s="622">
        <v>4</v>
      </c>
      <c r="M1621" s="605"/>
      <c r="N1621" s="605"/>
      <c r="O1621" s="605"/>
      <c r="P1621" s="606"/>
      <c r="Q1621" s="606"/>
      <c r="R1621" s="606"/>
      <c r="S1621" s="606"/>
      <c r="T1621" s="606"/>
      <c r="U1621" s="606"/>
      <c r="V1621" s="606"/>
      <c r="W1621" s="606"/>
      <c r="X1621" s="592"/>
      <c r="Y1621" s="606"/>
      <c r="Z1621" s="606"/>
      <c r="AA1621" s="606"/>
      <c r="AB1621" s="606"/>
      <c r="AC1621" s="606"/>
      <c r="AD1621" s="606"/>
      <c r="AE1621" s="606"/>
      <c r="AF1621" s="606"/>
      <c r="AG1621" s="606"/>
      <c r="AH1621" s="606"/>
      <c r="AI1621" s="606"/>
      <c r="AJ1621" s="606"/>
      <c r="AK1621" s="606"/>
      <c r="AL1621" s="606"/>
      <c r="AM1621" s="606"/>
      <c r="AN1621" s="606"/>
      <c r="AO1621" s="606"/>
      <c r="AP1621" s="606"/>
      <c r="AQ1621" s="606"/>
      <c r="AR1621" s="606"/>
      <c r="AS1621" s="606"/>
      <c r="AT1621" s="606"/>
      <c r="AU1621" s="606"/>
      <c r="AV1621" s="606"/>
      <c r="AW1621" s="606"/>
      <c r="AX1621" s="606"/>
      <c r="AY1621" s="606"/>
      <c r="AZ1621" s="606"/>
      <c r="BA1621" s="588"/>
      <c r="BB1621" s="588"/>
      <c r="BC1621" s="588"/>
      <c r="BD1621" s="633" t="s">
        <v>3359</v>
      </c>
      <c r="BE1621" s="608"/>
      <c r="BF1621" s="609"/>
      <c r="BG1621" s="571"/>
    </row>
    <row r="1622" spans="1:59" s="176" customFormat="1" x14ac:dyDescent="0.2">
      <c r="A1622" s="600" t="s">
        <v>337</v>
      </c>
      <c r="B1622" s="632" t="s">
        <v>3360</v>
      </c>
      <c r="C1622" s="632"/>
      <c r="D1622" s="602">
        <f t="shared" si="4"/>
        <v>10</v>
      </c>
      <c r="E1622" s="603"/>
      <c r="F1622" s="603"/>
      <c r="G1622" s="603"/>
      <c r="H1622" s="603"/>
      <c r="I1622" s="634"/>
      <c r="J1622" s="605"/>
      <c r="K1622" s="605"/>
      <c r="L1622" s="622">
        <v>10</v>
      </c>
      <c r="M1622" s="605"/>
      <c r="N1622" s="605"/>
      <c r="O1622" s="605"/>
      <c r="P1622" s="606"/>
      <c r="Q1622" s="606"/>
      <c r="R1622" s="606"/>
      <c r="S1622" s="606"/>
      <c r="T1622" s="606"/>
      <c r="U1622" s="606"/>
      <c r="V1622" s="606"/>
      <c r="W1622" s="606"/>
      <c r="X1622" s="592"/>
      <c r="Y1622" s="606"/>
      <c r="Z1622" s="606"/>
      <c r="AA1622" s="606"/>
      <c r="AB1622" s="606"/>
      <c r="AC1622" s="606"/>
      <c r="AD1622" s="606"/>
      <c r="AE1622" s="606"/>
      <c r="AF1622" s="606"/>
      <c r="AG1622" s="606"/>
      <c r="AH1622" s="606"/>
      <c r="AI1622" s="606"/>
      <c r="AJ1622" s="606"/>
      <c r="AK1622" s="606"/>
      <c r="AL1622" s="606"/>
      <c r="AM1622" s="606"/>
      <c r="AN1622" s="606"/>
      <c r="AO1622" s="606"/>
      <c r="AP1622" s="606"/>
      <c r="AQ1622" s="606"/>
      <c r="AR1622" s="606"/>
      <c r="AS1622" s="606"/>
      <c r="AT1622" s="606"/>
      <c r="AU1622" s="606"/>
      <c r="AV1622" s="606"/>
      <c r="AW1622" s="606"/>
      <c r="AX1622" s="606"/>
      <c r="AY1622" s="606"/>
      <c r="AZ1622" s="606"/>
      <c r="BA1622" s="588"/>
      <c r="BB1622" s="588"/>
      <c r="BC1622" s="588"/>
      <c r="BD1622" s="633" t="s">
        <v>3361</v>
      </c>
      <c r="BE1622" s="608"/>
      <c r="BF1622" s="609"/>
      <c r="BG1622" s="571"/>
    </row>
    <row r="1623" spans="1:59" s="599" customFormat="1" x14ac:dyDescent="0.2">
      <c r="A1623" s="584">
        <v>2</v>
      </c>
      <c r="B1623" s="635" t="s">
        <v>299</v>
      </c>
      <c r="C1623" s="635"/>
      <c r="D1623" s="628">
        <f t="shared" si="4"/>
        <v>189.74</v>
      </c>
      <c r="E1623" s="629">
        <f>SUM(E1624:E1627)</f>
        <v>0</v>
      </c>
      <c r="F1623" s="629"/>
      <c r="G1623" s="629"/>
      <c r="H1623" s="629">
        <f t="shared" ref="H1623:BA1623" si="6">SUM(H1624:H1627)</f>
        <v>0</v>
      </c>
      <c r="I1623" s="629">
        <f t="shared" si="6"/>
        <v>0</v>
      </c>
      <c r="J1623" s="629">
        <f t="shared" si="6"/>
        <v>0</v>
      </c>
      <c r="K1623" s="629"/>
      <c r="L1623" s="629">
        <f t="shared" si="6"/>
        <v>0</v>
      </c>
      <c r="M1623" s="629">
        <f t="shared" si="6"/>
        <v>0</v>
      </c>
      <c r="N1623" s="629"/>
      <c r="O1623" s="629"/>
      <c r="P1623" s="629">
        <f t="shared" si="6"/>
        <v>0</v>
      </c>
      <c r="Q1623" s="629"/>
      <c r="R1623" s="629"/>
      <c r="S1623" s="629"/>
      <c r="T1623" s="629"/>
      <c r="U1623" s="629"/>
      <c r="V1623" s="629">
        <f t="shared" si="6"/>
        <v>0</v>
      </c>
      <c r="W1623" s="629"/>
      <c r="X1623" s="629">
        <f t="shared" si="6"/>
        <v>0</v>
      </c>
      <c r="Y1623" s="629">
        <f t="shared" si="6"/>
        <v>0</v>
      </c>
      <c r="Z1623" s="629">
        <f t="shared" si="6"/>
        <v>0</v>
      </c>
      <c r="AA1623" s="629">
        <f t="shared" si="6"/>
        <v>0</v>
      </c>
      <c r="AB1623" s="629">
        <f t="shared" si="6"/>
        <v>0</v>
      </c>
      <c r="AC1623" s="629">
        <f t="shared" si="6"/>
        <v>0</v>
      </c>
      <c r="AD1623" s="629">
        <f t="shared" si="6"/>
        <v>0</v>
      </c>
      <c r="AE1623" s="629">
        <f t="shared" si="6"/>
        <v>0</v>
      </c>
      <c r="AF1623" s="629">
        <f t="shared" si="6"/>
        <v>0</v>
      </c>
      <c r="AG1623" s="629">
        <f t="shared" si="6"/>
        <v>0</v>
      </c>
      <c r="AH1623" s="629">
        <f t="shared" si="6"/>
        <v>0</v>
      </c>
      <c r="AI1623" s="629">
        <f t="shared" si="6"/>
        <v>0</v>
      </c>
      <c r="AJ1623" s="629"/>
      <c r="AK1623" s="629"/>
      <c r="AL1623" s="629"/>
      <c r="AM1623" s="629">
        <f t="shared" si="6"/>
        <v>0</v>
      </c>
      <c r="AN1623" s="629">
        <f t="shared" si="6"/>
        <v>0</v>
      </c>
      <c r="AO1623" s="629">
        <f t="shared" si="6"/>
        <v>0</v>
      </c>
      <c r="AP1623" s="629">
        <f t="shared" si="6"/>
        <v>0</v>
      </c>
      <c r="AQ1623" s="629"/>
      <c r="AR1623" s="629"/>
      <c r="AS1623" s="629">
        <f t="shared" si="6"/>
        <v>0</v>
      </c>
      <c r="AT1623" s="629"/>
      <c r="AU1623" s="629"/>
      <c r="AV1623" s="629"/>
      <c r="AW1623" s="629">
        <f t="shared" si="6"/>
        <v>0</v>
      </c>
      <c r="AX1623" s="629">
        <f t="shared" si="6"/>
        <v>0</v>
      </c>
      <c r="AY1623" s="629">
        <f t="shared" si="6"/>
        <v>0</v>
      </c>
      <c r="AZ1623" s="629"/>
      <c r="BA1623" s="629">
        <f t="shared" si="6"/>
        <v>189.74</v>
      </c>
      <c r="BB1623" s="629"/>
      <c r="BC1623" s="629"/>
      <c r="BD1623" s="630"/>
      <c r="BE1623" s="594"/>
      <c r="BF1623" s="631"/>
      <c r="BG1623" s="598"/>
    </row>
    <row r="1624" spans="1:59" s="176" customFormat="1" x14ac:dyDescent="0.2">
      <c r="A1624" s="600" t="s">
        <v>1261</v>
      </c>
      <c r="B1624" s="632" t="s">
        <v>3362</v>
      </c>
      <c r="C1624" s="632"/>
      <c r="D1624" s="602">
        <f t="shared" si="4"/>
        <v>60</v>
      </c>
      <c r="E1624" s="603"/>
      <c r="F1624" s="603"/>
      <c r="G1624" s="603"/>
      <c r="H1624" s="603"/>
      <c r="I1624" s="604"/>
      <c r="J1624" s="605"/>
      <c r="K1624" s="605"/>
      <c r="L1624" s="590"/>
      <c r="M1624" s="605"/>
      <c r="N1624" s="605"/>
      <c r="O1624" s="605"/>
      <c r="P1624" s="606"/>
      <c r="Q1624" s="606"/>
      <c r="R1624" s="606"/>
      <c r="S1624" s="606"/>
      <c r="T1624" s="606"/>
      <c r="U1624" s="606"/>
      <c r="V1624" s="606"/>
      <c r="W1624" s="606"/>
      <c r="X1624" s="592"/>
      <c r="Y1624" s="606"/>
      <c r="Z1624" s="606"/>
      <c r="AA1624" s="606"/>
      <c r="AB1624" s="606"/>
      <c r="AC1624" s="606"/>
      <c r="AD1624" s="606"/>
      <c r="AE1624" s="606"/>
      <c r="AF1624" s="606"/>
      <c r="AG1624" s="606"/>
      <c r="AH1624" s="606"/>
      <c r="AI1624" s="606"/>
      <c r="AJ1624" s="606"/>
      <c r="AK1624" s="606"/>
      <c r="AL1624" s="606"/>
      <c r="AM1624" s="606"/>
      <c r="AN1624" s="606"/>
      <c r="AO1624" s="606"/>
      <c r="AP1624" s="606"/>
      <c r="AQ1624" s="606"/>
      <c r="AR1624" s="606"/>
      <c r="AS1624" s="606"/>
      <c r="AT1624" s="606"/>
      <c r="AU1624" s="606"/>
      <c r="AV1624" s="606"/>
      <c r="AW1624" s="606"/>
      <c r="AX1624" s="606"/>
      <c r="AY1624" s="606"/>
      <c r="AZ1624" s="606"/>
      <c r="BA1624" s="636">
        <v>60</v>
      </c>
      <c r="BB1624" s="636"/>
      <c r="BC1624" s="636"/>
      <c r="BD1624" s="607" t="s">
        <v>3363</v>
      </c>
      <c r="BE1624" s="608"/>
      <c r="BF1624" s="609"/>
      <c r="BG1624" s="571"/>
    </row>
    <row r="1625" spans="1:59" s="176" customFormat="1" x14ac:dyDescent="0.2">
      <c r="A1625" s="600" t="s">
        <v>196</v>
      </c>
      <c r="B1625" s="632" t="s">
        <v>3364</v>
      </c>
      <c r="C1625" s="632"/>
      <c r="D1625" s="602">
        <f t="shared" si="4"/>
        <v>16.75</v>
      </c>
      <c r="E1625" s="603"/>
      <c r="F1625" s="603"/>
      <c r="G1625" s="603"/>
      <c r="H1625" s="603"/>
      <c r="I1625" s="604"/>
      <c r="J1625" s="605"/>
      <c r="K1625" s="605"/>
      <c r="L1625" s="590"/>
      <c r="M1625" s="605"/>
      <c r="N1625" s="605"/>
      <c r="O1625" s="605"/>
      <c r="P1625" s="606"/>
      <c r="Q1625" s="606"/>
      <c r="R1625" s="606"/>
      <c r="S1625" s="606"/>
      <c r="T1625" s="606"/>
      <c r="U1625" s="606"/>
      <c r="V1625" s="606"/>
      <c r="W1625" s="606"/>
      <c r="X1625" s="592"/>
      <c r="Y1625" s="606"/>
      <c r="Z1625" s="606"/>
      <c r="AA1625" s="606"/>
      <c r="AB1625" s="606"/>
      <c r="AC1625" s="606"/>
      <c r="AD1625" s="606"/>
      <c r="AE1625" s="606"/>
      <c r="AF1625" s="606"/>
      <c r="AG1625" s="606"/>
      <c r="AH1625" s="606"/>
      <c r="AI1625" s="606"/>
      <c r="AJ1625" s="606"/>
      <c r="AK1625" s="606"/>
      <c r="AL1625" s="606"/>
      <c r="AM1625" s="606"/>
      <c r="AN1625" s="606"/>
      <c r="AO1625" s="606"/>
      <c r="AP1625" s="606"/>
      <c r="AQ1625" s="606"/>
      <c r="AR1625" s="606"/>
      <c r="AS1625" s="606"/>
      <c r="AT1625" s="606"/>
      <c r="AU1625" s="606"/>
      <c r="AV1625" s="606"/>
      <c r="AW1625" s="606"/>
      <c r="AX1625" s="606"/>
      <c r="AY1625" s="606"/>
      <c r="AZ1625" s="606"/>
      <c r="BA1625" s="636">
        <v>16.75</v>
      </c>
      <c r="BB1625" s="636"/>
      <c r="BC1625" s="636"/>
      <c r="BD1625" s="607" t="s">
        <v>3365</v>
      </c>
      <c r="BE1625" s="608"/>
      <c r="BF1625" s="609"/>
      <c r="BG1625" s="571"/>
    </row>
    <row r="1626" spans="1:59" s="176" customFormat="1" x14ac:dyDescent="0.2">
      <c r="A1626" s="600" t="s">
        <v>2000</v>
      </c>
      <c r="B1626" s="632" t="s">
        <v>3366</v>
      </c>
      <c r="C1626" s="632"/>
      <c r="D1626" s="602">
        <f t="shared" si="4"/>
        <v>62.99</v>
      </c>
      <c r="E1626" s="603"/>
      <c r="F1626" s="603"/>
      <c r="G1626" s="603"/>
      <c r="H1626" s="603"/>
      <c r="I1626" s="604"/>
      <c r="J1626" s="605"/>
      <c r="K1626" s="605"/>
      <c r="L1626" s="590"/>
      <c r="M1626" s="605"/>
      <c r="N1626" s="605"/>
      <c r="O1626" s="605"/>
      <c r="P1626" s="606"/>
      <c r="Q1626" s="606"/>
      <c r="R1626" s="606"/>
      <c r="S1626" s="606"/>
      <c r="T1626" s="606"/>
      <c r="U1626" s="606"/>
      <c r="V1626" s="606"/>
      <c r="W1626" s="606"/>
      <c r="X1626" s="592"/>
      <c r="Y1626" s="606"/>
      <c r="Z1626" s="606"/>
      <c r="AA1626" s="606"/>
      <c r="AB1626" s="606"/>
      <c r="AC1626" s="606"/>
      <c r="AD1626" s="606"/>
      <c r="AE1626" s="606"/>
      <c r="AF1626" s="606"/>
      <c r="AG1626" s="606"/>
      <c r="AH1626" s="606"/>
      <c r="AI1626" s="606"/>
      <c r="AJ1626" s="606"/>
      <c r="AK1626" s="606"/>
      <c r="AL1626" s="606"/>
      <c r="AM1626" s="606"/>
      <c r="AN1626" s="606"/>
      <c r="AO1626" s="606"/>
      <c r="AP1626" s="606"/>
      <c r="AQ1626" s="606"/>
      <c r="AR1626" s="606"/>
      <c r="AS1626" s="606"/>
      <c r="AT1626" s="606"/>
      <c r="AU1626" s="606"/>
      <c r="AV1626" s="606"/>
      <c r="AW1626" s="606"/>
      <c r="AX1626" s="606"/>
      <c r="AY1626" s="606"/>
      <c r="AZ1626" s="606"/>
      <c r="BA1626" s="636">
        <v>62.99</v>
      </c>
      <c r="BB1626" s="636"/>
      <c r="BC1626" s="636"/>
      <c r="BD1626" s="607" t="s">
        <v>3367</v>
      </c>
      <c r="BE1626" s="608"/>
      <c r="BF1626" s="609"/>
      <c r="BG1626" s="571"/>
    </row>
    <row r="1627" spans="1:59" s="176" customFormat="1" x14ac:dyDescent="0.2">
      <c r="A1627" s="600" t="s">
        <v>774</v>
      </c>
      <c r="B1627" s="632" t="s">
        <v>3366</v>
      </c>
      <c r="C1627" s="632"/>
      <c r="D1627" s="602">
        <f t="shared" si="4"/>
        <v>50</v>
      </c>
      <c r="E1627" s="603"/>
      <c r="F1627" s="603"/>
      <c r="G1627" s="603"/>
      <c r="H1627" s="603"/>
      <c r="I1627" s="604"/>
      <c r="J1627" s="605"/>
      <c r="K1627" s="605"/>
      <c r="L1627" s="590"/>
      <c r="M1627" s="605"/>
      <c r="N1627" s="605"/>
      <c r="O1627" s="605"/>
      <c r="P1627" s="606"/>
      <c r="Q1627" s="606"/>
      <c r="R1627" s="606"/>
      <c r="S1627" s="606"/>
      <c r="T1627" s="606"/>
      <c r="U1627" s="606"/>
      <c r="V1627" s="606"/>
      <c r="W1627" s="606"/>
      <c r="X1627" s="592"/>
      <c r="Y1627" s="606"/>
      <c r="Z1627" s="606"/>
      <c r="AA1627" s="606"/>
      <c r="AB1627" s="606"/>
      <c r="AC1627" s="606"/>
      <c r="AD1627" s="606"/>
      <c r="AE1627" s="606"/>
      <c r="AF1627" s="606"/>
      <c r="AG1627" s="606"/>
      <c r="AH1627" s="606"/>
      <c r="AI1627" s="606"/>
      <c r="AJ1627" s="606"/>
      <c r="AK1627" s="606"/>
      <c r="AL1627" s="606"/>
      <c r="AM1627" s="606"/>
      <c r="AN1627" s="606"/>
      <c r="AO1627" s="606"/>
      <c r="AP1627" s="606"/>
      <c r="AQ1627" s="606"/>
      <c r="AR1627" s="606"/>
      <c r="AS1627" s="606"/>
      <c r="AT1627" s="606"/>
      <c r="AU1627" s="606"/>
      <c r="AV1627" s="606"/>
      <c r="AW1627" s="606"/>
      <c r="AX1627" s="606"/>
      <c r="AY1627" s="606"/>
      <c r="AZ1627" s="606"/>
      <c r="BA1627" s="636">
        <v>50</v>
      </c>
      <c r="BB1627" s="636"/>
      <c r="BC1627" s="636"/>
      <c r="BD1627" s="607" t="s">
        <v>3368</v>
      </c>
      <c r="BE1627" s="608"/>
      <c r="BF1627" s="609"/>
      <c r="BG1627" s="571"/>
    </row>
    <row r="1628" spans="1:59" s="599" customFormat="1" ht="32" x14ac:dyDescent="0.2">
      <c r="A1628" s="617">
        <v>3</v>
      </c>
      <c r="B1628" s="618" t="s">
        <v>3369</v>
      </c>
      <c r="C1628" s="618"/>
      <c r="D1628" s="637">
        <f>D1629+D1614+D1642+D1653+D1656+D1659+D1666+D1668</f>
        <v>317.90000000000003</v>
      </c>
      <c r="E1628" s="638">
        <f t="shared" ref="E1628:BA1628" si="7">E1629+E1642+E1656+E1659+E1666+E1668</f>
        <v>2.78</v>
      </c>
      <c r="F1628" s="638"/>
      <c r="G1628" s="638"/>
      <c r="H1628" s="638">
        <f t="shared" si="7"/>
        <v>25.20000000000001</v>
      </c>
      <c r="I1628" s="638">
        <f t="shared" si="7"/>
        <v>20.04</v>
      </c>
      <c r="J1628" s="638">
        <f t="shared" si="7"/>
        <v>0</v>
      </c>
      <c r="K1628" s="638"/>
      <c r="L1628" s="638">
        <f t="shared" si="7"/>
        <v>39.96</v>
      </c>
      <c r="M1628" s="638">
        <f t="shared" si="7"/>
        <v>0</v>
      </c>
      <c r="N1628" s="638"/>
      <c r="O1628" s="638"/>
      <c r="P1628" s="638">
        <f t="shared" si="7"/>
        <v>0.45</v>
      </c>
      <c r="Q1628" s="638"/>
      <c r="R1628" s="638"/>
      <c r="S1628" s="638"/>
      <c r="T1628" s="638"/>
      <c r="U1628" s="638"/>
      <c r="V1628" s="638">
        <f t="shared" si="7"/>
        <v>0</v>
      </c>
      <c r="W1628" s="638"/>
      <c r="X1628" s="638">
        <f t="shared" si="7"/>
        <v>0.13</v>
      </c>
      <c r="Y1628" s="638">
        <f t="shared" si="7"/>
        <v>0</v>
      </c>
      <c r="Z1628" s="638">
        <f t="shared" si="7"/>
        <v>0</v>
      </c>
      <c r="AA1628" s="638">
        <f t="shared" si="7"/>
        <v>0</v>
      </c>
      <c r="AB1628" s="638">
        <f t="shared" si="7"/>
        <v>0</v>
      </c>
      <c r="AC1628" s="638">
        <f t="shared" si="7"/>
        <v>0</v>
      </c>
      <c r="AD1628" s="638">
        <f t="shared" si="7"/>
        <v>0.13</v>
      </c>
      <c r="AE1628" s="638">
        <f t="shared" si="7"/>
        <v>0</v>
      </c>
      <c r="AF1628" s="638">
        <f t="shared" si="7"/>
        <v>0</v>
      </c>
      <c r="AG1628" s="638">
        <f t="shared" si="7"/>
        <v>0</v>
      </c>
      <c r="AH1628" s="638">
        <f t="shared" si="7"/>
        <v>0</v>
      </c>
      <c r="AI1628" s="638">
        <f t="shared" si="7"/>
        <v>0</v>
      </c>
      <c r="AJ1628" s="638"/>
      <c r="AK1628" s="638"/>
      <c r="AL1628" s="638"/>
      <c r="AM1628" s="638">
        <f t="shared" si="7"/>
        <v>0.52</v>
      </c>
      <c r="AN1628" s="638">
        <f t="shared" si="7"/>
        <v>0.1</v>
      </c>
      <c r="AO1628" s="638">
        <f t="shared" si="7"/>
        <v>0</v>
      </c>
      <c r="AP1628" s="638">
        <f t="shared" si="7"/>
        <v>0</v>
      </c>
      <c r="AQ1628" s="638"/>
      <c r="AR1628" s="638"/>
      <c r="AS1628" s="638">
        <f t="shared" si="7"/>
        <v>0.36</v>
      </c>
      <c r="AT1628" s="638"/>
      <c r="AU1628" s="638"/>
      <c r="AV1628" s="638"/>
      <c r="AW1628" s="638">
        <f t="shared" si="7"/>
        <v>0</v>
      </c>
      <c r="AX1628" s="638">
        <f t="shared" si="7"/>
        <v>8.4</v>
      </c>
      <c r="AY1628" s="638">
        <f t="shared" si="7"/>
        <v>0.1</v>
      </c>
      <c r="AZ1628" s="638"/>
      <c r="BA1628" s="638">
        <f t="shared" si="7"/>
        <v>27.360000000000003</v>
      </c>
      <c r="BB1628" s="638"/>
      <c r="BC1628" s="638"/>
      <c r="BD1628" s="619"/>
      <c r="BE1628" s="639"/>
      <c r="BF1628" s="620"/>
      <c r="BG1628" s="598"/>
    </row>
    <row r="1629" spans="1:59" s="646" customFormat="1" x14ac:dyDescent="0.2">
      <c r="A1629" s="640" t="s">
        <v>2259</v>
      </c>
      <c r="B1629" s="627" t="s">
        <v>1265</v>
      </c>
      <c r="C1629" s="627"/>
      <c r="D1629" s="628">
        <f t="shared" ref="D1629:D1656" si="8">SUM(E1629:X1629)+SUM(AM1629:BA1629)</f>
        <v>99.010000000000019</v>
      </c>
      <c r="E1629" s="641">
        <f t="shared" ref="E1629:BA1629" si="9">SUM(E1630:E1641)</f>
        <v>1.76</v>
      </c>
      <c r="F1629" s="641"/>
      <c r="G1629" s="641"/>
      <c r="H1629" s="641">
        <f t="shared" si="9"/>
        <v>22.080000000000005</v>
      </c>
      <c r="I1629" s="641">
        <f t="shared" si="9"/>
        <v>19.439999999999998</v>
      </c>
      <c r="J1629" s="641">
        <f t="shared" si="9"/>
        <v>0</v>
      </c>
      <c r="K1629" s="641"/>
      <c r="L1629" s="641">
        <f t="shared" si="9"/>
        <v>38.580000000000005</v>
      </c>
      <c r="M1629" s="641">
        <f t="shared" si="9"/>
        <v>0</v>
      </c>
      <c r="N1629" s="641"/>
      <c r="O1629" s="641"/>
      <c r="P1629" s="641">
        <f t="shared" si="9"/>
        <v>0</v>
      </c>
      <c r="Q1629" s="641"/>
      <c r="R1629" s="641"/>
      <c r="S1629" s="641"/>
      <c r="T1629" s="641"/>
      <c r="U1629" s="641"/>
      <c r="V1629" s="641">
        <f t="shared" si="9"/>
        <v>0</v>
      </c>
      <c r="W1629" s="641"/>
      <c r="X1629" s="641">
        <f t="shared" si="9"/>
        <v>0</v>
      </c>
      <c r="Y1629" s="641">
        <f t="shared" si="9"/>
        <v>0</v>
      </c>
      <c r="Z1629" s="641">
        <f t="shared" si="9"/>
        <v>0</v>
      </c>
      <c r="AA1629" s="641">
        <f t="shared" si="9"/>
        <v>0</v>
      </c>
      <c r="AB1629" s="641">
        <f t="shared" si="9"/>
        <v>0</v>
      </c>
      <c r="AC1629" s="641">
        <f t="shared" si="9"/>
        <v>0</v>
      </c>
      <c r="AD1629" s="641">
        <f t="shared" si="9"/>
        <v>0</v>
      </c>
      <c r="AE1629" s="641">
        <f t="shared" si="9"/>
        <v>0</v>
      </c>
      <c r="AF1629" s="641">
        <f t="shared" si="9"/>
        <v>0</v>
      </c>
      <c r="AG1629" s="641">
        <f t="shared" si="9"/>
        <v>0</v>
      </c>
      <c r="AH1629" s="641">
        <f t="shared" si="9"/>
        <v>0</v>
      </c>
      <c r="AI1629" s="641">
        <f t="shared" si="9"/>
        <v>0</v>
      </c>
      <c r="AJ1629" s="641"/>
      <c r="AK1629" s="641"/>
      <c r="AL1629" s="641"/>
      <c r="AM1629" s="641">
        <f t="shared" si="9"/>
        <v>0.52</v>
      </c>
      <c r="AN1629" s="641">
        <f t="shared" si="9"/>
        <v>0.1</v>
      </c>
      <c r="AO1629" s="641">
        <f t="shared" si="9"/>
        <v>0</v>
      </c>
      <c r="AP1629" s="641">
        <f t="shared" si="9"/>
        <v>0</v>
      </c>
      <c r="AQ1629" s="641"/>
      <c r="AR1629" s="641"/>
      <c r="AS1629" s="641">
        <f t="shared" si="9"/>
        <v>0.2</v>
      </c>
      <c r="AT1629" s="641"/>
      <c r="AU1629" s="641"/>
      <c r="AV1629" s="641"/>
      <c r="AW1629" s="641">
        <f t="shared" si="9"/>
        <v>0</v>
      </c>
      <c r="AX1629" s="641">
        <f t="shared" si="9"/>
        <v>0.7</v>
      </c>
      <c r="AY1629" s="641">
        <f t="shared" si="9"/>
        <v>0.1</v>
      </c>
      <c r="AZ1629" s="641"/>
      <c r="BA1629" s="641">
        <f t="shared" si="9"/>
        <v>15.530000000000001</v>
      </c>
      <c r="BB1629" s="641"/>
      <c r="BC1629" s="641"/>
      <c r="BD1629" s="642"/>
      <c r="BE1629" s="643"/>
      <c r="BF1629" s="644"/>
      <c r="BG1629" s="645"/>
    </row>
    <row r="1630" spans="1:59" s="176" customFormat="1" ht="32" x14ac:dyDescent="0.2">
      <c r="A1630" s="621" t="s">
        <v>2260</v>
      </c>
      <c r="B1630" s="647" t="s">
        <v>3370</v>
      </c>
      <c r="C1630" s="647"/>
      <c r="D1630" s="602">
        <f t="shared" si="8"/>
        <v>19.23</v>
      </c>
      <c r="E1630" s="587">
        <v>1.06</v>
      </c>
      <c r="F1630" s="587"/>
      <c r="G1630" s="587"/>
      <c r="H1630" s="587">
        <v>5</v>
      </c>
      <c r="I1630" s="588">
        <v>5.24</v>
      </c>
      <c r="J1630" s="605"/>
      <c r="K1630" s="605"/>
      <c r="L1630" s="590">
        <v>6.98</v>
      </c>
      <c r="M1630" s="605"/>
      <c r="N1630" s="605"/>
      <c r="O1630" s="605"/>
      <c r="P1630" s="606"/>
      <c r="Q1630" s="606"/>
      <c r="R1630" s="606"/>
      <c r="S1630" s="606"/>
      <c r="T1630" s="606"/>
      <c r="U1630" s="606"/>
      <c r="V1630" s="606"/>
      <c r="W1630" s="606"/>
      <c r="X1630" s="592">
        <f t="shared" si="0"/>
        <v>0</v>
      </c>
      <c r="Y1630" s="606"/>
      <c r="Z1630" s="606"/>
      <c r="AA1630" s="606"/>
      <c r="AB1630" s="606"/>
      <c r="AC1630" s="606"/>
      <c r="AD1630" s="606"/>
      <c r="AE1630" s="606"/>
      <c r="AF1630" s="606"/>
      <c r="AG1630" s="606"/>
      <c r="AH1630" s="606"/>
      <c r="AI1630" s="606"/>
      <c r="AJ1630" s="606"/>
      <c r="AK1630" s="606"/>
      <c r="AL1630" s="606"/>
      <c r="AM1630" s="606">
        <v>0.42</v>
      </c>
      <c r="AN1630" s="606"/>
      <c r="AO1630" s="606"/>
      <c r="AP1630" s="606"/>
      <c r="AQ1630" s="606"/>
      <c r="AR1630" s="606"/>
      <c r="AS1630" s="606"/>
      <c r="AT1630" s="606"/>
      <c r="AU1630" s="606"/>
      <c r="AV1630" s="606"/>
      <c r="AW1630" s="606"/>
      <c r="AX1630" s="606"/>
      <c r="AY1630" s="606"/>
      <c r="AZ1630" s="606"/>
      <c r="BA1630" s="588">
        <v>0.53</v>
      </c>
      <c r="BB1630" s="588"/>
      <c r="BC1630" s="588"/>
      <c r="BD1630" s="648" t="s">
        <v>2138</v>
      </c>
      <c r="BE1630" s="649"/>
      <c r="BF1630" s="650" t="s">
        <v>1152</v>
      </c>
      <c r="BG1630" s="571"/>
    </row>
    <row r="1631" spans="1:59" s="176" customFormat="1" ht="32" x14ac:dyDescent="0.2">
      <c r="A1631" s="621" t="s">
        <v>2262</v>
      </c>
      <c r="B1631" s="610" t="s">
        <v>3371</v>
      </c>
      <c r="C1631" s="610"/>
      <c r="D1631" s="602">
        <f t="shared" si="8"/>
        <v>1.9000000000000001</v>
      </c>
      <c r="E1631" s="587">
        <v>0.2</v>
      </c>
      <c r="F1631" s="587"/>
      <c r="G1631" s="587"/>
      <c r="H1631" s="587"/>
      <c r="I1631" s="588">
        <v>0.4</v>
      </c>
      <c r="J1631" s="605"/>
      <c r="K1631" s="605"/>
      <c r="L1631" s="590">
        <v>1</v>
      </c>
      <c r="M1631" s="605"/>
      <c r="N1631" s="605"/>
      <c r="O1631" s="605"/>
      <c r="P1631" s="606"/>
      <c r="Q1631" s="606"/>
      <c r="R1631" s="606"/>
      <c r="S1631" s="606"/>
      <c r="T1631" s="606"/>
      <c r="U1631" s="606"/>
      <c r="V1631" s="606"/>
      <c r="W1631" s="606"/>
      <c r="X1631" s="592">
        <f t="shared" si="0"/>
        <v>0</v>
      </c>
      <c r="Y1631" s="606"/>
      <c r="Z1631" s="606"/>
      <c r="AA1631" s="606"/>
      <c r="AB1631" s="606"/>
      <c r="AC1631" s="606"/>
      <c r="AD1631" s="606"/>
      <c r="AE1631" s="606"/>
      <c r="AF1631" s="606"/>
      <c r="AG1631" s="606"/>
      <c r="AH1631" s="606"/>
      <c r="AI1631" s="606"/>
      <c r="AJ1631" s="606"/>
      <c r="AK1631" s="606"/>
      <c r="AL1631" s="606"/>
      <c r="AM1631" s="606"/>
      <c r="AN1631" s="606"/>
      <c r="AO1631" s="606"/>
      <c r="AP1631" s="606"/>
      <c r="AQ1631" s="606"/>
      <c r="AR1631" s="606"/>
      <c r="AS1631" s="606"/>
      <c r="AT1631" s="606"/>
      <c r="AU1631" s="606"/>
      <c r="AV1631" s="606"/>
      <c r="AW1631" s="606"/>
      <c r="AX1631" s="606"/>
      <c r="AY1631" s="606"/>
      <c r="AZ1631" s="606"/>
      <c r="BA1631" s="588">
        <v>0.3</v>
      </c>
      <c r="BB1631" s="588"/>
      <c r="BC1631" s="588"/>
      <c r="BD1631" s="648" t="s">
        <v>2138</v>
      </c>
      <c r="BE1631" s="651"/>
      <c r="BF1631" s="615" t="s">
        <v>1152</v>
      </c>
      <c r="BG1631" s="571"/>
    </row>
    <row r="1632" spans="1:59" s="176" customFormat="1" x14ac:dyDescent="0.2">
      <c r="A1632" s="621" t="s">
        <v>3372</v>
      </c>
      <c r="B1632" s="610" t="s">
        <v>3373</v>
      </c>
      <c r="C1632" s="610"/>
      <c r="D1632" s="602">
        <f t="shared" si="8"/>
        <v>6</v>
      </c>
      <c r="E1632" s="587"/>
      <c r="F1632" s="587"/>
      <c r="G1632" s="587"/>
      <c r="H1632" s="587">
        <v>0.5</v>
      </c>
      <c r="I1632" s="588">
        <v>0.5</v>
      </c>
      <c r="J1632" s="605"/>
      <c r="K1632" s="605"/>
      <c r="L1632" s="590">
        <v>4</v>
      </c>
      <c r="M1632" s="605"/>
      <c r="N1632" s="605"/>
      <c r="O1632" s="605"/>
      <c r="P1632" s="606"/>
      <c r="Q1632" s="606"/>
      <c r="R1632" s="606"/>
      <c r="S1632" s="606"/>
      <c r="T1632" s="606"/>
      <c r="U1632" s="606"/>
      <c r="V1632" s="606"/>
      <c r="W1632" s="606"/>
      <c r="X1632" s="592">
        <f t="shared" si="0"/>
        <v>0</v>
      </c>
      <c r="Y1632" s="606"/>
      <c r="Z1632" s="606"/>
      <c r="AA1632" s="606"/>
      <c r="AB1632" s="606"/>
      <c r="AC1632" s="606"/>
      <c r="AD1632" s="606"/>
      <c r="AE1632" s="606"/>
      <c r="AF1632" s="606"/>
      <c r="AG1632" s="606"/>
      <c r="AH1632" s="606"/>
      <c r="AI1632" s="606"/>
      <c r="AJ1632" s="606"/>
      <c r="AK1632" s="606"/>
      <c r="AL1632" s="606"/>
      <c r="AM1632" s="606"/>
      <c r="AN1632" s="606"/>
      <c r="AO1632" s="606"/>
      <c r="AP1632" s="606"/>
      <c r="AQ1632" s="606"/>
      <c r="AR1632" s="606"/>
      <c r="AS1632" s="606"/>
      <c r="AT1632" s="606"/>
      <c r="AU1632" s="606"/>
      <c r="AV1632" s="606"/>
      <c r="AW1632" s="606"/>
      <c r="AX1632" s="606"/>
      <c r="AY1632" s="606"/>
      <c r="AZ1632" s="606"/>
      <c r="BA1632" s="588">
        <v>1</v>
      </c>
      <c r="BB1632" s="588"/>
      <c r="BC1632" s="588"/>
      <c r="BD1632" s="614" t="s">
        <v>3374</v>
      </c>
      <c r="BE1632" s="649"/>
      <c r="BF1632" s="615" t="s">
        <v>1152</v>
      </c>
      <c r="BG1632" s="571"/>
    </row>
    <row r="1633" spans="1:59" s="176" customFormat="1" ht="32" x14ac:dyDescent="0.2">
      <c r="A1633" s="621" t="s">
        <v>3375</v>
      </c>
      <c r="B1633" s="647" t="s">
        <v>3376</v>
      </c>
      <c r="C1633" s="647"/>
      <c r="D1633" s="602">
        <f t="shared" si="8"/>
        <v>7</v>
      </c>
      <c r="E1633" s="587"/>
      <c r="F1633" s="587"/>
      <c r="G1633" s="587"/>
      <c r="H1633" s="587"/>
      <c r="I1633" s="588"/>
      <c r="J1633" s="605"/>
      <c r="K1633" s="605"/>
      <c r="L1633" s="590">
        <v>6</v>
      </c>
      <c r="M1633" s="605"/>
      <c r="N1633" s="605"/>
      <c r="O1633" s="605"/>
      <c r="P1633" s="606"/>
      <c r="Q1633" s="606"/>
      <c r="R1633" s="606"/>
      <c r="S1633" s="606"/>
      <c r="T1633" s="606"/>
      <c r="U1633" s="606"/>
      <c r="V1633" s="606"/>
      <c r="W1633" s="606"/>
      <c r="X1633" s="592">
        <f t="shared" si="0"/>
        <v>0</v>
      </c>
      <c r="Y1633" s="606"/>
      <c r="Z1633" s="606"/>
      <c r="AA1633" s="606"/>
      <c r="AB1633" s="606"/>
      <c r="AC1633" s="606"/>
      <c r="AD1633" s="606"/>
      <c r="AE1633" s="606"/>
      <c r="AF1633" s="606"/>
      <c r="AG1633" s="606"/>
      <c r="AH1633" s="606"/>
      <c r="AI1633" s="606"/>
      <c r="AJ1633" s="606"/>
      <c r="AK1633" s="606"/>
      <c r="AL1633" s="606"/>
      <c r="AM1633" s="606">
        <v>0.1</v>
      </c>
      <c r="AN1633" s="606"/>
      <c r="AO1633" s="606"/>
      <c r="AP1633" s="606"/>
      <c r="AQ1633" s="606"/>
      <c r="AR1633" s="606"/>
      <c r="AS1633" s="606"/>
      <c r="AT1633" s="606"/>
      <c r="AU1633" s="606"/>
      <c r="AV1633" s="606"/>
      <c r="AW1633" s="606"/>
      <c r="AX1633" s="606"/>
      <c r="AY1633" s="606"/>
      <c r="AZ1633" s="606"/>
      <c r="BA1633" s="632">
        <v>0.9</v>
      </c>
      <c r="BB1633" s="632"/>
      <c r="BC1633" s="632"/>
      <c r="BD1633" s="614" t="s">
        <v>3377</v>
      </c>
      <c r="BE1633" s="649"/>
      <c r="BF1633" s="615" t="s">
        <v>1152</v>
      </c>
      <c r="BG1633" s="571"/>
    </row>
    <row r="1634" spans="1:59" s="176" customFormat="1" ht="32" x14ac:dyDescent="0.2">
      <c r="A1634" s="621" t="s">
        <v>3378</v>
      </c>
      <c r="B1634" s="601" t="s">
        <v>3379</v>
      </c>
      <c r="C1634" s="601"/>
      <c r="D1634" s="602">
        <f t="shared" si="8"/>
        <v>1.34</v>
      </c>
      <c r="E1634" s="603"/>
      <c r="F1634" s="603"/>
      <c r="G1634" s="603"/>
      <c r="H1634" s="603">
        <v>0.44</v>
      </c>
      <c r="I1634" s="604"/>
      <c r="J1634" s="605"/>
      <c r="K1634" s="605"/>
      <c r="L1634" s="590"/>
      <c r="M1634" s="605"/>
      <c r="N1634" s="605"/>
      <c r="O1634" s="605"/>
      <c r="P1634" s="606"/>
      <c r="Q1634" s="606"/>
      <c r="R1634" s="606"/>
      <c r="S1634" s="606"/>
      <c r="T1634" s="606"/>
      <c r="U1634" s="606"/>
      <c r="V1634" s="606"/>
      <c r="W1634" s="606"/>
      <c r="X1634" s="592">
        <f t="shared" si="0"/>
        <v>0</v>
      </c>
      <c r="Y1634" s="606"/>
      <c r="Z1634" s="606"/>
      <c r="AA1634" s="606"/>
      <c r="AB1634" s="606"/>
      <c r="AC1634" s="606"/>
      <c r="AD1634" s="606"/>
      <c r="AE1634" s="606"/>
      <c r="AF1634" s="606"/>
      <c r="AG1634" s="606"/>
      <c r="AH1634" s="606"/>
      <c r="AI1634" s="606"/>
      <c r="AJ1634" s="606"/>
      <c r="AK1634" s="606"/>
      <c r="AL1634" s="606"/>
      <c r="AM1634" s="606"/>
      <c r="AN1634" s="606">
        <v>0.1</v>
      </c>
      <c r="AO1634" s="606"/>
      <c r="AP1634" s="606"/>
      <c r="AQ1634" s="606"/>
      <c r="AR1634" s="606"/>
      <c r="AS1634" s="606">
        <v>0.2</v>
      </c>
      <c r="AT1634" s="606"/>
      <c r="AU1634" s="606"/>
      <c r="AV1634" s="606"/>
      <c r="AW1634" s="606"/>
      <c r="AX1634" s="606"/>
      <c r="AY1634" s="606">
        <v>0.1</v>
      </c>
      <c r="AZ1634" s="606"/>
      <c r="BA1634" s="652">
        <v>0.5</v>
      </c>
      <c r="BB1634" s="652"/>
      <c r="BC1634" s="652"/>
      <c r="BD1634" s="607" t="s">
        <v>3343</v>
      </c>
      <c r="BE1634" s="651"/>
      <c r="BF1634" s="609" t="s">
        <v>1152</v>
      </c>
      <c r="BG1634" s="571"/>
    </row>
    <row r="1635" spans="1:59" s="176" customFormat="1" ht="48" x14ac:dyDescent="0.2">
      <c r="A1635" s="621" t="s">
        <v>3380</v>
      </c>
      <c r="B1635" s="610" t="s">
        <v>3381</v>
      </c>
      <c r="C1635" s="610"/>
      <c r="D1635" s="602">
        <f t="shared" si="8"/>
        <v>33</v>
      </c>
      <c r="E1635" s="587"/>
      <c r="F1635" s="587"/>
      <c r="G1635" s="587"/>
      <c r="H1635" s="653">
        <v>5</v>
      </c>
      <c r="I1635" s="654">
        <v>5</v>
      </c>
      <c r="J1635" s="605"/>
      <c r="K1635" s="605"/>
      <c r="L1635" s="603">
        <v>15</v>
      </c>
      <c r="M1635" s="634"/>
      <c r="N1635" s="634"/>
      <c r="O1635" s="634"/>
      <c r="P1635" s="606"/>
      <c r="Q1635" s="606"/>
      <c r="R1635" s="606"/>
      <c r="S1635" s="606"/>
      <c r="T1635" s="606"/>
      <c r="U1635" s="606"/>
      <c r="V1635" s="606"/>
      <c r="W1635" s="606"/>
      <c r="X1635" s="592">
        <f t="shared" si="0"/>
        <v>0</v>
      </c>
      <c r="Y1635" s="606"/>
      <c r="Z1635" s="606"/>
      <c r="AA1635" s="606"/>
      <c r="AB1635" s="606"/>
      <c r="AC1635" s="606"/>
      <c r="AD1635" s="606"/>
      <c r="AE1635" s="606"/>
      <c r="AF1635" s="606"/>
      <c r="AG1635" s="606"/>
      <c r="AH1635" s="606"/>
      <c r="AI1635" s="606"/>
      <c r="AJ1635" s="606"/>
      <c r="AK1635" s="606"/>
      <c r="AL1635" s="606"/>
      <c r="AM1635" s="606"/>
      <c r="AN1635" s="606"/>
      <c r="AO1635" s="606"/>
      <c r="AP1635" s="606"/>
      <c r="AQ1635" s="606"/>
      <c r="AR1635" s="606"/>
      <c r="AS1635" s="606"/>
      <c r="AT1635" s="606"/>
      <c r="AU1635" s="606"/>
      <c r="AV1635" s="606"/>
      <c r="AW1635" s="606"/>
      <c r="AX1635" s="606"/>
      <c r="AY1635" s="606"/>
      <c r="AZ1635" s="606"/>
      <c r="BA1635" s="654">
        <v>8</v>
      </c>
      <c r="BB1635" s="654"/>
      <c r="BC1635" s="654"/>
      <c r="BD1635" s="614" t="s">
        <v>3346</v>
      </c>
      <c r="BE1635" s="649"/>
      <c r="BF1635" s="615" t="s">
        <v>1152</v>
      </c>
      <c r="BG1635" s="571"/>
    </row>
    <row r="1636" spans="1:59" s="176" customFormat="1" x14ac:dyDescent="0.2">
      <c r="A1636" s="621" t="s">
        <v>3382</v>
      </c>
      <c r="B1636" s="632" t="s">
        <v>3383</v>
      </c>
      <c r="C1636" s="632"/>
      <c r="D1636" s="602">
        <f t="shared" si="8"/>
        <v>0.5</v>
      </c>
      <c r="E1636" s="587"/>
      <c r="F1636" s="587"/>
      <c r="G1636" s="587"/>
      <c r="H1636" s="590">
        <v>0.3</v>
      </c>
      <c r="I1636" s="655">
        <v>0.2</v>
      </c>
      <c r="J1636" s="589"/>
      <c r="K1636" s="589"/>
      <c r="L1636" s="590"/>
      <c r="M1636" s="605"/>
      <c r="N1636" s="605"/>
      <c r="O1636" s="605"/>
      <c r="P1636" s="606"/>
      <c r="Q1636" s="606"/>
      <c r="R1636" s="606"/>
      <c r="S1636" s="606"/>
      <c r="T1636" s="606"/>
      <c r="U1636" s="606"/>
      <c r="V1636" s="606"/>
      <c r="W1636" s="606"/>
      <c r="X1636" s="592">
        <f t="shared" si="0"/>
        <v>0</v>
      </c>
      <c r="Y1636" s="606"/>
      <c r="Z1636" s="606"/>
      <c r="AA1636" s="606"/>
      <c r="AB1636" s="606"/>
      <c r="AC1636" s="606"/>
      <c r="AD1636" s="606"/>
      <c r="AE1636" s="606"/>
      <c r="AF1636" s="606"/>
      <c r="AG1636" s="606"/>
      <c r="AH1636" s="606"/>
      <c r="AI1636" s="606"/>
      <c r="AJ1636" s="606"/>
      <c r="AK1636" s="606"/>
      <c r="AL1636" s="606"/>
      <c r="AM1636" s="606"/>
      <c r="AN1636" s="606"/>
      <c r="AO1636" s="606"/>
      <c r="AP1636" s="606"/>
      <c r="AQ1636" s="606"/>
      <c r="AR1636" s="606"/>
      <c r="AS1636" s="606"/>
      <c r="AT1636" s="606"/>
      <c r="AU1636" s="606"/>
      <c r="AV1636" s="606"/>
      <c r="AW1636" s="606"/>
      <c r="AX1636" s="606"/>
      <c r="AY1636" s="606"/>
      <c r="AZ1636" s="606"/>
      <c r="BA1636" s="588"/>
      <c r="BB1636" s="588"/>
      <c r="BC1636" s="588"/>
      <c r="BD1636" s="614" t="s">
        <v>3384</v>
      </c>
      <c r="BE1636" s="649"/>
      <c r="BF1636" s="650" t="s">
        <v>1152</v>
      </c>
      <c r="BG1636" s="571"/>
    </row>
    <row r="1637" spans="1:59" s="176" customFormat="1" x14ac:dyDescent="0.2">
      <c r="A1637" s="621" t="s">
        <v>3385</v>
      </c>
      <c r="B1637" s="610" t="s">
        <v>3386</v>
      </c>
      <c r="C1637" s="610"/>
      <c r="D1637" s="602">
        <f t="shared" si="8"/>
        <v>0.14000000000000001</v>
      </c>
      <c r="E1637" s="587"/>
      <c r="F1637" s="587"/>
      <c r="G1637" s="587"/>
      <c r="H1637" s="587">
        <v>0.14000000000000001</v>
      </c>
      <c r="I1637" s="588"/>
      <c r="J1637" s="605"/>
      <c r="K1637" s="605"/>
      <c r="L1637" s="590"/>
      <c r="M1637" s="605"/>
      <c r="N1637" s="605"/>
      <c r="O1637" s="605"/>
      <c r="P1637" s="606"/>
      <c r="Q1637" s="606"/>
      <c r="R1637" s="606"/>
      <c r="S1637" s="606"/>
      <c r="T1637" s="606"/>
      <c r="U1637" s="606"/>
      <c r="V1637" s="606"/>
      <c r="W1637" s="606"/>
      <c r="X1637" s="592">
        <f t="shared" si="0"/>
        <v>0</v>
      </c>
      <c r="Y1637" s="606"/>
      <c r="Z1637" s="606"/>
      <c r="AA1637" s="606"/>
      <c r="AB1637" s="606"/>
      <c r="AC1637" s="606"/>
      <c r="AD1637" s="606"/>
      <c r="AE1637" s="606"/>
      <c r="AF1637" s="606"/>
      <c r="AG1637" s="606"/>
      <c r="AH1637" s="606"/>
      <c r="AI1637" s="606"/>
      <c r="AJ1637" s="606"/>
      <c r="AK1637" s="606"/>
      <c r="AL1637" s="606"/>
      <c r="AM1637" s="606"/>
      <c r="AN1637" s="606"/>
      <c r="AO1637" s="606"/>
      <c r="AP1637" s="606"/>
      <c r="AQ1637" s="606"/>
      <c r="AR1637" s="606"/>
      <c r="AS1637" s="606"/>
      <c r="AT1637" s="606"/>
      <c r="AU1637" s="606"/>
      <c r="AV1637" s="606"/>
      <c r="AW1637" s="606"/>
      <c r="AX1637" s="606"/>
      <c r="AY1637" s="606"/>
      <c r="AZ1637" s="606"/>
      <c r="BA1637" s="588"/>
      <c r="BB1637" s="588"/>
      <c r="BC1637" s="588"/>
      <c r="BD1637" s="614" t="s">
        <v>3374</v>
      </c>
      <c r="BE1637" s="649"/>
      <c r="BF1637" s="615" t="s">
        <v>1152</v>
      </c>
      <c r="BG1637" s="571"/>
    </row>
    <row r="1638" spans="1:59" s="625" customFormat="1" ht="32" x14ac:dyDescent="0.2">
      <c r="A1638" s="621" t="s">
        <v>3387</v>
      </c>
      <c r="B1638" s="610" t="s">
        <v>3388</v>
      </c>
      <c r="C1638" s="610"/>
      <c r="D1638" s="602">
        <f t="shared" si="8"/>
        <v>1.5</v>
      </c>
      <c r="E1638" s="587"/>
      <c r="F1638" s="587"/>
      <c r="G1638" s="587"/>
      <c r="H1638" s="587">
        <v>0.3</v>
      </c>
      <c r="I1638" s="588">
        <v>0.2</v>
      </c>
      <c r="J1638" s="605"/>
      <c r="K1638" s="605"/>
      <c r="L1638" s="590">
        <v>0.5</v>
      </c>
      <c r="M1638" s="605"/>
      <c r="N1638" s="605"/>
      <c r="O1638" s="605"/>
      <c r="P1638" s="606"/>
      <c r="Q1638" s="606"/>
      <c r="R1638" s="606"/>
      <c r="S1638" s="606"/>
      <c r="T1638" s="606"/>
      <c r="U1638" s="606"/>
      <c r="V1638" s="606"/>
      <c r="W1638" s="606"/>
      <c r="X1638" s="592">
        <f t="shared" si="0"/>
        <v>0</v>
      </c>
      <c r="Y1638" s="606"/>
      <c r="Z1638" s="606"/>
      <c r="AA1638" s="606"/>
      <c r="AB1638" s="606"/>
      <c r="AC1638" s="606"/>
      <c r="AD1638" s="606"/>
      <c r="AE1638" s="606"/>
      <c r="AF1638" s="606"/>
      <c r="AG1638" s="606"/>
      <c r="AH1638" s="606"/>
      <c r="AI1638" s="606"/>
      <c r="AJ1638" s="606"/>
      <c r="AK1638" s="606"/>
      <c r="AL1638" s="606"/>
      <c r="AM1638" s="606"/>
      <c r="AN1638" s="606"/>
      <c r="AO1638" s="606"/>
      <c r="AP1638" s="606"/>
      <c r="AQ1638" s="606"/>
      <c r="AR1638" s="606"/>
      <c r="AS1638" s="606"/>
      <c r="AT1638" s="606"/>
      <c r="AU1638" s="606"/>
      <c r="AV1638" s="606"/>
      <c r="AW1638" s="606"/>
      <c r="AX1638" s="606"/>
      <c r="AY1638" s="606"/>
      <c r="AZ1638" s="606"/>
      <c r="BA1638" s="632">
        <v>0.5</v>
      </c>
      <c r="BB1638" s="632"/>
      <c r="BC1638" s="632"/>
      <c r="BD1638" s="656" t="s">
        <v>3389</v>
      </c>
      <c r="BE1638" s="657" t="s">
        <v>3390</v>
      </c>
      <c r="BF1638" s="615" t="s">
        <v>1152</v>
      </c>
      <c r="BG1638" s="571"/>
    </row>
    <row r="1639" spans="1:59" s="625" customFormat="1" ht="32" x14ac:dyDescent="0.2">
      <c r="A1639" s="621" t="s">
        <v>3391</v>
      </c>
      <c r="B1639" s="647" t="s">
        <v>3392</v>
      </c>
      <c r="C1639" s="647"/>
      <c r="D1639" s="602">
        <f t="shared" si="8"/>
        <v>5.7</v>
      </c>
      <c r="E1639" s="587"/>
      <c r="F1639" s="587"/>
      <c r="G1639" s="587"/>
      <c r="H1639" s="658">
        <v>1.6</v>
      </c>
      <c r="I1639" s="588">
        <v>1.4</v>
      </c>
      <c r="J1639" s="605"/>
      <c r="K1639" s="605"/>
      <c r="L1639" s="590">
        <v>1.7</v>
      </c>
      <c r="M1639" s="605"/>
      <c r="N1639" s="605"/>
      <c r="O1639" s="605"/>
      <c r="P1639" s="606"/>
      <c r="Q1639" s="606"/>
      <c r="R1639" s="606"/>
      <c r="S1639" s="606"/>
      <c r="T1639" s="606"/>
      <c r="U1639" s="606"/>
      <c r="V1639" s="606"/>
      <c r="W1639" s="606"/>
      <c r="X1639" s="592"/>
      <c r="Y1639" s="606"/>
      <c r="Z1639" s="606"/>
      <c r="AA1639" s="606"/>
      <c r="AB1639" s="606"/>
      <c r="AC1639" s="606"/>
      <c r="AD1639" s="606"/>
      <c r="AE1639" s="606"/>
      <c r="AF1639" s="606"/>
      <c r="AG1639" s="606"/>
      <c r="AH1639" s="606"/>
      <c r="AI1639" s="606"/>
      <c r="AJ1639" s="606"/>
      <c r="AK1639" s="606"/>
      <c r="AL1639" s="606"/>
      <c r="AM1639" s="606"/>
      <c r="AN1639" s="606"/>
      <c r="AO1639" s="606"/>
      <c r="AP1639" s="606"/>
      <c r="AQ1639" s="606"/>
      <c r="AR1639" s="606"/>
      <c r="AS1639" s="606"/>
      <c r="AT1639" s="606"/>
      <c r="AU1639" s="606"/>
      <c r="AV1639" s="606"/>
      <c r="AW1639" s="606"/>
      <c r="AX1639" s="606">
        <v>0.1</v>
      </c>
      <c r="AY1639" s="606"/>
      <c r="AZ1639" s="606"/>
      <c r="BA1639" s="632">
        <v>0.9</v>
      </c>
      <c r="BB1639" s="632"/>
      <c r="BC1639" s="632"/>
      <c r="BD1639" s="633" t="s">
        <v>3393</v>
      </c>
      <c r="BE1639" s="657"/>
      <c r="BF1639" s="615"/>
      <c r="BG1639" s="571"/>
    </row>
    <row r="1640" spans="1:59" s="625" customFormat="1" ht="32" x14ac:dyDescent="0.2">
      <c r="A1640" s="621" t="s">
        <v>3394</v>
      </c>
      <c r="B1640" s="610" t="s">
        <v>3395</v>
      </c>
      <c r="C1640" s="610"/>
      <c r="D1640" s="602">
        <f t="shared" si="8"/>
        <v>17.5</v>
      </c>
      <c r="E1640" s="587">
        <v>0.5</v>
      </c>
      <c r="F1640" s="587"/>
      <c r="G1640" s="587"/>
      <c r="H1640" s="587">
        <v>6.7</v>
      </c>
      <c r="I1640" s="602">
        <v>4</v>
      </c>
      <c r="J1640" s="605"/>
      <c r="K1640" s="605"/>
      <c r="L1640" s="590">
        <v>3</v>
      </c>
      <c r="M1640" s="605"/>
      <c r="N1640" s="605"/>
      <c r="O1640" s="605"/>
      <c r="P1640" s="606"/>
      <c r="Q1640" s="606"/>
      <c r="R1640" s="606"/>
      <c r="S1640" s="606"/>
      <c r="T1640" s="606"/>
      <c r="U1640" s="606"/>
      <c r="V1640" s="606"/>
      <c r="W1640" s="606"/>
      <c r="X1640" s="592"/>
      <c r="Y1640" s="606"/>
      <c r="Z1640" s="606"/>
      <c r="AA1640" s="606"/>
      <c r="AB1640" s="606"/>
      <c r="AC1640" s="606"/>
      <c r="AD1640" s="606"/>
      <c r="AE1640" s="606"/>
      <c r="AF1640" s="606"/>
      <c r="AG1640" s="606"/>
      <c r="AH1640" s="606"/>
      <c r="AI1640" s="606"/>
      <c r="AJ1640" s="606"/>
      <c r="AK1640" s="606"/>
      <c r="AL1640" s="606"/>
      <c r="AM1640" s="606"/>
      <c r="AN1640" s="606"/>
      <c r="AO1640" s="606"/>
      <c r="AP1640" s="606"/>
      <c r="AQ1640" s="606"/>
      <c r="AR1640" s="606"/>
      <c r="AS1640" s="606"/>
      <c r="AT1640" s="606"/>
      <c r="AU1640" s="606"/>
      <c r="AV1640" s="606"/>
      <c r="AW1640" s="606"/>
      <c r="AX1640" s="606">
        <v>0.6</v>
      </c>
      <c r="AY1640" s="606"/>
      <c r="AZ1640" s="606"/>
      <c r="BA1640" s="632">
        <v>2.7</v>
      </c>
      <c r="BB1640" s="632"/>
      <c r="BC1640" s="632"/>
      <c r="BD1640" s="633" t="s">
        <v>3393</v>
      </c>
      <c r="BE1640" s="657"/>
      <c r="BF1640" s="615"/>
      <c r="BG1640" s="571"/>
    </row>
    <row r="1641" spans="1:59" s="176" customFormat="1" ht="32" x14ac:dyDescent="0.2">
      <c r="A1641" s="621" t="s">
        <v>3396</v>
      </c>
      <c r="B1641" s="610" t="s">
        <v>3397</v>
      </c>
      <c r="C1641" s="610"/>
      <c r="D1641" s="602">
        <f t="shared" si="8"/>
        <v>5.2</v>
      </c>
      <c r="E1641" s="659">
        <v>0</v>
      </c>
      <c r="F1641" s="659"/>
      <c r="G1641" s="659"/>
      <c r="H1641" s="659">
        <v>2.0999999999999996</v>
      </c>
      <c r="I1641" s="660">
        <v>2.5</v>
      </c>
      <c r="J1641" s="623">
        <v>0</v>
      </c>
      <c r="K1641" s="623"/>
      <c r="L1641" s="659">
        <v>0.4</v>
      </c>
      <c r="M1641" s="661">
        <v>0</v>
      </c>
      <c r="N1641" s="661"/>
      <c r="O1641" s="661"/>
      <c r="P1641" s="661">
        <v>0</v>
      </c>
      <c r="Q1641" s="661"/>
      <c r="R1641" s="661"/>
      <c r="S1641" s="661"/>
      <c r="T1641" s="661"/>
      <c r="U1641" s="661"/>
      <c r="V1641" s="661">
        <v>0</v>
      </c>
      <c r="W1641" s="661"/>
      <c r="X1641" s="592">
        <f t="shared" si="0"/>
        <v>0</v>
      </c>
      <c r="Y1641" s="661">
        <v>0</v>
      </c>
      <c r="Z1641" s="661">
        <v>0</v>
      </c>
      <c r="AA1641" s="661">
        <v>0</v>
      </c>
      <c r="AB1641" s="661">
        <v>0</v>
      </c>
      <c r="AC1641" s="661">
        <v>0</v>
      </c>
      <c r="AD1641" s="661">
        <v>0</v>
      </c>
      <c r="AE1641" s="661">
        <v>0</v>
      </c>
      <c r="AF1641" s="661">
        <v>0</v>
      </c>
      <c r="AG1641" s="661">
        <v>0</v>
      </c>
      <c r="AH1641" s="661">
        <v>0</v>
      </c>
      <c r="AI1641" s="661">
        <v>0</v>
      </c>
      <c r="AJ1641" s="661"/>
      <c r="AK1641" s="661"/>
      <c r="AL1641" s="661"/>
      <c r="AM1641" s="661">
        <v>0</v>
      </c>
      <c r="AN1641" s="661">
        <v>0</v>
      </c>
      <c r="AO1641" s="661">
        <v>0</v>
      </c>
      <c r="AP1641" s="661">
        <v>0</v>
      </c>
      <c r="AQ1641" s="661"/>
      <c r="AR1641" s="661"/>
      <c r="AS1641" s="661">
        <v>0</v>
      </c>
      <c r="AT1641" s="661"/>
      <c r="AU1641" s="661"/>
      <c r="AV1641" s="661"/>
      <c r="AW1641" s="661">
        <v>0</v>
      </c>
      <c r="AX1641" s="661">
        <v>0</v>
      </c>
      <c r="AY1641" s="661">
        <v>0</v>
      </c>
      <c r="AZ1641" s="661"/>
      <c r="BA1641" s="652">
        <v>0.2</v>
      </c>
      <c r="BB1641" s="652"/>
      <c r="BC1641" s="652"/>
      <c r="BD1641" s="648" t="s">
        <v>2138</v>
      </c>
      <c r="BE1641" s="662"/>
      <c r="BF1641" s="650" t="s">
        <v>1152</v>
      </c>
      <c r="BG1641" s="571"/>
    </row>
    <row r="1642" spans="1:59" s="599" customFormat="1" x14ac:dyDescent="0.2">
      <c r="A1642" s="617" t="s">
        <v>2264</v>
      </c>
      <c r="B1642" s="627" t="s">
        <v>1305</v>
      </c>
      <c r="C1642" s="627"/>
      <c r="D1642" s="628">
        <f t="shared" si="8"/>
        <v>21.45</v>
      </c>
      <c r="E1642" s="641">
        <f>SUM(E1643:E1652)</f>
        <v>0.45</v>
      </c>
      <c r="F1642" s="641"/>
      <c r="G1642" s="641"/>
      <c r="H1642" s="641">
        <f t="shared" ref="H1642:BA1642" si="10">SUM(H1643:H1652)</f>
        <v>1.3</v>
      </c>
      <c r="I1642" s="641">
        <f t="shared" si="10"/>
        <v>0.30000000000000004</v>
      </c>
      <c r="J1642" s="641">
        <f t="shared" si="10"/>
        <v>0</v>
      </c>
      <c r="K1642" s="641"/>
      <c r="L1642" s="641">
        <f t="shared" si="10"/>
        <v>0.4</v>
      </c>
      <c r="M1642" s="641">
        <f t="shared" si="10"/>
        <v>0</v>
      </c>
      <c r="N1642" s="641"/>
      <c r="O1642" s="641"/>
      <c r="P1642" s="641">
        <f t="shared" si="10"/>
        <v>0</v>
      </c>
      <c r="Q1642" s="641"/>
      <c r="R1642" s="641"/>
      <c r="S1642" s="641"/>
      <c r="T1642" s="641"/>
      <c r="U1642" s="641"/>
      <c r="V1642" s="641">
        <f t="shared" si="10"/>
        <v>0</v>
      </c>
      <c r="W1642" s="641"/>
      <c r="X1642" s="641">
        <f t="shared" si="10"/>
        <v>0</v>
      </c>
      <c r="Y1642" s="641">
        <f t="shared" si="10"/>
        <v>0</v>
      </c>
      <c r="Z1642" s="641">
        <f t="shared" si="10"/>
        <v>0</v>
      </c>
      <c r="AA1642" s="641">
        <f t="shared" si="10"/>
        <v>0</v>
      </c>
      <c r="AB1642" s="641">
        <f t="shared" si="10"/>
        <v>0</v>
      </c>
      <c r="AC1642" s="641">
        <f t="shared" si="10"/>
        <v>0</v>
      </c>
      <c r="AD1642" s="641">
        <f t="shared" si="10"/>
        <v>0</v>
      </c>
      <c r="AE1642" s="641">
        <f t="shared" si="10"/>
        <v>0</v>
      </c>
      <c r="AF1642" s="641">
        <f t="shared" si="10"/>
        <v>0</v>
      </c>
      <c r="AG1642" s="641">
        <f t="shared" si="10"/>
        <v>0</v>
      </c>
      <c r="AH1642" s="641">
        <f t="shared" si="10"/>
        <v>0</v>
      </c>
      <c r="AI1642" s="641">
        <f t="shared" si="10"/>
        <v>0</v>
      </c>
      <c r="AJ1642" s="641"/>
      <c r="AK1642" s="641"/>
      <c r="AL1642" s="641"/>
      <c r="AM1642" s="641">
        <f t="shared" si="10"/>
        <v>0</v>
      </c>
      <c r="AN1642" s="641">
        <f t="shared" si="10"/>
        <v>0</v>
      </c>
      <c r="AO1642" s="641">
        <f t="shared" si="10"/>
        <v>0</v>
      </c>
      <c r="AP1642" s="641">
        <f t="shared" si="10"/>
        <v>0</v>
      </c>
      <c r="AQ1642" s="641"/>
      <c r="AR1642" s="641"/>
      <c r="AS1642" s="641">
        <f t="shared" si="10"/>
        <v>0</v>
      </c>
      <c r="AT1642" s="641"/>
      <c r="AU1642" s="641"/>
      <c r="AV1642" s="641"/>
      <c r="AW1642" s="641">
        <f t="shared" si="10"/>
        <v>0</v>
      </c>
      <c r="AX1642" s="641">
        <f t="shared" si="10"/>
        <v>7.7</v>
      </c>
      <c r="AY1642" s="641">
        <f t="shared" si="10"/>
        <v>0</v>
      </c>
      <c r="AZ1642" s="641"/>
      <c r="BA1642" s="641">
        <f t="shared" si="10"/>
        <v>11.3</v>
      </c>
      <c r="BB1642" s="641"/>
      <c r="BC1642" s="641"/>
      <c r="BD1642" s="619"/>
      <c r="BE1642" s="639"/>
      <c r="BF1642" s="620"/>
      <c r="BG1642" s="598"/>
    </row>
    <row r="1643" spans="1:59" s="176" customFormat="1" x14ac:dyDescent="0.2">
      <c r="A1643" s="621" t="s">
        <v>2265</v>
      </c>
      <c r="B1643" s="610" t="s">
        <v>3398</v>
      </c>
      <c r="C1643" s="610"/>
      <c r="D1643" s="602">
        <f t="shared" si="8"/>
        <v>0.60000000000000009</v>
      </c>
      <c r="E1643" s="587"/>
      <c r="F1643" s="587"/>
      <c r="G1643" s="587"/>
      <c r="H1643" s="587">
        <v>0.1</v>
      </c>
      <c r="I1643" s="588">
        <v>0.1</v>
      </c>
      <c r="J1643" s="605"/>
      <c r="K1643" s="605"/>
      <c r="L1643" s="590"/>
      <c r="M1643" s="605"/>
      <c r="N1643" s="605"/>
      <c r="O1643" s="605"/>
      <c r="P1643" s="606"/>
      <c r="Q1643" s="606"/>
      <c r="R1643" s="606"/>
      <c r="S1643" s="606"/>
      <c r="T1643" s="606"/>
      <c r="U1643" s="606"/>
      <c r="V1643" s="606"/>
      <c r="W1643" s="606"/>
      <c r="X1643" s="592">
        <f t="shared" si="0"/>
        <v>0</v>
      </c>
      <c r="Y1643" s="606"/>
      <c r="Z1643" s="606"/>
      <c r="AA1643" s="606"/>
      <c r="AB1643" s="606"/>
      <c r="AC1643" s="606"/>
      <c r="AD1643" s="606"/>
      <c r="AE1643" s="606"/>
      <c r="AF1643" s="606"/>
      <c r="AG1643" s="606"/>
      <c r="AH1643" s="606"/>
      <c r="AI1643" s="606"/>
      <c r="AJ1643" s="606"/>
      <c r="AK1643" s="606"/>
      <c r="AL1643" s="606"/>
      <c r="AM1643" s="606"/>
      <c r="AN1643" s="606"/>
      <c r="AO1643" s="606"/>
      <c r="AP1643" s="606"/>
      <c r="AQ1643" s="606"/>
      <c r="AR1643" s="606"/>
      <c r="AS1643" s="606"/>
      <c r="AT1643" s="606"/>
      <c r="AU1643" s="606"/>
      <c r="AV1643" s="606"/>
      <c r="AW1643" s="606"/>
      <c r="AX1643" s="606">
        <v>0.2</v>
      </c>
      <c r="AY1643" s="606"/>
      <c r="AZ1643" s="606"/>
      <c r="BA1643" s="588">
        <v>0.2</v>
      </c>
      <c r="BB1643" s="588"/>
      <c r="BC1643" s="588"/>
      <c r="BD1643" s="633" t="s">
        <v>3399</v>
      </c>
      <c r="BE1643" s="663"/>
      <c r="BF1643" s="615" t="s">
        <v>1153</v>
      </c>
      <c r="BG1643" s="571"/>
    </row>
    <row r="1644" spans="1:59" s="176" customFormat="1" x14ac:dyDescent="0.2">
      <c r="A1644" s="621" t="s">
        <v>2267</v>
      </c>
      <c r="B1644" s="610" t="s">
        <v>3400</v>
      </c>
      <c r="C1644" s="610"/>
      <c r="D1644" s="602">
        <f t="shared" si="8"/>
        <v>0.5</v>
      </c>
      <c r="E1644" s="587"/>
      <c r="F1644" s="587"/>
      <c r="G1644" s="587"/>
      <c r="H1644" s="587">
        <v>0.3</v>
      </c>
      <c r="I1644" s="588">
        <v>0.2</v>
      </c>
      <c r="J1644" s="605"/>
      <c r="K1644" s="605"/>
      <c r="L1644" s="590"/>
      <c r="M1644" s="605"/>
      <c r="N1644" s="605"/>
      <c r="O1644" s="605"/>
      <c r="P1644" s="606"/>
      <c r="Q1644" s="606"/>
      <c r="R1644" s="606"/>
      <c r="S1644" s="606"/>
      <c r="T1644" s="606"/>
      <c r="U1644" s="606"/>
      <c r="V1644" s="606"/>
      <c r="W1644" s="606"/>
      <c r="X1644" s="592">
        <f t="shared" si="0"/>
        <v>0</v>
      </c>
      <c r="Y1644" s="606"/>
      <c r="Z1644" s="606"/>
      <c r="AA1644" s="606"/>
      <c r="AB1644" s="606"/>
      <c r="AC1644" s="606"/>
      <c r="AD1644" s="606"/>
      <c r="AE1644" s="606"/>
      <c r="AF1644" s="606"/>
      <c r="AG1644" s="606"/>
      <c r="AH1644" s="606"/>
      <c r="AI1644" s="606"/>
      <c r="AJ1644" s="606"/>
      <c r="AK1644" s="606"/>
      <c r="AL1644" s="606"/>
      <c r="AM1644" s="606"/>
      <c r="AN1644" s="606"/>
      <c r="AO1644" s="606"/>
      <c r="AP1644" s="606"/>
      <c r="AQ1644" s="606"/>
      <c r="AR1644" s="606"/>
      <c r="AS1644" s="606"/>
      <c r="AT1644" s="606"/>
      <c r="AU1644" s="606"/>
      <c r="AV1644" s="606"/>
      <c r="AW1644" s="606"/>
      <c r="AX1644" s="606"/>
      <c r="AY1644" s="606"/>
      <c r="AZ1644" s="606"/>
      <c r="BA1644" s="588"/>
      <c r="BB1644" s="588"/>
      <c r="BC1644" s="588"/>
      <c r="BD1644" s="614" t="s">
        <v>3401</v>
      </c>
      <c r="BE1644" s="649"/>
      <c r="BF1644" s="664" t="s">
        <v>1153</v>
      </c>
      <c r="BG1644" s="571"/>
    </row>
    <row r="1645" spans="1:59" s="176" customFormat="1" x14ac:dyDescent="0.2">
      <c r="A1645" s="621" t="s">
        <v>3113</v>
      </c>
      <c r="B1645" s="610" t="s">
        <v>3402</v>
      </c>
      <c r="C1645" s="610"/>
      <c r="D1645" s="602">
        <f t="shared" si="8"/>
        <v>0.05</v>
      </c>
      <c r="E1645" s="587">
        <v>0.05</v>
      </c>
      <c r="F1645" s="587"/>
      <c r="G1645" s="587"/>
      <c r="H1645" s="587"/>
      <c r="I1645" s="588"/>
      <c r="J1645" s="605"/>
      <c r="K1645" s="605"/>
      <c r="L1645" s="590"/>
      <c r="M1645" s="605"/>
      <c r="N1645" s="605"/>
      <c r="O1645" s="605"/>
      <c r="P1645" s="606"/>
      <c r="Q1645" s="606"/>
      <c r="R1645" s="606"/>
      <c r="S1645" s="606"/>
      <c r="T1645" s="606"/>
      <c r="U1645" s="606"/>
      <c r="V1645" s="606"/>
      <c r="W1645" s="606"/>
      <c r="X1645" s="592">
        <f t="shared" si="0"/>
        <v>0</v>
      </c>
      <c r="Y1645" s="606"/>
      <c r="Z1645" s="606"/>
      <c r="AA1645" s="606"/>
      <c r="AB1645" s="606"/>
      <c r="AC1645" s="606"/>
      <c r="AD1645" s="606"/>
      <c r="AE1645" s="606"/>
      <c r="AF1645" s="606"/>
      <c r="AG1645" s="606"/>
      <c r="AH1645" s="606"/>
      <c r="AI1645" s="606"/>
      <c r="AJ1645" s="606"/>
      <c r="AK1645" s="606"/>
      <c r="AL1645" s="606"/>
      <c r="AM1645" s="606"/>
      <c r="AN1645" s="606"/>
      <c r="AO1645" s="606"/>
      <c r="AP1645" s="606"/>
      <c r="AQ1645" s="606"/>
      <c r="AR1645" s="606"/>
      <c r="AS1645" s="606"/>
      <c r="AT1645" s="606"/>
      <c r="AU1645" s="606"/>
      <c r="AV1645" s="606"/>
      <c r="AW1645" s="606"/>
      <c r="AX1645" s="606"/>
      <c r="AY1645" s="606"/>
      <c r="AZ1645" s="606"/>
      <c r="BA1645" s="588"/>
      <c r="BB1645" s="588"/>
      <c r="BC1645" s="588"/>
      <c r="BD1645" s="614" t="s">
        <v>3401</v>
      </c>
      <c r="BE1645" s="649" t="s">
        <v>3403</v>
      </c>
      <c r="BF1645" s="664" t="s">
        <v>1153</v>
      </c>
      <c r="BG1645" s="571"/>
    </row>
    <row r="1646" spans="1:59" s="176" customFormat="1" x14ac:dyDescent="0.2">
      <c r="A1646" s="621" t="s">
        <v>3404</v>
      </c>
      <c r="B1646" s="632" t="s">
        <v>3405</v>
      </c>
      <c r="C1646" s="632"/>
      <c r="D1646" s="602">
        <f t="shared" si="8"/>
        <v>0.1</v>
      </c>
      <c r="E1646" s="587"/>
      <c r="F1646" s="587"/>
      <c r="G1646" s="587"/>
      <c r="H1646" s="587"/>
      <c r="I1646" s="588"/>
      <c r="J1646" s="605"/>
      <c r="K1646" s="605"/>
      <c r="L1646" s="590">
        <v>0.1</v>
      </c>
      <c r="M1646" s="605"/>
      <c r="N1646" s="605"/>
      <c r="O1646" s="605"/>
      <c r="P1646" s="606"/>
      <c r="Q1646" s="606"/>
      <c r="R1646" s="606"/>
      <c r="S1646" s="606"/>
      <c r="T1646" s="606"/>
      <c r="U1646" s="606"/>
      <c r="V1646" s="606"/>
      <c r="W1646" s="606"/>
      <c r="X1646" s="592">
        <f t="shared" si="0"/>
        <v>0</v>
      </c>
      <c r="Y1646" s="606"/>
      <c r="Z1646" s="606"/>
      <c r="AA1646" s="606"/>
      <c r="AB1646" s="606"/>
      <c r="AC1646" s="606"/>
      <c r="AD1646" s="606"/>
      <c r="AE1646" s="606"/>
      <c r="AF1646" s="606"/>
      <c r="AG1646" s="606"/>
      <c r="AH1646" s="606"/>
      <c r="AI1646" s="606"/>
      <c r="AJ1646" s="606"/>
      <c r="AK1646" s="606"/>
      <c r="AL1646" s="606"/>
      <c r="AM1646" s="606"/>
      <c r="AN1646" s="606"/>
      <c r="AO1646" s="606"/>
      <c r="AP1646" s="606"/>
      <c r="AQ1646" s="606"/>
      <c r="AR1646" s="606"/>
      <c r="AS1646" s="606"/>
      <c r="AT1646" s="606"/>
      <c r="AU1646" s="606"/>
      <c r="AV1646" s="606"/>
      <c r="AW1646" s="606"/>
      <c r="AX1646" s="606"/>
      <c r="AY1646" s="606"/>
      <c r="AZ1646" s="606"/>
      <c r="BA1646" s="588"/>
      <c r="BB1646" s="588"/>
      <c r="BC1646" s="588"/>
      <c r="BD1646" s="614" t="s">
        <v>3406</v>
      </c>
      <c r="BE1646" s="649" t="s">
        <v>3407</v>
      </c>
      <c r="BF1646" s="615" t="s">
        <v>1153</v>
      </c>
      <c r="BG1646" s="571"/>
    </row>
    <row r="1647" spans="1:59" s="176" customFormat="1" x14ac:dyDescent="0.2">
      <c r="A1647" s="621" t="s">
        <v>3408</v>
      </c>
      <c r="B1647" s="632" t="s">
        <v>3409</v>
      </c>
      <c r="C1647" s="632"/>
      <c r="D1647" s="602">
        <f t="shared" si="8"/>
        <v>0.2</v>
      </c>
      <c r="E1647" s="587"/>
      <c r="F1647" s="587"/>
      <c r="G1647" s="587"/>
      <c r="H1647" s="587">
        <v>0.1</v>
      </c>
      <c r="I1647" s="588"/>
      <c r="J1647" s="605"/>
      <c r="K1647" s="605"/>
      <c r="L1647" s="590"/>
      <c r="M1647" s="605"/>
      <c r="N1647" s="605"/>
      <c r="O1647" s="605"/>
      <c r="P1647" s="606"/>
      <c r="Q1647" s="606"/>
      <c r="R1647" s="606"/>
      <c r="S1647" s="606"/>
      <c r="T1647" s="606"/>
      <c r="U1647" s="606"/>
      <c r="V1647" s="606"/>
      <c r="W1647" s="606"/>
      <c r="X1647" s="592">
        <f t="shared" si="0"/>
        <v>0</v>
      </c>
      <c r="Y1647" s="606"/>
      <c r="Z1647" s="606"/>
      <c r="AA1647" s="606"/>
      <c r="AB1647" s="606"/>
      <c r="AC1647" s="606"/>
      <c r="AD1647" s="606"/>
      <c r="AE1647" s="606"/>
      <c r="AF1647" s="606"/>
      <c r="AG1647" s="606"/>
      <c r="AH1647" s="606"/>
      <c r="AI1647" s="606"/>
      <c r="AJ1647" s="606"/>
      <c r="AK1647" s="606"/>
      <c r="AL1647" s="606"/>
      <c r="AM1647" s="606"/>
      <c r="AN1647" s="606"/>
      <c r="AO1647" s="606"/>
      <c r="AP1647" s="606"/>
      <c r="AQ1647" s="606"/>
      <c r="AR1647" s="606"/>
      <c r="AS1647" s="606"/>
      <c r="AT1647" s="606"/>
      <c r="AU1647" s="606"/>
      <c r="AV1647" s="606"/>
      <c r="AW1647" s="606"/>
      <c r="AX1647" s="606"/>
      <c r="AY1647" s="606"/>
      <c r="AZ1647" s="606"/>
      <c r="BA1647" s="588">
        <v>0.1</v>
      </c>
      <c r="BB1647" s="588"/>
      <c r="BC1647" s="588"/>
      <c r="BD1647" s="614" t="s">
        <v>3401</v>
      </c>
      <c r="BE1647" s="649"/>
      <c r="BF1647" s="664" t="s">
        <v>1153</v>
      </c>
      <c r="BG1647" s="571"/>
    </row>
    <row r="1648" spans="1:59" s="176" customFormat="1" x14ac:dyDescent="0.2">
      <c r="A1648" s="621" t="s">
        <v>3410</v>
      </c>
      <c r="B1648" s="610" t="s">
        <v>3411</v>
      </c>
      <c r="C1648" s="610"/>
      <c r="D1648" s="602">
        <f t="shared" si="8"/>
        <v>0.2</v>
      </c>
      <c r="E1648" s="587"/>
      <c r="F1648" s="587"/>
      <c r="G1648" s="587"/>
      <c r="H1648" s="587"/>
      <c r="I1648" s="588"/>
      <c r="J1648" s="605"/>
      <c r="K1648" s="605"/>
      <c r="L1648" s="590">
        <v>0.1</v>
      </c>
      <c r="M1648" s="605"/>
      <c r="N1648" s="605"/>
      <c r="O1648" s="605"/>
      <c r="P1648" s="606"/>
      <c r="Q1648" s="606"/>
      <c r="R1648" s="606"/>
      <c r="S1648" s="606"/>
      <c r="T1648" s="606"/>
      <c r="U1648" s="606"/>
      <c r="V1648" s="606"/>
      <c r="W1648" s="606"/>
      <c r="X1648" s="592">
        <f t="shared" si="0"/>
        <v>0</v>
      </c>
      <c r="Y1648" s="606"/>
      <c r="Z1648" s="606"/>
      <c r="AA1648" s="606"/>
      <c r="AB1648" s="606"/>
      <c r="AC1648" s="606"/>
      <c r="AD1648" s="606"/>
      <c r="AE1648" s="606"/>
      <c r="AF1648" s="606"/>
      <c r="AG1648" s="606"/>
      <c r="AH1648" s="606"/>
      <c r="AI1648" s="606"/>
      <c r="AJ1648" s="606"/>
      <c r="AK1648" s="606"/>
      <c r="AL1648" s="606"/>
      <c r="AM1648" s="606"/>
      <c r="AN1648" s="606"/>
      <c r="AO1648" s="606"/>
      <c r="AP1648" s="606"/>
      <c r="AQ1648" s="606"/>
      <c r="AR1648" s="606"/>
      <c r="AS1648" s="606"/>
      <c r="AT1648" s="606"/>
      <c r="AU1648" s="606"/>
      <c r="AV1648" s="606"/>
      <c r="AW1648" s="606"/>
      <c r="AX1648" s="606">
        <v>0.1</v>
      </c>
      <c r="AY1648" s="606"/>
      <c r="AZ1648" s="606"/>
      <c r="BA1648" s="588"/>
      <c r="BB1648" s="588"/>
      <c r="BC1648" s="588"/>
      <c r="BD1648" s="614" t="s">
        <v>3412</v>
      </c>
      <c r="BE1648" s="649" t="s">
        <v>3413</v>
      </c>
      <c r="BF1648" s="615" t="s">
        <v>1153</v>
      </c>
      <c r="BG1648" s="571"/>
    </row>
    <row r="1649" spans="1:59" s="176" customFormat="1" x14ac:dyDescent="0.2">
      <c r="A1649" s="621" t="s">
        <v>3414</v>
      </c>
      <c r="B1649" s="665" t="s">
        <v>3415</v>
      </c>
      <c r="C1649" s="665"/>
      <c r="D1649" s="602">
        <f t="shared" si="8"/>
        <v>0.2</v>
      </c>
      <c r="E1649" s="587"/>
      <c r="F1649" s="587"/>
      <c r="G1649" s="587"/>
      <c r="H1649" s="587"/>
      <c r="I1649" s="588"/>
      <c r="J1649" s="605"/>
      <c r="K1649" s="605"/>
      <c r="L1649" s="590">
        <v>0.2</v>
      </c>
      <c r="M1649" s="605"/>
      <c r="N1649" s="605"/>
      <c r="O1649" s="605"/>
      <c r="P1649" s="606"/>
      <c r="Q1649" s="606"/>
      <c r="R1649" s="606"/>
      <c r="S1649" s="606"/>
      <c r="T1649" s="606"/>
      <c r="U1649" s="606"/>
      <c r="V1649" s="606"/>
      <c r="W1649" s="606"/>
      <c r="X1649" s="592">
        <f t="shared" si="0"/>
        <v>0</v>
      </c>
      <c r="Y1649" s="606"/>
      <c r="Z1649" s="606"/>
      <c r="AA1649" s="606"/>
      <c r="AB1649" s="606"/>
      <c r="AC1649" s="606"/>
      <c r="AD1649" s="606"/>
      <c r="AE1649" s="606"/>
      <c r="AF1649" s="606"/>
      <c r="AG1649" s="606"/>
      <c r="AH1649" s="606"/>
      <c r="AI1649" s="606"/>
      <c r="AJ1649" s="606"/>
      <c r="AK1649" s="606"/>
      <c r="AL1649" s="606"/>
      <c r="AM1649" s="606"/>
      <c r="AN1649" s="606"/>
      <c r="AO1649" s="606"/>
      <c r="AP1649" s="606"/>
      <c r="AQ1649" s="606"/>
      <c r="AR1649" s="606"/>
      <c r="AS1649" s="606"/>
      <c r="AT1649" s="606"/>
      <c r="AU1649" s="606"/>
      <c r="AV1649" s="606"/>
      <c r="AW1649" s="606"/>
      <c r="AX1649" s="606"/>
      <c r="AY1649" s="606"/>
      <c r="AZ1649" s="606"/>
      <c r="BA1649" s="588"/>
      <c r="BB1649" s="588"/>
      <c r="BC1649" s="588"/>
      <c r="BD1649" s="614" t="s">
        <v>3412</v>
      </c>
      <c r="BE1649" s="649" t="s">
        <v>3413</v>
      </c>
      <c r="BF1649" s="609" t="s">
        <v>1153</v>
      </c>
      <c r="BG1649" s="571"/>
    </row>
    <row r="1650" spans="1:59" s="176" customFormat="1" x14ac:dyDescent="0.2">
      <c r="A1650" s="621" t="s">
        <v>3416</v>
      </c>
      <c r="B1650" s="665" t="s">
        <v>3417</v>
      </c>
      <c r="C1650" s="665"/>
      <c r="D1650" s="602">
        <f t="shared" si="8"/>
        <v>1.2</v>
      </c>
      <c r="E1650" s="587">
        <v>0.2</v>
      </c>
      <c r="F1650" s="587"/>
      <c r="G1650" s="587"/>
      <c r="H1650" s="587"/>
      <c r="I1650" s="588"/>
      <c r="J1650" s="605"/>
      <c r="K1650" s="605"/>
      <c r="L1650" s="590"/>
      <c r="M1650" s="605"/>
      <c r="N1650" s="605"/>
      <c r="O1650" s="605"/>
      <c r="P1650" s="606"/>
      <c r="Q1650" s="606"/>
      <c r="R1650" s="606"/>
      <c r="S1650" s="606"/>
      <c r="T1650" s="606"/>
      <c r="U1650" s="606"/>
      <c r="V1650" s="606"/>
      <c r="W1650" s="606"/>
      <c r="X1650" s="592">
        <f t="shared" si="0"/>
        <v>0</v>
      </c>
      <c r="Y1650" s="606"/>
      <c r="Z1650" s="606"/>
      <c r="AA1650" s="606"/>
      <c r="AB1650" s="606"/>
      <c r="AC1650" s="606"/>
      <c r="AD1650" s="606"/>
      <c r="AE1650" s="606"/>
      <c r="AF1650" s="606"/>
      <c r="AG1650" s="606"/>
      <c r="AH1650" s="606"/>
      <c r="AI1650" s="606"/>
      <c r="AJ1650" s="606"/>
      <c r="AK1650" s="606"/>
      <c r="AL1650" s="606"/>
      <c r="AM1650" s="606"/>
      <c r="AN1650" s="606"/>
      <c r="AO1650" s="606"/>
      <c r="AP1650" s="606"/>
      <c r="AQ1650" s="606"/>
      <c r="AR1650" s="606"/>
      <c r="AS1650" s="606"/>
      <c r="AT1650" s="606"/>
      <c r="AU1650" s="606"/>
      <c r="AV1650" s="606"/>
      <c r="AW1650" s="606"/>
      <c r="AX1650" s="606"/>
      <c r="AY1650" s="606"/>
      <c r="AZ1650" s="606"/>
      <c r="BA1650" s="634">
        <v>1</v>
      </c>
      <c r="BB1650" s="634"/>
      <c r="BC1650" s="634"/>
      <c r="BD1650" s="607" t="s">
        <v>3418</v>
      </c>
      <c r="BE1650" s="651"/>
      <c r="BF1650" s="609" t="s">
        <v>1153</v>
      </c>
      <c r="BG1650" s="571"/>
    </row>
    <row r="1651" spans="1:59" s="674" customFormat="1" x14ac:dyDescent="0.2">
      <c r="A1651" s="621" t="s">
        <v>3419</v>
      </c>
      <c r="B1651" s="632" t="s">
        <v>3420</v>
      </c>
      <c r="C1651" s="632"/>
      <c r="D1651" s="602">
        <f t="shared" si="8"/>
        <v>1</v>
      </c>
      <c r="E1651" s="603">
        <v>0.2</v>
      </c>
      <c r="F1651" s="603"/>
      <c r="G1651" s="603"/>
      <c r="H1651" s="603">
        <v>0.8</v>
      </c>
      <c r="I1651" s="666"/>
      <c r="J1651" s="667"/>
      <c r="K1651" s="667"/>
      <c r="L1651" s="668"/>
      <c r="M1651" s="669"/>
      <c r="N1651" s="669"/>
      <c r="O1651" s="669"/>
      <c r="P1651" s="669"/>
      <c r="Q1651" s="669"/>
      <c r="R1651" s="669"/>
      <c r="S1651" s="669"/>
      <c r="T1651" s="669"/>
      <c r="U1651" s="669"/>
      <c r="V1651" s="669"/>
      <c r="W1651" s="669"/>
      <c r="X1651" s="592">
        <f t="shared" si="0"/>
        <v>0</v>
      </c>
      <c r="Y1651" s="669"/>
      <c r="Z1651" s="669"/>
      <c r="AA1651" s="669"/>
      <c r="AB1651" s="669"/>
      <c r="AC1651" s="669"/>
      <c r="AD1651" s="669"/>
      <c r="AE1651" s="669"/>
      <c r="AF1651" s="669"/>
      <c r="AG1651" s="669"/>
      <c r="AH1651" s="669"/>
      <c r="AI1651" s="669"/>
      <c r="AJ1651" s="669"/>
      <c r="AK1651" s="669"/>
      <c r="AL1651" s="669"/>
      <c r="AM1651" s="669"/>
      <c r="AN1651" s="669"/>
      <c r="AO1651" s="669"/>
      <c r="AP1651" s="669"/>
      <c r="AQ1651" s="669"/>
      <c r="AR1651" s="669"/>
      <c r="AS1651" s="669"/>
      <c r="AT1651" s="669"/>
      <c r="AU1651" s="669"/>
      <c r="AV1651" s="669"/>
      <c r="AW1651" s="669"/>
      <c r="AX1651" s="669"/>
      <c r="AY1651" s="669"/>
      <c r="AZ1651" s="669"/>
      <c r="BA1651" s="666"/>
      <c r="BB1651" s="666"/>
      <c r="BC1651" s="666"/>
      <c r="BD1651" s="670" t="s">
        <v>3418</v>
      </c>
      <c r="BE1651" s="671"/>
      <c r="BF1651" s="672" t="s">
        <v>1153</v>
      </c>
      <c r="BG1651" s="673"/>
    </row>
    <row r="1652" spans="1:59" s="673" customFormat="1" ht="64" x14ac:dyDescent="0.2">
      <c r="A1652" s="621" t="s">
        <v>3421</v>
      </c>
      <c r="B1652" s="647" t="s">
        <v>3422</v>
      </c>
      <c r="C1652" s="647"/>
      <c r="D1652" s="602">
        <f t="shared" si="8"/>
        <v>17.399999999999999</v>
      </c>
      <c r="E1652" s="603"/>
      <c r="F1652" s="603"/>
      <c r="G1652" s="603"/>
      <c r="H1652" s="603"/>
      <c r="I1652" s="666"/>
      <c r="J1652" s="667"/>
      <c r="K1652" s="667"/>
      <c r="L1652" s="668"/>
      <c r="M1652" s="669"/>
      <c r="N1652" s="669"/>
      <c r="O1652" s="669"/>
      <c r="P1652" s="669"/>
      <c r="Q1652" s="669"/>
      <c r="R1652" s="669"/>
      <c r="S1652" s="669"/>
      <c r="T1652" s="669"/>
      <c r="U1652" s="669"/>
      <c r="V1652" s="669"/>
      <c r="W1652" s="669"/>
      <c r="X1652" s="592"/>
      <c r="Y1652" s="669"/>
      <c r="Z1652" s="669"/>
      <c r="AA1652" s="669"/>
      <c r="AB1652" s="669"/>
      <c r="AC1652" s="669"/>
      <c r="AD1652" s="669"/>
      <c r="AE1652" s="669"/>
      <c r="AF1652" s="669"/>
      <c r="AG1652" s="669"/>
      <c r="AH1652" s="669"/>
      <c r="AI1652" s="669"/>
      <c r="AJ1652" s="669"/>
      <c r="AK1652" s="669"/>
      <c r="AL1652" s="669"/>
      <c r="AM1652" s="669"/>
      <c r="AN1652" s="669"/>
      <c r="AO1652" s="669"/>
      <c r="AP1652" s="669"/>
      <c r="AQ1652" s="669"/>
      <c r="AR1652" s="669"/>
      <c r="AS1652" s="669"/>
      <c r="AT1652" s="669"/>
      <c r="AU1652" s="669"/>
      <c r="AV1652" s="669"/>
      <c r="AW1652" s="669"/>
      <c r="AX1652" s="634">
        <v>7.4</v>
      </c>
      <c r="AY1652" s="669"/>
      <c r="AZ1652" s="669"/>
      <c r="BA1652" s="634">
        <v>10</v>
      </c>
      <c r="BB1652" s="634"/>
      <c r="BC1652" s="634"/>
      <c r="BD1652" s="624" t="s">
        <v>3423</v>
      </c>
      <c r="BE1652" s="671"/>
      <c r="BF1652" s="672"/>
    </row>
    <row r="1653" spans="1:59" s="673" customFormat="1" x14ac:dyDescent="0.2">
      <c r="A1653" s="617" t="s">
        <v>2269</v>
      </c>
      <c r="B1653" s="635" t="s">
        <v>1309</v>
      </c>
      <c r="C1653" s="635"/>
      <c r="D1653" s="628">
        <f t="shared" si="8"/>
        <v>3.5</v>
      </c>
      <c r="E1653" s="603">
        <f>SUM(E1654:E1655)</f>
        <v>0</v>
      </c>
      <c r="F1653" s="603"/>
      <c r="G1653" s="603"/>
      <c r="H1653" s="603">
        <f t="shared" ref="H1653:BA1653" si="11">SUM(H1654:H1655)</f>
        <v>3.5</v>
      </c>
      <c r="I1653" s="603">
        <f t="shared" si="11"/>
        <v>0</v>
      </c>
      <c r="J1653" s="603">
        <f t="shared" si="11"/>
        <v>0</v>
      </c>
      <c r="K1653" s="603"/>
      <c r="L1653" s="603">
        <f t="shared" si="11"/>
        <v>0</v>
      </c>
      <c r="M1653" s="603">
        <f t="shared" si="11"/>
        <v>0</v>
      </c>
      <c r="N1653" s="603"/>
      <c r="O1653" s="603"/>
      <c r="P1653" s="603">
        <f t="shared" si="11"/>
        <v>0</v>
      </c>
      <c r="Q1653" s="603"/>
      <c r="R1653" s="603"/>
      <c r="S1653" s="603"/>
      <c r="T1653" s="603"/>
      <c r="U1653" s="603"/>
      <c r="V1653" s="603">
        <f t="shared" si="11"/>
        <v>0</v>
      </c>
      <c r="W1653" s="603"/>
      <c r="X1653" s="603">
        <f t="shared" si="11"/>
        <v>0</v>
      </c>
      <c r="Y1653" s="603">
        <f t="shared" si="11"/>
        <v>0</v>
      </c>
      <c r="Z1653" s="603">
        <f t="shared" si="11"/>
        <v>0</v>
      </c>
      <c r="AA1653" s="603">
        <f t="shared" si="11"/>
        <v>0</v>
      </c>
      <c r="AB1653" s="603">
        <f t="shared" si="11"/>
        <v>0</v>
      </c>
      <c r="AC1653" s="603">
        <f t="shared" si="11"/>
        <v>0</v>
      </c>
      <c r="AD1653" s="603">
        <f t="shared" si="11"/>
        <v>0</v>
      </c>
      <c r="AE1653" s="603">
        <f t="shared" si="11"/>
        <v>0</v>
      </c>
      <c r="AF1653" s="603">
        <f t="shared" si="11"/>
        <v>0</v>
      </c>
      <c r="AG1653" s="603">
        <f t="shared" si="11"/>
        <v>0</v>
      </c>
      <c r="AH1653" s="603">
        <f t="shared" si="11"/>
        <v>0</v>
      </c>
      <c r="AI1653" s="603">
        <f t="shared" si="11"/>
        <v>0</v>
      </c>
      <c r="AJ1653" s="603"/>
      <c r="AK1653" s="603"/>
      <c r="AL1653" s="603"/>
      <c r="AM1653" s="603">
        <f t="shared" si="11"/>
        <v>0</v>
      </c>
      <c r="AN1653" s="603">
        <f t="shared" si="11"/>
        <v>0</v>
      </c>
      <c r="AO1653" s="603">
        <f t="shared" si="11"/>
        <v>0</v>
      </c>
      <c r="AP1653" s="603">
        <f t="shared" si="11"/>
        <v>0</v>
      </c>
      <c r="AQ1653" s="603"/>
      <c r="AR1653" s="603"/>
      <c r="AS1653" s="603">
        <f t="shared" si="11"/>
        <v>0</v>
      </c>
      <c r="AT1653" s="603"/>
      <c r="AU1653" s="603"/>
      <c r="AV1653" s="603"/>
      <c r="AW1653" s="603">
        <f t="shared" si="11"/>
        <v>0</v>
      </c>
      <c r="AX1653" s="603">
        <f t="shared" si="11"/>
        <v>0</v>
      </c>
      <c r="AY1653" s="603">
        <f t="shared" si="11"/>
        <v>0</v>
      </c>
      <c r="AZ1653" s="603"/>
      <c r="BA1653" s="603">
        <f t="shared" si="11"/>
        <v>0</v>
      </c>
      <c r="BB1653" s="603"/>
      <c r="BC1653" s="603"/>
      <c r="BD1653" s="624"/>
      <c r="BE1653" s="671"/>
      <c r="BF1653" s="672"/>
    </row>
    <row r="1654" spans="1:59" s="673" customFormat="1" ht="32" x14ac:dyDescent="0.2">
      <c r="A1654" s="621" t="s">
        <v>2259</v>
      </c>
      <c r="B1654" s="647" t="s">
        <v>3424</v>
      </c>
      <c r="C1654" s="647"/>
      <c r="D1654" s="602">
        <f t="shared" si="8"/>
        <v>1</v>
      </c>
      <c r="E1654" s="603"/>
      <c r="F1654" s="603"/>
      <c r="G1654" s="603"/>
      <c r="H1654" s="603">
        <v>1</v>
      </c>
      <c r="I1654" s="666"/>
      <c r="J1654" s="667"/>
      <c r="K1654" s="667"/>
      <c r="L1654" s="668"/>
      <c r="M1654" s="669"/>
      <c r="N1654" s="669"/>
      <c r="O1654" s="669"/>
      <c r="P1654" s="669"/>
      <c r="Q1654" s="669"/>
      <c r="R1654" s="669"/>
      <c r="S1654" s="669"/>
      <c r="T1654" s="669"/>
      <c r="U1654" s="669"/>
      <c r="V1654" s="669"/>
      <c r="W1654" s="669"/>
      <c r="X1654" s="592"/>
      <c r="Y1654" s="669"/>
      <c r="Z1654" s="669"/>
      <c r="AA1654" s="669"/>
      <c r="AB1654" s="669"/>
      <c r="AC1654" s="669"/>
      <c r="AD1654" s="669"/>
      <c r="AE1654" s="669"/>
      <c r="AF1654" s="669"/>
      <c r="AG1654" s="669"/>
      <c r="AH1654" s="669"/>
      <c r="AI1654" s="669"/>
      <c r="AJ1654" s="669"/>
      <c r="AK1654" s="669"/>
      <c r="AL1654" s="669"/>
      <c r="AM1654" s="669"/>
      <c r="AN1654" s="669"/>
      <c r="AO1654" s="669"/>
      <c r="AP1654" s="669"/>
      <c r="AQ1654" s="669"/>
      <c r="AR1654" s="669"/>
      <c r="AS1654" s="669"/>
      <c r="AT1654" s="669"/>
      <c r="AU1654" s="669"/>
      <c r="AV1654" s="669"/>
      <c r="AW1654" s="669"/>
      <c r="AX1654" s="634"/>
      <c r="AY1654" s="669"/>
      <c r="AZ1654" s="669"/>
      <c r="BA1654" s="634"/>
      <c r="BB1654" s="634"/>
      <c r="BC1654" s="634"/>
      <c r="BD1654" s="624" t="s">
        <v>3374</v>
      </c>
      <c r="BE1654" s="671"/>
      <c r="BF1654" s="672"/>
    </row>
    <row r="1655" spans="1:59" s="673" customFormat="1" ht="32" x14ac:dyDescent="0.2">
      <c r="A1655" s="621" t="s">
        <v>2264</v>
      </c>
      <c r="B1655" s="665" t="s">
        <v>3425</v>
      </c>
      <c r="C1655" s="665"/>
      <c r="D1655" s="602">
        <f t="shared" si="8"/>
        <v>2.5</v>
      </c>
      <c r="E1655" s="603"/>
      <c r="F1655" s="603"/>
      <c r="G1655" s="603"/>
      <c r="H1655" s="603">
        <v>2.5</v>
      </c>
      <c r="I1655" s="666"/>
      <c r="J1655" s="667"/>
      <c r="K1655" s="667"/>
      <c r="L1655" s="668"/>
      <c r="M1655" s="669"/>
      <c r="N1655" s="669"/>
      <c r="O1655" s="669"/>
      <c r="P1655" s="669"/>
      <c r="Q1655" s="669"/>
      <c r="R1655" s="669"/>
      <c r="S1655" s="669"/>
      <c r="T1655" s="669"/>
      <c r="U1655" s="669"/>
      <c r="V1655" s="669"/>
      <c r="W1655" s="669"/>
      <c r="X1655" s="592"/>
      <c r="Y1655" s="669"/>
      <c r="Z1655" s="669"/>
      <c r="AA1655" s="669"/>
      <c r="AB1655" s="669"/>
      <c r="AC1655" s="669"/>
      <c r="AD1655" s="669"/>
      <c r="AE1655" s="669"/>
      <c r="AF1655" s="669"/>
      <c r="AG1655" s="669"/>
      <c r="AH1655" s="669"/>
      <c r="AI1655" s="669"/>
      <c r="AJ1655" s="669"/>
      <c r="AK1655" s="669"/>
      <c r="AL1655" s="669"/>
      <c r="AM1655" s="669"/>
      <c r="AN1655" s="669"/>
      <c r="AO1655" s="669"/>
      <c r="AP1655" s="669"/>
      <c r="AQ1655" s="669"/>
      <c r="AR1655" s="669"/>
      <c r="AS1655" s="669"/>
      <c r="AT1655" s="669"/>
      <c r="AU1655" s="669"/>
      <c r="AV1655" s="669"/>
      <c r="AW1655" s="669"/>
      <c r="AX1655" s="634"/>
      <c r="AY1655" s="669"/>
      <c r="AZ1655" s="669"/>
      <c r="BA1655" s="634"/>
      <c r="BB1655" s="634"/>
      <c r="BC1655" s="634"/>
      <c r="BD1655" s="624" t="s">
        <v>3374</v>
      </c>
      <c r="BE1655" s="671"/>
      <c r="BF1655" s="672"/>
    </row>
    <row r="1656" spans="1:59" s="599" customFormat="1" x14ac:dyDescent="0.2">
      <c r="A1656" s="617" t="s">
        <v>2288</v>
      </c>
      <c r="B1656" s="627" t="s">
        <v>478</v>
      </c>
      <c r="C1656" s="627"/>
      <c r="D1656" s="628">
        <f t="shared" si="8"/>
        <v>1.2999999999999998</v>
      </c>
      <c r="E1656" s="641">
        <f>SUM(E1657:E1658)</f>
        <v>0.3</v>
      </c>
      <c r="F1656" s="641"/>
      <c r="G1656" s="641"/>
      <c r="H1656" s="641">
        <f t="shared" ref="H1656:BA1656" si="12">SUM(H1657:H1658)</f>
        <v>0.3</v>
      </c>
      <c r="I1656" s="675">
        <f t="shared" si="12"/>
        <v>0.3</v>
      </c>
      <c r="J1656" s="592">
        <f t="shared" si="12"/>
        <v>0</v>
      </c>
      <c r="K1656" s="592"/>
      <c r="L1656" s="641">
        <f t="shared" si="12"/>
        <v>0.4</v>
      </c>
      <c r="M1656" s="592">
        <f t="shared" si="12"/>
        <v>0</v>
      </c>
      <c r="N1656" s="592"/>
      <c r="O1656" s="592"/>
      <c r="P1656" s="592">
        <f t="shared" si="12"/>
        <v>0</v>
      </c>
      <c r="Q1656" s="592"/>
      <c r="R1656" s="592"/>
      <c r="S1656" s="592"/>
      <c r="T1656" s="592"/>
      <c r="U1656" s="592"/>
      <c r="V1656" s="592">
        <f t="shared" si="12"/>
        <v>0</v>
      </c>
      <c r="W1656" s="592"/>
      <c r="X1656" s="592">
        <f t="shared" si="0"/>
        <v>0</v>
      </c>
      <c r="Y1656" s="592">
        <f t="shared" si="12"/>
        <v>0</v>
      </c>
      <c r="Z1656" s="592">
        <f t="shared" si="12"/>
        <v>0</v>
      </c>
      <c r="AA1656" s="592">
        <f t="shared" si="12"/>
        <v>0</v>
      </c>
      <c r="AB1656" s="592">
        <f t="shared" si="12"/>
        <v>0</v>
      </c>
      <c r="AC1656" s="592">
        <f t="shared" si="12"/>
        <v>0</v>
      </c>
      <c r="AD1656" s="592">
        <f t="shared" si="12"/>
        <v>0</v>
      </c>
      <c r="AE1656" s="592">
        <f t="shared" si="12"/>
        <v>0</v>
      </c>
      <c r="AF1656" s="592">
        <f t="shared" si="12"/>
        <v>0</v>
      </c>
      <c r="AG1656" s="592">
        <f t="shared" si="12"/>
        <v>0</v>
      </c>
      <c r="AH1656" s="592">
        <f t="shared" si="12"/>
        <v>0</v>
      </c>
      <c r="AI1656" s="592">
        <f t="shared" si="12"/>
        <v>0</v>
      </c>
      <c r="AJ1656" s="592"/>
      <c r="AK1656" s="592"/>
      <c r="AL1656" s="592"/>
      <c r="AM1656" s="592">
        <f t="shared" si="12"/>
        <v>0</v>
      </c>
      <c r="AN1656" s="592">
        <f t="shared" si="12"/>
        <v>0</v>
      </c>
      <c r="AO1656" s="592">
        <f t="shared" si="12"/>
        <v>0</v>
      </c>
      <c r="AP1656" s="592">
        <f t="shared" si="12"/>
        <v>0</v>
      </c>
      <c r="AQ1656" s="592"/>
      <c r="AR1656" s="592"/>
      <c r="AS1656" s="592">
        <f t="shared" si="12"/>
        <v>0</v>
      </c>
      <c r="AT1656" s="592"/>
      <c r="AU1656" s="592"/>
      <c r="AV1656" s="592"/>
      <c r="AW1656" s="592">
        <f t="shared" si="12"/>
        <v>0</v>
      </c>
      <c r="AX1656" s="592">
        <f t="shared" si="12"/>
        <v>0</v>
      </c>
      <c r="AY1656" s="592">
        <f t="shared" si="12"/>
        <v>0</v>
      </c>
      <c r="AZ1656" s="592"/>
      <c r="BA1656" s="675">
        <f t="shared" si="12"/>
        <v>0</v>
      </c>
      <c r="BB1656" s="675"/>
      <c r="BC1656" s="675"/>
      <c r="BD1656" s="619"/>
      <c r="BE1656" s="639"/>
      <c r="BF1656" s="620"/>
      <c r="BG1656" s="598"/>
    </row>
    <row r="1657" spans="1:59" s="176" customFormat="1" x14ac:dyDescent="0.2">
      <c r="A1657" s="621" t="s">
        <v>2289</v>
      </c>
      <c r="B1657" s="632" t="s">
        <v>3426</v>
      </c>
      <c r="C1657" s="632"/>
      <c r="D1657" s="611">
        <v>0.4</v>
      </c>
      <c r="E1657" s="587"/>
      <c r="F1657" s="587"/>
      <c r="G1657" s="587"/>
      <c r="H1657" s="587"/>
      <c r="I1657" s="588"/>
      <c r="J1657" s="605"/>
      <c r="K1657" s="605"/>
      <c r="L1657" s="590">
        <v>0.4</v>
      </c>
      <c r="M1657" s="605"/>
      <c r="N1657" s="605"/>
      <c r="O1657" s="605"/>
      <c r="P1657" s="606"/>
      <c r="Q1657" s="606"/>
      <c r="R1657" s="606"/>
      <c r="S1657" s="606"/>
      <c r="T1657" s="606"/>
      <c r="U1657" s="606"/>
      <c r="V1657" s="606"/>
      <c r="W1657" s="606"/>
      <c r="X1657" s="592">
        <f t="shared" si="0"/>
        <v>0</v>
      </c>
      <c r="Y1657" s="606"/>
      <c r="Z1657" s="606"/>
      <c r="AA1657" s="606"/>
      <c r="AB1657" s="606"/>
      <c r="AC1657" s="606"/>
      <c r="AD1657" s="606"/>
      <c r="AE1657" s="606"/>
      <c r="AF1657" s="606"/>
      <c r="AG1657" s="606"/>
      <c r="AH1657" s="606"/>
      <c r="AI1657" s="606"/>
      <c r="AJ1657" s="606"/>
      <c r="AK1657" s="606"/>
      <c r="AL1657" s="606"/>
      <c r="AM1657" s="606"/>
      <c r="AN1657" s="606"/>
      <c r="AO1657" s="606"/>
      <c r="AP1657" s="606"/>
      <c r="AQ1657" s="606"/>
      <c r="AR1657" s="606"/>
      <c r="AS1657" s="606"/>
      <c r="AT1657" s="606"/>
      <c r="AU1657" s="606"/>
      <c r="AV1657" s="606"/>
      <c r="AW1657" s="606"/>
      <c r="AX1657" s="606"/>
      <c r="AY1657" s="606"/>
      <c r="AZ1657" s="606"/>
      <c r="BA1657" s="588"/>
      <c r="BB1657" s="588"/>
      <c r="BC1657" s="588"/>
      <c r="BD1657" s="614" t="s">
        <v>3406</v>
      </c>
      <c r="BE1657" s="649" t="s">
        <v>3427</v>
      </c>
      <c r="BF1657" s="615" t="s">
        <v>1155</v>
      </c>
      <c r="BG1657" s="571"/>
    </row>
    <row r="1658" spans="1:59" s="176" customFormat="1" x14ac:dyDescent="0.2">
      <c r="A1658" s="621" t="s">
        <v>2291</v>
      </c>
      <c r="B1658" s="632" t="s">
        <v>3428</v>
      </c>
      <c r="C1658" s="632"/>
      <c r="D1658" s="611">
        <v>0.89999999999999991</v>
      </c>
      <c r="E1658" s="587">
        <v>0.3</v>
      </c>
      <c r="F1658" s="587"/>
      <c r="G1658" s="587"/>
      <c r="H1658" s="587">
        <v>0.3</v>
      </c>
      <c r="I1658" s="588">
        <v>0.3</v>
      </c>
      <c r="J1658" s="605"/>
      <c r="K1658" s="605"/>
      <c r="L1658" s="590"/>
      <c r="M1658" s="605"/>
      <c r="N1658" s="605"/>
      <c r="O1658" s="605"/>
      <c r="P1658" s="606"/>
      <c r="Q1658" s="606"/>
      <c r="R1658" s="606"/>
      <c r="S1658" s="606"/>
      <c r="T1658" s="606"/>
      <c r="U1658" s="606"/>
      <c r="V1658" s="606"/>
      <c r="W1658" s="606"/>
      <c r="X1658" s="592">
        <f t="shared" si="0"/>
        <v>0</v>
      </c>
      <c r="Y1658" s="606"/>
      <c r="Z1658" s="606"/>
      <c r="AA1658" s="606"/>
      <c r="AB1658" s="606"/>
      <c r="AC1658" s="606"/>
      <c r="AD1658" s="606"/>
      <c r="AE1658" s="606"/>
      <c r="AF1658" s="606"/>
      <c r="AG1658" s="606"/>
      <c r="AH1658" s="606"/>
      <c r="AI1658" s="606"/>
      <c r="AJ1658" s="606"/>
      <c r="AK1658" s="606"/>
      <c r="AL1658" s="606"/>
      <c r="AM1658" s="606"/>
      <c r="AN1658" s="606"/>
      <c r="AO1658" s="606"/>
      <c r="AP1658" s="606"/>
      <c r="AQ1658" s="606"/>
      <c r="AR1658" s="606"/>
      <c r="AS1658" s="606"/>
      <c r="AT1658" s="606"/>
      <c r="AU1658" s="606"/>
      <c r="AV1658" s="606"/>
      <c r="AW1658" s="606"/>
      <c r="AX1658" s="606"/>
      <c r="AY1658" s="606"/>
      <c r="AZ1658" s="606"/>
      <c r="BA1658" s="588"/>
      <c r="BB1658" s="588"/>
      <c r="BC1658" s="588"/>
      <c r="BD1658" s="607" t="s">
        <v>3361</v>
      </c>
      <c r="BE1658" s="651"/>
      <c r="BF1658" s="650" t="s">
        <v>1155</v>
      </c>
      <c r="BG1658" s="571"/>
    </row>
    <row r="1659" spans="1:59" s="599" customFormat="1" x14ac:dyDescent="0.2">
      <c r="A1659" s="617" t="s">
        <v>2304</v>
      </c>
      <c r="B1659" s="627" t="s">
        <v>3429</v>
      </c>
      <c r="C1659" s="627"/>
      <c r="D1659" s="628">
        <f t="shared" ref="D1659:D1690" si="13">SUM(E1659:X1659)+SUM(AM1659:BA1659)</f>
        <v>1.99</v>
      </c>
      <c r="E1659" s="641">
        <f t="shared" ref="E1659:P1659" si="14">SUM(E1660:E1665)</f>
        <v>0</v>
      </c>
      <c r="F1659" s="641"/>
      <c r="G1659" s="641"/>
      <c r="H1659" s="641">
        <f t="shared" si="14"/>
        <v>0.8</v>
      </c>
      <c r="I1659" s="675">
        <f t="shared" si="14"/>
        <v>0</v>
      </c>
      <c r="J1659" s="592">
        <f t="shared" si="14"/>
        <v>0</v>
      </c>
      <c r="K1659" s="592"/>
      <c r="L1659" s="641">
        <f t="shared" si="14"/>
        <v>0.58000000000000007</v>
      </c>
      <c r="M1659" s="592">
        <f t="shared" si="14"/>
        <v>0</v>
      </c>
      <c r="N1659" s="592"/>
      <c r="O1659" s="592"/>
      <c r="P1659" s="592">
        <f t="shared" si="14"/>
        <v>0.45</v>
      </c>
      <c r="Q1659" s="592"/>
      <c r="R1659" s="592"/>
      <c r="S1659" s="592"/>
      <c r="T1659" s="592"/>
      <c r="U1659" s="592"/>
      <c r="V1659" s="592">
        <f>SUM(V1660:V1665)</f>
        <v>0</v>
      </c>
      <c r="W1659" s="592"/>
      <c r="X1659" s="592">
        <f t="shared" si="0"/>
        <v>0</v>
      </c>
      <c r="Y1659" s="592">
        <f t="shared" ref="Y1659:BA1659" si="15">SUM(Y1660:Y1665)</f>
        <v>0</v>
      </c>
      <c r="Z1659" s="592">
        <f t="shared" si="15"/>
        <v>0</v>
      </c>
      <c r="AA1659" s="592">
        <f t="shared" si="15"/>
        <v>0</v>
      </c>
      <c r="AB1659" s="592">
        <f t="shared" si="15"/>
        <v>0</v>
      </c>
      <c r="AC1659" s="592">
        <f t="shared" si="15"/>
        <v>0</v>
      </c>
      <c r="AD1659" s="592">
        <f t="shared" si="15"/>
        <v>0</v>
      </c>
      <c r="AE1659" s="592">
        <f t="shared" si="15"/>
        <v>0</v>
      </c>
      <c r="AF1659" s="592">
        <f t="shared" si="15"/>
        <v>0</v>
      </c>
      <c r="AG1659" s="592">
        <f t="shared" si="15"/>
        <v>0</v>
      </c>
      <c r="AH1659" s="592">
        <f t="shared" si="15"/>
        <v>0</v>
      </c>
      <c r="AI1659" s="592">
        <f t="shared" si="15"/>
        <v>0</v>
      </c>
      <c r="AJ1659" s="592"/>
      <c r="AK1659" s="592"/>
      <c r="AL1659" s="592"/>
      <c r="AM1659" s="592">
        <f t="shared" si="15"/>
        <v>0</v>
      </c>
      <c r="AN1659" s="592">
        <f t="shared" si="15"/>
        <v>0</v>
      </c>
      <c r="AO1659" s="592">
        <f t="shared" si="15"/>
        <v>0</v>
      </c>
      <c r="AP1659" s="592">
        <f t="shared" si="15"/>
        <v>0</v>
      </c>
      <c r="AQ1659" s="592"/>
      <c r="AR1659" s="592"/>
      <c r="AS1659" s="592">
        <f t="shared" si="15"/>
        <v>0.16</v>
      </c>
      <c r="AT1659" s="592"/>
      <c r="AU1659" s="592"/>
      <c r="AV1659" s="592"/>
      <c r="AW1659" s="592">
        <f t="shared" si="15"/>
        <v>0</v>
      </c>
      <c r="AX1659" s="592">
        <f t="shared" si="15"/>
        <v>0</v>
      </c>
      <c r="AY1659" s="592">
        <f t="shared" si="15"/>
        <v>0</v>
      </c>
      <c r="AZ1659" s="592"/>
      <c r="BA1659" s="675">
        <f t="shared" si="15"/>
        <v>0</v>
      </c>
      <c r="BB1659" s="675"/>
      <c r="BC1659" s="675"/>
      <c r="BD1659" s="619"/>
      <c r="BE1659" s="639"/>
      <c r="BF1659" s="620"/>
      <c r="BG1659" s="598"/>
    </row>
    <row r="1660" spans="1:59" s="176" customFormat="1" x14ac:dyDescent="0.2">
      <c r="A1660" s="621" t="s">
        <v>2305</v>
      </c>
      <c r="B1660" s="632" t="s">
        <v>3430</v>
      </c>
      <c r="C1660" s="632"/>
      <c r="D1660" s="602">
        <f t="shared" si="13"/>
        <v>0.23</v>
      </c>
      <c r="E1660" s="587"/>
      <c r="F1660" s="587"/>
      <c r="G1660" s="587"/>
      <c r="H1660" s="587">
        <v>0.1</v>
      </c>
      <c r="I1660" s="588"/>
      <c r="J1660" s="605"/>
      <c r="K1660" s="605"/>
      <c r="L1660" s="590">
        <v>0.13</v>
      </c>
      <c r="M1660" s="605"/>
      <c r="N1660" s="605"/>
      <c r="O1660" s="605"/>
      <c r="P1660" s="606"/>
      <c r="Q1660" s="606"/>
      <c r="R1660" s="606"/>
      <c r="S1660" s="606"/>
      <c r="T1660" s="606"/>
      <c r="U1660" s="606"/>
      <c r="V1660" s="606"/>
      <c r="W1660" s="606"/>
      <c r="X1660" s="592">
        <f t="shared" si="0"/>
        <v>0</v>
      </c>
      <c r="Y1660" s="606"/>
      <c r="Z1660" s="606"/>
      <c r="AA1660" s="606"/>
      <c r="AB1660" s="606"/>
      <c r="AC1660" s="606"/>
      <c r="AD1660" s="606"/>
      <c r="AE1660" s="606"/>
      <c r="AF1660" s="606"/>
      <c r="AG1660" s="606"/>
      <c r="AH1660" s="606"/>
      <c r="AI1660" s="606"/>
      <c r="AJ1660" s="606"/>
      <c r="AK1660" s="606"/>
      <c r="AL1660" s="606"/>
      <c r="AM1660" s="606"/>
      <c r="AN1660" s="606"/>
      <c r="AO1660" s="606"/>
      <c r="AP1660" s="606"/>
      <c r="AQ1660" s="606"/>
      <c r="AR1660" s="606"/>
      <c r="AS1660" s="606"/>
      <c r="AT1660" s="606"/>
      <c r="AU1660" s="606"/>
      <c r="AV1660" s="606"/>
      <c r="AW1660" s="606"/>
      <c r="AX1660" s="606"/>
      <c r="AY1660" s="606"/>
      <c r="AZ1660" s="606"/>
      <c r="BA1660" s="588"/>
      <c r="BB1660" s="588"/>
      <c r="BC1660" s="588"/>
      <c r="BD1660" s="614" t="s">
        <v>3406</v>
      </c>
      <c r="BE1660" s="649" t="s">
        <v>3431</v>
      </c>
      <c r="BF1660" s="615" t="s">
        <v>1156</v>
      </c>
      <c r="BG1660" s="571"/>
    </row>
    <row r="1661" spans="1:59" s="176" customFormat="1" x14ac:dyDescent="0.2">
      <c r="A1661" s="621" t="s">
        <v>2307</v>
      </c>
      <c r="B1661" s="610" t="s">
        <v>3432</v>
      </c>
      <c r="C1661" s="610"/>
      <c r="D1661" s="602">
        <f t="shared" si="13"/>
        <v>0.45</v>
      </c>
      <c r="E1661" s="587"/>
      <c r="F1661" s="587"/>
      <c r="G1661" s="587"/>
      <c r="H1661" s="587"/>
      <c r="I1661" s="588"/>
      <c r="J1661" s="605"/>
      <c r="K1661" s="605"/>
      <c r="L1661" s="676">
        <v>0.45</v>
      </c>
      <c r="M1661" s="677"/>
      <c r="N1661" s="677"/>
      <c r="O1661" s="677"/>
      <c r="P1661" s="606"/>
      <c r="Q1661" s="606"/>
      <c r="R1661" s="606"/>
      <c r="S1661" s="606"/>
      <c r="T1661" s="606"/>
      <c r="U1661" s="606"/>
      <c r="V1661" s="606"/>
      <c r="W1661" s="606"/>
      <c r="X1661" s="592">
        <f t="shared" si="0"/>
        <v>0</v>
      </c>
      <c r="Y1661" s="606"/>
      <c r="Z1661" s="606"/>
      <c r="AA1661" s="606"/>
      <c r="AB1661" s="606"/>
      <c r="AC1661" s="606"/>
      <c r="AD1661" s="606"/>
      <c r="AE1661" s="606"/>
      <c r="AF1661" s="606"/>
      <c r="AG1661" s="606"/>
      <c r="AH1661" s="606"/>
      <c r="AI1661" s="606"/>
      <c r="AJ1661" s="606"/>
      <c r="AK1661" s="606"/>
      <c r="AL1661" s="606"/>
      <c r="AM1661" s="606"/>
      <c r="AN1661" s="606"/>
      <c r="AO1661" s="606"/>
      <c r="AP1661" s="606"/>
      <c r="AQ1661" s="606"/>
      <c r="AR1661" s="606"/>
      <c r="AS1661" s="606"/>
      <c r="AT1661" s="606"/>
      <c r="AU1661" s="606"/>
      <c r="AV1661" s="606"/>
      <c r="AW1661" s="606"/>
      <c r="AX1661" s="606"/>
      <c r="AY1661" s="606"/>
      <c r="AZ1661" s="606"/>
      <c r="BA1661" s="588"/>
      <c r="BB1661" s="588"/>
      <c r="BC1661" s="588"/>
      <c r="BD1661" s="678" t="s">
        <v>3433</v>
      </c>
      <c r="BE1661" s="657" t="s">
        <v>3434</v>
      </c>
      <c r="BF1661" s="615" t="s">
        <v>1156</v>
      </c>
      <c r="BG1661" s="571"/>
    </row>
    <row r="1662" spans="1:59" s="176" customFormat="1" x14ac:dyDescent="0.2">
      <c r="A1662" s="621" t="s">
        <v>2309</v>
      </c>
      <c r="B1662" s="665" t="s">
        <v>3435</v>
      </c>
      <c r="C1662" s="665"/>
      <c r="D1662" s="602">
        <f t="shared" si="13"/>
        <v>0.16</v>
      </c>
      <c r="E1662" s="587"/>
      <c r="F1662" s="587"/>
      <c r="G1662" s="587"/>
      <c r="H1662" s="587"/>
      <c r="I1662" s="588"/>
      <c r="J1662" s="605"/>
      <c r="K1662" s="605"/>
      <c r="L1662" s="590"/>
      <c r="M1662" s="605"/>
      <c r="N1662" s="605"/>
      <c r="O1662" s="605"/>
      <c r="P1662" s="606"/>
      <c r="Q1662" s="606"/>
      <c r="R1662" s="606"/>
      <c r="S1662" s="606"/>
      <c r="T1662" s="606"/>
      <c r="U1662" s="606"/>
      <c r="V1662" s="606"/>
      <c r="W1662" s="606"/>
      <c r="X1662" s="592">
        <f t="shared" si="0"/>
        <v>0</v>
      </c>
      <c r="Y1662" s="606"/>
      <c r="Z1662" s="606"/>
      <c r="AA1662" s="606"/>
      <c r="AB1662" s="606"/>
      <c r="AC1662" s="606"/>
      <c r="AD1662" s="606"/>
      <c r="AE1662" s="606"/>
      <c r="AF1662" s="606"/>
      <c r="AG1662" s="606"/>
      <c r="AH1662" s="606"/>
      <c r="AI1662" s="606"/>
      <c r="AJ1662" s="606"/>
      <c r="AK1662" s="606"/>
      <c r="AL1662" s="606"/>
      <c r="AM1662" s="606"/>
      <c r="AN1662" s="606"/>
      <c r="AO1662" s="606"/>
      <c r="AP1662" s="606"/>
      <c r="AQ1662" s="606"/>
      <c r="AR1662" s="606"/>
      <c r="AS1662" s="606">
        <v>0.16</v>
      </c>
      <c r="AT1662" s="606"/>
      <c r="AU1662" s="606"/>
      <c r="AV1662" s="606"/>
      <c r="AW1662" s="606"/>
      <c r="AX1662" s="606"/>
      <c r="AY1662" s="606"/>
      <c r="AZ1662" s="606"/>
      <c r="BA1662" s="588"/>
      <c r="BB1662" s="588"/>
      <c r="BC1662" s="588"/>
      <c r="BD1662" s="607" t="s">
        <v>3367</v>
      </c>
      <c r="BE1662" s="649" t="s">
        <v>3436</v>
      </c>
      <c r="BF1662" s="609" t="s">
        <v>1156</v>
      </c>
      <c r="BG1662" s="571"/>
    </row>
    <row r="1663" spans="1:59" s="176" customFormat="1" x14ac:dyDescent="0.2">
      <c r="A1663" s="621" t="s">
        <v>2311</v>
      </c>
      <c r="B1663" s="665" t="s">
        <v>3437</v>
      </c>
      <c r="C1663" s="665"/>
      <c r="D1663" s="602">
        <f t="shared" si="13"/>
        <v>0.2</v>
      </c>
      <c r="E1663" s="587"/>
      <c r="F1663" s="587"/>
      <c r="G1663" s="587"/>
      <c r="H1663" s="587">
        <v>0.2</v>
      </c>
      <c r="I1663" s="588"/>
      <c r="J1663" s="605"/>
      <c r="K1663" s="605"/>
      <c r="L1663" s="590"/>
      <c r="M1663" s="605"/>
      <c r="N1663" s="605"/>
      <c r="O1663" s="605"/>
      <c r="P1663" s="606"/>
      <c r="Q1663" s="606"/>
      <c r="R1663" s="606"/>
      <c r="S1663" s="606"/>
      <c r="T1663" s="606"/>
      <c r="U1663" s="606"/>
      <c r="V1663" s="606"/>
      <c r="W1663" s="606"/>
      <c r="X1663" s="592">
        <f t="shared" si="0"/>
        <v>0</v>
      </c>
      <c r="Y1663" s="606"/>
      <c r="Z1663" s="606"/>
      <c r="AA1663" s="606"/>
      <c r="AB1663" s="606"/>
      <c r="AC1663" s="606"/>
      <c r="AD1663" s="606"/>
      <c r="AE1663" s="606"/>
      <c r="AF1663" s="606"/>
      <c r="AG1663" s="606"/>
      <c r="AH1663" s="606"/>
      <c r="AI1663" s="606"/>
      <c r="AJ1663" s="606"/>
      <c r="AK1663" s="606"/>
      <c r="AL1663" s="606"/>
      <c r="AM1663" s="606"/>
      <c r="AN1663" s="606"/>
      <c r="AO1663" s="606"/>
      <c r="AP1663" s="606"/>
      <c r="AQ1663" s="606"/>
      <c r="AR1663" s="606"/>
      <c r="AS1663" s="606"/>
      <c r="AT1663" s="606"/>
      <c r="AU1663" s="606"/>
      <c r="AV1663" s="606"/>
      <c r="AW1663" s="606"/>
      <c r="AX1663" s="606"/>
      <c r="AY1663" s="606"/>
      <c r="AZ1663" s="606"/>
      <c r="BA1663" s="588"/>
      <c r="BB1663" s="588"/>
      <c r="BC1663" s="588"/>
      <c r="BD1663" s="607" t="s">
        <v>3438</v>
      </c>
      <c r="BE1663" s="657" t="s">
        <v>3439</v>
      </c>
      <c r="BF1663" s="609" t="s">
        <v>1156</v>
      </c>
      <c r="BG1663" s="571"/>
    </row>
    <row r="1664" spans="1:59" s="176" customFormat="1" x14ac:dyDescent="0.2">
      <c r="A1664" s="621" t="s">
        <v>2313</v>
      </c>
      <c r="B1664" s="601" t="s">
        <v>3440</v>
      </c>
      <c r="C1664" s="601"/>
      <c r="D1664" s="602">
        <f t="shared" si="13"/>
        <v>0.45</v>
      </c>
      <c r="E1664" s="603"/>
      <c r="F1664" s="603"/>
      <c r="G1664" s="603"/>
      <c r="H1664" s="603"/>
      <c r="I1664" s="604"/>
      <c r="J1664" s="605"/>
      <c r="K1664" s="605"/>
      <c r="L1664" s="590"/>
      <c r="M1664" s="605"/>
      <c r="N1664" s="605"/>
      <c r="O1664" s="605"/>
      <c r="P1664" s="606">
        <v>0.45</v>
      </c>
      <c r="Q1664" s="606"/>
      <c r="R1664" s="606"/>
      <c r="S1664" s="606"/>
      <c r="T1664" s="606"/>
      <c r="U1664" s="606"/>
      <c r="V1664" s="606"/>
      <c r="W1664" s="606"/>
      <c r="X1664" s="592">
        <f t="shared" si="0"/>
        <v>0</v>
      </c>
      <c r="Y1664" s="606"/>
      <c r="Z1664" s="606"/>
      <c r="AA1664" s="606"/>
      <c r="AB1664" s="606"/>
      <c r="AC1664" s="606"/>
      <c r="AD1664" s="606"/>
      <c r="AE1664" s="606"/>
      <c r="AF1664" s="606"/>
      <c r="AG1664" s="606"/>
      <c r="AH1664" s="606"/>
      <c r="AI1664" s="606"/>
      <c r="AJ1664" s="606"/>
      <c r="AK1664" s="606"/>
      <c r="AL1664" s="606"/>
      <c r="AM1664" s="606"/>
      <c r="AN1664" s="606"/>
      <c r="AO1664" s="606"/>
      <c r="AP1664" s="606"/>
      <c r="AQ1664" s="606"/>
      <c r="AR1664" s="606"/>
      <c r="AS1664" s="606"/>
      <c r="AT1664" s="606"/>
      <c r="AU1664" s="606"/>
      <c r="AV1664" s="606"/>
      <c r="AW1664" s="606"/>
      <c r="AX1664" s="606"/>
      <c r="AY1664" s="606"/>
      <c r="AZ1664" s="606"/>
      <c r="BA1664" s="652"/>
      <c r="BB1664" s="652"/>
      <c r="BC1664" s="652"/>
      <c r="BD1664" s="607" t="s">
        <v>3343</v>
      </c>
      <c r="BE1664" s="649" t="s">
        <v>3441</v>
      </c>
      <c r="BF1664" s="609" t="s">
        <v>1156</v>
      </c>
      <c r="BG1664" s="571"/>
    </row>
    <row r="1665" spans="1:59" s="176" customFormat="1" x14ac:dyDescent="0.2">
      <c r="A1665" s="621" t="s">
        <v>2315</v>
      </c>
      <c r="B1665" s="610" t="s">
        <v>3442</v>
      </c>
      <c r="C1665" s="610"/>
      <c r="D1665" s="602">
        <f t="shared" si="13"/>
        <v>0.5</v>
      </c>
      <c r="E1665" s="587"/>
      <c r="F1665" s="587"/>
      <c r="G1665" s="587"/>
      <c r="H1665" s="612">
        <v>0.5</v>
      </c>
      <c r="I1665" s="604"/>
      <c r="J1665" s="605"/>
      <c r="K1665" s="605"/>
      <c r="L1665" s="590"/>
      <c r="M1665" s="605"/>
      <c r="N1665" s="605"/>
      <c r="O1665" s="605"/>
      <c r="P1665" s="606"/>
      <c r="Q1665" s="606"/>
      <c r="R1665" s="606"/>
      <c r="S1665" s="606"/>
      <c r="T1665" s="606"/>
      <c r="U1665" s="606"/>
      <c r="V1665" s="606"/>
      <c r="W1665" s="606"/>
      <c r="X1665" s="592">
        <f t="shared" si="0"/>
        <v>0</v>
      </c>
      <c r="Y1665" s="606"/>
      <c r="Z1665" s="606"/>
      <c r="AA1665" s="606"/>
      <c r="AB1665" s="606"/>
      <c r="AC1665" s="606"/>
      <c r="AD1665" s="606"/>
      <c r="AE1665" s="606"/>
      <c r="AF1665" s="606"/>
      <c r="AG1665" s="606"/>
      <c r="AH1665" s="606"/>
      <c r="AI1665" s="606"/>
      <c r="AJ1665" s="606"/>
      <c r="AK1665" s="606"/>
      <c r="AL1665" s="606"/>
      <c r="AM1665" s="606"/>
      <c r="AN1665" s="606"/>
      <c r="AO1665" s="606"/>
      <c r="AP1665" s="606"/>
      <c r="AQ1665" s="606"/>
      <c r="AR1665" s="606"/>
      <c r="AS1665" s="606"/>
      <c r="AT1665" s="606"/>
      <c r="AU1665" s="606"/>
      <c r="AV1665" s="606"/>
      <c r="AW1665" s="606"/>
      <c r="AX1665" s="606"/>
      <c r="AY1665" s="606"/>
      <c r="AZ1665" s="606"/>
      <c r="BA1665" s="588"/>
      <c r="BB1665" s="588"/>
      <c r="BC1665" s="588"/>
      <c r="BD1665" s="614" t="s">
        <v>3346</v>
      </c>
      <c r="BE1665" s="657" t="s">
        <v>3443</v>
      </c>
      <c r="BF1665" s="615" t="s">
        <v>1156</v>
      </c>
      <c r="BG1665" s="571"/>
    </row>
    <row r="1666" spans="1:59" s="599" customFormat="1" x14ac:dyDescent="0.2">
      <c r="A1666" s="617" t="s">
        <v>2321</v>
      </c>
      <c r="B1666" s="627" t="s">
        <v>3444</v>
      </c>
      <c r="C1666" s="627"/>
      <c r="D1666" s="628">
        <f t="shared" si="13"/>
        <v>0.6</v>
      </c>
      <c r="E1666" s="641">
        <f>SUM(E1667:E1667)</f>
        <v>0</v>
      </c>
      <c r="F1666" s="641"/>
      <c r="G1666" s="641"/>
      <c r="H1666" s="641">
        <f>SUM(H1667:H1667)</f>
        <v>0.6</v>
      </c>
      <c r="I1666" s="675">
        <f>SUM(I1667:I1667)</f>
        <v>0</v>
      </c>
      <c r="J1666" s="592">
        <f>SUM(J1667:J1667)</f>
        <v>0</v>
      </c>
      <c r="K1666" s="592"/>
      <c r="L1666" s="641">
        <f>SUM(L1667:L1667)</f>
        <v>0</v>
      </c>
      <c r="M1666" s="592">
        <f>SUM(M1667:M1667)</f>
        <v>0</v>
      </c>
      <c r="N1666" s="592"/>
      <c r="O1666" s="592"/>
      <c r="P1666" s="592">
        <f>SUM(P1667:P1667)</f>
        <v>0</v>
      </c>
      <c r="Q1666" s="592"/>
      <c r="R1666" s="592"/>
      <c r="S1666" s="592"/>
      <c r="T1666" s="592"/>
      <c r="U1666" s="592"/>
      <c r="V1666" s="592">
        <f>SUM(V1667:V1667)</f>
        <v>0</v>
      </c>
      <c r="W1666" s="592"/>
      <c r="X1666" s="592">
        <f t="shared" si="0"/>
        <v>0</v>
      </c>
      <c r="Y1666" s="592">
        <f t="shared" ref="Y1666:BA1666" si="16">SUM(Y1667:Y1667)</f>
        <v>0</v>
      </c>
      <c r="Z1666" s="592">
        <f t="shared" si="16"/>
        <v>0</v>
      </c>
      <c r="AA1666" s="592">
        <f t="shared" si="16"/>
        <v>0</v>
      </c>
      <c r="AB1666" s="592">
        <f t="shared" si="16"/>
        <v>0</v>
      </c>
      <c r="AC1666" s="592">
        <f t="shared" si="16"/>
        <v>0</v>
      </c>
      <c r="AD1666" s="592">
        <f t="shared" si="16"/>
        <v>0</v>
      </c>
      <c r="AE1666" s="592">
        <f t="shared" si="16"/>
        <v>0</v>
      </c>
      <c r="AF1666" s="592">
        <f t="shared" si="16"/>
        <v>0</v>
      </c>
      <c r="AG1666" s="592">
        <f t="shared" si="16"/>
        <v>0</v>
      </c>
      <c r="AH1666" s="592">
        <f t="shared" si="16"/>
        <v>0</v>
      </c>
      <c r="AI1666" s="592">
        <f t="shared" si="16"/>
        <v>0</v>
      </c>
      <c r="AJ1666" s="592"/>
      <c r="AK1666" s="592"/>
      <c r="AL1666" s="592"/>
      <c r="AM1666" s="592">
        <f t="shared" si="16"/>
        <v>0</v>
      </c>
      <c r="AN1666" s="592">
        <f t="shared" si="16"/>
        <v>0</v>
      </c>
      <c r="AO1666" s="592">
        <f t="shared" si="16"/>
        <v>0</v>
      </c>
      <c r="AP1666" s="592">
        <f t="shared" si="16"/>
        <v>0</v>
      </c>
      <c r="AQ1666" s="592"/>
      <c r="AR1666" s="592"/>
      <c r="AS1666" s="592">
        <f t="shared" si="16"/>
        <v>0</v>
      </c>
      <c r="AT1666" s="592"/>
      <c r="AU1666" s="592"/>
      <c r="AV1666" s="592"/>
      <c r="AW1666" s="592">
        <f t="shared" si="16"/>
        <v>0</v>
      </c>
      <c r="AX1666" s="592">
        <f t="shared" si="16"/>
        <v>0</v>
      </c>
      <c r="AY1666" s="592">
        <f t="shared" si="16"/>
        <v>0</v>
      </c>
      <c r="AZ1666" s="592"/>
      <c r="BA1666" s="675">
        <f t="shared" si="16"/>
        <v>0</v>
      </c>
      <c r="BB1666" s="675"/>
      <c r="BC1666" s="675"/>
      <c r="BD1666" s="619"/>
      <c r="BE1666" s="639"/>
      <c r="BF1666" s="620"/>
      <c r="BG1666" s="598"/>
    </row>
    <row r="1667" spans="1:59" s="176" customFormat="1" x14ac:dyDescent="0.2">
      <c r="A1667" s="621" t="s">
        <v>2322</v>
      </c>
      <c r="B1667" s="647" t="s">
        <v>2096</v>
      </c>
      <c r="C1667" s="647"/>
      <c r="D1667" s="679">
        <f t="shared" si="13"/>
        <v>0.6</v>
      </c>
      <c r="E1667" s="587"/>
      <c r="F1667" s="587"/>
      <c r="G1667" s="587"/>
      <c r="H1667" s="587">
        <v>0.6</v>
      </c>
      <c r="I1667" s="588"/>
      <c r="J1667" s="605"/>
      <c r="K1667" s="605"/>
      <c r="L1667" s="590"/>
      <c r="M1667" s="605"/>
      <c r="N1667" s="605"/>
      <c r="O1667" s="605"/>
      <c r="P1667" s="606"/>
      <c r="Q1667" s="606"/>
      <c r="R1667" s="606"/>
      <c r="S1667" s="606"/>
      <c r="T1667" s="606"/>
      <c r="U1667" s="606"/>
      <c r="V1667" s="606"/>
      <c r="W1667" s="606"/>
      <c r="X1667" s="592">
        <f t="shared" si="0"/>
        <v>0</v>
      </c>
      <c r="Y1667" s="606"/>
      <c r="Z1667" s="606"/>
      <c r="AA1667" s="606"/>
      <c r="AB1667" s="606"/>
      <c r="AC1667" s="606"/>
      <c r="AD1667" s="606"/>
      <c r="AE1667" s="606"/>
      <c r="AF1667" s="606"/>
      <c r="AG1667" s="606"/>
      <c r="AH1667" s="606"/>
      <c r="AI1667" s="606"/>
      <c r="AJ1667" s="606"/>
      <c r="AK1667" s="606"/>
      <c r="AL1667" s="606"/>
      <c r="AM1667" s="606"/>
      <c r="AN1667" s="606"/>
      <c r="AO1667" s="606"/>
      <c r="AP1667" s="606"/>
      <c r="AQ1667" s="606"/>
      <c r="AR1667" s="606"/>
      <c r="AS1667" s="606"/>
      <c r="AT1667" s="606"/>
      <c r="AU1667" s="606"/>
      <c r="AV1667" s="606"/>
      <c r="AW1667" s="606"/>
      <c r="AX1667" s="606"/>
      <c r="AY1667" s="606"/>
      <c r="AZ1667" s="606"/>
      <c r="BA1667" s="588"/>
      <c r="BB1667" s="588"/>
      <c r="BC1667" s="588"/>
      <c r="BD1667" s="614" t="s">
        <v>3445</v>
      </c>
      <c r="BE1667" s="657" t="s">
        <v>3446</v>
      </c>
      <c r="BF1667" s="615" t="s">
        <v>1158</v>
      </c>
      <c r="BG1667" s="571"/>
    </row>
    <row r="1668" spans="1:59" s="599" customFormat="1" x14ac:dyDescent="0.2">
      <c r="A1668" s="617" t="s">
        <v>2484</v>
      </c>
      <c r="B1668" s="627" t="s">
        <v>1376</v>
      </c>
      <c r="C1668" s="627"/>
      <c r="D1668" s="628">
        <f t="shared" si="13"/>
        <v>1.05</v>
      </c>
      <c r="E1668" s="641">
        <f>SUM(E1669:E1672)</f>
        <v>0.27</v>
      </c>
      <c r="F1668" s="641"/>
      <c r="G1668" s="641"/>
      <c r="H1668" s="641">
        <f>SUM(H1669:H1672)</f>
        <v>0.12</v>
      </c>
      <c r="I1668" s="675">
        <f>SUM(I1669:I1672)</f>
        <v>0</v>
      </c>
      <c r="J1668" s="592">
        <f>SUM(J1669:J1672)</f>
        <v>0</v>
      </c>
      <c r="K1668" s="592"/>
      <c r="L1668" s="641">
        <f>SUM(L1669:L1672)</f>
        <v>0</v>
      </c>
      <c r="M1668" s="592">
        <f>SUM(M1669:M1672)</f>
        <v>0</v>
      </c>
      <c r="N1668" s="592"/>
      <c r="O1668" s="592"/>
      <c r="P1668" s="592">
        <f>SUM(P1669:P1672)</f>
        <v>0</v>
      </c>
      <c r="Q1668" s="592"/>
      <c r="R1668" s="592"/>
      <c r="S1668" s="592"/>
      <c r="T1668" s="592"/>
      <c r="U1668" s="592"/>
      <c r="V1668" s="592">
        <f>SUM(V1669:V1672)</f>
        <v>0</v>
      </c>
      <c r="W1668" s="592"/>
      <c r="X1668" s="592">
        <f>SUM(Y1668:AI1668)</f>
        <v>0.13</v>
      </c>
      <c r="Y1668" s="592">
        <f>SUM(Y1669:Y1672)</f>
        <v>0</v>
      </c>
      <c r="Z1668" s="592">
        <f t="shared" ref="Z1668:AI1668" si="17">SUM(Z1669:Z1672)</f>
        <v>0</v>
      </c>
      <c r="AA1668" s="592">
        <f t="shared" si="17"/>
        <v>0</v>
      </c>
      <c r="AB1668" s="592">
        <f t="shared" si="17"/>
        <v>0</v>
      </c>
      <c r="AC1668" s="592">
        <f t="shared" si="17"/>
        <v>0</v>
      </c>
      <c r="AD1668" s="592">
        <f t="shared" si="17"/>
        <v>0.13</v>
      </c>
      <c r="AE1668" s="592">
        <f t="shared" si="17"/>
        <v>0</v>
      </c>
      <c r="AF1668" s="592">
        <f t="shared" si="17"/>
        <v>0</v>
      </c>
      <c r="AG1668" s="592">
        <f t="shared" si="17"/>
        <v>0</v>
      </c>
      <c r="AH1668" s="592">
        <f t="shared" si="17"/>
        <v>0</v>
      </c>
      <c r="AI1668" s="592">
        <f t="shared" si="17"/>
        <v>0</v>
      </c>
      <c r="AJ1668" s="592"/>
      <c r="AK1668" s="592"/>
      <c r="AL1668" s="592"/>
      <c r="AM1668" s="592">
        <f>SUM(AM1669:AM1672)</f>
        <v>0</v>
      </c>
      <c r="AN1668" s="592">
        <f>SUM(AN1669:AN1672)</f>
        <v>0</v>
      </c>
      <c r="AO1668" s="592">
        <f>SUM(AO1669:AO1672)</f>
        <v>0</v>
      </c>
      <c r="AP1668" s="592">
        <f>SUM(AP1669:AP1672)</f>
        <v>0</v>
      </c>
      <c r="AQ1668" s="592"/>
      <c r="AR1668" s="592"/>
      <c r="AS1668" s="592">
        <f>SUM(AS1669:AS1672)</f>
        <v>0</v>
      </c>
      <c r="AT1668" s="592"/>
      <c r="AU1668" s="592"/>
      <c r="AV1668" s="592"/>
      <c r="AW1668" s="592">
        <f>SUM(AW1669:AW1672)</f>
        <v>0</v>
      </c>
      <c r="AX1668" s="592">
        <f>SUM(AX1669:AX1672)</f>
        <v>0</v>
      </c>
      <c r="AY1668" s="592">
        <f>SUM(AY1669:AY1672)</f>
        <v>0</v>
      </c>
      <c r="AZ1668" s="592"/>
      <c r="BA1668" s="675">
        <f>SUM(BA1669:BA1672)</f>
        <v>0.53</v>
      </c>
      <c r="BB1668" s="675"/>
      <c r="BC1668" s="675"/>
      <c r="BD1668" s="619"/>
      <c r="BE1668" s="639"/>
      <c r="BF1668" s="620"/>
      <c r="BG1668" s="598"/>
    </row>
    <row r="1669" spans="1:59" s="176" customFormat="1" x14ac:dyDescent="0.2">
      <c r="A1669" s="621" t="s">
        <v>2485</v>
      </c>
      <c r="B1669" s="610" t="s">
        <v>3447</v>
      </c>
      <c r="C1669" s="610"/>
      <c r="D1669" s="679">
        <f t="shared" si="13"/>
        <v>0.4</v>
      </c>
      <c r="E1669" s="587"/>
      <c r="F1669" s="587"/>
      <c r="G1669" s="587"/>
      <c r="H1669" s="587"/>
      <c r="I1669" s="588"/>
      <c r="J1669" s="605"/>
      <c r="K1669" s="605"/>
      <c r="L1669" s="590"/>
      <c r="M1669" s="605"/>
      <c r="N1669" s="605"/>
      <c r="O1669" s="605"/>
      <c r="P1669" s="606"/>
      <c r="Q1669" s="606"/>
      <c r="R1669" s="606"/>
      <c r="S1669" s="606"/>
      <c r="T1669" s="606"/>
      <c r="U1669" s="606"/>
      <c r="V1669" s="606"/>
      <c r="W1669" s="606"/>
      <c r="X1669" s="592">
        <f t="shared" ref="X1669:X1719" si="18">SUM(Y1669:AI1669)</f>
        <v>0</v>
      </c>
      <c r="Y1669" s="606"/>
      <c r="Z1669" s="606"/>
      <c r="AA1669" s="606"/>
      <c r="AB1669" s="606"/>
      <c r="AC1669" s="606"/>
      <c r="AD1669" s="606"/>
      <c r="AE1669" s="606"/>
      <c r="AF1669" s="606"/>
      <c r="AG1669" s="606"/>
      <c r="AH1669" s="606"/>
      <c r="AI1669" s="606"/>
      <c r="AJ1669" s="606"/>
      <c r="AK1669" s="606"/>
      <c r="AL1669" s="606"/>
      <c r="AM1669" s="606"/>
      <c r="AN1669" s="606"/>
      <c r="AO1669" s="606"/>
      <c r="AP1669" s="606"/>
      <c r="AQ1669" s="606"/>
      <c r="AR1669" s="606"/>
      <c r="AS1669" s="606"/>
      <c r="AT1669" s="606"/>
      <c r="AU1669" s="606"/>
      <c r="AV1669" s="606"/>
      <c r="AW1669" s="606"/>
      <c r="AX1669" s="606"/>
      <c r="AY1669" s="606"/>
      <c r="AZ1669" s="606"/>
      <c r="BA1669" s="588">
        <v>0.4</v>
      </c>
      <c r="BB1669" s="588"/>
      <c r="BC1669" s="588"/>
      <c r="BD1669" s="614" t="s">
        <v>3374</v>
      </c>
      <c r="BE1669" s="657" t="s">
        <v>3448</v>
      </c>
      <c r="BF1669" s="615" t="s">
        <v>1159</v>
      </c>
      <c r="BG1669" s="571"/>
    </row>
    <row r="1670" spans="1:59" s="176" customFormat="1" x14ac:dyDescent="0.2">
      <c r="A1670" s="621" t="s">
        <v>2488</v>
      </c>
      <c r="B1670" s="610" t="s">
        <v>3449</v>
      </c>
      <c r="C1670" s="610"/>
      <c r="D1670" s="679">
        <f t="shared" si="13"/>
        <v>0.25</v>
      </c>
      <c r="E1670" s="587"/>
      <c r="F1670" s="587"/>
      <c r="G1670" s="587"/>
      <c r="H1670" s="587">
        <v>0.12</v>
      </c>
      <c r="I1670" s="588"/>
      <c r="J1670" s="605"/>
      <c r="K1670" s="605"/>
      <c r="L1670" s="590"/>
      <c r="M1670" s="605"/>
      <c r="N1670" s="605"/>
      <c r="O1670" s="605"/>
      <c r="P1670" s="606"/>
      <c r="Q1670" s="606"/>
      <c r="R1670" s="606"/>
      <c r="S1670" s="606"/>
      <c r="T1670" s="606"/>
      <c r="U1670" s="606"/>
      <c r="V1670" s="606"/>
      <c r="W1670" s="606"/>
      <c r="X1670" s="592">
        <f t="shared" si="18"/>
        <v>0</v>
      </c>
      <c r="Y1670" s="606"/>
      <c r="Z1670" s="606"/>
      <c r="AA1670" s="606"/>
      <c r="AB1670" s="606"/>
      <c r="AC1670" s="606"/>
      <c r="AD1670" s="606"/>
      <c r="AE1670" s="606"/>
      <c r="AF1670" s="606"/>
      <c r="AG1670" s="606"/>
      <c r="AH1670" s="606"/>
      <c r="AI1670" s="606"/>
      <c r="AJ1670" s="606"/>
      <c r="AK1670" s="606"/>
      <c r="AL1670" s="606"/>
      <c r="AM1670" s="606"/>
      <c r="AN1670" s="606"/>
      <c r="AO1670" s="606"/>
      <c r="AP1670" s="606"/>
      <c r="AQ1670" s="606"/>
      <c r="AR1670" s="606"/>
      <c r="AS1670" s="606"/>
      <c r="AT1670" s="606"/>
      <c r="AU1670" s="606"/>
      <c r="AV1670" s="606"/>
      <c r="AW1670" s="606"/>
      <c r="AX1670" s="606"/>
      <c r="AY1670" s="606"/>
      <c r="AZ1670" s="606"/>
      <c r="BA1670" s="588">
        <v>0.13</v>
      </c>
      <c r="BB1670" s="588"/>
      <c r="BC1670" s="588"/>
      <c r="BD1670" s="633" t="s">
        <v>3399</v>
      </c>
      <c r="BE1670" s="657" t="s">
        <v>3450</v>
      </c>
      <c r="BF1670" s="615" t="s">
        <v>1159</v>
      </c>
      <c r="BG1670" s="571"/>
    </row>
    <row r="1671" spans="1:59" s="176" customFormat="1" x14ac:dyDescent="0.2">
      <c r="A1671" s="621" t="s">
        <v>3451</v>
      </c>
      <c r="B1671" s="665" t="s">
        <v>3452</v>
      </c>
      <c r="C1671" s="665"/>
      <c r="D1671" s="679">
        <f t="shared" si="13"/>
        <v>0.27</v>
      </c>
      <c r="E1671" s="587">
        <v>0.27</v>
      </c>
      <c r="F1671" s="587"/>
      <c r="G1671" s="587"/>
      <c r="H1671" s="587"/>
      <c r="I1671" s="588"/>
      <c r="J1671" s="605"/>
      <c r="K1671" s="605"/>
      <c r="L1671" s="590"/>
      <c r="M1671" s="605"/>
      <c r="N1671" s="605"/>
      <c r="O1671" s="605"/>
      <c r="P1671" s="606"/>
      <c r="Q1671" s="606"/>
      <c r="R1671" s="606"/>
      <c r="S1671" s="606"/>
      <c r="T1671" s="606"/>
      <c r="U1671" s="606"/>
      <c r="V1671" s="606"/>
      <c r="W1671" s="606"/>
      <c r="X1671" s="592">
        <f t="shared" si="18"/>
        <v>0</v>
      </c>
      <c r="Y1671" s="606"/>
      <c r="Z1671" s="606"/>
      <c r="AA1671" s="606"/>
      <c r="AB1671" s="606"/>
      <c r="AC1671" s="606"/>
      <c r="AD1671" s="606"/>
      <c r="AE1671" s="606"/>
      <c r="AF1671" s="606"/>
      <c r="AG1671" s="606"/>
      <c r="AH1671" s="606"/>
      <c r="AI1671" s="606"/>
      <c r="AJ1671" s="606"/>
      <c r="AK1671" s="606"/>
      <c r="AL1671" s="606"/>
      <c r="AM1671" s="606"/>
      <c r="AN1671" s="606"/>
      <c r="AO1671" s="606"/>
      <c r="AP1671" s="606"/>
      <c r="AQ1671" s="606"/>
      <c r="AR1671" s="606"/>
      <c r="AS1671" s="606"/>
      <c r="AT1671" s="606"/>
      <c r="AU1671" s="606"/>
      <c r="AV1671" s="606"/>
      <c r="AW1671" s="606"/>
      <c r="AX1671" s="606"/>
      <c r="AY1671" s="606"/>
      <c r="AZ1671" s="606"/>
      <c r="BA1671" s="588"/>
      <c r="BB1671" s="588"/>
      <c r="BC1671" s="588"/>
      <c r="BD1671" s="614" t="s">
        <v>3412</v>
      </c>
      <c r="BE1671" s="657" t="s">
        <v>3453</v>
      </c>
      <c r="BF1671" s="609" t="s">
        <v>1159</v>
      </c>
      <c r="BG1671" s="571"/>
    </row>
    <row r="1672" spans="1:59" s="176" customFormat="1" x14ac:dyDescent="0.2">
      <c r="A1672" s="621" t="s">
        <v>3454</v>
      </c>
      <c r="B1672" s="665" t="s">
        <v>3455</v>
      </c>
      <c r="C1672" s="665"/>
      <c r="D1672" s="679">
        <f t="shared" si="13"/>
        <v>0.13</v>
      </c>
      <c r="E1672" s="587"/>
      <c r="F1672" s="587"/>
      <c r="G1672" s="587"/>
      <c r="H1672" s="587"/>
      <c r="I1672" s="588"/>
      <c r="J1672" s="605"/>
      <c r="K1672" s="605"/>
      <c r="L1672" s="590"/>
      <c r="M1672" s="605"/>
      <c r="N1672" s="605"/>
      <c r="O1672" s="605"/>
      <c r="P1672" s="606"/>
      <c r="Q1672" s="606"/>
      <c r="R1672" s="606"/>
      <c r="S1672" s="606"/>
      <c r="T1672" s="606"/>
      <c r="U1672" s="606"/>
      <c r="V1672" s="606"/>
      <c r="W1672" s="606"/>
      <c r="X1672" s="592">
        <f t="shared" si="18"/>
        <v>0.13</v>
      </c>
      <c r="Y1672" s="606"/>
      <c r="Z1672" s="606"/>
      <c r="AA1672" s="606"/>
      <c r="AB1672" s="606"/>
      <c r="AC1672" s="606"/>
      <c r="AD1672" s="606">
        <v>0.13</v>
      </c>
      <c r="AE1672" s="606"/>
      <c r="AF1672" s="606"/>
      <c r="AG1672" s="606"/>
      <c r="AH1672" s="606"/>
      <c r="AI1672" s="606"/>
      <c r="AJ1672" s="606"/>
      <c r="AK1672" s="606"/>
      <c r="AL1672" s="606"/>
      <c r="AM1672" s="606"/>
      <c r="AN1672" s="606"/>
      <c r="AO1672" s="606"/>
      <c r="AP1672" s="606"/>
      <c r="AQ1672" s="606"/>
      <c r="AR1672" s="606"/>
      <c r="AS1672" s="606"/>
      <c r="AT1672" s="606"/>
      <c r="AU1672" s="606"/>
      <c r="AV1672" s="606"/>
      <c r="AW1672" s="606"/>
      <c r="AX1672" s="606"/>
      <c r="AY1672" s="606"/>
      <c r="AZ1672" s="606"/>
      <c r="BA1672" s="588"/>
      <c r="BB1672" s="588"/>
      <c r="BC1672" s="588"/>
      <c r="BD1672" s="614" t="s">
        <v>3363</v>
      </c>
      <c r="BE1672" s="657" t="s">
        <v>3456</v>
      </c>
      <c r="BF1672" s="609" t="s">
        <v>1159</v>
      </c>
      <c r="BG1672" s="571"/>
    </row>
    <row r="1673" spans="1:59" s="176" customFormat="1" x14ac:dyDescent="0.2">
      <c r="A1673" s="617">
        <v>4</v>
      </c>
      <c r="B1673" s="618" t="s">
        <v>2117</v>
      </c>
      <c r="C1673" s="618"/>
      <c r="D1673" s="628">
        <f t="shared" si="13"/>
        <v>6.58</v>
      </c>
      <c r="E1673" s="641">
        <f>SUM(E1674:E1675)</f>
        <v>0</v>
      </c>
      <c r="F1673" s="641"/>
      <c r="G1673" s="641"/>
      <c r="H1673" s="641">
        <f t="shared" ref="H1673:BA1673" si="19">SUM(H1674:H1675)</f>
        <v>0.08</v>
      </c>
      <c r="I1673" s="592">
        <f t="shared" si="19"/>
        <v>0</v>
      </c>
      <c r="J1673" s="592">
        <f t="shared" si="19"/>
        <v>0</v>
      </c>
      <c r="K1673" s="592"/>
      <c r="L1673" s="641">
        <f t="shared" si="19"/>
        <v>6.5</v>
      </c>
      <c r="M1673" s="592">
        <f t="shared" si="19"/>
        <v>0</v>
      </c>
      <c r="N1673" s="592"/>
      <c r="O1673" s="592"/>
      <c r="P1673" s="592">
        <f t="shared" si="19"/>
        <v>0</v>
      </c>
      <c r="Q1673" s="592"/>
      <c r="R1673" s="592"/>
      <c r="S1673" s="592"/>
      <c r="T1673" s="592"/>
      <c r="U1673" s="592"/>
      <c r="V1673" s="592">
        <f t="shared" si="19"/>
        <v>0</v>
      </c>
      <c r="W1673" s="592"/>
      <c r="X1673" s="592">
        <f t="shared" si="19"/>
        <v>0</v>
      </c>
      <c r="Y1673" s="592">
        <f t="shared" si="19"/>
        <v>0</v>
      </c>
      <c r="Z1673" s="592">
        <f t="shared" si="19"/>
        <v>0</v>
      </c>
      <c r="AA1673" s="592">
        <f t="shared" si="19"/>
        <v>0</v>
      </c>
      <c r="AB1673" s="592">
        <f t="shared" si="19"/>
        <v>0</v>
      </c>
      <c r="AC1673" s="592">
        <f t="shared" si="19"/>
        <v>0</v>
      </c>
      <c r="AD1673" s="592">
        <f t="shared" si="19"/>
        <v>0</v>
      </c>
      <c r="AE1673" s="592">
        <f t="shared" si="19"/>
        <v>0</v>
      </c>
      <c r="AF1673" s="592">
        <f t="shared" si="19"/>
        <v>0</v>
      </c>
      <c r="AG1673" s="592">
        <f t="shared" si="19"/>
        <v>0</v>
      </c>
      <c r="AH1673" s="592">
        <f t="shared" si="19"/>
        <v>0</v>
      </c>
      <c r="AI1673" s="592">
        <f t="shared" si="19"/>
        <v>0</v>
      </c>
      <c r="AJ1673" s="592"/>
      <c r="AK1673" s="592"/>
      <c r="AL1673" s="592"/>
      <c r="AM1673" s="592">
        <f t="shared" si="19"/>
        <v>0</v>
      </c>
      <c r="AN1673" s="592">
        <f t="shared" si="19"/>
        <v>0</v>
      </c>
      <c r="AO1673" s="592">
        <f t="shared" si="19"/>
        <v>0</v>
      </c>
      <c r="AP1673" s="592">
        <f t="shared" si="19"/>
        <v>0</v>
      </c>
      <c r="AQ1673" s="592"/>
      <c r="AR1673" s="592"/>
      <c r="AS1673" s="592">
        <f t="shared" si="19"/>
        <v>0</v>
      </c>
      <c r="AT1673" s="592"/>
      <c r="AU1673" s="592"/>
      <c r="AV1673" s="592"/>
      <c r="AW1673" s="592">
        <f t="shared" si="19"/>
        <v>0</v>
      </c>
      <c r="AX1673" s="592">
        <f t="shared" si="19"/>
        <v>0</v>
      </c>
      <c r="AY1673" s="592">
        <f t="shared" si="19"/>
        <v>0</v>
      </c>
      <c r="AZ1673" s="592"/>
      <c r="BA1673" s="592">
        <f t="shared" si="19"/>
        <v>0</v>
      </c>
      <c r="BB1673" s="592"/>
      <c r="BC1673" s="592"/>
      <c r="BD1673" s="614"/>
      <c r="BE1673" s="657"/>
      <c r="BF1673" s="609"/>
      <c r="BG1673" s="571"/>
    </row>
    <row r="1674" spans="1:59" s="625" customFormat="1" ht="32" x14ac:dyDescent="0.2">
      <c r="A1674" s="621" t="s">
        <v>3457</v>
      </c>
      <c r="B1674" s="610" t="s">
        <v>3458</v>
      </c>
      <c r="C1674" s="610"/>
      <c r="D1674" s="679">
        <f t="shared" si="13"/>
        <v>6.5</v>
      </c>
      <c r="E1674" s="587"/>
      <c r="F1674" s="587"/>
      <c r="G1674" s="587"/>
      <c r="H1674" s="587"/>
      <c r="I1674" s="588"/>
      <c r="J1674" s="605"/>
      <c r="K1674" s="605"/>
      <c r="L1674" s="590">
        <v>6.5</v>
      </c>
      <c r="M1674" s="605"/>
      <c r="N1674" s="605"/>
      <c r="O1674" s="605"/>
      <c r="P1674" s="606"/>
      <c r="Q1674" s="606"/>
      <c r="R1674" s="606"/>
      <c r="S1674" s="606"/>
      <c r="T1674" s="606"/>
      <c r="U1674" s="606"/>
      <c r="V1674" s="606"/>
      <c r="W1674" s="606"/>
      <c r="X1674" s="592"/>
      <c r="Y1674" s="606"/>
      <c r="Z1674" s="606"/>
      <c r="AA1674" s="606"/>
      <c r="AB1674" s="606"/>
      <c r="AC1674" s="606"/>
      <c r="AD1674" s="606"/>
      <c r="AE1674" s="606"/>
      <c r="AF1674" s="606"/>
      <c r="AG1674" s="606"/>
      <c r="AH1674" s="606"/>
      <c r="AI1674" s="606"/>
      <c r="AJ1674" s="606"/>
      <c r="AK1674" s="606"/>
      <c r="AL1674" s="606"/>
      <c r="AM1674" s="606"/>
      <c r="AN1674" s="606"/>
      <c r="AO1674" s="606"/>
      <c r="AP1674" s="606"/>
      <c r="AQ1674" s="606"/>
      <c r="AR1674" s="606"/>
      <c r="AS1674" s="606"/>
      <c r="AT1674" s="606"/>
      <c r="AU1674" s="606"/>
      <c r="AV1674" s="606"/>
      <c r="AW1674" s="606"/>
      <c r="AX1674" s="606"/>
      <c r="AY1674" s="606"/>
      <c r="AZ1674" s="606"/>
      <c r="BA1674" s="588"/>
      <c r="BB1674" s="588"/>
      <c r="BC1674" s="588"/>
      <c r="BD1674" s="614" t="s">
        <v>3346</v>
      </c>
      <c r="BE1674" s="657"/>
      <c r="BF1674" s="609"/>
      <c r="BG1674" s="571"/>
    </row>
    <row r="1675" spans="1:59" s="625" customFormat="1" ht="32" x14ac:dyDescent="0.2">
      <c r="A1675" s="621" t="s">
        <v>3459</v>
      </c>
      <c r="B1675" s="610" t="s">
        <v>3460</v>
      </c>
      <c r="C1675" s="610"/>
      <c r="D1675" s="679">
        <f t="shared" si="13"/>
        <v>0.08</v>
      </c>
      <c r="E1675" s="587"/>
      <c r="F1675" s="587"/>
      <c r="G1675" s="587"/>
      <c r="H1675" s="587">
        <v>0.08</v>
      </c>
      <c r="I1675" s="588"/>
      <c r="J1675" s="605"/>
      <c r="K1675" s="605"/>
      <c r="L1675" s="590"/>
      <c r="M1675" s="605"/>
      <c r="N1675" s="605"/>
      <c r="O1675" s="605"/>
      <c r="P1675" s="606"/>
      <c r="Q1675" s="606"/>
      <c r="R1675" s="606"/>
      <c r="S1675" s="606"/>
      <c r="T1675" s="606"/>
      <c r="U1675" s="606"/>
      <c r="V1675" s="606"/>
      <c r="W1675" s="606"/>
      <c r="X1675" s="592"/>
      <c r="Y1675" s="606"/>
      <c r="Z1675" s="606"/>
      <c r="AA1675" s="606"/>
      <c r="AB1675" s="606"/>
      <c r="AC1675" s="606"/>
      <c r="AD1675" s="606"/>
      <c r="AE1675" s="606"/>
      <c r="AF1675" s="606"/>
      <c r="AG1675" s="606"/>
      <c r="AH1675" s="606"/>
      <c r="AI1675" s="606"/>
      <c r="AJ1675" s="606"/>
      <c r="AK1675" s="606"/>
      <c r="AL1675" s="606"/>
      <c r="AM1675" s="606"/>
      <c r="AN1675" s="606"/>
      <c r="AO1675" s="606"/>
      <c r="AP1675" s="606"/>
      <c r="AQ1675" s="606"/>
      <c r="AR1675" s="606"/>
      <c r="AS1675" s="606"/>
      <c r="AT1675" s="606"/>
      <c r="AU1675" s="606"/>
      <c r="AV1675" s="606"/>
      <c r="AW1675" s="606"/>
      <c r="AX1675" s="606"/>
      <c r="AY1675" s="606"/>
      <c r="AZ1675" s="606"/>
      <c r="BA1675" s="588"/>
      <c r="BB1675" s="588"/>
      <c r="BC1675" s="588"/>
      <c r="BD1675" s="614" t="s">
        <v>3361</v>
      </c>
      <c r="BE1675" s="657"/>
      <c r="BF1675" s="609"/>
      <c r="BG1675" s="571"/>
    </row>
    <row r="1676" spans="1:59" s="176" customFormat="1" x14ac:dyDescent="0.2">
      <c r="A1676" s="617">
        <v>5</v>
      </c>
      <c r="B1676" s="627" t="s">
        <v>3461</v>
      </c>
      <c r="C1676" s="627"/>
      <c r="D1676" s="628">
        <f t="shared" si="13"/>
        <v>6.6</v>
      </c>
      <c r="E1676" s="641">
        <f>SUM(E1677:E1679)</f>
        <v>0</v>
      </c>
      <c r="F1676" s="641"/>
      <c r="G1676" s="641"/>
      <c r="H1676" s="641">
        <f t="shared" ref="H1676:BA1676" si="20">SUM(H1677:H1679)</f>
        <v>0.49</v>
      </c>
      <c r="I1676" s="641">
        <f t="shared" si="20"/>
        <v>0.02</v>
      </c>
      <c r="J1676" s="641">
        <f t="shared" si="20"/>
        <v>0</v>
      </c>
      <c r="K1676" s="641"/>
      <c r="L1676" s="641">
        <f t="shared" si="20"/>
        <v>6.09</v>
      </c>
      <c r="M1676" s="641">
        <f t="shared" si="20"/>
        <v>0</v>
      </c>
      <c r="N1676" s="641"/>
      <c r="O1676" s="641"/>
      <c r="P1676" s="641">
        <f t="shared" si="20"/>
        <v>0</v>
      </c>
      <c r="Q1676" s="641"/>
      <c r="R1676" s="641"/>
      <c r="S1676" s="641"/>
      <c r="T1676" s="641"/>
      <c r="U1676" s="641"/>
      <c r="V1676" s="641">
        <f t="shared" si="20"/>
        <v>0</v>
      </c>
      <c r="W1676" s="641"/>
      <c r="X1676" s="641">
        <f t="shared" si="20"/>
        <v>0</v>
      </c>
      <c r="Y1676" s="641">
        <f t="shared" si="20"/>
        <v>0</v>
      </c>
      <c r="Z1676" s="641">
        <f t="shared" si="20"/>
        <v>0</v>
      </c>
      <c r="AA1676" s="641">
        <f t="shared" si="20"/>
        <v>0</v>
      </c>
      <c r="AB1676" s="641">
        <f t="shared" si="20"/>
        <v>0</v>
      </c>
      <c r="AC1676" s="641">
        <f t="shared" si="20"/>
        <v>0</v>
      </c>
      <c r="AD1676" s="641">
        <f t="shared" si="20"/>
        <v>0</v>
      </c>
      <c r="AE1676" s="641">
        <f t="shared" si="20"/>
        <v>0</v>
      </c>
      <c r="AF1676" s="641">
        <f t="shared" si="20"/>
        <v>0</v>
      </c>
      <c r="AG1676" s="641">
        <f t="shared" si="20"/>
        <v>0</v>
      </c>
      <c r="AH1676" s="641">
        <f t="shared" si="20"/>
        <v>0</v>
      </c>
      <c r="AI1676" s="641">
        <f t="shared" si="20"/>
        <v>0</v>
      </c>
      <c r="AJ1676" s="641"/>
      <c r="AK1676" s="641"/>
      <c r="AL1676" s="641"/>
      <c r="AM1676" s="641">
        <f t="shared" si="20"/>
        <v>0</v>
      </c>
      <c r="AN1676" s="641">
        <f t="shared" si="20"/>
        <v>0</v>
      </c>
      <c r="AO1676" s="641">
        <f t="shared" si="20"/>
        <v>0</v>
      </c>
      <c r="AP1676" s="641">
        <f t="shared" si="20"/>
        <v>0</v>
      </c>
      <c r="AQ1676" s="641"/>
      <c r="AR1676" s="641"/>
      <c r="AS1676" s="641">
        <f t="shared" si="20"/>
        <v>0</v>
      </c>
      <c r="AT1676" s="641"/>
      <c r="AU1676" s="641"/>
      <c r="AV1676" s="641"/>
      <c r="AW1676" s="641">
        <f t="shared" si="20"/>
        <v>0</v>
      </c>
      <c r="AX1676" s="641">
        <f t="shared" si="20"/>
        <v>0</v>
      </c>
      <c r="AY1676" s="641">
        <f t="shared" si="20"/>
        <v>0</v>
      </c>
      <c r="AZ1676" s="641"/>
      <c r="BA1676" s="641">
        <f t="shared" si="20"/>
        <v>0</v>
      </c>
      <c r="BB1676" s="641"/>
      <c r="BC1676" s="641"/>
      <c r="BD1676" s="614"/>
      <c r="BE1676" s="649"/>
      <c r="BF1676" s="615"/>
      <c r="BG1676" s="571"/>
    </row>
    <row r="1677" spans="1:59" s="686" customFormat="1" x14ac:dyDescent="0.2">
      <c r="A1677" s="680" t="s">
        <v>3462</v>
      </c>
      <c r="B1677" s="681" t="s">
        <v>3463</v>
      </c>
      <c r="C1677" s="681"/>
      <c r="D1677" s="679">
        <f t="shared" si="13"/>
        <v>5</v>
      </c>
      <c r="E1677" s="590"/>
      <c r="F1677" s="590"/>
      <c r="G1677" s="590"/>
      <c r="H1677" s="590"/>
      <c r="I1677" s="655"/>
      <c r="J1677" s="605"/>
      <c r="K1677" s="605"/>
      <c r="L1677" s="590">
        <v>5</v>
      </c>
      <c r="M1677" s="605"/>
      <c r="N1677" s="605"/>
      <c r="O1677" s="605"/>
      <c r="P1677" s="682"/>
      <c r="Q1677" s="682"/>
      <c r="R1677" s="682"/>
      <c r="S1677" s="682"/>
      <c r="T1677" s="682"/>
      <c r="U1677" s="682"/>
      <c r="V1677" s="682"/>
      <c r="W1677" s="682"/>
      <c r="X1677" s="592">
        <f t="shared" si="18"/>
        <v>0</v>
      </c>
      <c r="Y1677" s="682"/>
      <c r="Z1677" s="682"/>
      <c r="AA1677" s="682"/>
      <c r="AB1677" s="682"/>
      <c r="AC1677" s="682"/>
      <c r="AD1677" s="682"/>
      <c r="AE1677" s="682"/>
      <c r="AF1677" s="682"/>
      <c r="AG1677" s="682"/>
      <c r="AH1677" s="682"/>
      <c r="AI1677" s="682"/>
      <c r="AJ1677" s="682"/>
      <c r="AK1677" s="682"/>
      <c r="AL1677" s="682"/>
      <c r="AM1677" s="682"/>
      <c r="AN1677" s="682"/>
      <c r="AO1677" s="682"/>
      <c r="AP1677" s="682"/>
      <c r="AQ1677" s="682"/>
      <c r="AR1677" s="682"/>
      <c r="AS1677" s="682"/>
      <c r="AT1677" s="682"/>
      <c r="AU1677" s="682"/>
      <c r="AV1677" s="682"/>
      <c r="AW1677" s="682"/>
      <c r="AX1677" s="682"/>
      <c r="AY1677" s="682"/>
      <c r="AZ1677" s="682"/>
      <c r="BA1677" s="683"/>
      <c r="BB1677" s="683"/>
      <c r="BC1677" s="683"/>
      <c r="BD1677" s="589" t="s">
        <v>3361</v>
      </c>
      <c r="BE1677" s="657" t="s">
        <v>3464</v>
      </c>
      <c r="BF1677" s="684" t="s">
        <v>305</v>
      </c>
      <c r="BG1677" s="685"/>
    </row>
    <row r="1678" spans="1:59" s="686" customFormat="1" ht="32" x14ac:dyDescent="0.2">
      <c r="A1678" s="680" t="s">
        <v>3465</v>
      </c>
      <c r="B1678" s="681" t="s">
        <v>3466</v>
      </c>
      <c r="C1678" s="681"/>
      <c r="D1678" s="679">
        <f t="shared" si="13"/>
        <v>0.6</v>
      </c>
      <c r="E1678" s="590">
        <v>0</v>
      </c>
      <c r="F1678" s="590"/>
      <c r="G1678" s="590"/>
      <c r="H1678" s="590">
        <v>0.49</v>
      </c>
      <c r="I1678" s="655">
        <v>0.02</v>
      </c>
      <c r="J1678" s="605">
        <v>0</v>
      </c>
      <c r="K1678" s="605"/>
      <c r="L1678" s="590">
        <v>0.09</v>
      </c>
      <c r="M1678" s="605">
        <v>0</v>
      </c>
      <c r="N1678" s="605"/>
      <c r="O1678" s="605"/>
      <c r="P1678" s="605">
        <v>0</v>
      </c>
      <c r="Q1678" s="605"/>
      <c r="R1678" s="605"/>
      <c r="S1678" s="605"/>
      <c r="T1678" s="605"/>
      <c r="U1678" s="605"/>
      <c r="V1678" s="605">
        <v>0</v>
      </c>
      <c r="W1678" s="605"/>
      <c r="X1678" s="592">
        <f t="shared" si="18"/>
        <v>0</v>
      </c>
      <c r="Y1678" s="605">
        <v>0</v>
      </c>
      <c r="Z1678" s="605">
        <v>0</v>
      </c>
      <c r="AA1678" s="605">
        <v>0</v>
      </c>
      <c r="AB1678" s="605">
        <v>0</v>
      </c>
      <c r="AC1678" s="605">
        <v>0</v>
      </c>
      <c r="AD1678" s="605">
        <v>0</v>
      </c>
      <c r="AE1678" s="605">
        <v>0</v>
      </c>
      <c r="AF1678" s="605">
        <v>0</v>
      </c>
      <c r="AG1678" s="605">
        <v>0</v>
      </c>
      <c r="AH1678" s="605">
        <v>0</v>
      </c>
      <c r="AI1678" s="605">
        <v>0</v>
      </c>
      <c r="AJ1678" s="605"/>
      <c r="AK1678" s="605"/>
      <c r="AL1678" s="605"/>
      <c r="AM1678" s="605">
        <v>0</v>
      </c>
      <c r="AN1678" s="605">
        <v>0</v>
      </c>
      <c r="AO1678" s="605">
        <v>0</v>
      </c>
      <c r="AP1678" s="605">
        <v>0</v>
      </c>
      <c r="AQ1678" s="605"/>
      <c r="AR1678" s="605"/>
      <c r="AS1678" s="605">
        <v>0</v>
      </c>
      <c r="AT1678" s="605"/>
      <c r="AU1678" s="605"/>
      <c r="AV1678" s="605"/>
      <c r="AW1678" s="605">
        <v>0</v>
      </c>
      <c r="AX1678" s="605">
        <v>0</v>
      </c>
      <c r="AY1678" s="605">
        <v>0</v>
      </c>
      <c r="AZ1678" s="605"/>
      <c r="BA1678" s="655">
        <v>0</v>
      </c>
      <c r="BB1678" s="655"/>
      <c r="BC1678" s="655"/>
      <c r="BD1678" s="648" t="s">
        <v>2138</v>
      </c>
      <c r="BE1678" s="657" t="s">
        <v>3467</v>
      </c>
      <c r="BF1678" s="684" t="s">
        <v>305</v>
      </c>
      <c r="BG1678" s="685"/>
    </row>
    <row r="1679" spans="1:59" s="687" customFormat="1" x14ac:dyDescent="0.2">
      <c r="A1679" s="680" t="s">
        <v>3468</v>
      </c>
      <c r="B1679" s="681" t="s">
        <v>3469</v>
      </c>
      <c r="C1679" s="681"/>
      <c r="D1679" s="679">
        <f t="shared" si="13"/>
        <v>1</v>
      </c>
      <c r="E1679" s="590"/>
      <c r="F1679" s="590"/>
      <c r="G1679" s="590"/>
      <c r="H1679" s="590"/>
      <c r="I1679" s="655"/>
      <c r="J1679" s="605"/>
      <c r="K1679" s="605"/>
      <c r="L1679" s="590">
        <v>1</v>
      </c>
      <c r="M1679" s="605"/>
      <c r="N1679" s="605"/>
      <c r="O1679" s="605"/>
      <c r="P1679" s="605"/>
      <c r="Q1679" s="605"/>
      <c r="R1679" s="605"/>
      <c r="S1679" s="605"/>
      <c r="T1679" s="605"/>
      <c r="U1679" s="605"/>
      <c r="V1679" s="605"/>
      <c r="W1679" s="605"/>
      <c r="X1679" s="592"/>
      <c r="Y1679" s="605"/>
      <c r="Z1679" s="605"/>
      <c r="AA1679" s="605"/>
      <c r="AB1679" s="605"/>
      <c r="AC1679" s="605"/>
      <c r="AD1679" s="605"/>
      <c r="AE1679" s="605"/>
      <c r="AF1679" s="605"/>
      <c r="AG1679" s="605"/>
      <c r="AH1679" s="605"/>
      <c r="AI1679" s="605"/>
      <c r="AJ1679" s="605"/>
      <c r="AK1679" s="605"/>
      <c r="AL1679" s="605"/>
      <c r="AM1679" s="605"/>
      <c r="AN1679" s="605"/>
      <c r="AO1679" s="605"/>
      <c r="AP1679" s="605"/>
      <c r="AQ1679" s="605"/>
      <c r="AR1679" s="605"/>
      <c r="AS1679" s="605"/>
      <c r="AT1679" s="605"/>
      <c r="AU1679" s="605"/>
      <c r="AV1679" s="605"/>
      <c r="AW1679" s="605"/>
      <c r="AX1679" s="605"/>
      <c r="AY1679" s="605"/>
      <c r="AZ1679" s="605"/>
      <c r="BA1679" s="655"/>
      <c r="BB1679" s="655"/>
      <c r="BC1679" s="655"/>
      <c r="BD1679" s="589" t="s">
        <v>3368</v>
      </c>
      <c r="BE1679" s="657"/>
      <c r="BF1679" s="684"/>
      <c r="BG1679" s="685"/>
    </row>
    <row r="1680" spans="1:59" s="599" customFormat="1" x14ac:dyDescent="0.2">
      <c r="A1680" s="617">
        <v>6</v>
      </c>
      <c r="B1680" s="688" t="s">
        <v>3470</v>
      </c>
      <c r="C1680" s="688"/>
      <c r="D1680" s="586">
        <f t="shared" si="13"/>
        <v>58.34</v>
      </c>
      <c r="E1680" s="597">
        <f t="shared" ref="E1680:BA1680" si="21">SUM(E1681:E1699)</f>
        <v>0</v>
      </c>
      <c r="F1680" s="597"/>
      <c r="G1680" s="597"/>
      <c r="H1680" s="597">
        <f t="shared" si="21"/>
        <v>34.040000000000006</v>
      </c>
      <c r="I1680" s="689">
        <f t="shared" si="21"/>
        <v>18.189999999999998</v>
      </c>
      <c r="J1680" s="689">
        <f t="shared" si="21"/>
        <v>0</v>
      </c>
      <c r="K1680" s="689"/>
      <c r="L1680" s="597">
        <f t="shared" si="21"/>
        <v>2.4999999999999996</v>
      </c>
      <c r="M1680" s="689">
        <f t="shared" si="21"/>
        <v>0</v>
      </c>
      <c r="N1680" s="689"/>
      <c r="O1680" s="689"/>
      <c r="P1680" s="689">
        <f t="shared" si="21"/>
        <v>0</v>
      </c>
      <c r="Q1680" s="689"/>
      <c r="R1680" s="689"/>
      <c r="S1680" s="689"/>
      <c r="T1680" s="689"/>
      <c r="U1680" s="689"/>
      <c r="V1680" s="689">
        <f t="shared" si="21"/>
        <v>0</v>
      </c>
      <c r="W1680" s="689"/>
      <c r="X1680" s="689">
        <f t="shared" si="21"/>
        <v>0.41</v>
      </c>
      <c r="Y1680" s="689">
        <f t="shared" si="21"/>
        <v>0</v>
      </c>
      <c r="Z1680" s="689">
        <f t="shared" si="21"/>
        <v>0</v>
      </c>
      <c r="AA1680" s="689">
        <f t="shared" si="21"/>
        <v>0</v>
      </c>
      <c r="AB1680" s="689">
        <f t="shared" si="21"/>
        <v>0</v>
      </c>
      <c r="AC1680" s="689">
        <f t="shared" si="21"/>
        <v>0</v>
      </c>
      <c r="AD1680" s="689">
        <f t="shared" si="21"/>
        <v>0.35</v>
      </c>
      <c r="AE1680" s="689">
        <f t="shared" si="21"/>
        <v>0.06</v>
      </c>
      <c r="AF1680" s="689">
        <f t="shared" si="21"/>
        <v>0</v>
      </c>
      <c r="AG1680" s="689">
        <f t="shared" si="21"/>
        <v>0</v>
      </c>
      <c r="AH1680" s="689">
        <f t="shared" si="21"/>
        <v>0</v>
      </c>
      <c r="AI1680" s="689">
        <f t="shared" si="21"/>
        <v>0</v>
      </c>
      <c r="AJ1680" s="689"/>
      <c r="AK1680" s="689"/>
      <c r="AL1680" s="689"/>
      <c r="AM1680" s="689">
        <f t="shared" si="21"/>
        <v>0</v>
      </c>
      <c r="AN1680" s="689">
        <f t="shared" si="21"/>
        <v>0</v>
      </c>
      <c r="AO1680" s="689">
        <f t="shared" si="21"/>
        <v>0</v>
      </c>
      <c r="AP1680" s="689">
        <f t="shared" si="21"/>
        <v>0</v>
      </c>
      <c r="AQ1680" s="689"/>
      <c r="AR1680" s="689"/>
      <c r="AS1680" s="689">
        <f t="shared" si="21"/>
        <v>0.3</v>
      </c>
      <c r="AT1680" s="689"/>
      <c r="AU1680" s="689"/>
      <c r="AV1680" s="689"/>
      <c r="AW1680" s="689">
        <f t="shared" si="21"/>
        <v>0</v>
      </c>
      <c r="AX1680" s="689">
        <f t="shared" si="21"/>
        <v>0</v>
      </c>
      <c r="AY1680" s="689">
        <f t="shared" si="21"/>
        <v>0</v>
      </c>
      <c r="AZ1680" s="689"/>
      <c r="BA1680" s="690">
        <f t="shared" si="21"/>
        <v>2.9</v>
      </c>
      <c r="BB1680" s="690"/>
      <c r="BC1680" s="690"/>
      <c r="BD1680" s="619"/>
      <c r="BE1680" s="691"/>
      <c r="BF1680" s="620"/>
      <c r="BG1680" s="598"/>
    </row>
    <row r="1681" spans="1:63" s="694" customFormat="1" ht="32" x14ac:dyDescent="0.2">
      <c r="A1681" s="614" t="s">
        <v>3471</v>
      </c>
      <c r="B1681" s="681" t="s">
        <v>1404</v>
      </c>
      <c r="C1681" s="681"/>
      <c r="D1681" s="602">
        <f t="shared" si="13"/>
        <v>3.2</v>
      </c>
      <c r="E1681" s="590"/>
      <c r="F1681" s="590"/>
      <c r="G1681" s="590"/>
      <c r="H1681" s="590">
        <v>1.2</v>
      </c>
      <c r="I1681" s="655">
        <v>1</v>
      </c>
      <c r="J1681" s="605"/>
      <c r="K1681" s="605"/>
      <c r="L1681" s="590">
        <v>0.5</v>
      </c>
      <c r="M1681" s="605"/>
      <c r="N1681" s="605"/>
      <c r="O1681" s="605"/>
      <c r="P1681" s="605"/>
      <c r="Q1681" s="605"/>
      <c r="R1681" s="605"/>
      <c r="S1681" s="605"/>
      <c r="T1681" s="605"/>
      <c r="U1681" s="605"/>
      <c r="V1681" s="605"/>
      <c r="W1681" s="605"/>
      <c r="X1681" s="592">
        <f t="shared" si="18"/>
        <v>0</v>
      </c>
      <c r="Y1681" s="605"/>
      <c r="Z1681" s="605"/>
      <c r="AA1681" s="605"/>
      <c r="AB1681" s="605"/>
      <c r="AC1681" s="606"/>
      <c r="AD1681" s="606"/>
      <c r="AE1681" s="606"/>
      <c r="AF1681" s="606"/>
      <c r="AG1681" s="606"/>
      <c r="AH1681" s="606"/>
      <c r="AI1681" s="606"/>
      <c r="AJ1681" s="606"/>
      <c r="AK1681" s="606"/>
      <c r="AL1681" s="606"/>
      <c r="AM1681" s="606"/>
      <c r="AN1681" s="606"/>
      <c r="AO1681" s="606"/>
      <c r="AP1681" s="606"/>
      <c r="AQ1681" s="606"/>
      <c r="AR1681" s="606"/>
      <c r="AS1681" s="606"/>
      <c r="AT1681" s="606"/>
      <c r="AU1681" s="606"/>
      <c r="AV1681" s="606"/>
      <c r="AW1681" s="606"/>
      <c r="AX1681" s="606"/>
      <c r="AY1681" s="606"/>
      <c r="AZ1681" s="606"/>
      <c r="BA1681" s="588">
        <v>0.5</v>
      </c>
      <c r="BB1681" s="588"/>
      <c r="BC1681" s="588"/>
      <c r="BD1681" s="614" t="s">
        <v>3374</v>
      </c>
      <c r="BE1681" s="657" t="s">
        <v>3472</v>
      </c>
      <c r="BF1681" s="692" t="s">
        <v>1383</v>
      </c>
      <c r="BG1681" s="693">
        <v>0.5</v>
      </c>
      <c r="BK1681" s="695">
        <v>58.34</v>
      </c>
    </row>
    <row r="1682" spans="1:63" s="697" customFormat="1" x14ac:dyDescent="0.2">
      <c r="A1682" s="614" t="s">
        <v>3473</v>
      </c>
      <c r="B1682" s="606" t="s">
        <v>3474</v>
      </c>
      <c r="C1682" s="606"/>
      <c r="D1682" s="602">
        <f t="shared" si="13"/>
        <v>34</v>
      </c>
      <c r="E1682" s="590"/>
      <c r="F1682" s="590"/>
      <c r="G1682" s="590"/>
      <c r="H1682" s="590">
        <v>20</v>
      </c>
      <c r="I1682" s="655">
        <v>14</v>
      </c>
      <c r="J1682" s="605"/>
      <c r="K1682" s="605"/>
      <c r="L1682" s="590"/>
      <c r="M1682" s="605"/>
      <c r="N1682" s="605"/>
      <c r="O1682" s="605"/>
      <c r="P1682" s="605"/>
      <c r="Q1682" s="605"/>
      <c r="R1682" s="605"/>
      <c r="S1682" s="605"/>
      <c r="T1682" s="605"/>
      <c r="U1682" s="605"/>
      <c r="V1682" s="605"/>
      <c r="W1682" s="605"/>
      <c r="X1682" s="592"/>
      <c r="Y1682" s="605"/>
      <c r="Z1682" s="605"/>
      <c r="AA1682" s="605"/>
      <c r="AB1682" s="605"/>
      <c r="AC1682" s="606"/>
      <c r="AD1682" s="606"/>
      <c r="AE1682" s="606"/>
      <c r="AF1682" s="606"/>
      <c r="AG1682" s="606"/>
      <c r="AH1682" s="606"/>
      <c r="AI1682" s="606"/>
      <c r="AJ1682" s="606"/>
      <c r="AK1682" s="606"/>
      <c r="AL1682" s="606"/>
      <c r="AM1682" s="606"/>
      <c r="AN1682" s="606"/>
      <c r="AO1682" s="606"/>
      <c r="AP1682" s="606"/>
      <c r="AQ1682" s="606"/>
      <c r="AR1682" s="606"/>
      <c r="AS1682" s="606"/>
      <c r="AT1682" s="606"/>
      <c r="AU1682" s="606"/>
      <c r="AV1682" s="606"/>
      <c r="AW1682" s="606"/>
      <c r="AX1682" s="606"/>
      <c r="AY1682" s="606"/>
      <c r="AZ1682" s="606"/>
      <c r="BA1682" s="588"/>
      <c r="BB1682" s="588"/>
      <c r="BC1682" s="588"/>
      <c r="BD1682" s="614" t="s">
        <v>3374</v>
      </c>
      <c r="BE1682" s="696"/>
      <c r="BF1682" s="692"/>
      <c r="BG1682" s="693"/>
      <c r="BK1682" s="698">
        <v>1.21</v>
      </c>
    </row>
    <row r="1683" spans="1:63" s="694" customFormat="1" x14ac:dyDescent="0.2">
      <c r="A1683" s="614" t="s">
        <v>3475</v>
      </c>
      <c r="B1683" s="681" t="s">
        <v>1404</v>
      </c>
      <c r="C1683" s="681"/>
      <c r="D1683" s="602">
        <f t="shared" si="13"/>
        <v>1.4000000000000001</v>
      </c>
      <c r="E1683" s="590"/>
      <c r="F1683" s="590"/>
      <c r="G1683" s="590"/>
      <c r="H1683" s="590">
        <v>1.1000000000000001</v>
      </c>
      <c r="I1683" s="655"/>
      <c r="J1683" s="605"/>
      <c r="K1683" s="605"/>
      <c r="L1683" s="590">
        <v>0.3</v>
      </c>
      <c r="M1683" s="605"/>
      <c r="N1683" s="605"/>
      <c r="O1683" s="605"/>
      <c r="P1683" s="605"/>
      <c r="Q1683" s="605"/>
      <c r="R1683" s="605"/>
      <c r="S1683" s="605"/>
      <c r="T1683" s="605"/>
      <c r="U1683" s="605"/>
      <c r="V1683" s="605"/>
      <c r="W1683" s="605"/>
      <c r="X1683" s="592">
        <f t="shared" si="18"/>
        <v>0</v>
      </c>
      <c r="Y1683" s="605"/>
      <c r="Z1683" s="605"/>
      <c r="AA1683" s="605"/>
      <c r="AB1683" s="605"/>
      <c r="AC1683" s="606"/>
      <c r="AD1683" s="606"/>
      <c r="AE1683" s="606"/>
      <c r="AF1683" s="606"/>
      <c r="AG1683" s="606"/>
      <c r="AH1683" s="606"/>
      <c r="AI1683" s="606"/>
      <c r="AJ1683" s="606"/>
      <c r="AK1683" s="606"/>
      <c r="AL1683" s="606"/>
      <c r="AM1683" s="606"/>
      <c r="AN1683" s="606"/>
      <c r="AO1683" s="606"/>
      <c r="AP1683" s="606"/>
      <c r="AQ1683" s="606"/>
      <c r="AR1683" s="606"/>
      <c r="AS1683" s="606"/>
      <c r="AT1683" s="606"/>
      <c r="AU1683" s="606"/>
      <c r="AV1683" s="606"/>
      <c r="AW1683" s="606"/>
      <c r="AX1683" s="606"/>
      <c r="AY1683" s="606"/>
      <c r="AZ1683" s="606"/>
      <c r="BA1683" s="588"/>
      <c r="BB1683" s="588"/>
      <c r="BC1683" s="588"/>
      <c r="BD1683" s="614" t="s">
        <v>3399</v>
      </c>
      <c r="BE1683" s="657" t="s">
        <v>3476</v>
      </c>
      <c r="BF1683" s="692" t="s">
        <v>1383</v>
      </c>
      <c r="BG1683" s="693">
        <v>0.59999999999999987</v>
      </c>
      <c r="BK1683" s="694">
        <f>BK1681-BK1682</f>
        <v>57.13</v>
      </c>
    </row>
    <row r="1684" spans="1:63" s="694" customFormat="1" ht="64" x14ac:dyDescent="0.2">
      <c r="A1684" s="614" t="s">
        <v>3477</v>
      </c>
      <c r="B1684" s="681" t="s">
        <v>1404</v>
      </c>
      <c r="C1684" s="681"/>
      <c r="D1684" s="602">
        <f t="shared" si="13"/>
        <v>3.5</v>
      </c>
      <c r="E1684" s="590"/>
      <c r="F1684" s="590"/>
      <c r="G1684" s="590"/>
      <c r="H1684" s="622">
        <v>1.8</v>
      </c>
      <c r="I1684" s="611">
        <v>1</v>
      </c>
      <c r="J1684" s="611"/>
      <c r="K1684" s="611"/>
      <c r="L1684" s="622">
        <v>0.5</v>
      </c>
      <c r="M1684" s="605"/>
      <c r="N1684" s="605"/>
      <c r="O1684" s="605"/>
      <c r="P1684" s="605"/>
      <c r="Q1684" s="605"/>
      <c r="R1684" s="605"/>
      <c r="S1684" s="605"/>
      <c r="T1684" s="605"/>
      <c r="U1684" s="605"/>
      <c r="V1684" s="605"/>
      <c r="W1684" s="605"/>
      <c r="X1684" s="592">
        <f t="shared" si="18"/>
        <v>0</v>
      </c>
      <c r="Y1684" s="605"/>
      <c r="Z1684" s="605"/>
      <c r="AA1684" s="605"/>
      <c r="AB1684" s="605"/>
      <c r="AC1684" s="606"/>
      <c r="AD1684" s="606"/>
      <c r="AE1684" s="606"/>
      <c r="AF1684" s="606"/>
      <c r="AG1684" s="606"/>
      <c r="AH1684" s="606"/>
      <c r="AI1684" s="606"/>
      <c r="AJ1684" s="606"/>
      <c r="AK1684" s="606"/>
      <c r="AL1684" s="606"/>
      <c r="AM1684" s="606"/>
      <c r="AN1684" s="606"/>
      <c r="AO1684" s="606"/>
      <c r="AP1684" s="606"/>
      <c r="AQ1684" s="606"/>
      <c r="AR1684" s="606"/>
      <c r="AS1684" s="606"/>
      <c r="AT1684" s="606"/>
      <c r="AU1684" s="606"/>
      <c r="AV1684" s="606"/>
      <c r="AW1684" s="606"/>
      <c r="AX1684" s="606"/>
      <c r="AY1684" s="606"/>
      <c r="AZ1684" s="606"/>
      <c r="BA1684" s="588">
        <v>0.2</v>
      </c>
      <c r="BB1684" s="588"/>
      <c r="BC1684" s="588"/>
      <c r="BD1684" s="614" t="s">
        <v>3389</v>
      </c>
      <c r="BE1684" s="657" t="s">
        <v>3478</v>
      </c>
      <c r="BF1684" s="692" t="s">
        <v>1383</v>
      </c>
      <c r="BG1684" s="693">
        <v>0</v>
      </c>
      <c r="BK1684" s="694">
        <v>34</v>
      </c>
    </row>
    <row r="1685" spans="1:63" s="694" customFormat="1" x14ac:dyDescent="0.2">
      <c r="A1685" s="614" t="s">
        <v>3479</v>
      </c>
      <c r="B1685" s="681" t="s">
        <v>1404</v>
      </c>
      <c r="C1685" s="681"/>
      <c r="D1685" s="602">
        <f t="shared" si="13"/>
        <v>1</v>
      </c>
      <c r="E1685" s="590"/>
      <c r="F1685" s="590"/>
      <c r="G1685" s="590"/>
      <c r="H1685" s="590">
        <v>0.35</v>
      </c>
      <c r="I1685" s="655"/>
      <c r="J1685" s="605"/>
      <c r="K1685" s="605"/>
      <c r="L1685" s="590"/>
      <c r="M1685" s="605"/>
      <c r="N1685" s="605"/>
      <c r="O1685" s="605"/>
      <c r="P1685" s="605"/>
      <c r="Q1685" s="605"/>
      <c r="R1685" s="605"/>
      <c r="S1685" s="605"/>
      <c r="T1685" s="605"/>
      <c r="U1685" s="605"/>
      <c r="V1685" s="605"/>
      <c r="W1685" s="605"/>
      <c r="X1685" s="592">
        <f t="shared" si="18"/>
        <v>0.35</v>
      </c>
      <c r="Y1685" s="605"/>
      <c r="Z1685" s="605"/>
      <c r="AA1685" s="605"/>
      <c r="AB1685" s="605"/>
      <c r="AC1685" s="606"/>
      <c r="AD1685" s="606">
        <v>0.35</v>
      </c>
      <c r="AE1685" s="606"/>
      <c r="AF1685" s="606"/>
      <c r="AG1685" s="606"/>
      <c r="AH1685" s="606"/>
      <c r="AI1685" s="606"/>
      <c r="AJ1685" s="606"/>
      <c r="AK1685" s="606"/>
      <c r="AL1685" s="606"/>
      <c r="AM1685" s="606"/>
      <c r="AN1685" s="606"/>
      <c r="AO1685" s="606"/>
      <c r="AP1685" s="606"/>
      <c r="AQ1685" s="606"/>
      <c r="AR1685" s="606"/>
      <c r="AS1685" s="606"/>
      <c r="AT1685" s="606"/>
      <c r="AU1685" s="606"/>
      <c r="AV1685" s="606"/>
      <c r="AW1685" s="606"/>
      <c r="AX1685" s="606"/>
      <c r="AY1685" s="606"/>
      <c r="AZ1685" s="606"/>
      <c r="BA1685" s="588">
        <v>0.3</v>
      </c>
      <c r="BB1685" s="588"/>
      <c r="BC1685" s="588"/>
      <c r="BD1685" s="614" t="s">
        <v>3368</v>
      </c>
      <c r="BE1685" s="657" t="s">
        <v>3480</v>
      </c>
      <c r="BF1685" s="692" t="s">
        <v>1383</v>
      </c>
      <c r="BG1685" s="693">
        <v>0</v>
      </c>
      <c r="BK1685" s="694">
        <f>BK1683-BK1684</f>
        <v>23.130000000000003</v>
      </c>
    </row>
    <row r="1686" spans="1:63" s="694" customFormat="1" x14ac:dyDescent="0.2">
      <c r="A1686" s="614" t="s">
        <v>3481</v>
      </c>
      <c r="B1686" s="681" t="s">
        <v>1404</v>
      </c>
      <c r="C1686" s="681"/>
      <c r="D1686" s="602">
        <f t="shared" si="13"/>
        <v>0.7</v>
      </c>
      <c r="E1686" s="590"/>
      <c r="F1686" s="590"/>
      <c r="G1686" s="590"/>
      <c r="H1686" s="590">
        <v>0.4</v>
      </c>
      <c r="I1686" s="655">
        <v>0.3</v>
      </c>
      <c r="J1686" s="605"/>
      <c r="K1686" s="605"/>
      <c r="L1686" s="590"/>
      <c r="M1686" s="605"/>
      <c r="N1686" s="605"/>
      <c r="O1686" s="605"/>
      <c r="P1686" s="605"/>
      <c r="Q1686" s="605"/>
      <c r="R1686" s="605"/>
      <c r="S1686" s="605"/>
      <c r="T1686" s="605"/>
      <c r="U1686" s="605"/>
      <c r="V1686" s="605"/>
      <c r="W1686" s="605"/>
      <c r="X1686" s="592">
        <f t="shared" si="18"/>
        <v>0</v>
      </c>
      <c r="Y1686" s="605"/>
      <c r="Z1686" s="605"/>
      <c r="AA1686" s="605"/>
      <c r="AB1686" s="605"/>
      <c r="AC1686" s="606"/>
      <c r="AD1686" s="606"/>
      <c r="AE1686" s="606"/>
      <c r="AF1686" s="606"/>
      <c r="AG1686" s="606"/>
      <c r="AH1686" s="606"/>
      <c r="AI1686" s="606"/>
      <c r="AJ1686" s="606"/>
      <c r="AK1686" s="606"/>
      <c r="AL1686" s="606"/>
      <c r="AM1686" s="606"/>
      <c r="AN1686" s="606"/>
      <c r="AO1686" s="606"/>
      <c r="AP1686" s="606"/>
      <c r="AQ1686" s="606"/>
      <c r="AR1686" s="606"/>
      <c r="AS1686" s="606"/>
      <c r="AT1686" s="606"/>
      <c r="AU1686" s="606"/>
      <c r="AV1686" s="606"/>
      <c r="AW1686" s="606"/>
      <c r="AX1686" s="606"/>
      <c r="AY1686" s="606"/>
      <c r="AZ1686" s="606"/>
      <c r="BA1686" s="588"/>
      <c r="BB1686" s="588"/>
      <c r="BC1686" s="588"/>
      <c r="BD1686" s="614" t="s">
        <v>3346</v>
      </c>
      <c r="BE1686" s="657" t="s">
        <v>3482</v>
      </c>
      <c r="BF1686" s="692" t="s">
        <v>1383</v>
      </c>
      <c r="BG1686" s="693">
        <v>0</v>
      </c>
    </row>
    <row r="1687" spans="1:63" s="694" customFormat="1" x14ac:dyDescent="0.2">
      <c r="A1687" s="614" t="s">
        <v>3483</v>
      </c>
      <c r="B1687" s="681" t="s">
        <v>1404</v>
      </c>
      <c r="C1687" s="681"/>
      <c r="D1687" s="602">
        <f t="shared" si="13"/>
        <v>1.5</v>
      </c>
      <c r="E1687" s="590"/>
      <c r="F1687" s="590"/>
      <c r="G1687" s="590"/>
      <c r="H1687" s="590">
        <v>1.5</v>
      </c>
      <c r="I1687" s="655"/>
      <c r="J1687" s="605"/>
      <c r="K1687" s="605"/>
      <c r="L1687" s="590"/>
      <c r="M1687" s="605"/>
      <c r="N1687" s="605"/>
      <c r="O1687" s="605"/>
      <c r="P1687" s="605"/>
      <c r="Q1687" s="605"/>
      <c r="R1687" s="605"/>
      <c r="S1687" s="605"/>
      <c r="T1687" s="605"/>
      <c r="U1687" s="605"/>
      <c r="V1687" s="605"/>
      <c r="W1687" s="605"/>
      <c r="X1687" s="592">
        <f t="shared" si="18"/>
        <v>0</v>
      </c>
      <c r="Y1687" s="605"/>
      <c r="Z1687" s="605"/>
      <c r="AA1687" s="605"/>
      <c r="AB1687" s="605"/>
      <c r="AC1687" s="606"/>
      <c r="AD1687" s="606"/>
      <c r="AE1687" s="606"/>
      <c r="AF1687" s="606"/>
      <c r="AG1687" s="606"/>
      <c r="AH1687" s="606"/>
      <c r="AI1687" s="606"/>
      <c r="AJ1687" s="606"/>
      <c r="AK1687" s="606"/>
      <c r="AL1687" s="606"/>
      <c r="AM1687" s="606"/>
      <c r="AN1687" s="606"/>
      <c r="AO1687" s="606"/>
      <c r="AP1687" s="606"/>
      <c r="AQ1687" s="606"/>
      <c r="AR1687" s="606"/>
      <c r="AS1687" s="606"/>
      <c r="AT1687" s="606"/>
      <c r="AU1687" s="606"/>
      <c r="AV1687" s="606"/>
      <c r="AW1687" s="606"/>
      <c r="AX1687" s="606"/>
      <c r="AY1687" s="606"/>
      <c r="AZ1687" s="606"/>
      <c r="BA1687" s="588"/>
      <c r="BB1687" s="588"/>
      <c r="BC1687" s="588"/>
      <c r="BD1687" s="614" t="s">
        <v>3401</v>
      </c>
      <c r="BE1687" s="649" t="s">
        <v>3484</v>
      </c>
      <c r="BF1687" s="692" t="s">
        <v>1383</v>
      </c>
      <c r="BG1687" s="693"/>
    </row>
    <row r="1688" spans="1:63" s="694" customFormat="1" ht="64" x14ac:dyDescent="0.2">
      <c r="A1688" s="614" t="s">
        <v>3485</v>
      </c>
      <c r="B1688" s="681" t="s">
        <v>3486</v>
      </c>
      <c r="C1688" s="681"/>
      <c r="D1688" s="602">
        <f t="shared" si="13"/>
        <v>1.3</v>
      </c>
      <c r="E1688" s="658"/>
      <c r="F1688" s="658"/>
      <c r="G1688" s="658"/>
      <c r="H1688" s="658">
        <v>0.5</v>
      </c>
      <c r="I1688" s="602">
        <v>0.3</v>
      </c>
      <c r="J1688" s="602"/>
      <c r="K1688" s="602"/>
      <c r="L1688" s="658">
        <v>0.5</v>
      </c>
      <c r="M1688" s="602"/>
      <c r="N1688" s="602"/>
      <c r="O1688" s="602"/>
      <c r="P1688" s="602"/>
      <c r="Q1688" s="602"/>
      <c r="R1688" s="602"/>
      <c r="S1688" s="602"/>
      <c r="T1688" s="602"/>
      <c r="U1688" s="602"/>
      <c r="V1688" s="602"/>
      <c r="W1688" s="602"/>
      <c r="X1688" s="602">
        <f t="shared" si="18"/>
        <v>0</v>
      </c>
      <c r="Y1688" s="602"/>
      <c r="Z1688" s="602"/>
      <c r="AA1688" s="602"/>
      <c r="AB1688" s="602"/>
      <c r="AC1688" s="602"/>
      <c r="AD1688" s="602"/>
      <c r="AE1688" s="602"/>
      <c r="AF1688" s="602"/>
      <c r="AG1688" s="602"/>
      <c r="AH1688" s="602"/>
      <c r="AI1688" s="602"/>
      <c r="AJ1688" s="602"/>
      <c r="AK1688" s="602"/>
      <c r="AL1688" s="602"/>
      <c r="AM1688" s="602"/>
      <c r="AN1688" s="602"/>
      <c r="AO1688" s="602"/>
      <c r="AP1688" s="602"/>
      <c r="AQ1688" s="602"/>
      <c r="AR1688" s="602"/>
      <c r="AS1688" s="602"/>
      <c r="AT1688" s="602"/>
      <c r="AU1688" s="602"/>
      <c r="AV1688" s="602"/>
      <c r="AW1688" s="602"/>
      <c r="AX1688" s="602"/>
      <c r="AY1688" s="602"/>
      <c r="AZ1688" s="602"/>
      <c r="BA1688" s="602"/>
      <c r="BB1688" s="602"/>
      <c r="BC1688" s="602"/>
      <c r="BD1688" s="614" t="s">
        <v>3384</v>
      </c>
      <c r="BE1688" s="657" t="s">
        <v>3487</v>
      </c>
      <c r="BF1688" s="692" t="s">
        <v>1383</v>
      </c>
      <c r="BG1688" s="693"/>
    </row>
    <row r="1689" spans="1:63" s="694" customFormat="1" x14ac:dyDescent="0.2">
      <c r="A1689" s="614" t="s">
        <v>3488</v>
      </c>
      <c r="B1689" s="681" t="s">
        <v>3486</v>
      </c>
      <c r="C1689" s="681"/>
      <c r="D1689" s="602">
        <f t="shared" si="13"/>
        <v>0.96</v>
      </c>
      <c r="E1689" s="658"/>
      <c r="F1689" s="658"/>
      <c r="G1689" s="658"/>
      <c r="H1689" s="658">
        <v>0.76</v>
      </c>
      <c r="I1689" s="602"/>
      <c r="J1689" s="602"/>
      <c r="K1689" s="602"/>
      <c r="L1689" s="658"/>
      <c r="M1689" s="602"/>
      <c r="N1689" s="602"/>
      <c r="O1689" s="602"/>
      <c r="P1689" s="602"/>
      <c r="Q1689" s="602"/>
      <c r="R1689" s="602"/>
      <c r="S1689" s="602"/>
      <c r="T1689" s="602"/>
      <c r="U1689" s="602"/>
      <c r="V1689" s="602"/>
      <c r="W1689" s="602"/>
      <c r="X1689" s="602">
        <f t="shared" si="18"/>
        <v>0</v>
      </c>
      <c r="Y1689" s="602"/>
      <c r="Z1689" s="602"/>
      <c r="AA1689" s="602"/>
      <c r="AB1689" s="602"/>
      <c r="AC1689" s="602"/>
      <c r="AD1689" s="602"/>
      <c r="AE1689" s="602"/>
      <c r="AF1689" s="602"/>
      <c r="AG1689" s="602"/>
      <c r="AH1689" s="602"/>
      <c r="AI1689" s="602"/>
      <c r="AJ1689" s="602"/>
      <c r="AK1689" s="602"/>
      <c r="AL1689" s="602"/>
      <c r="AM1689" s="602"/>
      <c r="AN1689" s="602"/>
      <c r="AO1689" s="602"/>
      <c r="AP1689" s="602"/>
      <c r="AQ1689" s="602"/>
      <c r="AR1689" s="602"/>
      <c r="AS1689" s="602"/>
      <c r="AT1689" s="602"/>
      <c r="AU1689" s="602"/>
      <c r="AV1689" s="602"/>
      <c r="AW1689" s="602"/>
      <c r="AX1689" s="602"/>
      <c r="AY1689" s="602"/>
      <c r="AZ1689" s="602"/>
      <c r="BA1689" s="602">
        <v>0.2</v>
      </c>
      <c r="BB1689" s="602"/>
      <c r="BC1689" s="602"/>
      <c r="BD1689" s="614" t="s">
        <v>3363</v>
      </c>
      <c r="BE1689" s="657" t="s">
        <v>3489</v>
      </c>
      <c r="BF1689" s="692" t="s">
        <v>1383</v>
      </c>
      <c r="BG1689" s="693"/>
    </row>
    <row r="1690" spans="1:63" s="694" customFormat="1" x14ac:dyDescent="0.2">
      <c r="A1690" s="614" t="s">
        <v>3490</v>
      </c>
      <c r="B1690" s="681" t="s">
        <v>1404</v>
      </c>
      <c r="C1690" s="681"/>
      <c r="D1690" s="602">
        <f t="shared" si="13"/>
        <v>0.5</v>
      </c>
      <c r="E1690" s="590"/>
      <c r="F1690" s="590"/>
      <c r="G1690" s="590"/>
      <c r="H1690" s="590"/>
      <c r="I1690" s="655"/>
      <c r="J1690" s="605"/>
      <c r="K1690" s="605"/>
      <c r="L1690" s="590">
        <v>0.5</v>
      </c>
      <c r="M1690" s="605"/>
      <c r="N1690" s="605"/>
      <c r="O1690" s="605"/>
      <c r="P1690" s="605"/>
      <c r="Q1690" s="605"/>
      <c r="R1690" s="605"/>
      <c r="S1690" s="605"/>
      <c r="T1690" s="605"/>
      <c r="U1690" s="605"/>
      <c r="V1690" s="605"/>
      <c r="W1690" s="605"/>
      <c r="X1690" s="592">
        <f t="shared" si="18"/>
        <v>0</v>
      </c>
      <c r="Y1690" s="605"/>
      <c r="Z1690" s="605"/>
      <c r="AA1690" s="605"/>
      <c r="AB1690" s="605"/>
      <c r="AC1690" s="606"/>
      <c r="AD1690" s="606"/>
      <c r="AE1690" s="606"/>
      <c r="AF1690" s="606"/>
      <c r="AG1690" s="606"/>
      <c r="AH1690" s="606"/>
      <c r="AI1690" s="606"/>
      <c r="AJ1690" s="606"/>
      <c r="AK1690" s="606"/>
      <c r="AL1690" s="606"/>
      <c r="AM1690" s="606"/>
      <c r="AN1690" s="606"/>
      <c r="AO1690" s="606"/>
      <c r="AP1690" s="606"/>
      <c r="AQ1690" s="606"/>
      <c r="AR1690" s="606"/>
      <c r="AS1690" s="606"/>
      <c r="AT1690" s="606"/>
      <c r="AU1690" s="606"/>
      <c r="AV1690" s="606"/>
      <c r="AW1690" s="606"/>
      <c r="AX1690" s="606"/>
      <c r="AY1690" s="606"/>
      <c r="AZ1690" s="606"/>
      <c r="BA1690" s="588"/>
      <c r="BB1690" s="588"/>
      <c r="BC1690" s="588"/>
      <c r="BD1690" s="614" t="s">
        <v>3406</v>
      </c>
      <c r="BE1690" s="649" t="s">
        <v>3491</v>
      </c>
      <c r="BF1690" s="692" t="s">
        <v>1383</v>
      </c>
      <c r="BG1690" s="693"/>
    </row>
    <row r="1691" spans="1:63" s="694" customFormat="1" x14ac:dyDescent="0.2">
      <c r="A1691" s="614" t="s">
        <v>3492</v>
      </c>
      <c r="B1691" s="681" t="s">
        <v>1404</v>
      </c>
      <c r="C1691" s="681"/>
      <c r="D1691" s="602">
        <f t="shared" ref="D1691:D1722" si="22">SUM(E1691:X1691)+SUM(AM1691:BA1691)</f>
        <v>0.3</v>
      </c>
      <c r="E1691" s="658"/>
      <c r="F1691" s="658"/>
      <c r="G1691" s="658"/>
      <c r="H1691" s="658">
        <v>0.2</v>
      </c>
      <c r="I1691" s="602"/>
      <c r="J1691" s="602"/>
      <c r="K1691" s="602"/>
      <c r="L1691" s="658">
        <v>0.05</v>
      </c>
      <c r="M1691" s="602"/>
      <c r="N1691" s="602"/>
      <c r="O1691" s="602"/>
      <c r="P1691" s="602"/>
      <c r="Q1691" s="602"/>
      <c r="R1691" s="602"/>
      <c r="S1691" s="602"/>
      <c r="T1691" s="602"/>
      <c r="U1691" s="602"/>
      <c r="V1691" s="602"/>
      <c r="W1691" s="602"/>
      <c r="X1691" s="602">
        <f t="shared" si="18"/>
        <v>0</v>
      </c>
      <c r="Y1691" s="602"/>
      <c r="Z1691" s="602"/>
      <c r="AA1691" s="602"/>
      <c r="AB1691" s="602"/>
      <c r="AC1691" s="602"/>
      <c r="AD1691" s="602"/>
      <c r="AE1691" s="602"/>
      <c r="AF1691" s="602"/>
      <c r="AG1691" s="602"/>
      <c r="AH1691" s="602"/>
      <c r="AI1691" s="602"/>
      <c r="AJ1691" s="602"/>
      <c r="AK1691" s="602"/>
      <c r="AL1691" s="602"/>
      <c r="AM1691" s="602"/>
      <c r="AN1691" s="602"/>
      <c r="AO1691" s="602"/>
      <c r="AP1691" s="602"/>
      <c r="AQ1691" s="602"/>
      <c r="AR1691" s="602"/>
      <c r="AS1691" s="602"/>
      <c r="AT1691" s="602"/>
      <c r="AU1691" s="602"/>
      <c r="AV1691" s="602"/>
      <c r="AW1691" s="602"/>
      <c r="AX1691" s="602"/>
      <c r="AY1691" s="602"/>
      <c r="AZ1691" s="602"/>
      <c r="BA1691" s="602">
        <v>0.05</v>
      </c>
      <c r="BB1691" s="602"/>
      <c r="BC1691" s="602"/>
      <c r="BD1691" s="614" t="s">
        <v>3445</v>
      </c>
      <c r="BE1691" s="657" t="s">
        <v>3493</v>
      </c>
      <c r="BF1691" s="692" t="s">
        <v>1383</v>
      </c>
      <c r="BG1691" s="693"/>
    </row>
    <row r="1692" spans="1:63" s="694" customFormat="1" x14ac:dyDescent="0.2">
      <c r="A1692" s="614" t="s">
        <v>3494</v>
      </c>
      <c r="B1692" s="681" t="s">
        <v>1404</v>
      </c>
      <c r="C1692" s="681"/>
      <c r="D1692" s="602">
        <f t="shared" si="22"/>
        <v>1.3</v>
      </c>
      <c r="E1692" s="658"/>
      <c r="F1692" s="658"/>
      <c r="G1692" s="658"/>
      <c r="H1692" s="658">
        <v>0.1</v>
      </c>
      <c r="I1692" s="602">
        <v>0.2</v>
      </c>
      <c r="J1692" s="602"/>
      <c r="K1692" s="602"/>
      <c r="L1692" s="658"/>
      <c r="M1692" s="602"/>
      <c r="N1692" s="602"/>
      <c r="O1692" s="602"/>
      <c r="P1692" s="602"/>
      <c r="Q1692" s="602"/>
      <c r="R1692" s="602"/>
      <c r="S1692" s="602"/>
      <c r="T1692" s="602"/>
      <c r="U1692" s="602"/>
      <c r="V1692" s="602"/>
      <c r="W1692" s="602"/>
      <c r="X1692" s="602">
        <f t="shared" si="18"/>
        <v>0</v>
      </c>
      <c r="Y1692" s="602"/>
      <c r="Z1692" s="602"/>
      <c r="AA1692" s="602"/>
      <c r="AB1692" s="602"/>
      <c r="AC1692" s="602"/>
      <c r="AD1692" s="602"/>
      <c r="AE1692" s="602"/>
      <c r="AF1692" s="602"/>
      <c r="AG1692" s="602"/>
      <c r="AH1692" s="602"/>
      <c r="AI1692" s="602"/>
      <c r="AJ1692" s="602"/>
      <c r="AK1692" s="602"/>
      <c r="AL1692" s="602"/>
      <c r="AM1692" s="602"/>
      <c r="AN1692" s="602"/>
      <c r="AO1692" s="602"/>
      <c r="AP1692" s="602"/>
      <c r="AQ1692" s="602"/>
      <c r="AR1692" s="602"/>
      <c r="AS1692" s="602"/>
      <c r="AT1692" s="602"/>
      <c r="AU1692" s="602"/>
      <c r="AV1692" s="602"/>
      <c r="AW1692" s="602"/>
      <c r="AX1692" s="602"/>
      <c r="AY1692" s="602"/>
      <c r="AZ1692" s="602"/>
      <c r="BA1692" s="602">
        <v>1</v>
      </c>
      <c r="BB1692" s="602"/>
      <c r="BC1692" s="602"/>
      <c r="BD1692" s="614" t="s">
        <v>3357</v>
      </c>
      <c r="BE1692" s="649"/>
      <c r="BF1692" s="692" t="s">
        <v>1383</v>
      </c>
      <c r="BG1692" s="693"/>
    </row>
    <row r="1693" spans="1:63" s="694" customFormat="1" ht="64" x14ac:dyDescent="0.2">
      <c r="A1693" s="614" t="s">
        <v>3495</v>
      </c>
      <c r="B1693" s="681" t="s">
        <v>1404</v>
      </c>
      <c r="C1693" s="681"/>
      <c r="D1693" s="602">
        <f t="shared" si="22"/>
        <v>1.57</v>
      </c>
      <c r="E1693" s="658"/>
      <c r="F1693" s="658"/>
      <c r="G1693" s="658"/>
      <c r="H1693" s="658">
        <v>1.05</v>
      </c>
      <c r="I1693" s="602">
        <v>0.52</v>
      </c>
      <c r="J1693" s="602"/>
      <c r="K1693" s="602"/>
      <c r="L1693" s="658"/>
      <c r="M1693" s="602"/>
      <c r="N1693" s="602"/>
      <c r="O1693" s="602"/>
      <c r="P1693" s="602"/>
      <c r="Q1693" s="602"/>
      <c r="R1693" s="602"/>
      <c r="S1693" s="602"/>
      <c r="T1693" s="602"/>
      <c r="U1693" s="602"/>
      <c r="V1693" s="602"/>
      <c r="W1693" s="602"/>
      <c r="X1693" s="602">
        <f t="shared" si="18"/>
        <v>0</v>
      </c>
      <c r="Y1693" s="602"/>
      <c r="Z1693" s="602"/>
      <c r="AA1693" s="602"/>
      <c r="AB1693" s="602"/>
      <c r="AC1693" s="602"/>
      <c r="AD1693" s="602"/>
      <c r="AE1693" s="602"/>
      <c r="AF1693" s="602"/>
      <c r="AG1693" s="602"/>
      <c r="AH1693" s="602"/>
      <c r="AI1693" s="602"/>
      <c r="AJ1693" s="602"/>
      <c r="AK1693" s="602"/>
      <c r="AL1693" s="602"/>
      <c r="AM1693" s="602"/>
      <c r="AN1693" s="602"/>
      <c r="AO1693" s="602"/>
      <c r="AP1693" s="602"/>
      <c r="AQ1693" s="602"/>
      <c r="AR1693" s="602"/>
      <c r="AS1693" s="602"/>
      <c r="AT1693" s="602"/>
      <c r="AU1693" s="602"/>
      <c r="AV1693" s="602"/>
      <c r="AW1693" s="602"/>
      <c r="AX1693" s="602"/>
      <c r="AY1693" s="602"/>
      <c r="AZ1693" s="602"/>
      <c r="BA1693" s="602"/>
      <c r="BB1693" s="602"/>
      <c r="BC1693" s="602"/>
      <c r="BD1693" s="614" t="s">
        <v>3412</v>
      </c>
      <c r="BE1693" s="657" t="s">
        <v>3496</v>
      </c>
      <c r="BF1693" s="692" t="s">
        <v>1383</v>
      </c>
      <c r="BG1693" s="693"/>
    </row>
    <row r="1694" spans="1:63" s="694" customFormat="1" x14ac:dyDescent="0.2">
      <c r="A1694" s="614" t="s">
        <v>3497</v>
      </c>
      <c r="B1694" s="681" t="s">
        <v>1404</v>
      </c>
      <c r="C1694" s="681"/>
      <c r="D1694" s="602">
        <f t="shared" si="22"/>
        <v>0.51</v>
      </c>
      <c r="E1694" s="590"/>
      <c r="F1694" s="590"/>
      <c r="G1694" s="590"/>
      <c r="H1694" s="590">
        <v>0.51</v>
      </c>
      <c r="I1694" s="655"/>
      <c r="J1694" s="605"/>
      <c r="K1694" s="605"/>
      <c r="L1694" s="590"/>
      <c r="M1694" s="605"/>
      <c r="N1694" s="605"/>
      <c r="O1694" s="605"/>
      <c r="P1694" s="605"/>
      <c r="Q1694" s="605"/>
      <c r="R1694" s="605"/>
      <c r="S1694" s="605"/>
      <c r="T1694" s="605"/>
      <c r="U1694" s="605"/>
      <c r="V1694" s="605"/>
      <c r="W1694" s="605"/>
      <c r="X1694" s="592">
        <f t="shared" si="18"/>
        <v>0</v>
      </c>
      <c r="Y1694" s="605"/>
      <c r="Z1694" s="605"/>
      <c r="AA1694" s="605"/>
      <c r="AB1694" s="605"/>
      <c r="AC1694" s="606"/>
      <c r="AD1694" s="606"/>
      <c r="AE1694" s="606"/>
      <c r="AF1694" s="606"/>
      <c r="AG1694" s="606"/>
      <c r="AH1694" s="606"/>
      <c r="AI1694" s="606"/>
      <c r="AJ1694" s="606"/>
      <c r="AK1694" s="606"/>
      <c r="AL1694" s="606"/>
      <c r="AM1694" s="606"/>
      <c r="AN1694" s="606"/>
      <c r="AO1694" s="606"/>
      <c r="AP1694" s="606"/>
      <c r="AQ1694" s="606"/>
      <c r="AR1694" s="606"/>
      <c r="AS1694" s="606"/>
      <c r="AT1694" s="606"/>
      <c r="AU1694" s="606"/>
      <c r="AV1694" s="606"/>
      <c r="AW1694" s="606"/>
      <c r="AX1694" s="606"/>
      <c r="AY1694" s="606"/>
      <c r="AZ1694" s="606"/>
      <c r="BA1694" s="588"/>
      <c r="BB1694" s="588"/>
      <c r="BC1694" s="588"/>
      <c r="BD1694" s="614" t="s">
        <v>3498</v>
      </c>
      <c r="BE1694" s="657" t="s">
        <v>3499</v>
      </c>
      <c r="BF1694" s="692" t="s">
        <v>1383</v>
      </c>
      <c r="BG1694" s="693"/>
    </row>
    <row r="1695" spans="1:63" s="694" customFormat="1" ht="32" x14ac:dyDescent="0.2">
      <c r="A1695" s="614" t="s">
        <v>3500</v>
      </c>
      <c r="B1695" s="681" t="s">
        <v>1404</v>
      </c>
      <c r="C1695" s="681"/>
      <c r="D1695" s="602">
        <f t="shared" si="22"/>
        <v>1.23</v>
      </c>
      <c r="E1695" s="658"/>
      <c r="F1695" s="658"/>
      <c r="G1695" s="658"/>
      <c r="H1695" s="658">
        <v>1.23</v>
      </c>
      <c r="I1695" s="602"/>
      <c r="J1695" s="602"/>
      <c r="K1695" s="602"/>
      <c r="L1695" s="658"/>
      <c r="M1695" s="602"/>
      <c r="N1695" s="602"/>
      <c r="O1695" s="602"/>
      <c r="P1695" s="602"/>
      <c r="Q1695" s="602"/>
      <c r="R1695" s="602"/>
      <c r="S1695" s="602"/>
      <c r="T1695" s="602"/>
      <c r="U1695" s="602"/>
      <c r="V1695" s="602"/>
      <c r="W1695" s="602"/>
      <c r="X1695" s="602">
        <f t="shared" si="18"/>
        <v>0</v>
      </c>
      <c r="Y1695" s="602"/>
      <c r="Z1695" s="602"/>
      <c r="AA1695" s="602"/>
      <c r="AB1695" s="602"/>
      <c r="AC1695" s="602"/>
      <c r="AD1695" s="602"/>
      <c r="AE1695" s="602"/>
      <c r="AF1695" s="602"/>
      <c r="AG1695" s="602"/>
      <c r="AH1695" s="602"/>
      <c r="AI1695" s="602"/>
      <c r="AJ1695" s="602"/>
      <c r="AK1695" s="602"/>
      <c r="AL1695" s="602"/>
      <c r="AM1695" s="602"/>
      <c r="AN1695" s="602"/>
      <c r="AO1695" s="602"/>
      <c r="AP1695" s="602"/>
      <c r="AQ1695" s="602"/>
      <c r="AR1695" s="602"/>
      <c r="AS1695" s="602"/>
      <c r="AT1695" s="602"/>
      <c r="AU1695" s="602"/>
      <c r="AV1695" s="602"/>
      <c r="AW1695" s="602"/>
      <c r="AX1695" s="602"/>
      <c r="AY1695" s="602"/>
      <c r="AZ1695" s="602"/>
      <c r="BA1695" s="602"/>
      <c r="BB1695" s="602"/>
      <c r="BC1695" s="602"/>
      <c r="BD1695" s="614" t="s">
        <v>3418</v>
      </c>
      <c r="BE1695" s="657" t="s">
        <v>3501</v>
      </c>
      <c r="BF1695" s="692" t="s">
        <v>1383</v>
      </c>
      <c r="BG1695" s="693"/>
    </row>
    <row r="1696" spans="1:63" s="694" customFormat="1" ht="48" x14ac:dyDescent="0.2">
      <c r="A1696" s="614" t="s">
        <v>3502</v>
      </c>
      <c r="B1696" s="681" t="s">
        <v>1404</v>
      </c>
      <c r="C1696" s="681"/>
      <c r="D1696" s="602">
        <f t="shared" si="22"/>
        <v>2.56</v>
      </c>
      <c r="E1696" s="658"/>
      <c r="F1696" s="658"/>
      <c r="G1696" s="658"/>
      <c r="H1696" s="658">
        <v>1.29</v>
      </c>
      <c r="I1696" s="602">
        <v>0.27</v>
      </c>
      <c r="J1696" s="602"/>
      <c r="K1696" s="602"/>
      <c r="L1696" s="658">
        <v>0.15</v>
      </c>
      <c r="M1696" s="602"/>
      <c r="N1696" s="602"/>
      <c r="O1696" s="602"/>
      <c r="P1696" s="602"/>
      <c r="Q1696" s="602"/>
      <c r="R1696" s="602"/>
      <c r="S1696" s="602"/>
      <c r="T1696" s="602"/>
      <c r="U1696" s="602"/>
      <c r="V1696" s="602"/>
      <c r="W1696" s="602"/>
      <c r="X1696" s="602">
        <f t="shared" si="18"/>
        <v>0</v>
      </c>
      <c r="Y1696" s="602"/>
      <c r="Z1696" s="602"/>
      <c r="AA1696" s="602"/>
      <c r="AB1696" s="602"/>
      <c r="AC1696" s="602"/>
      <c r="AD1696" s="602"/>
      <c r="AE1696" s="602"/>
      <c r="AF1696" s="602"/>
      <c r="AG1696" s="602"/>
      <c r="AH1696" s="602"/>
      <c r="AI1696" s="602"/>
      <c r="AJ1696" s="602"/>
      <c r="AK1696" s="602"/>
      <c r="AL1696" s="602"/>
      <c r="AM1696" s="602"/>
      <c r="AN1696" s="602"/>
      <c r="AO1696" s="602"/>
      <c r="AP1696" s="602"/>
      <c r="AQ1696" s="602"/>
      <c r="AR1696" s="602"/>
      <c r="AS1696" s="602">
        <v>0.3</v>
      </c>
      <c r="AT1696" s="602"/>
      <c r="AU1696" s="602"/>
      <c r="AV1696" s="602"/>
      <c r="AW1696" s="602"/>
      <c r="AX1696" s="602"/>
      <c r="AY1696" s="602"/>
      <c r="AZ1696" s="602"/>
      <c r="BA1696" s="602">
        <v>0.55000000000000004</v>
      </c>
      <c r="BB1696" s="602"/>
      <c r="BC1696" s="602"/>
      <c r="BD1696" s="614" t="s">
        <v>3367</v>
      </c>
      <c r="BE1696" s="657" t="s">
        <v>3503</v>
      </c>
      <c r="BF1696" s="692" t="s">
        <v>1383</v>
      </c>
      <c r="BG1696" s="693"/>
    </row>
    <row r="1697" spans="1:59" s="694" customFormat="1" x14ac:dyDescent="0.2">
      <c r="A1697" s="614" t="s">
        <v>3504</v>
      </c>
      <c r="B1697" s="699" t="s">
        <v>3486</v>
      </c>
      <c r="C1697" s="699"/>
      <c r="D1697" s="602">
        <f t="shared" si="22"/>
        <v>0.8</v>
      </c>
      <c r="E1697" s="658"/>
      <c r="F1697" s="658"/>
      <c r="G1697" s="658"/>
      <c r="H1697" s="658">
        <v>0.4</v>
      </c>
      <c r="I1697" s="602">
        <v>0.4</v>
      </c>
      <c r="J1697" s="602"/>
      <c r="K1697" s="602"/>
      <c r="L1697" s="658"/>
      <c r="M1697" s="602"/>
      <c r="N1697" s="602"/>
      <c r="O1697" s="602"/>
      <c r="P1697" s="602"/>
      <c r="Q1697" s="602"/>
      <c r="R1697" s="602"/>
      <c r="S1697" s="602"/>
      <c r="T1697" s="602"/>
      <c r="U1697" s="602"/>
      <c r="V1697" s="602"/>
      <c r="W1697" s="602"/>
      <c r="X1697" s="602">
        <f t="shared" si="18"/>
        <v>0</v>
      </c>
      <c r="Y1697" s="602"/>
      <c r="Z1697" s="602"/>
      <c r="AA1697" s="602"/>
      <c r="AB1697" s="602"/>
      <c r="AC1697" s="602"/>
      <c r="AD1697" s="602"/>
      <c r="AE1697" s="602"/>
      <c r="AF1697" s="602"/>
      <c r="AG1697" s="602"/>
      <c r="AH1697" s="602"/>
      <c r="AI1697" s="602"/>
      <c r="AJ1697" s="602"/>
      <c r="AK1697" s="602"/>
      <c r="AL1697" s="602"/>
      <c r="AM1697" s="602"/>
      <c r="AN1697" s="602"/>
      <c r="AO1697" s="602"/>
      <c r="AP1697" s="602"/>
      <c r="AQ1697" s="602"/>
      <c r="AR1697" s="602"/>
      <c r="AS1697" s="602"/>
      <c r="AT1697" s="602"/>
      <c r="AU1697" s="602"/>
      <c r="AV1697" s="602"/>
      <c r="AW1697" s="602"/>
      <c r="AX1697" s="602"/>
      <c r="AY1697" s="602"/>
      <c r="AZ1697" s="602"/>
      <c r="BA1697" s="602"/>
      <c r="BB1697" s="602"/>
      <c r="BC1697" s="602"/>
      <c r="BD1697" s="614" t="s">
        <v>3438</v>
      </c>
      <c r="BE1697" s="649" t="s">
        <v>3505</v>
      </c>
      <c r="BF1697" s="692" t="s">
        <v>1383</v>
      </c>
      <c r="BG1697" s="693"/>
    </row>
    <row r="1698" spans="1:59" s="694" customFormat="1" x14ac:dyDescent="0.2">
      <c r="A1698" s="614" t="s">
        <v>3506</v>
      </c>
      <c r="B1698" s="681" t="s">
        <v>1404</v>
      </c>
      <c r="C1698" s="681"/>
      <c r="D1698" s="602">
        <f t="shared" si="22"/>
        <v>1.21</v>
      </c>
      <c r="E1698" s="658"/>
      <c r="F1698" s="658"/>
      <c r="G1698" s="658"/>
      <c r="H1698" s="658">
        <v>1.1499999999999999</v>
      </c>
      <c r="I1698" s="602"/>
      <c r="J1698" s="602"/>
      <c r="K1698" s="602"/>
      <c r="L1698" s="658"/>
      <c r="M1698" s="602"/>
      <c r="N1698" s="602"/>
      <c r="O1698" s="602"/>
      <c r="P1698" s="602"/>
      <c r="Q1698" s="602"/>
      <c r="R1698" s="602"/>
      <c r="S1698" s="602"/>
      <c r="T1698" s="602"/>
      <c r="U1698" s="602"/>
      <c r="V1698" s="602"/>
      <c r="W1698" s="602"/>
      <c r="X1698" s="602">
        <f t="shared" si="18"/>
        <v>0.06</v>
      </c>
      <c r="Y1698" s="602"/>
      <c r="Z1698" s="602"/>
      <c r="AA1698" s="602"/>
      <c r="AB1698" s="602"/>
      <c r="AC1698" s="602"/>
      <c r="AD1698" s="602"/>
      <c r="AE1698" s="602">
        <v>0.06</v>
      </c>
      <c r="AF1698" s="602"/>
      <c r="AG1698" s="602"/>
      <c r="AH1698" s="602"/>
      <c r="AI1698" s="602"/>
      <c r="AJ1698" s="602"/>
      <c r="AK1698" s="602"/>
      <c r="AL1698" s="602"/>
      <c r="AM1698" s="602"/>
      <c r="AN1698" s="602"/>
      <c r="AO1698" s="602"/>
      <c r="AP1698" s="602"/>
      <c r="AQ1698" s="602"/>
      <c r="AR1698" s="602"/>
      <c r="AS1698" s="602"/>
      <c r="AT1698" s="602"/>
      <c r="AU1698" s="602"/>
      <c r="AV1698" s="602"/>
      <c r="AW1698" s="602"/>
      <c r="AX1698" s="602"/>
      <c r="AY1698" s="602"/>
      <c r="AZ1698" s="602"/>
      <c r="BA1698" s="602"/>
      <c r="BB1698" s="602"/>
      <c r="BC1698" s="602"/>
      <c r="BD1698" s="614" t="s">
        <v>3361</v>
      </c>
      <c r="BE1698" s="657" t="s">
        <v>3507</v>
      </c>
      <c r="BF1698" s="692" t="s">
        <v>1383</v>
      </c>
      <c r="BG1698" s="693"/>
    </row>
    <row r="1699" spans="1:59" s="694" customFormat="1" x14ac:dyDescent="0.2">
      <c r="A1699" s="614" t="s">
        <v>3508</v>
      </c>
      <c r="B1699" s="699" t="s">
        <v>1404</v>
      </c>
      <c r="C1699" s="699"/>
      <c r="D1699" s="602">
        <f t="shared" si="22"/>
        <v>0.79999999999999993</v>
      </c>
      <c r="E1699" s="658"/>
      <c r="F1699" s="658"/>
      <c r="G1699" s="658"/>
      <c r="H1699" s="658">
        <v>0.5</v>
      </c>
      <c r="I1699" s="602">
        <v>0.2</v>
      </c>
      <c r="J1699" s="602"/>
      <c r="K1699" s="602"/>
      <c r="L1699" s="658"/>
      <c r="M1699" s="602"/>
      <c r="N1699" s="602"/>
      <c r="O1699" s="602"/>
      <c r="P1699" s="602"/>
      <c r="Q1699" s="602"/>
      <c r="R1699" s="602"/>
      <c r="S1699" s="602"/>
      <c r="T1699" s="602"/>
      <c r="U1699" s="602"/>
      <c r="V1699" s="602"/>
      <c r="W1699" s="602"/>
      <c r="X1699" s="602">
        <f t="shared" si="18"/>
        <v>0</v>
      </c>
      <c r="Y1699" s="602"/>
      <c r="Z1699" s="602"/>
      <c r="AA1699" s="602"/>
      <c r="AB1699" s="602"/>
      <c r="AC1699" s="602"/>
      <c r="AD1699" s="602"/>
      <c r="AE1699" s="602"/>
      <c r="AF1699" s="602"/>
      <c r="AG1699" s="602"/>
      <c r="AH1699" s="602"/>
      <c r="AI1699" s="602"/>
      <c r="AJ1699" s="602"/>
      <c r="AK1699" s="602"/>
      <c r="AL1699" s="602"/>
      <c r="AM1699" s="602"/>
      <c r="AN1699" s="602"/>
      <c r="AO1699" s="602"/>
      <c r="AP1699" s="602"/>
      <c r="AQ1699" s="602"/>
      <c r="AR1699" s="602"/>
      <c r="AS1699" s="602"/>
      <c r="AT1699" s="602"/>
      <c r="AU1699" s="602"/>
      <c r="AV1699" s="602"/>
      <c r="AW1699" s="602"/>
      <c r="AX1699" s="602"/>
      <c r="AY1699" s="602"/>
      <c r="AZ1699" s="602"/>
      <c r="BA1699" s="602">
        <v>0.1</v>
      </c>
      <c r="BB1699" s="602"/>
      <c r="BC1699" s="602"/>
      <c r="BD1699" s="614" t="s">
        <v>3509</v>
      </c>
      <c r="BE1699" s="649"/>
      <c r="BF1699" s="692" t="s">
        <v>1383</v>
      </c>
      <c r="BG1699" s="693"/>
    </row>
    <row r="1700" spans="1:59" s="176" customFormat="1" x14ac:dyDescent="0.2">
      <c r="A1700" s="617">
        <v>7</v>
      </c>
      <c r="B1700" s="596" t="s">
        <v>414</v>
      </c>
      <c r="C1700" s="596"/>
      <c r="D1700" s="586">
        <f t="shared" si="22"/>
        <v>6</v>
      </c>
      <c r="E1700" s="597">
        <f>SUM(E1701)</f>
        <v>2</v>
      </c>
      <c r="F1700" s="597"/>
      <c r="G1700" s="597"/>
      <c r="H1700" s="597">
        <f t="shared" ref="H1700:BA1700" si="23">SUM(H1701)</f>
        <v>1</v>
      </c>
      <c r="I1700" s="689">
        <f t="shared" si="23"/>
        <v>1</v>
      </c>
      <c r="J1700" s="689">
        <f t="shared" si="23"/>
        <v>0</v>
      </c>
      <c r="K1700" s="689"/>
      <c r="L1700" s="597">
        <f t="shared" si="23"/>
        <v>1</v>
      </c>
      <c r="M1700" s="689">
        <f t="shared" si="23"/>
        <v>0</v>
      </c>
      <c r="N1700" s="689"/>
      <c r="O1700" s="689"/>
      <c r="P1700" s="689">
        <f t="shared" si="23"/>
        <v>0</v>
      </c>
      <c r="Q1700" s="689"/>
      <c r="R1700" s="689"/>
      <c r="S1700" s="689"/>
      <c r="T1700" s="689"/>
      <c r="U1700" s="689"/>
      <c r="V1700" s="689">
        <f t="shared" si="23"/>
        <v>0</v>
      </c>
      <c r="W1700" s="689"/>
      <c r="X1700" s="689">
        <f t="shared" si="23"/>
        <v>0</v>
      </c>
      <c r="Y1700" s="689">
        <f t="shared" si="23"/>
        <v>0</v>
      </c>
      <c r="Z1700" s="689">
        <f t="shared" si="23"/>
        <v>0</v>
      </c>
      <c r="AA1700" s="689">
        <f t="shared" si="23"/>
        <v>0</v>
      </c>
      <c r="AB1700" s="689">
        <f t="shared" si="23"/>
        <v>0</v>
      </c>
      <c r="AC1700" s="689">
        <f t="shared" si="23"/>
        <v>0</v>
      </c>
      <c r="AD1700" s="689">
        <f t="shared" si="23"/>
        <v>0</v>
      </c>
      <c r="AE1700" s="689">
        <f t="shared" si="23"/>
        <v>0</v>
      </c>
      <c r="AF1700" s="689">
        <f t="shared" si="23"/>
        <v>0</v>
      </c>
      <c r="AG1700" s="689">
        <f t="shared" si="23"/>
        <v>0</v>
      </c>
      <c r="AH1700" s="689">
        <f t="shared" si="23"/>
        <v>0</v>
      </c>
      <c r="AI1700" s="689">
        <f t="shared" si="23"/>
        <v>0</v>
      </c>
      <c r="AJ1700" s="689"/>
      <c r="AK1700" s="689"/>
      <c r="AL1700" s="689"/>
      <c r="AM1700" s="689">
        <f t="shared" si="23"/>
        <v>0</v>
      </c>
      <c r="AN1700" s="689">
        <f t="shared" si="23"/>
        <v>0</v>
      </c>
      <c r="AO1700" s="689">
        <f t="shared" si="23"/>
        <v>0</v>
      </c>
      <c r="AP1700" s="689">
        <f t="shared" si="23"/>
        <v>0</v>
      </c>
      <c r="AQ1700" s="689"/>
      <c r="AR1700" s="689"/>
      <c r="AS1700" s="689">
        <f t="shared" si="23"/>
        <v>0</v>
      </c>
      <c r="AT1700" s="689"/>
      <c r="AU1700" s="689"/>
      <c r="AV1700" s="689"/>
      <c r="AW1700" s="689">
        <f t="shared" si="23"/>
        <v>0</v>
      </c>
      <c r="AX1700" s="689">
        <f t="shared" si="23"/>
        <v>0</v>
      </c>
      <c r="AY1700" s="689">
        <f t="shared" si="23"/>
        <v>0</v>
      </c>
      <c r="AZ1700" s="689"/>
      <c r="BA1700" s="690">
        <f t="shared" si="23"/>
        <v>1</v>
      </c>
      <c r="BB1700" s="690"/>
      <c r="BC1700" s="690"/>
      <c r="BD1700" s="614"/>
      <c r="BE1700" s="649"/>
      <c r="BF1700" s="615"/>
      <c r="BG1700" s="571"/>
    </row>
    <row r="1701" spans="1:59" s="176" customFormat="1" x14ac:dyDescent="0.2">
      <c r="A1701" s="621" t="s">
        <v>3510</v>
      </c>
      <c r="B1701" s="681" t="s">
        <v>10</v>
      </c>
      <c r="C1701" s="681"/>
      <c r="D1701" s="679">
        <f t="shared" si="22"/>
        <v>6</v>
      </c>
      <c r="E1701" s="603">
        <v>2</v>
      </c>
      <c r="F1701" s="603"/>
      <c r="G1701" s="603"/>
      <c r="H1701" s="700">
        <v>1</v>
      </c>
      <c r="I1701" s="660">
        <v>1</v>
      </c>
      <c r="J1701" s="605"/>
      <c r="K1701" s="605"/>
      <c r="L1701" s="590">
        <v>1</v>
      </c>
      <c r="M1701" s="605"/>
      <c r="N1701" s="605"/>
      <c r="O1701" s="605"/>
      <c r="P1701" s="606"/>
      <c r="Q1701" s="606"/>
      <c r="R1701" s="606"/>
      <c r="S1701" s="606"/>
      <c r="T1701" s="606"/>
      <c r="U1701" s="606"/>
      <c r="V1701" s="606"/>
      <c r="W1701" s="606"/>
      <c r="X1701" s="592">
        <f t="shared" si="18"/>
        <v>0</v>
      </c>
      <c r="Y1701" s="606"/>
      <c r="Z1701" s="606"/>
      <c r="AA1701" s="606"/>
      <c r="AB1701" s="606"/>
      <c r="AC1701" s="606"/>
      <c r="AD1701" s="606"/>
      <c r="AE1701" s="606"/>
      <c r="AF1701" s="606"/>
      <c r="AG1701" s="606"/>
      <c r="AH1701" s="606"/>
      <c r="AI1701" s="606"/>
      <c r="AJ1701" s="606"/>
      <c r="AK1701" s="606"/>
      <c r="AL1701" s="606"/>
      <c r="AM1701" s="606"/>
      <c r="AN1701" s="606"/>
      <c r="AO1701" s="606"/>
      <c r="AP1701" s="606"/>
      <c r="AQ1701" s="606"/>
      <c r="AR1701" s="606"/>
      <c r="AS1701" s="606"/>
      <c r="AT1701" s="606"/>
      <c r="AU1701" s="606"/>
      <c r="AV1701" s="606"/>
      <c r="AW1701" s="606"/>
      <c r="AX1701" s="606"/>
      <c r="AY1701" s="661"/>
      <c r="AZ1701" s="661"/>
      <c r="BA1701" s="652">
        <v>1</v>
      </c>
      <c r="BB1701" s="652"/>
      <c r="BC1701" s="652"/>
      <c r="BD1701" s="607" t="s">
        <v>3343</v>
      </c>
      <c r="BE1701" s="649" t="s">
        <v>3511</v>
      </c>
      <c r="BF1701" s="650" t="s">
        <v>1470</v>
      </c>
      <c r="BG1701" s="571"/>
    </row>
    <row r="1702" spans="1:59" s="176" customFormat="1" x14ac:dyDescent="0.2">
      <c r="A1702" s="617">
        <v>8</v>
      </c>
      <c r="B1702" s="618" t="s">
        <v>1149</v>
      </c>
      <c r="C1702" s="618"/>
      <c r="D1702" s="586">
        <f t="shared" si="22"/>
        <v>0.78</v>
      </c>
      <c r="E1702" s="597">
        <f t="shared" ref="E1702:BA1702" si="24">SUM(E1703:E1705)</f>
        <v>0</v>
      </c>
      <c r="F1702" s="597"/>
      <c r="G1702" s="597"/>
      <c r="H1702" s="597">
        <f t="shared" si="24"/>
        <v>0.36</v>
      </c>
      <c r="I1702" s="597">
        <f t="shared" si="24"/>
        <v>0.42</v>
      </c>
      <c r="J1702" s="597">
        <f t="shared" si="24"/>
        <v>0</v>
      </c>
      <c r="K1702" s="597"/>
      <c r="L1702" s="597">
        <f t="shared" si="24"/>
        <v>0</v>
      </c>
      <c r="M1702" s="597">
        <f t="shared" si="24"/>
        <v>0</v>
      </c>
      <c r="N1702" s="597"/>
      <c r="O1702" s="597"/>
      <c r="P1702" s="597">
        <f t="shared" si="24"/>
        <v>0</v>
      </c>
      <c r="Q1702" s="597"/>
      <c r="R1702" s="597"/>
      <c r="S1702" s="597"/>
      <c r="T1702" s="597"/>
      <c r="U1702" s="597"/>
      <c r="V1702" s="597">
        <f t="shared" si="24"/>
        <v>0</v>
      </c>
      <c r="W1702" s="597"/>
      <c r="X1702" s="597">
        <f t="shared" si="24"/>
        <v>0</v>
      </c>
      <c r="Y1702" s="597">
        <f t="shared" si="24"/>
        <v>0</v>
      </c>
      <c r="Z1702" s="597">
        <f t="shared" si="24"/>
        <v>0</v>
      </c>
      <c r="AA1702" s="597">
        <f t="shared" si="24"/>
        <v>0</v>
      </c>
      <c r="AB1702" s="597">
        <f t="shared" si="24"/>
        <v>0</v>
      </c>
      <c r="AC1702" s="597">
        <f t="shared" si="24"/>
        <v>0</v>
      </c>
      <c r="AD1702" s="597">
        <f t="shared" si="24"/>
        <v>0</v>
      </c>
      <c r="AE1702" s="597">
        <f t="shared" si="24"/>
        <v>0</v>
      </c>
      <c r="AF1702" s="597">
        <f t="shared" si="24"/>
        <v>0</v>
      </c>
      <c r="AG1702" s="597">
        <f t="shared" si="24"/>
        <v>0</v>
      </c>
      <c r="AH1702" s="597">
        <f t="shared" si="24"/>
        <v>0</v>
      </c>
      <c r="AI1702" s="597">
        <f t="shared" si="24"/>
        <v>0</v>
      </c>
      <c r="AJ1702" s="597"/>
      <c r="AK1702" s="597"/>
      <c r="AL1702" s="597"/>
      <c r="AM1702" s="597">
        <f t="shared" si="24"/>
        <v>0</v>
      </c>
      <c r="AN1702" s="597">
        <f t="shared" si="24"/>
        <v>0</v>
      </c>
      <c r="AO1702" s="597">
        <f t="shared" si="24"/>
        <v>0</v>
      </c>
      <c r="AP1702" s="597">
        <f t="shared" si="24"/>
        <v>0</v>
      </c>
      <c r="AQ1702" s="597"/>
      <c r="AR1702" s="597"/>
      <c r="AS1702" s="597">
        <f t="shared" si="24"/>
        <v>0</v>
      </c>
      <c r="AT1702" s="597"/>
      <c r="AU1702" s="597"/>
      <c r="AV1702" s="597"/>
      <c r="AW1702" s="597">
        <f t="shared" si="24"/>
        <v>0</v>
      </c>
      <c r="AX1702" s="597">
        <f t="shared" si="24"/>
        <v>0</v>
      </c>
      <c r="AY1702" s="597">
        <f t="shared" si="24"/>
        <v>0</v>
      </c>
      <c r="AZ1702" s="597"/>
      <c r="BA1702" s="690">
        <f t="shared" si="24"/>
        <v>0</v>
      </c>
      <c r="BB1702" s="690"/>
      <c r="BC1702" s="690"/>
      <c r="BD1702" s="614"/>
      <c r="BE1702" s="649"/>
      <c r="BF1702" s="615"/>
      <c r="BG1702" s="571"/>
    </row>
    <row r="1703" spans="1:59" s="176" customFormat="1" x14ac:dyDescent="0.2">
      <c r="A1703" s="621" t="s">
        <v>3512</v>
      </c>
      <c r="B1703" s="610" t="s">
        <v>3513</v>
      </c>
      <c r="C1703" s="610"/>
      <c r="D1703" s="679">
        <f t="shared" si="22"/>
        <v>0.42</v>
      </c>
      <c r="E1703" s="587"/>
      <c r="F1703" s="587"/>
      <c r="G1703" s="587"/>
      <c r="H1703" s="587"/>
      <c r="I1703" s="588">
        <v>0.42</v>
      </c>
      <c r="J1703" s="605"/>
      <c r="K1703" s="605"/>
      <c r="L1703" s="590"/>
      <c r="M1703" s="605"/>
      <c r="N1703" s="605"/>
      <c r="O1703" s="605"/>
      <c r="P1703" s="606"/>
      <c r="Q1703" s="606"/>
      <c r="R1703" s="606"/>
      <c r="S1703" s="606"/>
      <c r="T1703" s="606"/>
      <c r="U1703" s="606"/>
      <c r="V1703" s="606"/>
      <c r="W1703" s="606"/>
      <c r="X1703" s="592">
        <f t="shared" si="18"/>
        <v>0</v>
      </c>
      <c r="Y1703" s="606"/>
      <c r="Z1703" s="606"/>
      <c r="AA1703" s="606"/>
      <c r="AB1703" s="606"/>
      <c r="AC1703" s="606"/>
      <c r="AD1703" s="606"/>
      <c r="AE1703" s="606"/>
      <c r="AF1703" s="606"/>
      <c r="AG1703" s="606"/>
      <c r="AH1703" s="606"/>
      <c r="AI1703" s="606"/>
      <c r="AJ1703" s="606"/>
      <c r="AK1703" s="606"/>
      <c r="AL1703" s="606"/>
      <c r="AM1703" s="606"/>
      <c r="AN1703" s="606"/>
      <c r="AO1703" s="606"/>
      <c r="AP1703" s="606"/>
      <c r="AQ1703" s="606"/>
      <c r="AR1703" s="606"/>
      <c r="AS1703" s="606"/>
      <c r="AT1703" s="606"/>
      <c r="AU1703" s="606"/>
      <c r="AV1703" s="606"/>
      <c r="AW1703" s="606"/>
      <c r="AX1703" s="606"/>
      <c r="AY1703" s="606"/>
      <c r="AZ1703" s="606"/>
      <c r="BA1703" s="588"/>
      <c r="BB1703" s="588"/>
      <c r="BC1703" s="588"/>
      <c r="BD1703" s="656" t="s">
        <v>3389</v>
      </c>
      <c r="BE1703" s="649" t="s">
        <v>3514</v>
      </c>
      <c r="BF1703" s="615" t="s">
        <v>77</v>
      </c>
      <c r="BG1703" s="571"/>
    </row>
    <row r="1704" spans="1:59" s="176" customFormat="1" x14ac:dyDescent="0.2">
      <c r="A1704" s="621" t="s">
        <v>3515</v>
      </c>
      <c r="B1704" s="632" t="s">
        <v>3516</v>
      </c>
      <c r="C1704" s="632"/>
      <c r="D1704" s="679">
        <f t="shared" si="22"/>
        <v>0.3</v>
      </c>
      <c r="E1704" s="587"/>
      <c r="F1704" s="587"/>
      <c r="G1704" s="587"/>
      <c r="H1704" s="587">
        <v>0.3</v>
      </c>
      <c r="I1704" s="588"/>
      <c r="J1704" s="605"/>
      <c r="K1704" s="605"/>
      <c r="L1704" s="590"/>
      <c r="M1704" s="605"/>
      <c r="N1704" s="605"/>
      <c r="O1704" s="605"/>
      <c r="P1704" s="606"/>
      <c r="Q1704" s="606"/>
      <c r="R1704" s="606"/>
      <c r="S1704" s="606"/>
      <c r="T1704" s="606"/>
      <c r="U1704" s="606"/>
      <c r="V1704" s="606"/>
      <c r="W1704" s="606"/>
      <c r="X1704" s="592">
        <f t="shared" si="18"/>
        <v>0</v>
      </c>
      <c r="Y1704" s="606"/>
      <c r="Z1704" s="606"/>
      <c r="AA1704" s="606"/>
      <c r="AB1704" s="606"/>
      <c r="AC1704" s="606"/>
      <c r="AD1704" s="606"/>
      <c r="AE1704" s="606"/>
      <c r="AF1704" s="606"/>
      <c r="AG1704" s="606"/>
      <c r="AH1704" s="606"/>
      <c r="AI1704" s="606"/>
      <c r="AJ1704" s="606"/>
      <c r="AK1704" s="606"/>
      <c r="AL1704" s="606"/>
      <c r="AM1704" s="606"/>
      <c r="AN1704" s="606"/>
      <c r="AO1704" s="606"/>
      <c r="AP1704" s="606"/>
      <c r="AQ1704" s="606"/>
      <c r="AR1704" s="606"/>
      <c r="AS1704" s="606"/>
      <c r="AT1704" s="606"/>
      <c r="AU1704" s="606"/>
      <c r="AV1704" s="606"/>
      <c r="AW1704" s="606"/>
      <c r="AX1704" s="606"/>
      <c r="AY1704" s="606"/>
      <c r="AZ1704" s="606"/>
      <c r="BA1704" s="588"/>
      <c r="BB1704" s="588"/>
      <c r="BC1704" s="588"/>
      <c r="BD1704" s="614" t="s">
        <v>3363</v>
      </c>
      <c r="BE1704" s="657" t="s">
        <v>3517</v>
      </c>
      <c r="BF1704" s="615" t="s">
        <v>77</v>
      </c>
      <c r="BG1704" s="571"/>
    </row>
    <row r="1705" spans="1:59" s="176" customFormat="1" x14ac:dyDescent="0.2">
      <c r="A1705" s="621" t="s">
        <v>3518</v>
      </c>
      <c r="B1705" s="665" t="s">
        <v>3519</v>
      </c>
      <c r="C1705" s="665"/>
      <c r="D1705" s="679">
        <f t="shared" si="22"/>
        <v>0.06</v>
      </c>
      <c r="E1705" s="587"/>
      <c r="F1705" s="587"/>
      <c r="G1705" s="587"/>
      <c r="H1705" s="587">
        <v>0.06</v>
      </c>
      <c r="I1705" s="588"/>
      <c r="J1705" s="605"/>
      <c r="K1705" s="605"/>
      <c r="L1705" s="590"/>
      <c r="M1705" s="605"/>
      <c r="N1705" s="605"/>
      <c r="O1705" s="605"/>
      <c r="P1705" s="606"/>
      <c r="Q1705" s="606"/>
      <c r="R1705" s="606"/>
      <c r="S1705" s="606"/>
      <c r="T1705" s="606"/>
      <c r="U1705" s="606"/>
      <c r="V1705" s="606"/>
      <c r="W1705" s="606"/>
      <c r="X1705" s="592">
        <f>SUM(Y1705:AI1705)</f>
        <v>0</v>
      </c>
      <c r="Y1705" s="606"/>
      <c r="Z1705" s="606"/>
      <c r="AA1705" s="606"/>
      <c r="AB1705" s="606"/>
      <c r="AC1705" s="606"/>
      <c r="AD1705" s="606"/>
      <c r="AE1705" s="606"/>
      <c r="AF1705" s="606"/>
      <c r="AG1705" s="606"/>
      <c r="AH1705" s="606"/>
      <c r="AI1705" s="606"/>
      <c r="AJ1705" s="606"/>
      <c r="AK1705" s="606"/>
      <c r="AL1705" s="606"/>
      <c r="AM1705" s="606"/>
      <c r="AN1705" s="606"/>
      <c r="AO1705" s="606"/>
      <c r="AP1705" s="606"/>
      <c r="AQ1705" s="606"/>
      <c r="AR1705" s="606"/>
      <c r="AS1705" s="606"/>
      <c r="AT1705" s="606"/>
      <c r="AU1705" s="606"/>
      <c r="AV1705" s="606"/>
      <c r="AW1705" s="606"/>
      <c r="AX1705" s="606"/>
      <c r="AY1705" s="606"/>
      <c r="AZ1705" s="606"/>
      <c r="BA1705" s="588"/>
      <c r="BB1705" s="588"/>
      <c r="BC1705" s="588"/>
      <c r="BD1705" s="614" t="s">
        <v>3412</v>
      </c>
      <c r="BE1705" s="649" t="s">
        <v>3520</v>
      </c>
      <c r="BF1705" s="609" t="s">
        <v>77</v>
      </c>
      <c r="BG1705" s="571"/>
    </row>
    <row r="1706" spans="1:59" s="176" customFormat="1" ht="32" x14ac:dyDescent="0.2">
      <c r="A1706" s="617">
        <v>9</v>
      </c>
      <c r="B1706" s="618" t="s">
        <v>359</v>
      </c>
      <c r="C1706" s="618"/>
      <c r="D1706" s="586">
        <f t="shared" si="22"/>
        <v>2.3199999999999998</v>
      </c>
      <c r="E1706" s="597">
        <f t="shared" ref="E1706:BA1706" si="25">SUM(E1707:E1716)</f>
        <v>0.06</v>
      </c>
      <c r="F1706" s="597"/>
      <c r="G1706" s="597"/>
      <c r="H1706" s="597">
        <f t="shared" si="25"/>
        <v>0.72</v>
      </c>
      <c r="I1706" s="597">
        <f t="shared" si="25"/>
        <v>0.5</v>
      </c>
      <c r="J1706" s="597">
        <f t="shared" si="25"/>
        <v>0</v>
      </c>
      <c r="K1706" s="597"/>
      <c r="L1706" s="597">
        <f t="shared" si="25"/>
        <v>0.44</v>
      </c>
      <c r="M1706" s="597">
        <f t="shared" si="25"/>
        <v>0</v>
      </c>
      <c r="N1706" s="597"/>
      <c r="O1706" s="597"/>
      <c r="P1706" s="597">
        <f t="shared" si="25"/>
        <v>0</v>
      </c>
      <c r="Q1706" s="597"/>
      <c r="R1706" s="597"/>
      <c r="S1706" s="597"/>
      <c r="T1706" s="597"/>
      <c r="U1706" s="597"/>
      <c r="V1706" s="597">
        <f t="shared" si="25"/>
        <v>0</v>
      </c>
      <c r="W1706" s="597"/>
      <c r="X1706" s="597">
        <f t="shared" si="25"/>
        <v>0</v>
      </c>
      <c r="Y1706" s="597">
        <f t="shared" si="25"/>
        <v>0</v>
      </c>
      <c r="Z1706" s="597">
        <f t="shared" si="25"/>
        <v>0</v>
      </c>
      <c r="AA1706" s="597">
        <f t="shared" si="25"/>
        <v>0</v>
      </c>
      <c r="AB1706" s="597">
        <f t="shared" si="25"/>
        <v>0</v>
      </c>
      <c r="AC1706" s="597">
        <f t="shared" si="25"/>
        <v>0</v>
      </c>
      <c r="AD1706" s="597">
        <f t="shared" si="25"/>
        <v>0</v>
      </c>
      <c r="AE1706" s="597">
        <f t="shared" si="25"/>
        <v>0</v>
      </c>
      <c r="AF1706" s="597">
        <f t="shared" si="25"/>
        <v>0</v>
      </c>
      <c r="AG1706" s="597">
        <f t="shared" si="25"/>
        <v>0</v>
      </c>
      <c r="AH1706" s="597">
        <f t="shared" si="25"/>
        <v>0</v>
      </c>
      <c r="AI1706" s="597">
        <f t="shared" si="25"/>
        <v>0</v>
      </c>
      <c r="AJ1706" s="597"/>
      <c r="AK1706" s="597"/>
      <c r="AL1706" s="597"/>
      <c r="AM1706" s="597">
        <f t="shared" si="25"/>
        <v>0</v>
      </c>
      <c r="AN1706" s="597">
        <f t="shared" si="25"/>
        <v>0</v>
      </c>
      <c r="AO1706" s="597">
        <f t="shared" si="25"/>
        <v>0</v>
      </c>
      <c r="AP1706" s="597">
        <f t="shared" si="25"/>
        <v>0</v>
      </c>
      <c r="AQ1706" s="597"/>
      <c r="AR1706" s="597"/>
      <c r="AS1706" s="597">
        <f t="shared" si="25"/>
        <v>0</v>
      </c>
      <c r="AT1706" s="597"/>
      <c r="AU1706" s="597"/>
      <c r="AV1706" s="597"/>
      <c r="AW1706" s="597">
        <f t="shared" si="25"/>
        <v>0</v>
      </c>
      <c r="AX1706" s="597">
        <f t="shared" si="25"/>
        <v>0</v>
      </c>
      <c r="AY1706" s="597">
        <f t="shared" si="25"/>
        <v>0</v>
      </c>
      <c r="AZ1706" s="597"/>
      <c r="BA1706" s="597">
        <f t="shared" si="25"/>
        <v>0.6</v>
      </c>
      <c r="BB1706" s="597"/>
      <c r="BC1706" s="597"/>
      <c r="BD1706" s="614"/>
      <c r="BE1706" s="649"/>
      <c r="BF1706" s="615"/>
      <c r="BG1706" s="571"/>
    </row>
    <row r="1707" spans="1:59" s="176" customFormat="1" x14ac:dyDescent="0.2">
      <c r="A1707" s="621" t="s">
        <v>3521</v>
      </c>
      <c r="B1707" s="610" t="s">
        <v>3522</v>
      </c>
      <c r="C1707" s="610"/>
      <c r="D1707" s="679">
        <f t="shared" si="22"/>
        <v>0.18</v>
      </c>
      <c r="E1707" s="641"/>
      <c r="F1707" s="641"/>
      <c r="G1707" s="641"/>
      <c r="H1707" s="612"/>
      <c r="I1707" s="604">
        <v>0.18</v>
      </c>
      <c r="J1707" s="605"/>
      <c r="K1707" s="605"/>
      <c r="L1707" s="590"/>
      <c r="M1707" s="605"/>
      <c r="N1707" s="605"/>
      <c r="O1707" s="605"/>
      <c r="P1707" s="606"/>
      <c r="Q1707" s="606"/>
      <c r="R1707" s="606"/>
      <c r="S1707" s="606"/>
      <c r="T1707" s="606"/>
      <c r="U1707" s="606"/>
      <c r="V1707" s="606"/>
      <c r="W1707" s="606"/>
      <c r="X1707" s="592">
        <f t="shared" si="18"/>
        <v>0</v>
      </c>
      <c r="Y1707" s="606"/>
      <c r="Z1707" s="606"/>
      <c r="AA1707" s="606"/>
      <c r="AB1707" s="606"/>
      <c r="AC1707" s="606"/>
      <c r="AD1707" s="606"/>
      <c r="AE1707" s="606"/>
      <c r="AF1707" s="606"/>
      <c r="AG1707" s="606"/>
      <c r="AH1707" s="606"/>
      <c r="AI1707" s="606"/>
      <c r="AJ1707" s="606"/>
      <c r="AK1707" s="606"/>
      <c r="AL1707" s="606"/>
      <c r="AM1707" s="606"/>
      <c r="AN1707" s="606"/>
      <c r="AO1707" s="606"/>
      <c r="AP1707" s="606"/>
      <c r="AQ1707" s="606"/>
      <c r="AR1707" s="606"/>
      <c r="AS1707" s="606"/>
      <c r="AT1707" s="606"/>
      <c r="AU1707" s="606"/>
      <c r="AV1707" s="606"/>
      <c r="AW1707" s="606"/>
      <c r="AX1707" s="606"/>
      <c r="AY1707" s="606"/>
      <c r="AZ1707" s="606"/>
      <c r="BA1707" s="604"/>
      <c r="BB1707" s="604"/>
      <c r="BC1707" s="604"/>
      <c r="BD1707" s="614" t="s">
        <v>3368</v>
      </c>
      <c r="BE1707" s="649" t="s">
        <v>3523</v>
      </c>
      <c r="BF1707" s="615" t="s">
        <v>97</v>
      </c>
      <c r="BG1707" s="571"/>
    </row>
    <row r="1708" spans="1:59" s="176" customFormat="1" x14ac:dyDescent="0.2">
      <c r="A1708" s="621" t="s">
        <v>3524</v>
      </c>
      <c r="B1708" s="610" t="s">
        <v>3525</v>
      </c>
      <c r="C1708" s="610"/>
      <c r="D1708" s="679">
        <f t="shared" si="22"/>
        <v>0.5</v>
      </c>
      <c r="E1708" s="641"/>
      <c r="F1708" s="641"/>
      <c r="G1708" s="641"/>
      <c r="H1708" s="587">
        <v>0.2</v>
      </c>
      <c r="I1708" s="588"/>
      <c r="J1708" s="605"/>
      <c r="K1708" s="605"/>
      <c r="L1708" s="590">
        <v>0.3</v>
      </c>
      <c r="M1708" s="605"/>
      <c r="N1708" s="605"/>
      <c r="O1708" s="605"/>
      <c r="P1708" s="606"/>
      <c r="Q1708" s="606"/>
      <c r="R1708" s="606"/>
      <c r="S1708" s="606"/>
      <c r="T1708" s="606"/>
      <c r="U1708" s="606"/>
      <c r="V1708" s="606"/>
      <c r="W1708" s="606"/>
      <c r="X1708" s="592">
        <f t="shared" si="18"/>
        <v>0</v>
      </c>
      <c r="Y1708" s="606"/>
      <c r="Z1708" s="606"/>
      <c r="AA1708" s="606"/>
      <c r="AB1708" s="606"/>
      <c r="AC1708" s="606"/>
      <c r="AD1708" s="606"/>
      <c r="AE1708" s="606"/>
      <c r="AF1708" s="606"/>
      <c r="AG1708" s="606"/>
      <c r="AH1708" s="606"/>
      <c r="AI1708" s="606"/>
      <c r="AJ1708" s="606"/>
      <c r="AK1708" s="606"/>
      <c r="AL1708" s="606"/>
      <c r="AM1708" s="606"/>
      <c r="AN1708" s="606"/>
      <c r="AO1708" s="606"/>
      <c r="AP1708" s="606"/>
      <c r="AQ1708" s="606"/>
      <c r="AR1708" s="606"/>
      <c r="AS1708" s="606"/>
      <c r="AT1708" s="606"/>
      <c r="AU1708" s="606"/>
      <c r="AV1708" s="606"/>
      <c r="AW1708" s="606"/>
      <c r="AX1708" s="606"/>
      <c r="AY1708" s="606"/>
      <c r="AZ1708" s="606"/>
      <c r="BA1708" s="588"/>
      <c r="BB1708" s="588"/>
      <c r="BC1708" s="588"/>
      <c r="BD1708" s="614" t="s">
        <v>3412</v>
      </c>
      <c r="BE1708" s="649" t="s">
        <v>3526</v>
      </c>
      <c r="BF1708" s="615" t="s">
        <v>97</v>
      </c>
      <c r="BG1708" s="571"/>
    </row>
    <row r="1709" spans="1:59" s="176" customFormat="1" x14ac:dyDescent="0.2">
      <c r="A1709" s="621" t="s">
        <v>3527</v>
      </c>
      <c r="B1709" s="601" t="s">
        <v>3528</v>
      </c>
      <c r="C1709" s="601"/>
      <c r="D1709" s="679">
        <f t="shared" si="22"/>
        <v>0.28000000000000003</v>
      </c>
      <c r="E1709" s="641">
        <v>0.06</v>
      </c>
      <c r="F1709" s="641"/>
      <c r="G1709" s="641"/>
      <c r="H1709" s="603">
        <v>0.12</v>
      </c>
      <c r="I1709" s="604">
        <v>0.1</v>
      </c>
      <c r="J1709" s="605"/>
      <c r="K1709" s="605"/>
      <c r="L1709" s="590"/>
      <c r="M1709" s="605"/>
      <c r="N1709" s="605"/>
      <c r="O1709" s="605"/>
      <c r="P1709" s="606"/>
      <c r="Q1709" s="606"/>
      <c r="R1709" s="606"/>
      <c r="S1709" s="606"/>
      <c r="T1709" s="606"/>
      <c r="U1709" s="606"/>
      <c r="V1709" s="606"/>
      <c r="W1709" s="606"/>
      <c r="X1709" s="592">
        <f t="shared" si="18"/>
        <v>0</v>
      </c>
      <c r="Y1709" s="606"/>
      <c r="Z1709" s="606"/>
      <c r="AA1709" s="606"/>
      <c r="AB1709" s="606"/>
      <c r="AC1709" s="606"/>
      <c r="AD1709" s="606"/>
      <c r="AE1709" s="606"/>
      <c r="AF1709" s="606"/>
      <c r="AG1709" s="606"/>
      <c r="AH1709" s="606"/>
      <c r="AI1709" s="606"/>
      <c r="AJ1709" s="606"/>
      <c r="AK1709" s="606"/>
      <c r="AL1709" s="606"/>
      <c r="AM1709" s="606"/>
      <c r="AN1709" s="606"/>
      <c r="AO1709" s="606"/>
      <c r="AP1709" s="606"/>
      <c r="AQ1709" s="606"/>
      <c r="AR1709" s="606"/>
      <c r="AS1709" s="606"/>
      <c r="AT1709" s="606"/>
      <c r="AU1709" s="606"/>
      <c r="AV1709" s="606"/>
      <c r="AW1709" s="606"/>
      <c r="AX1709" s="606"/>
      <c r="AY1709" s="606"/>
      <c r="AZ1709" s="606"/>
      <c r="BA1709" s="588"/>
      <c r="BB1709" s="588"/>
      <c r="BC1709" s="588"/>
      <c r="BD1709" s="607" t="s">
        <v>3343</v>
      </c>
      <c r="BE1709" s="657" t="s">
        <v>3529</v>
      </c>
      <c r="BF1709" s="609" t="s">
        <v>97</v>
      </c>
      <c r="BG1709" s="571"/>
    </row>
    <row r="1710" spans="1:59" s="176" customFormat="1" x14ac:dyDescent="0.2">
      <c r="A1710" s="621" t="s">
        <v>3530</v>
      </c>
      <c r="B1710" s="610" t="s">
        <v>3531</v>
      </c>
      <c r="C1710" s="610"/>
      <c r="D1710" s="679">
        <f t="shared" si="22"/>
        <v>0.5</v>
      </c>
      <c r="E1710" s="641">
        <f>SUM(E1717:E1718)</f>
        <v>0</v>
      </c>
      <c r="F1710" s="641"/>
      <c r="G1710" s="641"/>
      <c r="H1710" s="587"/>
      <c r="I1710" s="588"/>
      <c r="J1710" s="605"/>
      <c r="K1710" s="605"/>
      <c r="L1710" s="590"/>
      <c r="M1710" s="605"/>
      <c r="N1710" s="605"/>
      <c r="O1710" s="605"/>
      <c r="P1710" s="606"/>
      <c r="Q1710" s="606"/>
      <c r="R1710" s="606"/>
      <c r="S1710" s="606"/>
      <c r="T1710" s="606"/>
      <c r="U1710" s="606"/>
      <c r="V1710" s="606"/>
      <c r="W1710" s="606"/>
      <c r="X1710" s="592">
        <f t="shared" si="18"/>
        <v>0</v>
      </c>
      <c r="Y1710" s="606"/>
      <c r="Z1710" s="606"/>
      <c r="AA1710" s="606"/>
      <c r="AB1710" s="606"/>
      <c r="AC1710" s="606"/>
      <c r="AD1710" s="606"/>
      <c r="AE1710" s="606"/>
      <c r="AF1710" s="606"/>
      <c r="AG1710" s="606"/>
      <c r="AH1710" s="606"/>
      <c r="AI1710" s="606"/>
      <c r="AJ1710" s="606"/>
      <c r="AK1710" s="606"/>
      <c r="AL1710" s="606"/>
      <c r="AM1710" s="606"/>
      <c r="AN1710" s="606"/>
      <c r="AO1710" s="606"/>
      <c r="AP1710" s="606"/>
      <c r="AQ1710" s="606"/>
      <c r="AR1710" s="606"/>
      <c r="AS1710" s="606"/>
      <c r="AT1710" s="606"/>
      <c r="AU1710" s="606"/>
      <c r="AV1710" s="606"/>
      <c r="AW1710" s="606"/>
      <c r="AX1710" s="606"/>
      <c r="AY1710" s="606"/>
      <c r="AZ1710" s="606"/>
      <c r="BA1710" s="588">
        <v>0.5</v>
      </c>
      <c r="BB1710" s="588"/>
      <c r="BC1710" s="588"/>
      <c r="BD1710" s="614" t="s">
        <v>3374</v>
      </c>
      <c r="BE1710" s="649" t="s">
        <v>3532</v>
      </c>
      <c r="BF1710" s="615" t="s">
        <v>97</v>
      </c>
      <c r="BG1710" s="571"/>
    </row>
    <row r="1711" spans="1:59" s="625" customFormat="1" x14ac:dyDescent="0.2">
      <c r="A1711" s="621" t="s">
        <v>3533</v>
      </c>
      <c r="B1711" s="610" t="s">
        <v>3534</v>
      </c>
      <c r="C1711" s="610"/>
      <c r="D1711" s="679">
        <f t="shared" si="22"/>
        <v>0.32</v>
      </c>
      <c r="E1711" s="587"/>
      <c r="F1711" s="587"/>
      <c r="G1711" s="587"/>
      <c r="H1711" s="587">
        <v>0.1</v>
      </c>
      <c r="I1711" s="588">
        <v>0.12</v>
      </c>
      <c r="J1711" s="605"/>
      <c r="K1711" s="605"/>
      <c r="L1711" s="590"/>
      <c r="M1711" s="605"/>
      <c r="N1711" s="605"/>
      <c r="O1711" s="605"/>
      <c r="P1711" s="606"/>
      <c r="Q1711" s="606"/>
      <c r="R1711" s="606"/>
      <c r="S1711" s="606"/>
      <c r="T1711" s="606"/>
      <c r="U1711" s="606"/>
      <c r="V1711" s="606"/>
      <c r="W1711" s="606"/>
      <c r="X1711" s="592"/>
      <c r="Y1711" s="606"/>
      <c r="Z1711" s="606"/>
      <c r="AA1711" s="606"/>
      <c r="AB1711" s="606"/>
      <c r="AC1711" s="606"/>
      <c r="AD1711" s="606"/>
      <c r="AE1711" s="606"/>
      <c r="AF1711" s="606"/>
      <c r="AG1711" s="606"/>
      <c r="AH1711" s="606"/>
      <c r="AI1711" s="606"/>
      <c r="AJ1711" s="606"/>
      <c r="AK1711" s="606"/>
      <c r="AL1711" s="606"/>
      <c r="AM1711" s="606"/>
      <c r="AN1711" s="606"/>
      <c r="AO1711" s="606"/>
      <c r="AP1711" s="606"/>
      <c r="AQ1711" s="606"/>
      <c r="AR1711" s="606"/>
      <c r="AS1711" s="606"/>
      <c r="AT1711" s="606"/>
      <c r="AU1711" s="606"/>
      <c r="AV1711" s="606"/>
      <c r="AW1711" s="606"/>
      <c r="AX1711" s="606"/>
      <c r="AY1711" s="606"/>
      <c r="AZ1711" s="606"/>
      <c r="BA1711" s="588">
        <v>0.1</v>
      </c>
      <c r="BB1711" s="588"/>
      <c r="BC1711" s="588"/>
      <c r="BD1711" s="656" t="s">
        <v>3389</v>
      </c>
      <c r="BE1711" s="649" t="s">
        <v>3535</v>
      </c>
      <c r="BF1711" s="615" t="s">
        <v>97</v>
      </c>
      <c r="BG1711" s="571"/>
    </row>
    <row r="1712" spans="1:59" s="625" customFormat="1" x14ac:dyDescent="0.2">
      <c r="A1712" s="621" t="s">
        <v>3536</v>
      </c>
      <c r="B1712" s="610" t="s">
        <v>3537</v>
      </c>
      <c r="C1712" s="610"/>
      <c r="D1712" s="679">
        <f t="shared" si="22"/>
        <v>0.1</v>
      </c>
      <c r="E1712" s="587"/>
      <c r="F1712" s="587"/>
      <c r="G1712" s="587"/>
      <c r="H1712" s="587"/>
      <c r="I1712" s="587">
        <v>0.1</v>
      </c>
      <c r="J1712" s="587"/>
      <c r="K1712" s="587"/>
      <c r="L1712" s="587"/>
      <c r="M1712" s="605"/>
      <c r="N1712" s="605"/>
      <c r="O1712" s="605"/>
      <c r="P1712" s="606"/>
      <c r="Q1712" s="606"/>
      <c r="R1712" s="606"/>
      <c r="S1712" s="606"/>
      <c r="T1712" s="606"/>
      <c r="U1712" s="606"/>
      <c r="V1712" s="606"/>
      <c r="W1712" s="606"/>
      <c r="X1712" s="592"/>
      <c r="Y1712" s="606"/>
      <c r="Z1712" s="606"/>
      <c r="AA1712" s="606"/>
      <c r="AB1712" s="606"/>
      <c r="AC1712" s="606"/>
      <c r="AD1712" s="606"/>
      <c r="AE1712" s="606"/>
      <c r="AF1712" s="606"/>
      <c r="AG1712" s="606"/>
      <c r="AH1712" s="606"/>
      <c r="AI1712" s="606"/>
      <c r="AJ1712" s="606"/>
      <c r="AK1712" s="606"/>
      <c r="AL1712" s="606"/>
      <c r="AM1712" s="606"/>
      <c r="AN1712" s="606"/>
      <c r="AO1712" s="606"/>
      <c r="AP1712" s="606"/>
      <c r="AQ1712" s="606"/>
      <c r="AR1712" s="606"/>
      <c r="AS1712" s="606"/>
      <c r="AT1712" s="606"/>
      <c r="AU1712" s="606"/>
      <c r="AV1712" s="606"/>
      <c r="AW1712" s="606"/>
      <c r="AX1712" s="606"/>
      <c r="AY1712" s="606"/>
      <c r="AZ1712" s="606"/>
      <c r="BA1712" s="588"/>
      <c r="BB1712" s="588"/>
      <c r="BC1712" s="588"/>
      <c r="BD1712" s="614" t="s">
        <v>3445</v>
      </c>
      <c r="BE1712" s="649"/>
      <c r="BF1712" s="615"/>
      <c r="BG1712" s="571"/>
    </row>
    <row r="1713" spans="1:59" s="625" customFormat="1" x14ac:dyDescent="0.2">
      <c r="A1713" s="621" t="s">
        <v>3538</v>
      </c>
      <c r="B1713" s="610" t="s">
        <v>3539</v>
      </c>
      <c r="C1713" s="610"/>
      <c r="D1713" s="679">
        <f t="shared" si="22"/>
        <v>0.1</v>
      </c>
      <c r="E1713" s="587"/>
      <c r="F1713" s="587"/>
      <c r="G1713" s="587"/>
      <c r="H1713" s="587"/>
      <c r="I1713" s="587"/>
      <c r="J1713" s="587"/>
      <c r="K1713" s="587"/>
      <c r="L1713" s="587">
        <v>0.1</v>
      </c>
      <c r="M1713" s="605"/>
      <c r="N1713" s="605"/>
      <c r="O1713" s="605"/>
      <c r="P1713" s="606"/>
      <c r="Q1713" s="606"/>
      <c r="R1713" s="606"/>
      <c r="S1713" s="606"/>
      <c r="T1713" s="606"/>
      <c r="U1713" s="606"/>
      <c r="V1713" s="606"/>
      <c r="W1713" s="606"/>
      <c r="X1713" s="592"/>
      <c r="Y1713" s="606"/>
      <c r="Z1713" s="606"/>
      <c r="AA1713" s="606"/>
      <c r="AB1713" s="606"/>
      <c r="AC1713" s="606"/>
      <c r="AD1713" s="606"/>
      <c r="AE1713" s="606"/>
      <c r="AF1713" s="606"/>
      <c r="AG1713" s="606"/>
      <c r="AH1713" s="606"/>
      <c r="AI1713" s="606"/>
      <c r="AJ1713" s="606"/>
      <c r="AK1713" s="606"/>
      <c r="AL1713" s="606"/>
      <c r="AM1713" s="606"/>
      <c r="AN1713" s="606"/>
      <c r="AO1713" s="606"/>
      <c r="AP1713" s="606"/>
      <c r="AQ1713" s="606"/>
      <c r="AR1713" s="606"/>
      <c r="AS1713" s="606"/>
      <c r="AT1713" s="606"/>
      <c r="AU1713" s="606"/>
      <c r="AV1713" s="606"/>
      <c r="AW1713" s="606"/>
      <c r="AX1713" s="606"/>
      <c r="AY1713" s="606"/>
      <c r="AZ1713" s="606"/>
      <c r="BA1713" s="588"/>
      <c r="BB1713" s="588"/>
      <c r="BC1713" s="588"/>
      <c r="BD1713" s="614" t="s">
        <v>3384</v>
      </c>
      <c r="BE1713" s="649"/>
      <c r="BF1713" s="615"/>
      <c r="BG1713" s="571"/>
    </row>
    <row r="1714" spans="1:59" s="625" customFormat="1" x14ac:dyDescent="0.2">
      <c r="A1714" s="621" t="s">
        <v>3540</v>
      </c>
      <c r="B1714" s="610" t="s">
        <v>3541</v>
      </c>
      <c r="C1714" s="610"/>
      <c r="D1714" s="679">
        <f t="shared" si="22"/>
        <v>0.1</v>
      </c>
      <c r="E1714" s="587"/>
      <c r="F1714" s="587"/>
      <c r="G1714" s="587"/>
      <c r="H1714" s="587">
        <v>0.1</v>
      </c>
      <c r="I1714" s="587"/>
      <c r="J1714" s="587"/>
      <c r="K1714" s="587"/>
      <c r="L1714" s="587"/>
      <c r="M1714" s="605"/>
      <c r="N1714" s="605"/>
      <c r="O1714" s="605"/>
      <c r="P1714" s="606"/>
      <c r="Q1714" s="606"/>
      <c r="R1714" s="606"/>
      <c r="S1714" s="606"/>
      <c r="T1714" s="606"/>
      <c r="U1714" s="606"/>
      <c r="V1714" s="606"/>
      <c r="W1714" s="606"/>
      <c r="X1714" s="592"/>
      <c r="Y1714" s="606"/>
      <c r="Z1714" s="606"/>
      <c r="AA1714" s="606"/>
      <c r="AB1714" s="606"/>
      <c r="AC1714" s="606"/>
      <c r="AD1714" s="606"/>
      <c r="AE1714" s="606"/>
      <c r="AF1714" s="606"/>
      <c r="AG1714" s="606"/>
      <c r="AH1714" s="606"/>
      <c r="AI1714" s="606"/>
      <c r="AJ1714" s="606"/>
      <c r="AK1714" s="606"/>
      <c r="AL1714" s="606"/>
      <c r="AM1714" s="606"/>
      <c r="AN1714" s="606"/>
      <c r="AO1714" s="606"/>
      <c r="AP1714" s="606"/>
      <c r="AQ1714" s="606"/>
      <c r="AR1714" s="606"/>
      <c r="AS1714" s="606"/>
      <c r="AT1714" s="606"/>
      <c r="AU1714" s="606"/>
      <c r="AV1714" s="606"/>
      <c r="AW1714" s="606"/>
      <c r="AX1714" s="606"/>
      <c r="AY1714" s="606"/>
      <c r="AZ1714" s="606"/>
      <c r="BA1714" s="588"/>
      <c r="BB1714" s="588"/>
      <c r="BC1714" s="588"/>
      <c r="BD1714" s="614" t="s">
        <v>3389</v>
      </c>
      <c r="BE1714" s="649"/>
      <c r="BF1714" s="615"/>
      <c r="BG1714" s="571"/>
    </row>
    <row r="1715" spans="1:59" s="625" customFormat="1" x14ac:dyDescent="0.2">
      <c r="A1715" s="621" t="s">
        <v>3542</v>
      </c>
      <c r="B1715" s="610" t="s">
        <v>3543</v>
      </c>
      <c r="C1715" s="610"/>
      <c r="D1715" s="679">
        <f t="shared" si="22"/>
        <v>0.2</v>
      </c>
      <c r="E1715" s="587"/>
      <c r="F1715" s="587"/>
      <c r="G1715" s="587"/>
      <c r="H1715" s="587">
        <v>0.2</v>
      </c>
      <c r="I1715" s="587"/>
      <c r="J1715" s="587"/>
      <c r="K1715" s="587"/>
      <c r="L1715" s="587"/>
      <c r="M1715" s="605"/>
      <c r="N1715" s="605"/>
      <c r="O1715" s="605"/>
      <c r="P1715" s="606"/>
      <c r="Q1715" s="606"/>
      <c r="R1715" s="606"/>
      <c r="S1715" s="606"/>
      <c r="T1715" s="606"/>
      <c r="U1715" s="606"/>
      <c r="V1715" s="606"/>
      <c r="W1715" s="606"/>
      <c r="X1715" s="592"/>
      <c r="Y1715" s="606"/>
      <c r="Z1715" s="606"/>
      <c r="AA1715" s="606"/>
      <c r="AB1715" s="606"/>
      <c r="AC1715" s="606"/>
      <c r="AD1715" s="606"/>
      <c r="AE1715" s="606"/>
      <c r="AF1715" s="606"/>
      <c r="AG1715" s="606"/>
      <c r="AH1715" s="606"/>
      <c r="AI1715" s="606"/>
      <c r="AJ1715" s="606"/>
      <c r="AK1715" s="606"/>
      <c r="AL1715" s="606"/>
      <c r="AM1715" s="606"/>
      <c r="AN1715" s="606"/>
      <c r="AO1715" s="606"/>
      <c r="AP1715" s="606"/>
      <c r="AQ1715" s="606"/>
      <c r="AR1715" s="606"/>
      <c r="AS1715" s="606"/>
      <c r="AT1715" s="606"/>
      <c r="AU1715" s="606"/>
      <c r="AV1715" s="606"/>
      <c r="AW1715" s="606"/>
      <c r="AX1715" s="606"/>
      <c r="AY1715" s="606"/>
      <c r="AZ1715" s="606"/>
      <c r="BA1715" s="588"/>
      <c r="BB1715" s="588"/>
      <c r="BC1715" s="588"/>
      <c r="BD1715" s="607" t="s">
        <v>3343</v>
      </c>
      <c r="BE1715" s="649"/>
      <c r="BF1715" s="615"/>
      <c r="BG1715" s="571"/>
    </row>
    <row r="1716" spans="1:59" s="625" customFormat="1" x14ac:dyDescent="0.2">
      <c r="A1716" s="621" t="s">
        <v>3544</v>
      </c>
      <c r="B1716" s="610" t="s">
        <v>3545</v>
      </c>
      <c r="C1716" s="610"/>
      <c r="D1716" s="679">
        <f t="shared" si="22"/>
        <v>0.04</v>
      </c>
      <c r="E1716" s="587"/>
      <c r="F1716" s="587"/>
      <c r="G1716" s="587"/>
      <c r="H1716" s="587"/>
      <c r="I1716" s="587"/>
      <c r="J1716" s="587"/>
      <c r="K1716" s="587"/>
      <c r="L1716" s="587">
        <v>0.04</v>
      </c>
      <c r="M1716" s="605"/>
      <c r="N1716" s="605"/>
      <c r="O1716" s="605"/>
      <c r="P1716" s="606"/>
      <c r="Q1716" s="606"/>
      <c r="R1716" s="606"/>
      <c r="S1716" s="606"/>
      <c r="T1716" s="606"/>
      <c r="U1716" s="606"/>
      <c r="V1716" s="606"/>
      <c r="W1716" s="606"/>
      <c r="X1716" s="592"/>
      <c r="Y1716" s="606"/>
      <c r="Z1716" s="606"/>
      <c r="AA1716" s="606"/>
      <c r="AB1716" s="606"/>
      <c r="AC1716" s="606"/>
      <c r="AD1716" s="606"/>
      <c r="AE1716" s="606"/>
      <c r="AF1716" s="606"/>
      <c r="AG1716" s="606"/>
      <c r="AH1716" s="606"/>
      <c r="AI1716" s="606"/>
      <c r="AJ1716" s="606"/>
      <c r="AK1716" s="606"/>
      <c r="AL1716" s="606"/>
      <c r="AM1716" s="606"/>
      <c r="AN1716" s="606"/>
      <c r="AO1716" s="606"/>
      <c r="AP1716" s="606"/>
      <c r="AQ1716" s="606"/>
      <c r="AR1716" s="606"/>
      <c r="AS1716" s="606"/>
      <c r="AT1716" s="606"/>
      <c r="AU1716" s="606"/>
      <c r="AV1716" s="606"/>
      <c r="AW1716" s="606"/>
      <c r="AX1716" s="606"/>
      <c r="AY1716" s="606"/>
      <c r="AZ1716" s="606"/>
      <c r="BA1716" s="588"/>
      <c r="BB1716" s="588"/>
      <c r="BC1716" s="588"/>
      <c r="BD1716" s="607" t="s">
        <v>3346</v>
      </c>
      <c r="BE1716" s="649"/>
      <c r="BF1716" s="615"/>
      <c r="BG1716" s="571"/>
    </row>
    <row r="1717" spans="1:59" s="176" customFormat="1" x14ac:dyDescent="0.2">
      <c r="A1717" s="617">
        <v>10</v>
      </c>
      <c r="B1717" s="618" t="s">
        <v>3546</v>
      </c>
      <c r="C1717" s="618"/>
      <c r="D1717" s="586">
        <f t="shared" si="22"/>
        <v>0.1</v>
      </c>
      <c r="E1717" s="597">
        <f>SUM(E1718:E1719)</f>
        <v>0</v>
      </c>
      <c r="F1717" s="597"/>
      <c r="G1717" s="597"/>
      <c r="H1717" s="597">
        <f t="shared" ref="H1717:BA1717" si="26">SUM(H1718:H1719)</f>
        <v>0.08</v>
      </c>
      <c r="I1717" s="597">
        <f t="shared" si="26"/>
        <v>0.02</v>
      </c>
      <c r="J1717" s="597">
        <f t="shared" si="26"/>
        <v>0</v>
      </c>
      <c r="K1717" s="597"/>
      <c r="L1717" s="597">
        <f t="shared" si="26"/>
        <v>0</v>
      </c>
      <c r="M1717" s="597">
        <f t="shared" si="26"/>
        <v>0</v>
      </c>
      <c r="N1717" s="597"/>
      <c r="O1717" s="597"/>
      <c r="P1717" s="597">
        <f t="shared" si="26"/>
        <v>0</v>
      </c>
      <c r="Q1717" s="597"/>
      <c r="R1717" s="597"/>
      <c r="S1717" s="597"/>
      <c r="T1717" s="597"/>
      <c r="U1717" s="597"/>
      <c r="V1717" s="597">
        <f t="shared" si="26"/>
        <v>0</v>
      </c>
      <c r="W1717" s="597"/>
      <c r="X1717" s="597">
        <f t="shared" si="26"/>
        <v>0</v>
      </c>
      <c r="Y1717" s="597">
        <f t="shared" si="26"/>
        <v>0</v>
      </c>
      <c r="Z1717" s="597">
        <f t="shared" si="26"/>
        <v>0</v>
      </c>
      <c r="AA1717" s="597">
        <f t="shared" si="26"/>
        <v>0</v>
      </c>
      <c r="AB1717" s="597">
        <f t="shared" si="26"/>
        <v>0</v>
      </c>
      <c r="AC1717" s="597">
        <f t="shared" si="26"/>
        <v>0</v>
      </c>
      <c r="AD1717" s="597">
        <f t="shared" si="26"/>
        <v>0</v>
      </c>
      <c r="AE1717" s="597">
        <f t="shared" si="26"/>
        <v>0</v>
      </c>
      <c r="AF1717" s="597">
        <f t="shared" si="26"/>
        <v>0</v>
      </c>
      <c r="AG1717" s="597">
        <f t="shared" si="26"/>
        <v>0</v>
      </c>
      <c r="AH1717" s="597">
        <f t="shared" si="26"/>
        <v>0</v>
      </c>
      <c r="AI1717" s="597">
        <f t="shared" si="26"/>
        <v>0</v>
      </c>
      <c r="AJ1717" s="597"/>
      <c r="AK1717" s="597"/>
      <c r="AL1717" s="597"/>
      <c r="AM1717" s="597">
        <f t="shared" si="26"/>
        <v>0</v>
      </c>
      <c r="AN1717" s="597">
        <f t="shared" si="26"/>
        <v>0</v>
      </c>
      <c r="AO1717" s="597">
        <f t="shared" si="26"/>
        <v>0</v>
      </c>
      <c r="AP1717" s="597">
        <f t="shared" si="26"/>
        <v>0</v>
      </c>
      <c r="AQ1717" s="597"/>
      <c r="AR1717" s="597"/>
      <c r="AS1717" s="597">
        <f t="shared" si="26"/>
        <v>0</v>
      </c>
      <c r="AT1717" s="597"/>
      <c r="AU1717" s="597"/>
      <c r="AV1717" s="597"/>
      <c r="AW1717" s="597">
        <f t="shared" si="26"/>
        <v>0</v>
      </c>
      <c r="AX1717" s="597">
        <f t="shared" si="26"/>
        <v>0</v>
      </c>
      <c r="AY1717" s="597">
        <f t="shared" si="26"/>
        <v>0</v>
      </c>
      <c r="AZ1717" s="597"/>
      <c r="BA1717" s="690">
        <f t="shared" si="26"/>
        <v>0</v>
      </c>
      <c r="BB1717" s="690"/>
      <c r="BC1717" s="690"/>
      <c r="BD1717" s="614"/>
      <c r="BE1717" s="649"/>
      <c r="BF1717" s="615"/>
      <c r="BG1717" s="571"/>
    </row>
    <row r="1718" spans="1:59" s="176" customFormat="1" x14ac:dyDescent="0.2">
      <c r="A1718" s="621" t="s">
        <v>3547</v>
      </c>
      <c r="B1718" s="665" t="s">
        <v>3548</v>
      </c>
      <c r="C1718" s="665"/>
      <c r="D1718" s="679">
        <f t="shared" si="22"/>
        <v>0.02</v>
      </c>
      <c r="E1718" s="641">
        <f>SUM(E1719:E1719)</f>
        <v>0</v>
      </c>
      <c r="F1718" s="641"/>
      <c r="G1718" s="641"/>
      <c r="H1718" s="587"/>
      <c r="I1718" s="588">
        <v>0.02</v>
      </c>
      <c r="J1718" s="605"/>
      <c r="K1718" s="605"/>
      <c r="L1718" s="590"/>
      <c r="M1718" s="605"/>
      <c r="N1718" s="605"/>
      <c r="O1718" s="605"/>
      <c r="P1718" s="606"/>
      <c r="Q1718" s="606"/>
      <c r="R1718" s="606"/>
      <c r="S1718" s="606"/>
      <c r="T1718" s="606"/>
      <c r="U1718" s="606"/>
      <c r="V1718" s="606"/>
      <c r="W1718" s="606"/>
      <c r="X1718" s="592">
        <f t="shared" si="18"/>
        <v>0</v>
      </c>
      <c r="Y1718" s="606"/>
      <c r="Z1718" s="606"/>
      <c r="AA1718" s="606"/>
      <c r="AB1718" s="606"/>
      <c r="AC1718" s="606"/>
      <c r="AD1718" s="606"/>
      <c r="AE1718" s="606"/>
      <c r="AF1718" s="606"/>
      <c r="AG1718" s="606"/>
      <c r="AH1718" s="606"/>
      <c r="AI1718" s="606"/>
      <c r="AJ1718" s="606"/>
      <c r="AK1718" s="606"/>
      <c r="AL1718" s="606"/>
      <c r="AM1718" s="606"/>
      <c r="AN1718" s="606"/>
      <c r="AO1718" s="606"/>
      <c r="AP1718" s="606"/>
      <c r="AQ1718" s="606"/>
      <c r="AR1718" s="606"/>
      <c r="AS1718" s="606"/>
      <c r="AT1718" s="606"/>
      <c r="AU1718" s="606"/>
      <c r="AV1718" s="606"/>
      <c r="AW1718" s="606"/>
      <c r="AX1718" s="606"/>
      <c r="AY1718" s="606"/>
      <c r="AZ1718" s="606"/>
      <c r="BA1718" s="588"/>
      <c r="BB1718" s="588"/>
      <c r="BC1718" s="588"/>
      <c r="BD1718" s="607" t="s">
        <v>3418</v>
      </c>
      <c r="BE1718" s="657" t="s">
        <v>3549</v>
      </c>
      <c r="BF1718" s="609" t="s">
        <v>130</v>
      </c>
      <c r="BG1718" s="571"/>
    </row>
    <row r="1719" spans="1:59" s="176" customFormat="1" x14ac:dyDescent="0.2">
      <c r="A1719" s="621" t="s">
        <v>3550</v>
      </c>
      <c r="B1719" s="665" t="s">
        <v>3551</v>
      </c>
      <c r="C1719" s="665"/>
      <c r="D1719" s="679">
        <f t="shared" si="22"/>
        <v>0.08</v>
      </c>
      <c r="E1719" s="641">
        <f>SUM(E1720:E1720)</f>
        <v>0</v>
      </c>
      <c r="F1719" s="641"/>
      <c r="G1719" s="641"/>
      <c r="H1719" s="587">
        <v>0.08</v>
      </c>
      <c r="I1719" s="588"/>
      <c r="J1719" s="605"/>
      <c r="K1719" s="605"/>
      <c r="L1719" s="590"/>
      <c r="M1719" s="605"/>
      <c r="N1719" s="605"/>
      <c r="O1719" s="605"/>
      <c r="P1719" s="606"/>
      <c r="Q1719" s="606"/>
      <c r="R1719" s="606"/>
      <c r="S1719" s="606"/>
      <c r="T1719" s="606"/>
      <c r="U1719" s="606"/>
      <c r="V1719" s="606"/>
      <c r="W1719" s="606"/>
      <c r="X1719" s="592">
        <f t="shared" si="18"/>
        <v>0</v>
      </c>
      <c r="Y1719" s="606"/>
      <c r="Z1719" s="606"/>
      <c r="AA1719" s="606"/>
      <c r="AB1719" s="606"/>
      <c r="AC1719" s="606"/>
      <c r="AD1719" s="606"/>
      <c r="AE1719" s="606"/>
      <c r="AF1719" s="606"/>
      <c r="AG1719" s="606"/>
      <c r="AH1719" s="606"/>
      <c r="AI1719" s="606"/>
      <c r="AJ1719" s="606"/>
      <c r="AK1719" s="606"/>
      <c r="AL1719" s="606"/>
      <c r="AM1719" s="606"/>
      <c r="AN1719" s="606"/>
      <c r="AO1719" s="606"/>
      <c r="AP1719" s="606"/>
      <c r="AQ1719" s="606"/>
      <c r="AR1719" s="606"/>
      <c r="AS1719" s="606"/>
      <c r="AT1719" s="606"/>
      <c r="AU1719" s="606"/>
      <c r="AV1719" s="606"/>
      <c r="AW1719" s="606"/>
      <c r="AX1719" s="606"/>
      <c r="AY1719" s="606"/>
      <c r="AZ1719" s="606"/>
      <c r="BA1719" s="588"/>
      <c r="BB1719" s="588"/>
      <c r="BC1719" s="588"/>
      <c r="BD1719" s="607" t="s">
        <v>3418</v>
      </c>
      <c r="BE1719" s="657" t="s">
        <v>3552</v>
      </c>
      <c r="BF1719" s="609" t="s">
        <v>130</v>
      </c>
      <c r="BG1719" s="571"/>
    </row>
    <row r="1720" spans="1:59" s="176" customFormat="1" x14ac:dyDescent="0.2">
      <c r="A1720" s="617">
        <v>11</v>
      </c>
      <c r="B1720" s="618" t="s">
        <v>862</v>
      </c>
      <c r="C1720" s="618"/>
      <c r="D1720" s="586">
        <f t="shared" si="22"/>
        <v>0.5</v>
      </c>
      <c r="E1720" s="597">
        <f>SUM(E1721:E1722)</f>
        <v>0</v>
      </c>
      <c r="F1720" s="597"/>
      <c r="G1720" s="597"/>
      <c r="H1720" s="597">
        <f>SUM(H1721:H1723)</f>
        <v>0.3</v>
      </c>
      <c r="I1720" s="597">
        <f t="shared" ref="I1720:BA1720" si="27">SUM(I1721:I1723)</f>
        <v>0</v>
      </c>
      <c r="J1720" s="597">
        <f t="shared" si="27"/>
        <v>0</v>
      </c>
      <c r="K1720" s="597"/>
      <c r="L1720" s="597">
        <f t="shared" si="27"/>
        <v>0.1</v>
      </c>
      <c r="M1720" s="597">
        <f t="shared" si="27"/>
        <v>0</v>
      </c>
      <c r="N1720" s="597"/>
      <c r="O1720" s="597"/>
      <c r="P1720" s="597">
        <f t="shared" si="27"/>
        <v>0</v>
      </c>
      <c r="Q1720" s="597"/>
      <c r="R1720" s="597"/>
      <c r="S1720" s="597"/>
      <c r="T1720" s="597"/>
      <c r="U1720" s="597"/>
      <c r="V1720" s="597">
        <f t="shared" si="27"/>
        <v>0</v>
      </c>
      <c r="W1720" s="597"/>
      <c r="X1720" s="597">
        <f t="shared" si="27"/>
        <v>0.1</v>
      </c>
      <c r="Y1720" s="597">
        <f t="shared" si="27"/>
        <v>0</v>
      </c>
      <c r="Z1720" s="597">
        <f t="shared" si="27"/>
        <v>0</v>
      </c>
      <c r="AA1720" s="597">
        <f t="shared" si="27"/>
        <v>0</v>
      </c>
      <c r="AB1720" s="597">
        <f t="shared" si="27"/>
        <v>0</v>
      </c>
      <c r="AC1720" s="597">
        <f t="shared" si="27"/>
        <v>0</v>
      </c>
      <c r="AD1720" s="597">
        <f t="shared" si="27"/>
        <v>0</v>
      </c>
      <c r="AE1720" s="597">
        <f t="shared" si="27"/>
        <v>0.1</v>
      </c>
      <c r="AF1720" s="597">
        <f t="shared" si="27"/>
        <v>0</v>
      </c>
      <c r="AG1720" s="597">
        <f t="shared" si="27"/>
        <v>0</v>
      </c>
      <c r="AH1720" s="597">
        <f t="shared" si="27"/>
        <v>0</v>
      </c>
      <c r="AI1720" s="597">
        <f t="shared" si="27"/>
        <v>0</v>
      </c>
      <c r="AJ1720" s="597"/>
      <c r="AK1720" s="597"/>
      <c r="AL1720" s="597"/>
      <c r="AM1720" s="597">
        <f t="shared" si="27"/>
        <v>0</v>
      </c>
      <c r="AN1720" s="597">
        <f t="shared" si="27"/>
        <v>0</v>
      </c>
      <c r="AO1720" s="597">
        <f t="shared" si="27"/>
        <v>0</v>
      </c>
      <c r="AP1720" s="597">
        <f t="shared" si="27"/>
        <v>0</v>
      </c>
      <c r="AQ1720" s="597"/>
      <c r="AR1720" s="597"/>
      <c r="AS1720" s="597">
        <f t="shared" si="27"/>
        <v>0</v>
      </c>
      <c r="AT1720" s="597"/>
      <c r="AU1720" s="597"/>
      <c r="AV1720" s="597"/>
      <c r="AW1720" s="597">
        <f t="shared" si="27"/>
        <v>0</v>
      </c>
      <c r="AX1720" s="597">
        <f t="shared" si="27"/>
        <v>0</v>
      </c>
      <c r="AY1720" s="597">
        <f t="shared" si="27"/>
        <v>0</v>
      </c>
      <c r="AZ1720" s="597"/>
      <c r="BA1720" s="597">
        <f t="shared" si="27"/>
        <v>0</v>
      </c>
      <c r="BB1720" s="597"/>
      <c r="BC1720" s="597"/>
      <c r="BD1720" s="614"/>
      <c r="BE1720" s="649"/>
      <c r="BF1720" s="615"/>
      <c r="BG1720" s="571"/>
    </row>
    <row r="1721" spans="1:59" s="176" customFormat="1" ht="32" x14ac:dyDescent="0.2">
      <c r="A1721" s="621" t="s">
        <v>3553</v>
      </c>
      <c r="B1721" s="647" t="s">
        <v>3554</v>
      </c>
      <c r="C1721" s="647"/>
      <c r="D1721" s="679">
        <f t="shared" si="22"/>
        <v>0.1</v>
      </c>
      <c r="E1721" s="587"/>
      <c r="F1721" s="587"/>
      <c r="G1721" s="587"/>
      <c r="H1721" s="587"/>
      <c r="I1721" s="588"/>
      <c r="J1721" s="605"/>
      <c r="K1721" s="605"/>
      <c r="L1721" s="590"/>
      <c r="M1721" s="605"/>
      <c r="N1721" s="605"/>
      <c r="O1721" s="605"/>
      <c r="P1721" s="606"/>
      <c r="Q1721" s="606"/>
      <c r="R1721" s="606"/>
      <c r="S1721" s="606"/>
      <c r="T1721" s="606"/>
      <c r="U1721" s="606"/>
      <c r="V1721" s="606"/>
      <c r="W1721" s="606"/>
      <c r="X1721" s="641">
        <f t="shared" ref="X1721:X1741" si="28">SUM(Y1721:AI1721)</f>
        <v>0.1</v>
      </c>
      <c r="Y1721" s="606"/>
      <c r="Z1721" s="606"/>
      <c r="AA1721" s="606"/>
      <c r="AB1721" s="606"/>
      <c r="AC1721" s="606"/>
      <c r="AD1721" s="606"/>
      <c r="AE1721" s="634">
        <v>0.1</v>
      </c>
      <c r="AF1721" s="606"/>
      <c r="AG1721" s="606"/>
      <c r="AH1721" s="606"/>
      <c r="AI1721" s="606"/>
      <c r="AJ1721" s="606"/>
      <c r="AK1721" s="606"/>
      <c r="AL1721" s="606"/>
      <c r="AM1721" s="606"/>
      <c r="AN1721" s="606"/>
      <c r="AO1721" s="606"/>
      <c r="AP1721" s="606"/>
      <c r="AQ1721" s="606"/>
      <c r="AR1721" s="606"/>
      <c r="AS1721" s="606"/>
      <c r="AT1721" s="606"/>
      <c r="AU1721" s="606"/>
      <c r="AV1721" s="606"/>
      <c r="AW1721" s="606"/>
      <c r="AX1721" s="606"/>
      <c r="AY1721" s="606"/>
      <c r="AZ1721" s="606"/>
      <c r="BA1721" s="588"/>
      <c r="BB1721" s="588"/>
      <c r="BC1721" s="588"/>
      <c r="BD1721" s="614" t="s">
        <v>3363</v>
      </c>
      <c r="BE1721" s="657" t="s">
        <v>3555</v>
      </c>
      <c r="BF1721" s="615" t="s">
        <v>151</v>
      </c>
      <c r="BG1721" s="571"/>
    </row>
    <row r="1722" spans="1:59" s="176" customFormat="1" x14ac:dyDescent="0.2">
      <c r="A1722" s="621" t="s">
        <v>3556</v>
      </c>
      <c r="B1722" s="610" t="s">
        <v>3557</v>
      </c>
      <c r="C1722" s="610"/>
      <c r="D1722" s="679">
        <f t="shared" si="22"/>
        <v>0.1</v>
      </c>
      <c r="E1722" s="587"/>
      <c r="F1722" s="587"/>
      <c r="G1722" s="587"/>
      <c r="H1722" s="587"/>
      <c r="I1722" s="588"/>
      <c r="J1722" s="605"/>
      <c r="K1722" s="605"/>
      <c r="L1722" s="676">
        <v>0.1</v>
      </c>
      <c r="M1722" s="677"/>
      <c r="N1722" s="677"/>
      <c r="O1722" s="677"/>
      <c r="P1722" s="606"/>
      <c r="Q1722" s="606"/>
      <c r="R1722" s="606"/>
      <c r="S1722" s="606"/>
      <c r="T1722" s="606"/>
      <c r="U1722" s="606"/>
      <c r="V1722" s="606"/>
      <c r="W1722" s="606"/>
      <c r="X1722" s="592">
        <f t="shared" si="28"/>
        <v>0</v>
      </c>
      <c r="Y1722" s="606"/>
      <c r="Z1722" s="606"/>
      <c r="AA1722" s="606"/>
      <c r="AB1722" s="606"/>
      <c r="AC1722" s="606"/>
      <c r="AD1722" s="606"/>
      <c r="AE1722" s="606"/>
      <c r="AF1722" s="606"/>
      <c r="AG1722" s="606"/>
      <c r="AH1722" s="606"/>
      <c r="AI1722" s="606"/>
      <c r="AJ1722" s="606"/>
      <c r="AK1722" s="606"/>
      <c r="AL1722" s="606"/>
      <c r="AM1722" s="606"/>
      <c r="AN1722" s="606"/>
      <c r="AO1722" s="606"/>
      <c r="AP1722" s="606"/>
      <c r="AQ1722" s="606"/>
      <c r="AR1722" s="606"/>
      <c r="AS1722" s="606"/>
      <c r="AT1722" s="606"/>
      <c r="AU1722" s="606"/>
      <c r="AV1722" s="606"/>
      <c r="AW1722" s="606"/>
      <c r="AX1722" s="606"/>
      <c r="AY1722" s="606"/>
      <c r="AZ1722" s="606"/>
      <c r="BA1722" s="588"/>
      <c r="BB1722" s="588"/>
      <c r="BC1722" s="588"/>
      <c r="BD1722" s="678" t="s">
        <v>3433</v>
      </c>
      <c r="BE1722" s="649" t="s">
        <v>3558</v>
      </c>
      <c r="BF1722" s="615" t="s">
        <v>151</v>
      </c>
      <c r="BG1722" s="571"/>
    </row>
    <row r="1723" spans="1:59" s="625" customFormat="1" ht="32" x14ac:dyDescent="0.2">
      <c r="A1723" s="621" t="s">
        <v>3559</v>
      </c>
      <c r="B1723" s="610" t="s">
        <v>3560</v>
      </c>
      <c r="C1723" s="610"/>
      <c r="D1723" s="679">
        <f>SUM(E1723:X1723)+SUM(AM1723:BA1723)</f>
        <v>0.3</v>
      </c>
      <c r="E1723" s="587"/>
      <c r="F1723" s="587"/>
      <c r="G1723" s="587"/>
      <c r="H1723" s="587">
        <v>0.3</v>
      </c>
      <c r="I1723" s="588"/>
      <c r="J1723" s="605"/>
      <c r="K1723" s="605"/>
      <c r="L1723" s="676"/>
      <c r="M1723" s="677"/>
      <c r="N1723" s="677"/>
      <c r="O1723" s="677"/>
      <c r="P1723" s="606"/>
      <c r="Q1723" s="606"/>
      <c r="R1723" s="606"/>
      <c r="S1723" s="606"/>
      <c r="T1723" s="606"/>
      <c r="U1723" s="606"/>
      <c r="V1723" s="606"/>
      <c r="W1723" s="606"/>
      <c r="X1723" s="592"/>
      <c r="Y1723" s="606"/>
      <c r="Z1723" s="606"/>
      <c r="AA1723" s="606"/>
      <c r="AB1723" s="606"/>
      <c r="AC1723" s="606"/>
      <c r="AD1723" s="606"/>
      <c r="AE1723" s="606"/>
      <c r="AF1723" s="606"/>
      <c r="AG1723" s="606"/>
      <c r="AH1723" s="606"/>
      <c r="AI1723" s="606"/>
      <c r="AJ1723" s="606"/>
      <c r="AK1723" s="606"/>
      <c r="AL1723" s="606"/>
      <c r="AM1723" s="606"/>
      <c r="AN1723" s="606"/>
      <c r="AO1723" s="606"/>
      <c r="AP1723" s="606"/>
      <c r="AQ1723" s="606"/>
      <c r="AR1723" s="606"/>
      <c r="AS1723" s="606"/>
      <c r="AT1723" s="606"/>
      <c r="AU1723" s="606"/>
      <c r="AV1723" s="606"/>
      <c r="AW1723" s="606"/>
      <c r="AX1723" s="606"/>
      <c r="AY1723" s="606"/>
      <c r="AZ1723" s="606"/>
      <c r="BA1723" s="588"/>
      <c r="BB1723" s="588"/>
      <c r="BC1723" s="588"/>
      <c r="BD1723" s="678" t="s">
        <v>3418</v>
      </c>
      <c r="BE1723" s="649" t="s">
        <v>3561</v>
      </c>
      <c r="BF1723" s="615"/>
      <c r="BG1723" s="571"/>
    </row>
    <row r="1724" spans="1:59" s="176" customFormat="1" x14ac:dyDescent="0.2">
      <c r="A1724" s="617">
        <v>12</v>
      </c>
      <c r="B1724" s="618" t="s">
        <v>134</v>
      </c>
      <c r="C1724" s="618"/>
      <c r="D1724" s="586">
        <f>SUM(E1724:X1724)+SUM(AM1724:BA1724)</f>
        <v>0.66</v>
      </c>
      <c r="E1724" s="597">
        <f t="shared" ref="E1724:BA1724" si="29">SUM(E1725:E1725)</f>
        <v>0</v>
      </c>
      <c r="F1724" s="597"/>
      <c r="G1724" s="597"/>
      <c r="H1724" s="597">
        <f>SUM(H1725:H1726)</f>
        <v>0.66</v>
      </c>
      <c r="I1724" s="597">
        <f t="shared" si="29"/>
        <v>0</v>
      </c>
      <c r="J1724" s="597">
        <f t="shared" si="29"/>
        <v>0</v>
      </c>
      <c r="K1724" s="597"/>
      <c r="L1724" s="597">
        <f t="shared" si="29"/>
        <v>0</v>
      </c>
      <c r="M1724" s="597">
        <f t="shared" si="29"/>
        <v>0</v>
      </c>
      <c r="N1724" s="597"/>
      <c r="O1724" s="597"/>
      <c r="P1724" s="597">
        <f t="shared" si="29"/>
        <v>0</v>
      </c>
      <c r="Q1724" s="597"/>
      <c r="R1724" s="597"/>
      <c r="S1724" s="597"/>
      <c r="T1724" s="597"/>
      <c r="U1724" s="597"/>
      <c r="V1724" s="597">
        <f t="shared" si="29"/>
        <v>0</v>
      </c>
      <c r="W1724" s="597"/>
      <c r="X1724" s="597">
        <f t="shared" si="29"/>
        <v>0</v>
      </c>
      <c r="Y1724" s="597">
        <f t="shared" si="29"/>
        <v>0</v>
      </c>
      <c r="Z1724" s="597">
        <f t="shared" si="29"/>
        <v>0</v>
      </c>
      <c r="AA1724" s="597">
        <f t="shared" si="29"/>
        <v>0</v>
      </c>
      <c r="AB1724" s="597">
        <f t="shared" si="29"/>
        <v>0</v>
      </c>
      <c r="AC1724" s="597">
        <f t="shared" si="29"/>
        <v>0</v>
      </c>
      <c r="AD1724" s="597">
        <f t="shared" si="29"/>
        <v>0</v>
      </c>
      <c r="AE1724" s="597">
        <f t="shared" si="29"/>
        <v>0</v>
      </c>
      <c r="AF1724" s="597">
        <f t="shared" si="29"/>
        <v>0</v>
      </c>
      <c r="AG1724" s="597">
        <f t="shared" si="29"/>
        <v>0</v>
      </c>
      <c r="AH1724" s="597">
        <f t="shared" si="29"/>
        <v>0</v>
      </c>
      <c r="AI1724" s="597">
        <f t="shared" si="29"/>
        <v>0</v>
      </c>
      <c r="AJ1724" s="597"/>
      <c r="AK1724" s="597"/>
      <c r="AL1724" s="597"/>
      <c r="AM1724" s="597">
        <f t="shared" si="29"/>
        <v>0</v>
      </c>
      <c r="AN1724" s="597">
        <f t="shared" si="29"/>
        <v>0</v>
      </c>
      <c r="AO1724" s="597">
        <f t="shared" si="29"/>
        <v>0</v>
      </c>
      <c r="AP1724" s="597">
        <f t="shared" si="29"/>
        <v>0</v>
      </c>
      <c r="AQ1724" s="597"/>
      <c r="AR1724" s="597"/>
      <c r="AS1724" s="597">
        <f t="shared" si="29"/>
        <v>0</v>
      </c>
      <c r="AT1724" s="597"/>
      <c r="AU1724" s="597"/>
      <c r="AV1724" s="597"/>
      <c r="AW1724" s="597">
        <f t="shared" si="29"/>
        <v>0</v>
      </c>
      <c r="AX1724" s="597">
        <f t="shared" si="29"/>
        <v>0</v>
      </c>
      <c r="AY1724" s="597">
        <f t="shared" si="29"/>
        <v>0</v>
      </c>
      <c r="AZ1724" s="597"/>
      <c r="BA1724" s="690">
        <f t="shared" si="29"/>
        <v>0</v>
      </c>
      <c r="BB1724" s="690"/>
      <c r="BC1724" s="690"/>
      <c r="BD1724" s="614"/>
      <c r="BE1724" s="649"/>
      <c r="BF1724" s="615"/>
      <c r="BG1724" s="571"/>
    </row>
    <row r="1725" spans="1:59" s="625" customFormat="1" ht="32" x14ac:dyDescent="0.2">
      <c r="A1725" s="621" t="s">
        <v>3562</v>
      </c>
      <c r="B1725" s="665" t="s">
        <v>3563</v>
      </c>
      <c r="C1725" s="665"/>
      <c r="D1725" s="602">
        <f>SUM(E1725:X1725)+SUM(AM1725:BA1725)</f>
        <v>0.54</v>
      </c>
      <c r="E1725" s="587"/>
      <c r="F1725" s="587"/>
      <c r="G1725" s="587"/>
      <c r="H1725" s="701">
        <v>0.54</v>
      </c>
      <c r="I1725" s="588"/>
      <c r="J1725" s="605"/>
      <c r="K1725" s="605"/>
      <c r="L1725" s="590"/>
      <c r="M1725" s="605"/>
      <c r="N1725" s="605"/>
      <c r="O1725" s="605"/>
      <c r="P1725" s="606"/>
      <c r="Q1725" s="606"/>
      <c r="R1725" s="606"/>
      <c r="S1725" s="606"/>
      <c r="T1725" s="606"/>
      <c r="U1725" s="606"/>
      <c r="V1725" s="606"/>
      <c r="W1725" s="606"/>
      <c r="X1725" s="592">
        <f t="shared" si="28"/>
        <v>0</v>
      </c>
      <c r="Y1725" s="606"/>
      <c r="Z1725" s="606"/>
      <c r="AA1725" s="606"/>
      <c r="AB1725" s="606"/>
      <c r="AC1725" s="606"/>
      <c r="AD1725" s="606"/>
      <c r="AE1725" s="606"/>
      <c r="AF1725" s="606"/>
      <c r="AG1725" s="606"/>
      <c r="AH1725" s="606"/>
      <c r="AI1725" s="606"/>
      <c r="AJ1725" s="606"/>
      <c r="AK1725" s="606"/>
      <c r="AL1725" s="606"/>
      <c r="AM1725" s="606"/>
      <c r="AN1725" s="606"/>
      <c r="AO1725" s="606"/>
      <c r="AP1725" s="606"/>
      <c r="AQ1725" s="606"/>
      <c r="AR1725" s="606"/>
      <c r="AS1725" s="606"/>
      <c r="AT1725" s="606"/>
      <c r="AU1725" s="606"/>
      <c r="AV1725" s="606"/>
      <c r="AW1725" s="606"/>
      <c r="AX1725" s="606"/>
      <c r="AY1725" s="606"/>
      <c r="AZ1725" s="606"/>
      <c r="BA1725" s="588"/>
      <c r="BB1725" s="588"/>
      <c r="BC1725" s="588"/>
      <c r="BD1725" s="607" t="s">
        <v>3361</v>
      </c>
      <c r="BE1725" s="657" t="s">
        <v>3564</v>
      </c>
      <c r="BF1725" s="609" t="s">
        <v>135</v>
      </c>
      <c r="BG1725" s="571"/>
    </row>
    <row r="1726" spans="1:59" s="625" customFormat="1" x14ac:dyDescent="0.2">
      <c r="A1726" s="621" t="s">
        <v>3565</v>
      </c>
      <c r="B1726" s="702" t="s">
        <v>662</v>
      </c>
      <c r="C1726" s="702"/>
      <c r="D1726" s="602">
        <f>SUM(E1726:X1726)+SUM(AM1726:BA1726)</f>
        <v>0.12</v>
      </c>
      <c r="E1726" s="587"/>
      <c r="F1726" s="587"/>
      <c r="G1726" s="587"/>
      <c r="H1726" s="701">
        <v>0.12</v>
      </c>
      <c r="I1726" s="588"/>
      <c r="J1726" s="605"/>
      <c r="K1726" s="605"/>
      <c r="L1726" s="590"/>
      <c r="M1726" s="605"/>
      <c r="N1726" s="605"/>
      <c r="O1726" s="605"/>
      <c r="P1726" s="606"/>
      <c r="Q1726" s="606"/>
      <c r="R1726" s="606"/>
      <c r="S1726" s="606"/>
      <c r="T1726" s="606"/>
      <c r="U1726" s="606"/>
      <c r="V1726" s="606"/>
      <c r="W1726" s="606"/>
      <c r="X1726" s="592"/>
      <c r="Y1726" s="606"/>
      <c r="Z1726" s="606"/>
      <c r="AA1726" s="606"/>
      <c r="AB1726" s="606"/>
      <c r="AC1726" s="606"/>
      <c r="AD1726" s="606"/>
      <c r="AE1726" s="606"/>
      <c r="AF1726" s="606"/>
      <c r="AG1726" s="606"/>
      <c r="AH1726" s="606"/>
      <c r="AI1726" s="606"/>
      <c r="AJ1726" s="606"/>
      <c r="AK1726" s="606"/>
      <c r="AL1726" s="606"/>
      <c r="AM1726" s="606"/>
      <c r="AN1726" s="606"/>
      <c r="AO1726" s="606"/>
      <c r="AP1726" s="606"/>
      <c r="AQ1726" s="606"/>
      <c r="AR1726" s="606"/>
      <c r="AS1726" s="606"/>
      <c r="AT1726" s="606"/>
      <c r="AU1726" s="606"/>
      <c r="AV1726" s="606"/>
      <c r="AW1726" s="606"/>
      <c r="AX1726" s="606"/>
      <c r="AY1726" s="606"/>
      <c r="AZ1726" s="606"/>
      <c r="BA1726" s="588"/>
      <c r="BB1726" s="588"/>
      <c r="BC1726" s="588"/>
      <c r="BD1726" s="607" t="s">
        <v>3361</v>
      </c>
      <c r="BE1726" s="657" t="s">
        <v>3566</v>
      </c>
      <c r="BF1726" s="609"/>
      <c r="BG1726" s="571"/>
    </row>
    <row r="1727" spans="1:59" s="176" customFormat="1" ht="80" x14ac:dyDescent="0.2">
      <c r="A1727" s="640" t="s">
        <v>3567</v>
      </c>
      <c r="B1727" s="627" t="s">
        <v>3568</v>
      </c>
      <c r="C1727" s="627"/>
      <c r="D1727" s="611"/>
      <c r="E1727" s="587"/>
      <c r="F1727" s="587"/>
      <c r="G1727" s="587"/>
      <c r="H1727" s="587"/>
      <c r="I1727" s="588"/>
      <c r="J1727" s="605"/>
      <c r="K1727" s="605"/>
      <c r="L1727" s="603"/>
      <c r="M1727" s="634"/>
      <c r="N1727" s="634"/>
      <c r="O1727" s="634"/>
      <c r="P1727" s="606"/>
      <c r="Q1727" s="606"/>
      <c r="R1727" s="606"/>
      <c r="S1727" s="606"/>
      <c r="T1727" s="606"/>
      <c r="U1727" s="606"/>
      <c r="V1727" s="606"/>
      <c r="W1727" s="606"/>
      <c r="X1727" s="592">
        <f t="shared" si="28"/>
        <v>0</v>
      </c>
      <c r="Y1727" s="606"/>
      <c r="Z1727" s="606"/>
      <c r="AA1727" s="606"/>
      <c r="AB1727" s="606"/>
      <c r="AC1727" s="606"/>
      <c r="AD1727" s="606"/>
      <c r="AE1727" s="606"/>
      <c r="AF1727" s="606"/>
      <c r="AG1727" s="606"/>
      <c r="AH1727" s="606"/>
      <c r="AI1727" s="606"/>
      <c r="AJ1727" s="606"/>
      <c r="AK1727" s="606"/>
      <c r="AL1727" s="606"/>
      <c r="AM1727" s="606"/>
      <c r="AN1727" s="606"/>
      <c r="AO1727" s="606"/>
      <c r="AP1727" s="606"/>
      <c r="AQ1727" s="606"/>
      <c r="AR1727" s="606"/>
      <c r="AS1727" s="606"/>
      <c r="AT1727" s="606"/>
      <c r="AU1727" s="606"/>
      <c r="AV1727" s="606"/>
      <c r="AW1727" s="606"/>
      <c r="AX1727" s="606"/>
      <c r="AY1727" s="606"/>
      <c r="AZ1727" s="606"/>
      <c r="BA1727" s="588"/>
      <c r="BB1727" s="588"/>
      <c r="BC1727" s="588"/>
      <c r="BD1727" s="614"/>
      <c r="BE1727" s="649"/>
      <c r="BF1727" s="615"/>
      <c r="BG1727" s="571"/>
    </row>
    <row r="1728" spans="1:59" s="176" customFormat="1" x14ac:dyDescent="0.2">
      <c r="A1728" s="617">
        <v>1</v>
      </c>
      <c r="B1728" s="618" t="s">
        <v>1146</v>
      </c>
      <c r="C1728" s="618"/>
      <c r="D1728" s="628">
        <f t="shared" ref="D1728:D1759" si="30">SUM(E1728:X1728)+SUM(AM1728:BA1728)</f>
        <v>273.25</v>
      </c>
      <c r="E1728" s="641">
        <f t="shared" ref="E1728:BA1728" si="31">SUM(E1729:E1731)</f>
        <v>0</v>
      </c>
      <c r="F1728" s="641"/>
      <c r="G1728" s="641"/>
      <c r="H1728" s="641">
        <f t="shared" si="31"/>
        <v>0.25</v>
      </c>
      <c r="I1728" s="641">
        <f t="shared" si="31"/>
        <v>0</v>
      </c>
      <c r="J1728" s="641">
        <f t="shared" si="31"/>
        <v>0</v>
      </c>
      <c r="K1728" s="641"/>
      <c r="L1728" s="641">
        <f t="shared" si="31"/>
        <v>273</v>
      </c>
      <c r="M1728" s="641">
        <f t="shared" si="31"/>
        <v>0</v>
      </c>
      <c r="N1728" s="641"/>
      <c r="O1728" s="641"/>
      <c r="P1728" s="641">
        <f t="shared" si="31"/>
        <v>0</v>
      </c>
      <c r="Q1728" s="641"/>
      <c r="R1728" s="641"/>
      <c r="S1728" s="641"/>
      <c r="T1728" s="641"/>
      <c r="U1728" s="641"/>
      <c r="V1728" s="641">
        <f t="shared" si="31"/>
        <v>0</v>
      </c>
      <c r="W1728" s="641"/>
      <c r="X1728" s="641">
        <f t="shared" si="31"/>
        <v>0</v>
      </c>
      <c r="Y1728" s="641">
        <f t="shared" si="31"/>
        <v>0</v>
      </c>
      <c r="Z1728" s="641">
        <f t="shared" si="31"/>
        <v>0</v>
      </c>
      <c r="AA1728" s="641">
        <f t="shared" si="31"/>
        <v>0</v>
      </c>
      <c r="AB1728" s="641">
        <f t="shared" si="31"/>
        <v>0</v>
      </c>
      <c r="AC1728" s="641">
        <f t="shared" si="31"/>
        <v>0</v>
      </c>
      <c r="AD1728" s="641">
        <f t="shared" si="31"/>
        <v>0</v>
      </c>
      <c r="AE1728" s="641">
        <f t="shared" si="31"/>
        <v>0</v>
      </c>
      <c r="AF1728" s="641">
        <f t="shared" si="31"/>
        <v>0</v>
      </c>
      <c r="AG1728" s="641">
        <f t="shared" si="31"/>
        <v>0</v>
      </c>
      <c r="AH1728" s="641">
        <f t="shared" si="31"/>
        <v>0</v>
      </c>
      <c r="AI1728" s="641">
        <f t="shared" si="31"/>
        <v>0</v>
      </c>
      <c r="AJ1728" s="641"/>
      <c r="AK1728" s="641"/>
      <c r="AL1728" s="641"/>
      <c r="AM1728" s="641">
        <f t="shared" si="31"/>
        <v>0</v>
      </c>
      <c r="AN1728" s="641">
        <f t="shared" si="31"/>
        <v>0</v>
      </c>
      <c r="AO1728" s="641">
        <f t="shared" si="31"/>
        <v>0</v>
      </c>
      <c r="AP1728" s="641">
        <f t="shared" si="31"/>
        <v>0</v>
      </c>
      <c r="AQ1728" s="641"/>
      <c r="AR1728" s="641"/>
      <c r="AS1728" s="641">
        <f t="shared" si="31"/>
        <v>0</v>
      </c>
      <c r="AT1728" s="641"/>
      <c r="AU1728" s="641"/>
      <c r="AV1728" s="641"/>
      <c r="AW1728" s="641">
        <f t="shared" si="31"/>
        <v>0</v>
      </c>
      <c r="AX1728" s="641">
        <f t="shared" si="31"/>
        <v>0</v>
      </c>
      <c r="AY1728" s="641">
        <f t="shared" si="31"/>
        <v>0</v>
      </c>
      <c r="AZ1728" s="641"/>
      <c r="BA1728" s="641">
        <f t="shared" si="31"/>
        <v>0</v>
      </c>
      <c r="BB1728" s="641"/>
      <c r="BC1728" s="641"/>
      <c r="BD1728" s="678"/>
      <c r="BE1728" s="649"/>
      <c r="BF1728" s="664"/>
      <c r="BG1728" s="571"/>
    </row>
    <row r="1729" spans="1:60" s="176" customFormat="1" x14ac:dyDescent="0.2">
      <c r="A1729" s="621" t="s">
        <v>1163</v>
      </c>
      <c r="B1729" s="610" t="s">
        <v>3569</v>
      </c>
      <c r="C1729" s="610"/>
      <c r="D1729" s="602">
        <f t="shared" si="30"/>
        <v>0.25</v>
      </c>
      <c r="E1729" s="587"/>
      <c r="F1729" s="587"/>
      <c r="G1729" s="587"/>
      <c r="H1729" s="612">
        <v>0.25</v>
      </c>
      <c r="I1729" s="604"/>
      <c r="J1729" s="605"/>
      <c r="K1729" s="605"/>
      <c r="L1729" s="590"/>
      <c r="M1729" s="605"/>
      <c r="N1729" s="605"/>
      <c r="O1729" s="605"/>
      <c r="P1729" s="606"/>
      <c r="Q1729" s="606"/>
      <c r="R1729" s="606"/>
      <c r="S1729" s="606"/>
      <c r="T1729" s="606"/>
      <c r="U1729" s="606"/>
      <c r="V1729" s="606"/>
      <c r="W1729" s="606"/>
      <c r="X1729" s="592">
        <f t="shared" si="28"/>
        <v>0</v>
      </c>
      <c r="Y1729" s="606"/>
      <c r="Z1729" s="606"/>
      <c r="AA1729" s="606"/>
      <c r="AB1729" s="606"/>
      <c r="AC1729" s="606"/>
      <c r="AD1729" s="606"/>
      <c r="AE1729" s="606"/>
      <c r="AF1729" s="606"/>
      <c r="AG1729" s="606"/>
      <c r="AH1729" s="606"/>
      <c r="AI1729" s="606"/>
      <c r="AJ1729" s="606"/>
      <c r="AK1729" s="606"/>
      <c r="AL1729" s="606"/>
      <c r="AM1729" s="606"/>
      <c r="AN1729" s="606"/>
      <c r="AO1729" s="606"/>
      <c r="AP1729" s="606"/>
      <c r="AQ1729" s="606"/>
      <c r="AR1729" s="606"/>
      <c r="AS1729" s="606"/>
      <c r="AT1729" s="606"/>
      <c r="AU1729" s="606"/>
      <c r="AV1729" s="606"/>
      <c r="AW1729" s="606"/>
      <c r="AX1729" s="606"/>
      <c r="AY1729" s="606"/>
      <c r="AZ1729" s="606"/>
      <c r="BA1729" s="604"/>
      <c r="BB1729" s="604"/>
      <c r="BC1729" s="604"/>
      <c r="BD1729" s="614" t="s">
        <v>3368</v>
      </c>
      <c r="BE1729" s="649" t="s">
        <v>3570</v>
      </c>
      <c r="BF1729" s="615" t="s">
        <v>285</v>
      </c>
      <c r="BG1729" s="571"/>
    </row>
    <row r="1730" spans="1:60" s="176" customFormat="1" x14ac:dyDescent="0.2">
      <c r="A1730" s="621" t="s">
        <v>1209</v>
      </c>
      <c r="B1730" s="610" t="s">
        <v>3569</v>
      </c>
      <c r="C1730" s="610"/>
      <c r="D1730" s="602">
        <f t="shared" si="30"/>
        <v>250</v>
      </c>
      <c r="E1730" s="587"/>
      <c r="F1730" s="587"/>
      <c r="G1730" s="587"/>
      <c r="H1730" s="587"/>
      <c r="I1730" s="588"/>
      <c r="J1730" s="605"/>
      <c r="K1730" s="605"/>
      <c r="L1730" s="676">
        <v>250</v>
      </c>
      <c r="M1730" s="677"/>
      <c r="N1730" s="677"/>
      <c r="O1730" s="677"/>
      <c r="P1730" s="606"/>
      <c r="Q1730" s="606"/>
      <c r="R1730" s="606"/>
      <c r="S1730" s="606"/>
      <c r="T1730" s="606"/>
      <c r="U1730" s="606"/>
      <c r="V1730" s="606"/>
      <c r="W1730" s="606"/>
      <c r="X1730" s="592">
        <f t="shared" si="28"/>
        <v>0</v>
      </c>
      <c r="Y1730" s="606"/>
      <c r="Z1730" s="606"/>
      <c r="AA1730" s="606"/>
      <c r="AB1730" s="606"/>
      <c r="AC1730" s="606"/>
      <c r="AD1730" s="606"/>
      <c r="AE1730" s="606"/>
      <c r="AF1730" s="606"/>
      <c r="AG1730" s="606"/>
      <c r="AH1730" s="606"/>
      <c r="AI1730" s="606"/>
      <c r="AJ1730" s="606"/>
      <c r="AK1730" s="606"/>
      <c r="AL1730" s="606"/>
      <c r="AM1730" s="606"/>
      <c r="AN1730" s="606"/>
      <c r="AO1730" s="606"/>
      <c r="AP1730" s="606"/>
      <c r="AQ1730" s="606"/>
      <c r="AR1730" s="606"/>
      <c r="AS1730" s="606"/>
      <c r="AT1730" s="606"/>
      <c r="AU1730" s="606"/>
      <c r="AV1730" s="606"/>
      <c r="AW1730" s="606"/>
      <c r="AX1730" s="606"/>
      <c r="AY1730" s="606"/>
      <c r="AZ1730" s="606"/>
      <c r="BA1730" s="588"/>
      <c r="BB1730" s="588"/>
      <c r="BC1730" s="588"/>
      <c r="BD1730" s="678" t="s">
        <v>3433</v>
      </c>
      <c r="BE1730" s="649" t="s">
        <v>3571</v>
      </c>
      <c r="BF1730" s="615" t="s">
        <v>285</v>
      </c>
      <c r="BG1730" s="571"/>
    </row>
    <row r="1731" spans="1:60" s="176" customFormat="1" x14ac:dyDescent="0.2">
      <c r="A1731" s="621" t="s">
        <v>331</v>
      </c>
      <c r="B1731" s="610" t="s">
        <v>3569</v>
      </c>
      <c r="C1731" s="610"/>
      <c r="D1731" s="602">
        <f t="shared" si="30"/>
        <v>23</v>
      </c>
      <c r="E1731" s="587"/>
      <c r="F1731" s="587"/>
      <c r="G1731" s="587"/>
      <c r="H1731" s="612"/>
      <c r="I1731" s="604"/>
      <c r="J1731" s="605"/>
      <c r="K1731" s="605"/>
      <c r="L1731" s="622">
        <v>23</v>
      </c>
      <c r="M1731" s="605"/>
      <c r="N1731" s="605"/>
      <c r="O1731" s="605"/>
      <c r="P1731" s="606"/>
      <c r="Q1731" s="606"/>
      <c r="R1731" s="606"/>
      <c r="S1731" s="606"/>
      <c r="T1731" s="606"/>
      <c r="U1731" s="606"/>
      <c r="V1731" s="606"/>
      <c r="W1731" s="606"/>
      <c r="X1731" s="592">
        <f t="shared" si="28"/>
        <v>0</v>
      </c>
      <c r="Y1731" s="606"/>
      <c r="Z1731" s="606"/>
      <c r="AA1731" s="606"/>
      <c r="AB1731" s="606"/>
      <c r="AC1731" s="606"/>
      <c r="AD1731" s="606"/>
      <c r="AE1731" s="606"/>
      <c r="AF1731" s="606"/>
      <c r="AG1731" s="606"/>
      <c r="AH1731" s="606"/>
      <c r="AI1731" s="606"/>
      <c r="AJ1731" s="606"/>
      <c r="AK1731" s="606"/>
      <c r="AL1731" s="606"/>
      <c r="AM1731" s="606"/>
      <c r="AN1731" s="606"/>
      <c r="AO1731" s="606"/>
      <c r="AP1731" s="606"/>
      <c r="AQ1731" s="606"/>
      <c r="AR1731" s="606"/>
      <c r="AS1731" s="606"/>
      <c r="AT1731" s="606"/>
      <c r="AU1731" s="606"/>
      <c r="AV1731" s="606"/>
      <c r="AW1731" s="606"/>
      <c r="AX1731" s="606"/>
      <c r="AY1731" s="606"/>
      <c r="AZ1731" s="606"/>
      <c r="BA1731" s="588"/>
      <c r="BB1731" s="588"/>
      <c r="BC1731" s="588"/>
      <c r="BD1731" s="614" t="s">
        <v>3363</v>
      </c>
      <c r="BE1731" s="657" t="s">
        <v>3572</v>
      </c>
      <c r="BF1731" s="615" t="s">
        <v>285</v>
      </c>
      <c r="BG1731" s="571"/>
      <c r="BH1731" s="176">
        <v>25.23</v>
      </c>
    </row>
    <row r="1732" spans="1:60" s="176" customFormat="1" x14ac:dyDescent="0.2">
      <c r="A1732" s="617">
        <v>2</v>
      </c>
      <c r="B1732" s="596" t="s">
        <v>199</v>
      </c>
      <c r="C1732" s="596"/>
      <c r="D1732" s="628">
        <f t="shared" si="30"/>
        <v>96.37</v>
      </c>
      <c r="E1732" s="641">
        <f t="shared" ref="E1732:BA1732" si="32">SUM(E1733:E1736)</f>
        <v>0.02</v>
      </c>
      <c r="F1732" s="641"/>
      <c r="G1732" s="641"/>
      <c r="H1732" s="641">
        <f t="shared" si="32"/>
        <v>10.96</v>
      </c>
      <c r="I1732" s="641">
        <f t="shared" si="32"/>
        <v>8.81</v>
      </c>
      <c r="J1732" s="641">
        <f t="shared" si="32"/>
        <v>0</v>
      </c>
      <c r="K1732" s="641"/>
      <c r="L1732" s="641">
        <f t="shared" si="32"/>
        <v>73.73</v>
      </c>
      <c r="M1732" s="641">
        <f t="shared" si="32"/>
        <v>0</v>
      </c>
      <c r="N1732" s="641"/>
      <c r="O1732" s="641"/>
      <c r="P1732" s="641">
        <f t="shared" si="32"/>
        <v>0</v>
      </c>
      <c r="Q1732" s="641"/>
      <c r="R1732" s="641"/>
      <c r="S1732" s="641"/>
      <c r="T1732" s="641"/>
      <c r="U1732" s="641"/>
      <c r="V1732" s="641">
        <f t="shared" si="32"/>
        <v>0</v>
      </c>
      <c r="W1732" s="641"/>
      <c r="X1732" s="641">
        <f t="shared" si="32"/>
        <v>0</v>
      </c>
      <c r="Y1732" s="641">
        <f t="shared" si="32"/>
        <v>0</v>
      </c>
      <c r="Z1732" s="641">
        <f t="shared" si="32"/>
        <v>0</v>
      </c>
      <c r="AA1732" s="641">
        <f t="shared" si="32"/>
        <v>0</v>
      </c>
      <c r="AB1732" s="641">
        <f t="shared" si="32"/>
        <v>0</v>
      </c>
      <c r="AC1732" s="641">
        <f t="shared" si="32"/>
        <v>0</v>
      </c>
      <c r="AD1732" s="641">
        <f t="shared" si="32"/>
        <v>0</v>
      </c>
      <c r="AE1732" s="641">
        <f t="shared" si="32"/>
        <v>0</v>
      </c>
      <c r="AF1732" s="641">
        <f t="shared" si="32"/>
        <v>0</v>
      </c>
      <c r="AG1732" s="641">
        <f t="shared" si="32"/>
        <v>0</v>
      </c>
      <c r="AH1732" s="641">
        <f t="shared" si="32"/>
        <v>0</v>
      </c>
      <c r="AI1732" s="641">
        <f t="shared" si="32"/>
        <v>0</v>
      </c>
      <c r="AJ1732" s="641"/>
      <c r="AK1732" s="641"/>
      <c r="AL1732" s="641"/>
      <c r="AM1732" s="641">
        <f t="shared" si="32"/>
        <v>0</v>
      </c>
      <c r="AN1732" s="641">
        <f t="shared" si="32"/>
        <v>0</v>
      </c>
      <c r="AO1732" s="641">
        <f t="shared" si="32"/>
        <v>0</v>
      </c>
      <c r="AP1732" s="641">
        <f t="shared" si="32"/>
        <v>0</v>
      </c>
      <c r="AQ1732" s="641"/>
      <c r="AR1732" s="641"/>
      <c r="AS1732" s="641">
        <f t="shared" si="32"/>
        <v>0</v>
      </c>
      <c r="AT1732" s="641"/>
      <c r="AU1732" s="641"/>
      <c r="AV1732" s="641"/>
      <c r="AW1732" s="641">
        <f t="shared" si="32"/>
        <v>0</v>
      </c>
      <c r="AX1732" s="641">
        <f t="shared" si="32"/>
        <v>0</v>
      </c>
      <c r="AY1732" s="641">
        <f t="shared" si="32"/>
        <v>0.63</v>
      </c>
      <c r="AZ1732" s="641"/>
      <c r="BA1732" s="641">
        <f t="shared" si="32"/>
        <v>2.2200000000000002</v>
      </c>
      <c r="BB1732" s="641"/>
      <c r="BC1732" s="641"/>
      <c r="BD1732" s="607"/>
      <c r="BE1732" s="649"/>
      <c r="BF1732" s="650"/>
      <c r="BG1732" s="571"/>
    </row>
    <row r="1733" spans="1:60" s="176" customFormat="1" x14ac:dyDescent="0.2">
      <c r="A1733" s="621" t="s">
        <v>1261</v>
      </c>
      <c r="B1733" s="610" t="s">
        <v>3573</v>
      </c>
      <c r="C1733" s="610"/>
      <c r="D1733" s="679">
        <f t="shared" si="30"/>
        <v>0.63</v>
      </c>
      <c r="E1733" s="587"/>
      <c r="F1733" s="587"/>
      <c r="G1733" s="587"/>
      <c r="H1733" s="590"/>
      <c r="I1733" s="655"/>
      <c r="J1733" s="605"/>
      <c r="K1733" s="605"/>
      <c r="L1733" s="590"/>
      <c r="M1733" s="605"/>
      <c r="N1733" s="605"/>
      <c r="O1733" s="605"/>
      <c r="P1733" s="606"/>
      <c r="Q1733" s="606"/>
      <c r="R1733" s="606"/>
      <c r="S1733" s="606"/>
      <c r="T1733" s="606"/>
      <c r="U1733" s="606"/>
      <c r="V1733" s="606"/>
      <c r="W1733" s="606"/>
      <c r="X1733" s="592">
        <f t="shared" si="28"/>
        <v>0</v>
      </c>
      <c r="Y1733" s="606"/>
      <c r="Z1733" s="606"/>
      <c r="AA1733" s="606"/>
      <c r="AB1733" s="606"/>
      <c r="AC1733" s="606"/>
      <c r="AD1733" s="606"/>
      <c r="AE1733" s="606"/>
      <c r="AF1733" s="606"/>
      <c r="AG1733" s="606"/>
      <c r="AH1733" s="606"/>
      <c r="AI1733" s="606"/>
      <c r="AJ1733" s="606"/>
      <c r="AK1733" s="606"/>
      <c r="AL1733" s="606"/>
      <c r="AM1733" s="606"/>
      <c r="AN1733" s="606"/>
      <c r="AO1733" s="606"/>
      <c r="AP1733" s="606"/>
      <c r="AQ1733" s="606"/>
      <c r="AR1733" s="606"/>
      <c r="AS1733" s="606"/>
      <c r="AT1733" s="606"/>
      <c r="AU1733" s="606"/>
      <c r="AV1733" s="606"/>
      <c r="AW1733" s="606"/>
      <c r="AX1733" s="606"/>
      <c r="AY1733" s="606">
        <v>0.63</v>
      </c>
      <c r="AZ1733" s="606"/>
      <c r="BA1733" s="588"/>
      <c r="BB1733" s="588"/>
      <c r="BC1733" s="588"/>
      <c r="BD1733" s="614" t="s">
        <v>3401</v>
      </c>
      <c r="BE1733" s="649" t="s">
        <v>3574</v>
      </c>
      <c r="BF1733" s="664" t="s">
        <v>200</v>
      </c>
      <c r="BG1733" s="571"/>
      <c r="BH1733" s="176">
        <v>1</v>
      </c>
    </row>
    <row r="1734" spans="1:60" s="625" customFormat="1" x14ac:dyDescent="0.2">
      <c r="A1734" s="621" t="s">
        <v>196</v>
      </c>
      <c r="B1734" s="610" t="s">
        <v>199</v>
      </c>
      <c r="C1734" s="610"/>
      <c r="D1734" s="679">
        <f t="shared" si="30"/>
        <v>0.3</v>
      </c>
      <c r="E1734" s="587"/>
      <c r="F1734" s="587"/>
      <c r="G1734" s="587"/>
      <c r="H1734" s="590">
        <v>0.3</v>
      </c>
      <c r="I1734" s="655"/>
      <c r="J1734" s="605"/>
      <c r="K1734" s="605"/>
      <c r="L1734" s="590"/>
      <c r="M1734" s="605"/>
      <c r="N1734" s="605"/>
      <c r="O1734" s="605"/>
      <c r="P1734" s="606"/>
      <c r="Q1734" s="606"/>
      <c r="R1734" s="606"/>
      <c r="S1734" s="606"/>
      <c r="T1734" s="606"/>
      <c r="U1734" s="606"/>
      <c r="V1734" s="606"/>
      <c r="W1734" s="606"/>
      <c r="X1734" s="592"/>
      <c r="Y1734" s="606"/>
      <c r="Z1734" s="606"/>
      <c r="AA1734" s="606"/>
      <c r="AB1734" s="606"/>
      <c r="AC1734" s="606"/>
      <c r="AD1734" s="606"/>
      <c r="AE1734" s="606"/>
      <c r="AF1734" s="606"/>
      <c r="AG1734" s="606"/>
      <c r="AH1734" s="606"/>
      <c r="AI1734" s="606"/>
      <c r="AJ1734" s="606"/>
      <c r="AK1734" s="606"/>
      <c r="AL1734" s="606"/>
      <c r="AM1734" s="606"/>
      <c r="AN1734" s="606"/>
      <c r="AO1734" s="606"/>
      <c r="AP1734" s="606"/>
      <c r="AQ1734" s="606"/>
      <c r="AR1734" s="606"/>
      <c r="AS1734" s="606"/>
      <c r="AT1734" s="606"/>
      <c r="AU1734" s="606"/>
      <c r="AV1734" s="606"/>
      <c r="AW1734" s="606"/>
      <c r="AX1734" s="606"/>
      <c r="AY1734" s="606"/>
      <c r="AZ1734" s="606"/>
      <c r="BA1734" s="588"/>
      <c r="BB1734" s="588"/>
      <c r="BC1734" s="588"/>
      <c r="BD1734" s="614" t="s">
        <v>3343</v>
      </c>
      <c r="BE1734" s="649" t="s">
        <v>3575</v>
      </c>
      <c r="BF1734" s="664"/>
      <c r="BG1734" s="571"/>
      <c r="BH1734" s="625">
        <v>7</v>
      </c>
    </row>
    <row r="1735" spans="1:60" s="625" customFormat="1" x14ac:dyDescent="0.2">
      <c r="A1735" s="621" t="s">
        <v>2000</v>
      </c>
      <c r="B1735" s="610" t="s">
        <v>3576</v>
      </c>
      <c r="C1735" s="610"/>
      <c r="D1735" s="679">
        <f t="shared" si="30"/>
        <v>70</v>
      </c>
      <c r="E1735" s="587"/>
      <c r="F1735" s="587"/>
      <c r="G1735" s="587"/>
      <c r="H1735" s="590"/>
      <c r="I1735" s="655"/>
      <c r="J1735" s="605"/>
      <c r="K1735" s="605"/>
      <c r="L1735" s="590">
        <v>70</v>
      </c>
      <c r="M1735" s="605"/>
      <c r="N1735" s="605"/>
      <c r="O1735" s="605"/>
      <c r="P1735" s="606"/>
      <c r="Q1735" s="606"/>
      <c r="R1735" s="606"/>
      <c r="S1735" s="606"/>
      <c r="T1735" s="606"/>
      <c r="U1735" s="606"/>
      <c r="V1735" s="606"/>
      <c r="W1735" s="606"/>
      <c r="X1735" s="592"/>
      <c r="Y1735" s="606"/>
      <c r="Z1735" s="606"/>
      <c r="AA1735" s="606"/>
      <c r="AB1735" s="606"/>
      <c r="AC1735" s="606"/>
      <c r="AD1735" s="606"/>
      <c r="AE1735" s="606"/>
      <c r="AF1735" s="606"/>
      <c r="AG1735" s="606"/>
      <c r="AH1735" s="606"/>
      <c r="AI1735" s="606"/>
      <c r="AJ1735" s="606"/>
      <c r="AK1735" s="606"/>
      <c r="AL1735" s="606"/>
      <c r="AM1735" s="606"/>
      <c r="AN1735" s="606"/>
      <c r="AO1735" s="606"/>
      <c r="AP1735" s="606"/>
      <c r="AQ1735" s="606"/>
      <c r="AR1735" s="606"/>
      <c r="AS1735" s="606"/>
      <c r="AT1735" s="606"/>
      <c r="AU1735" s="606"/>
      <c r="AV1735" s="606"/>
      <c r="AW1735" s="606"/>
      <c r="AX1735" s="606"/>
      <c r="AY1735" s="606"/>
      <c r="AZ1735" s="606"/>
      <c r="BA1735" s="588"/>
      <c r="BB1735" s="588"/>
      <c r="BC1735" s="588"/>
      <c r="BD1735" s="614" t="s">
        <v>3374</v>
      </c>
      <c r="BE1735" s="649"/>
      <c r="BF1735" s="664"/>
      <c r="BG1735" s="571"/>
      <c r="BH1735" s="625">
        <f>BH1731-BH1733-BH1734</f>
        <v>17.23</v>
      </c>
    </row>
    <row r="1736" spans="1:60" s="625" customFormat="1" ht="32" x14ac:dyDescent="0.2">
      <c r="A1736" s="621" t="s">
        <v>774</v>
      </c>
      <c r="B1736" s="610" t="s">
        <v>199</v>
      </c>
      <c r="C1736" s="610"/>
      <c r="D1736" s="679">
        <f t="shared" si="30"/>
        <v>25.44</v>
      </c>
      <c r="E1736" s="653">
        <v>0.02</v>
      </c>
      <c r="F1736" s="653"/>
      <c r="G1736" s="653"/>
      <c r="H1736" s="653">
        <v>10.66</v>
      </c>
      <c r="I1736" s="654">
        <v>8.81</v>
      </c>
      <c r="J1736" s="703">
        <v>0</v>
      </c>
      <c r="K1736" s="703"/>
      <c r="L1736" s="653">
        <v>3.73</v>
      </c>
      <c r="M1736" s="703">
        <v>0</v>
      </c>
      <c r="N1736" s="703"/>
      <c r="O1736" s="703"/>
      <c r="P1736" s="703">
        <v>0</v>
      </c>
      <c r="Q1736" s="703"/>
      <c r="R1736" s="703"/>
      <c r="S1736" s="703"/>
      <c r="T1736" s="703"/>
      <c r="U1736" s="703"/>
      <c r="V1736" s="703">
        <v>0</v>
      </c>
      <c r="W1736" s="703"/>
      <c r="X1736" s="592">
        <f t="shared" si="28"/>
        <v>0</v>
      </c>
      <c r="Y1736" s="703">
        <v>0</v>
      </c>
      <c r="Z1736" s="703">
        <v>0</v>
      </c>
      <c r="AA1736" s="703">
        <v>0</v>
      </c>
      <c r="AB1736" s="703">
        <v>0</v>
      </c>
      <c r="AC1736" s="703">
        <v>0</v>
      </c>
      <c r="AD1736" s="703">
        <v>0</v>
      </c>
      <c r="AE1736" s="703">
        <v>0</v>
      </c>
      <c r="AF1736" s="703">
        <v>0</v>
      </c>
      <c r="AG1736" s="703">
        <v>0</v>
      </c>
      <c r="AH1736" s="703">
        <v>0</v>
      </c>
      <c r="AI1736" s="703">
        <v>0</v>
      </c>
      <c r="AJ1736" s="703"/>
      <c r="AK1736" s="703"/>
      <c r="AL1736" s="703"/>
      <c r="AM1736" s="703">
        <v>0</v>
      </c>
      <c r="AN1736" s="703">
        <v>0</v>
      </c>
      <c r="AO1736" s="703">
        <v>0</v>
      </c>
      <c r="AP1736" s="703">
        <v>0</v>
      </c>
      <c r="AQ1736" s="703"/>
      <c r="AR1736" s="703"/>
      <c r="AS1736" s="703">
        <v>0</v>
      </c>
      <c r="AT1736" s="703"/>
      <c r="AU1736" s="703"/>
      <c r="AV1736" s="703"/>
      <c r="AW1736" s="703">
        <v>0</v>
      </c>
      <c r="AX1736" s="703">
        <v>0</v>
      </c>
      <c r="AY1736" s="703">
        <v>0</v>
      </c>
      <c r="AZ1736" s="703"/>
      <c r="BA1736" s="654">
        <v>2.2200000000000002</v>
      </c>
      <c r="BB1736" s="654"/>
      <c r="BC1736" s="654"/>
      <c r="BD1736" s="648" t="s">
        <v>2138</v>
      </c>
      <c r="BE1736" s="657"/>
      <c r="BF1736" s="664" t="s">
        <v>200</v>
      </c>
      <c r="BG1736" s="571"/>
    </row>
    <row r="1737" spans="1:60" s="176" customFormat="1" ht="32" x14ac:dyDescent="0.2">
      <c r="A1737" s="617">
        <v>3</v>
      </c>
      <c r="B1737" s="618" t="s">
        <v>3577</v>
      </c>
      <c r="C1737" s="618"/>
      <c r="D1737" s="628">
        <f t="shared" si="30"/>
        <v>25.23</v>
      </c>
      <c r="E1737" s="641">
        <f>SUM(E1738:E1743)</f>
        <v>0.13</v>
      </c>
      <c r="F1737" s="641"/>
      <c r="G1737" s="641"/>
      <c r="H1737" s="641">
        <f t="shared" ref="H1737:BA1737" si="33">SUM(H1738:H1743)</f>
        <v>5.85</v>
      </c>
      <c r="I1737" s="641">
        <f t="shared" si="33"/>
        <v>6</v>
      </c>
      <c r="J1737" s="641">
        <f t="shared" si="33"/>
        <v>0</v>
      </c>
      <c r="K1737" s="641"/>
      <c r="L1737" s="641">
        <f t="shared" si="33"/>
        <v>6</v>
      </c>
      <c r="M1737" s="641">
        <f t="shared" si="33"/>
        <v>0</v>
      </c>
      <c r="N1737" s="641"/>
      <c r="O1737" s="641"/>
      <c r="P1737" s="641">
        <f t="shared" si="33"/>
        <v>0</v>
      </c>
      <c r="Q1737" s="641"/>
      <c r="R1737" s="641"/>
      <c r="S1737" s="641"/>
      <c r="T1737" s="641"/>
      <c r="U1737" s="641"/>
      <c r="V1737" s="641">
        <f t="shared" si="33"/>
        <v>0</v>
      </c>
      <c r="W1737" s="641"/>
      <c r="X1737" s="641">
        <f t="shared" si="33"/>
        <v>0</v>
      </c>
      <c r="Y1737" s="641">
        <f t="shared" si="33"/>
        <v>0</v>
      </c>
      <c r="Z1737" s="641">
        <f t="shared" si="33"/>
        <v>0</v>
      </c>
      <c r="AA1737" s="641">
        <f t="shared" si="33"/>
        <v>0</v>
      </c>
      <c r="AB1737" s="641">
        <f t="shared" si="33"/>
        <v>0</v>
      </c>
      <c r="AC1737" s="641">
        <f t="shared" si="33"/>
        <v>0</v>
      </c>
      <c r="AD1737" s="641">
        <f t="shared" si="33"/>
        <v>0</v>
      </c>
      <c r="AE1737" s="641">
        <f t="shared" si="33"/>
        <v>0</v>
      </c>
      <c r="AF1737" s="641">
        <f t="shared" si="33"/>
        <v>0</v>
      </c>
      <c r="AG1737" s="641">
        <f t="shared" si="33"/>
        <v>0</v>
      </c>
      <c r="AH1737" s="641">
        <f t="shared" si="33"/>
        <v>0</v>
      </c>
      <c r="AI1737" s="641">
        <f t="shared" si="33"/>
        <v>0</v>
      </c>
      <c r="AJ1737" s="641"/>
      <c r="AK1737" s="641"/>
      <c r="AL1737" s="641"/>
      <c r="AM1737" s="641">
        <f t="shared" si="33"/>
        <v>0</v>
      </c>
      <c r="AN1737" s="641">
        <f t="shared" si="33"/>
        <v>0</v>
      </c>
      <c r="AO1737" s="641">
        <f t="shared" si="33"/>
        <v>0</v>
      </c>
      <c r="AP1737" s="641">
        <f t="shared" si="33"/>
        <v>0</v>
      </c>
      <c r="AQ1737" s="641"/>
      <c r="AR1737" s="641"/>
      <c r="AS1737" s="641">
        <f t="shared" si="33"/>
        <v>0</v>
      </c>
      <c r="AT1737" s="641"/>
      <c r="AU1737" s="641"/>
      <c r="AV1737" s="641"/>
      <c r="AW1737" s="641">
        <f t="shared" si="33"/>
        <v>0</v>
      </c>
      <c r="AX1737" s="641">
        <f t="shared" si="33"/>
        <v>0</v>
      </c>
      <c r="AY1737" s="641">
        <f t="shared" si="33"/>
        <v>0</v>
      </c>
      <c r="AZ1737" s="641"/>
      <c r="BA1737" s="641">
        <f t="shared" si="33"/>
        <v>7.25</v>
      </c>
      <c r="BB1737" s="641"/>
      <c r="BC1737" s="641"/>
      <c r="BD1737" s="607"/>
      <c r="BE1737" s="649"/>
      <c r="BF1737" s="650"/>
      <c r="BG1737" s="571"/>
    </row>
    <row r="1738" spans="1:60" s="176" customFormat="1" x14ac:dyDescent="0.2">
      <c r="A1738" s="621" t="s">
        <v>2259</v>
      </c>
      <c r="B1738" s="610" t="s">
        <v>3578</v>
      </c>
      <c r="C1738" s="610"/>
      <c r="D1738" s="602">
        <f t="shared" si="30"/>
        <v>0.25</v>
      </c>
      <c r="E1738" s="587"/>
      <c r="F1738" s="587"/>
      <c r="G1738" s="587"/>
      <c r="H1738" s="676">
        <v>0.25</v>
      </c>
      <c r="I1738" s="588"/>
      <c r="J1738" s="605"/>
      <c r="K1738" s="605"/>
      <c r="L1738" s="676"/>
      <c r="M1738" s="677"/>
      <c r="N1738" s="677"/>
      <c r="O1738" s="677"/>
      <c r="P1738" s="606"/>
      <c r="Q1738" s="606"/>
      <c r="R1738" s="606"/>
      <c r="S1738" s="606"/>
      <c r="T1738" s="606"/>
      <c r="U1738" s="606"/>
      <c r="V1738" s="606"/>
      <c r="W1738" s="606"/>
      <c r="X1738" s="592">
        <f t="shared" si="28"/>
        <v>0</v>
      </c>
      <c r="Y1738" s="606"/>
      <c r="Z1738" s="606"/>
      <c r="AA1738" s="606"/>
      <c r="AB1738" s="606"/>
      <c r="AC1738" s="606"/>
      <c r="AD1738" s="606"/>
      <c r="AE1738" s="606"/>
      <c r="AF1738" s="606"/>
      <c r="AG1738" s="606"/>
      <c r="AH1738" s="606"/>
      <c r="AI1738" s="606"/>
      <c r="AJ1738" s="606"/>
      <c r="AK1738" s="606"/>
      <c r="AL1738" s="606"/>
      <c r="AM1738" s="606"/>
      <c r="AN1738" s="606"/>
      <c r="AO1738" s="606"/>
      <c r="AP1738" s="606"/>
      <c r="AQ1738" s="606"/>
      <c r="AR1738" s="606"/>
      <c r="AS1738" s="606"/>
      <c r="AT1738" s="606"/>
      <c r="AU1738" s="606"/>
      <c r="AV1738" s="606"/>
      <c r="AW1738" s="606"/>
      <c r="AX1738" s="606"/>
      <c r="AY1738" s="606"/>
      <c r="AZ1738" s="606"/>
      <c r="BA1738" s="588"/>
      <c r="BB1738" s="588"/>
      <c r="BC1738" s="588"/>
      <c r="BD1738" s="678" t="s">
        <v>3433</v>
      </c>
      <c r="BE1738" s="657" t="s">
        <v>3579</v>
      </c>
      <c r="BF1738" s="615" t="s">
        <v>268</v>
      </c>
      <c r="BG1738" s="571"/>
    </row>
    <row r="1739" spans="1:60" s="176" customFormat="1" x14ac:dyDescent="0.2">
      <c r="A1739" s="621" t="s">
        <v>2264</v>
      </c>
      <c r="B1739" s="665" t="s">
        <v>3580</v>
      </c>
      <c r="C1739" s="665"/>
      <c r="D1739" s="602">
        <f t="shared" si="30"/>
        <v>0.48</v>
      </c>
      <c r="E1739" s="587">
        <v>0.13</v>
      </c>
      <c r="F1739" s="587"/>
      <c r="G1739" s="587"/>
      <c r="H1739" s="587">
        <v>0.1</v>
      </c>
      <c r="I1739" s="588"/>
      <c r="J1739" s="605"/>
      <c r="K1739" s="605"/>
      <c r="L1739" s="590"/>
      <c r="M1739" s="605"/>
      <c r="N1739" s="605"/>
      <c r="O1739" s="605"/>
      <c r="P1739" s="606"/>
      <c r="Q1739" s="606"/>
      <c r="R1739" s="606"/>
      <c r="S1739" s="606"/>
      <c r="T1739" s="606"/>
      <c r="U1739" s="606"/>
      <c r="V1739" s="606"/>
      <c r="W1739" s="606"/>
      <c r="X1739" s="592">
        <f t="shared" si="28"/>
        <v>0</v>
      </c>
      <c r="Y1739" s="606"/>
      <c r="Z1739" s="606"/>
      <c r="AA1739" s="606"/>
      <c r="AB1739" s="606"/>
      <c r="AC1739" s="606"/>
      <c r="AD1739" s="606"/>
      <c r="AE1739" s="606"/>
      <c r="AF1739" s="606"/>
      <c r="AG1739" s="606"/>
      <c r="AH1739" s="606"/>
      <c r="AI1739" s="606"/>
      <c r="AJ1739" s="606"/>
      <c r="AK1739" s="606"/>
      <c r="AL1739" s="606"/>
      <c r="AM1739" s="606"/>
      <c r="AN1739" s="606"/>
      <c r="AO1739" s="606"/>
      <c r="AP1739" s="606"/>
      <c r="AQ1739" s="606"/>
      <c r="AR1739" s="606"/>
      <c r="AS1739" s="606"/>
      <c r="AT1739" s="606"/>
      <c r="AU1739" s="606"/>
      <c r="AV1739" s="606"/>
      <c r="AW1739" s="606"/>
      <c r="AX1739" s="606"/>
      <c r="AY1739" s="606"/>
      <c r="AZ1739" s="606"/>
      <c r="BA1739" s="588">
        <v>0.25</v>
      </c>
      <c r="BB1739" s="588"/>
      <c r="BC1739" s="588"/>
      <c r="BD1739" s="614" t="s">
        <v>3412</v>
      </c>
      <c r="BE1739" s="657" t="s">
        <v>3581</v>
      </c>
      <c r="BF1739" s="609" t="s">
        <v>268</v>
      </c>
      <c r="BG1739" s="571"/>
    </row>
    <row r="1740" spans="1:60" s="176" customFormat="1" x14ac:dyDescent="0.2">
      <c r="A1740" s="621" t="s">
        <v>2269</v>
      </c>
      <c r="B1740" s="632" t="s">
        <v>3582</v>
      </c>
      <c r="C1740" s="632"/>
      <c r="D1740" s="602">
        <f t="shared" si="30"/>
        <v>5</v>
      </c>
      <c r="E1740" s="587"/>
      <c r="F1740" s="587"/>
      <c r="G1740" s="587"/>
      <c r="H1740" s="587"/>
      <c r="I1740" s="588"/>
      <c r="J1740" s="605"/>
      <c r="K1740" s="605"/>
      <c r="L1740" s="590"/>
      <c r="M1740" s="605"/>
      <c r="N1740" s="605"/>
      <c r="O1740" s="605"/>
      <c r="P1740" s="606"/>
      <c r="Q1740" s="606"/>
      <c r="R1740" s="606"/>
      <c r="S1740" s="606"/>
      <c r="T1740" s="606"/>
      <c r="U1740" s="606"/>
      <c r="V1740" s="606"/>
      <c r="W1740" s="606"/>
      <c r="X1740" s="592">
        <f t="shared" si="28"/>
        <v>0</v>
      </c>
      <c r="Y1740" s="606"/>
      <c r="Z1740" s="606"/>
      <c r="AA1740" s="606"/>
      <c r="AB1740" s="606"/>
      <c r="AC1740" s="606"/>
      <c r="AD1740" s="606"/>
      <c r="AE1740" s="606"/>
      <c r="AF1740" s="606"/>
      <c r="AG1740" s="606"/>
      <c r="AH1740" s="606"/>
      <c r="AI1740" s="606"/>
      <c r="AJ1740" s="606"/>
      <c r="AK1740" s="606"/>
      <c r="AL1740" s="606"/>
      <c r="AM1740" s="606"/>
      <c r="AN1740" s="606"/>
      <c r="AO1740" s="606"/>
      <c r="AP1740" s="606"/>
      <c r="AQ1740" s="606"/>
      <c r="AR1740" s="606"/>
      <c r="AS1740" s="606"/>
      <c r="AT1740" s="606"/>
      <c r="AU1740" s="606"/>
      <c r="AV1740" s="606"/>
      <c r="AW1740" s="606"/>
      <c r="AX1740" s="606"/>
      <c r="AY1740" s="606"/>
      <c r="AZ1740" s="606"/>
      <c r="BA1740" s="652">
        <v>5</v>
      </c>
      <c r="BB1740" s="652"/>
      <c r="BC1740" s="652"/>
      <c r="BD1740" s="607" t="s">
        <v>3361</v>
      </c>
      <c r="BE1740" s="649"/>
      <c r="BF1740" s="650" t="s">
        <v>268</v>
      </c>
      <c r="BG1740" s="571"/>
    </row>
    <row r="1741" spans="1:60" s="176" customFormat="1" ht="32" x14ac:dyDescent="0.2">
      <c r="A1741" s="621" t="s">
        <v>2288</v>
      </c>
      <c r="B1741" s="704" t="s">
        <v>1911</v>
      </c>
      <c r="C1741" s="704"/>
      <c r="D1741" s="602">
        <f t="shared" si="30"/>
        <v>17.5</v>
      </c>
      <c r="E1741" s="659">
        <v>0</v>
      </c>
      <c r="F1741" s="659"/>
      <c r="G1741" s="659"/>
      <c r="H1741" s="659">
        <v>5</v>
      </c>
      <c r="I1741" s="652">
        <v>6</v>
      </c>
      <c r="J1741" s="623">
        <v>0</v>
      </c>
      <c r="K1741" s="623"/>
      <c r="L1741" s="659">
        <v>6</v>
      </c>
      <c r="M1741" s="661">
        <v>0</v>
      </c>
      <c r="N1741" s="661"/>
      <c r="O1741" s="661"/>
      <c r="P1741" s="661">
        <v>0</v>
      </c>
      <c r="Q1741" s="661"/>
      <c r="R1741" s="661"/>
      <c r="S1741" s="661"/>
      <c r="T1741" s="661"/>
      <c r="U1741" s="661"/>
      <c r="V1741" s="661">
        <v>0</v>
      </c>
      <c r="W1741" s="661"/>
      <c r="X1741" s="592">
        <f t="shared" si="28"/>
        <v>0</v>
      </c>
      <c r="Y1741" s="661">
        <v>0</v>
      </c>
      <c r="Z1741" s="661">
        <v>0</v>
      </c>
      <c r="AA1741" s="661">
        <v>0</v>
      </c>
      <c r="AB1741" s="661">
        <v>0</v>
      </c>
      <c r="AC1741" s="661">
        <v>0</v>
      </c>
      <c r="AD1741" s="661">
        <v>0</v>
      </c>
      <c r="AE1741" s="661">
        <v>0</v>
      </c>
      <c r="AF1741" s="661">
        <v>0</v>
      </c>
      <c r="AG1741" s="661">
        <v>0</v>
      </c>
      <c r="AH1741" s="661">
        <v>0</v>
      </c>
      <c r="AI1741" s="661">
        <v>0</v>
      </c>
      <c r="AJ1741" s="661"/>
      <c r="AK1741" s="661"/>
      <c r="AL1741" s="661"/>
      <c r="AM1741" s="661">
        <v>0</v>
      </c>
      <c r="AN1741" s="661">
        <v>0</v>
      </c>
      <c r="AO1741" s="661">
        <v>0</v>
      </c>
      <c r="AP1741" s="661">
        <v>0</v>
      </c>
      <c r="AQ1741" s="661"/>
      <c r="AR1741" s="661"/>
      <c r="AS1741" s="661">
        <v>0</v>
      </c>
      <c r="AT1741" s="661"/>
      <c r="AU1741" s="661"/>
      <c r="AV1741" s="661"/>
      <c r="AW1741" s="661">
        <v>0</v>
      </c>
      <c r="AX1741" s="661">
        <v>0</v>
      </c>
      <c r="AY1741" s="661">
        <v>0</v>
      </c>
      <c r="AZ1741" s="661"/>
      <c r="BA1741" s="652">
        <v>0.5</v>
      </c>
      <c r="BB1741" s="652"/>
      <c r="BC1741" s="652"/>
      <c r="BD1741" s="648" t="s">
        <v>2138</v>
      </c>
      <c r="BE1741" s="649" t="s">
        <v>3583</v>
      </c>
      <c r="BF1741" s="664"/>
      <c r="BG1741" s="571"/>
    </row>
    <row r="1742" spans="1:60" s="176" customFormat="1" ht="32" x14ac:dyDescent="0.2">
      <c r="A1742" s="621" t="s">
        <v>2304</v>
      </c>
      <c r="B1742" s="704" t="s">
        <v>771</v>
      </c>
      <c r="C1742" s="704"/>
      <c r="D1742" s="602">
        <f t="shared" si="30"/>
        <v>0.5</v>
      </c>
      <c r="E1742" s="659"/>
      <c r="F1742" s="659"/>
      <c r="G1742" s="659"/>
      <c r="H1742" s="659">
        <v>0.5</v>
      </c>
      <c r="I1742" s="660"/>
      <c r="J1742" s="623"/>
      <c r="K1742" s="623"/>
      <c r="L1742" s="659"/>
      <c r="M1742" s="661"/>
      <c r="N1742" s="661"/>
      <c r="O1742" s="661"/>
      <c r="P1742" s="661"/>
      <c r="Q1742" s="661"/>
      <c r="R1742" s="661"/>
      <c r="S1742" s="661"/>
      <c r="T1742" s="661"/>
      <c r="U1742" s="661"/>
      <c r="V1742" s="661"/>
      <c r="W1742" s="661"/>
      <c r="X1742" s="592"/>
      <c r="Y1742" s="661"/>
      <c r="Z1742" s="661"/>
      <c r="AA1742" s="661"/>
      <c r="AB1742" s="661"/>
      <c r="AC1742" s="661"/>
      <c r="AD1742" s="661"/>
      <c r="AE1742" s="661"/>
      <c r="AF1742" s="661"/>
      <c r="AG1742" s="661"/>
      <c r="AH1742" s="661"/>
      <c r="AI1742" s="661"/>
      <c r="AJ1742" s="661"/>
      <c r="AK1742" s="661"/>
      <c r="AL1742" s="661"/>
      <c r="AM1742" s="661"/>
      <c r="AN1742" s="661"/>
      <c r="AO1742" s="661"/>
      <c r="AP1742" s="661"/>
      <c r="AQ1742" s="661"/>
      <c r="AR1742" s="661"/>
      <c r="AS1742" s="661"/>
      <c r="AT1742" s="661"/>
      <c r="AU1742" s="661"/>
      <c r="AV1742" s="661"/>
      <c r="AW1742" s="661"/>
      <c r="AX1742" s="661"/>
      <c r="AY1742" s="661"/>
      <c r="AZ1742" s="661"/>
      <c r="BA1742" s="652"/>
      <c r="BB1742" s="652"/>
      <c r="BC1742" s="652"/>
      <c r="BD1742" s="648" t="s">
        <v>2138</v>
      </c>
      <c r="BE1742" s="649"/>
      <c r="BF1742" s="664"/>
      <c r="BG1742" s="571"/>
    </row>
    <row r="1743" spans="1:60" s="176" customFormat="1" x14ac:dyDescent="0.2">
      <c r="A1743" s="621" t="s">
        <v>2321</v>
      </c>
      <c r="B1743" s="704" t="s">
        <v>3584</v>
      </c>
      <c r="C1743" s="704"/>
      <c r="D1743" s="602">
        <f t="shared" si="30"/>
        <v>1.5</v>
      </c>
      <c r="E1743" s="659"/>
      <c r="F1743" s="659"/>
      <c r="G1743" s="659"/>
      <c r="H1743" s="659"/>
      <c r="I1743" s="660"/>
      <c r="J1743" s="623"/>
      <c r="K1743" s="623"/>
      <c r="L1743" s="659"/>
      <c r="M1743" s="661"/>
      <c r="N1743" s="661"/>
      <c r="O1743" s="661"/>
      <c r="P1743" s="661"/>
      <c r="Q1743" s="661"/>
      <c r="R1743" s="661"/>
      <c r="S1743" s="661"/>
      <c r="T1743" s="661"/>
      <c r="U1743" s="661"/>
      <c r="V1743" s="661"/>
      <c r="W1743" s="661"/>
      <c r="X1743" s="592"/>
      <c r="Y1743" s="661"/>
      <c r="Z1743" s="661"/>
      <c r="AA1743" s="661"/>
      <c r="AB1743" s="661"/>
      <c r="AC1743" s="661"/>
      <c r="AD1743" s="661"/>
      <c r="AE1743" s="661"/>
      <c r="AF1743" s="661"/>
      <c r="AG1743" s="661"/>
      <c r="AH1743" s="661"/>
      <c r="AI1743" s="661"/>
      <c r="AJ1743" s="661"/>
      <c r="AK1743" s="661"/>
      <c r="AL1743" s="661"/>
      <c r="AM1743" s="661"/>
      <c r="AN1743" s="661"/>
      <c r="AO1743" s="661"/>
      <c r="AP1743" s="661"/>
      <c r="AQ1743" s="661"/>
      <c r="AR1743" s="661"/>
      <c r="AS1743" s="661"/>
      <c r="AT1743" s="661"/>
      <c r="AU1743" s="661"/>
      <c r="AV1743" s="661"/>
      <c r="AW1743" s="661"/>
      <c r="AX1743" s="661"/>
      <c r="AY1743" s="661"/>
      <c r="AZ1743" s="661"/>
      <c r="BA1743" s="652">
        <v>1.5</v>
      </c>
      <c r="BB1743" s="652"/>
      <c r="BC1743" s="652"/>
      <c r="BD1743" s="607" t="s">
        <v>3389</v>
      </c>
      <c r="BE1743" s="649"/>
      <c r="BF1743" s="664"/>
      <c r="BG1743" s="571"/>
    </row>
    <row r="1744" spans="1:60" s="176" customFormat="1" ht="32" x14ac:dyDescent="0.2">
      <c r="A1744" s="617">
        <v>4</v>
      </c>
      <c r="B1744" s="618" t="s">
        <v>3585</v>
      </c>
      <c r="C1744" s="618"/>
      <c r="D1744" s="628">
        <f t="shared" si="30"/>
        <v>142.15</v>
      </c>
      <c r="E1744" s="641">
        <f t="shared" ref="E1744:BA1744" si="34">SUM(E1745:E1759)</f>
        <v>0</v>
      </c>
      <c r="F1744" s="641"/>
      <c r="G1744" s="641"/>
      <c r="H1744" s="641">
        <f t="shared" si="34"/>
        <v>2</v>
      </c>
      <c r="I1744" s="641">
        <f t="shared" si="34"/>
        <v>0.8</v>
      </c>
      <c r="J1744" s="641">
        <f t="shared" si="34"/>
        <v>0</v>
      </c>
      <c r="K1744" s="641"/>
      <c r="L1744" s="641">
        <f t="shared" si="34"/>
        <v>16.8</v>
      </c>
      <c r="M1744" s="641">
        <f t="shared" si="34"/>
        <v>0</v>
      </c>
      <c r="N1744" s="641"/>
      <c r="O1744" s="641"/>
      <c r="P1744" s="641">
        <f t="shared" si="34"/>
        <v>0</v>
      </c>
      <c r="Q1744" s="641"/>
      <c r="R1744" s="641"/>
      <c r="S1744" s="641"/>
      <c r="T1744" s="641"/>
      <c r="U1744" s="641"/>
      <c r="V1744" s="641">
        <f t="shared" si="34"/>
        <v>0</v>
      </c>
      <c r="W1744" s="641"/>
      <c r="X1744" s="641">
        <f t="shared" si="34"/>
        <v>0</v>
      </c>
      <c r="Y1744" s="641">
        <f t="shared" si="34"/>
        <v>0</v>
      </c>
      <c r="Z1744" s="641">
        <f t="shared" si="34"/>
        <v>0</v>
      </c>
      <c r="AA1744" s="641">
        <f t="shared" si="34"/>
        <v>0</v>
      </c>
      <c r="AB1744" s="641">
        <f t="shared" si="34"/>
        <v>0</v>
      </c>
      <c r="AC1744" s="641">
        <f t="shared" si="34"/>
        <v>0</v>
      </c>
      <c r="AD1744" s="641">
        <f t="shared" si="34"/>
        <v>0</v>
      </c>
      <c r="AE1744" s="641">
        <f t="shared" si="34"/>
        <v>0</v>
      </c>
      <c r="AF1744" s="641">
        <f t="shared" si="34"/>
        <v>0</v>
      </c>
      <c r="AG1744" s="641">
        <f t="shared" si="34"/>
        <v>0</v>
      </c>
      <c r="AH1744" s="641">
        <f t="shared" si="34"/>
        <v>0</v>
      </c>
      <c r="AI1744" s="641">
        <f t="shared" si="34"/>
        <v>0</v>
      </c>
      <c r="AJ1744" s="641"/>
      <c r="AK1744" s="641"/>
      <c r="AL1744" s="641"/>
      <c r="AM1744" s="641">
        <f t="shared" si="34"/>
        <v>0</v>
      </c>
      <c r="AN1744" s="641">
        <f t="shared" si="34"/>
        <v>0</v>
      </c>
      <c r="AO1744" s="641">
        <f t="shared" si="34"/>
        <v>0</v>
      </c>
      <c r="AP1744" s="641">
        <f t="shared" si="34"/>
        <v>0</v>
      </c>
      <c r="AQ1744" s="641"/>
      <c r="AR1744" s="641"/>
      <c r="AS1744" s="641">
        <f t="shared" si="34"/>
        <v>0</v>
      </c>
      <c r="AT1744" s="641"/>
      <c r="AU1744" s="641"/>
      <c r="AV1744" s="641"/>
      <c r="AW1744" s="641">
        <f t="shared" si="34"/>
        <v>0</v>
      </c>
      <c r="AX1744" s="641">
        <f t="shared" si="34"/>
        <v>11</v>
      </c>
      <c r="AY1744" s="641">
        <f t="shared" si="34"/>
        <v>0</v>
      </c>
      <c r="AZ1744" s="641"/>
      <c r="BA1744" s="641">
        <f t="shared" si="34"/>
        <v>111.55</v>
      </c>
      <c r="BB1744" s="641"/>
      <c r="BC1744" s="641"/>
      <c r="BD1744" s="607"/>
      <c r="BE1744" s="649"/>
      <c r="BF1744" s="650"/>
      <c r="BG1744" s="571"/>
    </row>
    <row r="1745" spans="1:74" s="176" customFormat="1" x14ac:dyDescent="0.2">
      <c r="A1745" s="621" t="s">
        <v>3457</v>
      </c>
      <c r="B1745" s="665" t="s">
        <v>3586</v>
      </c>
      <c r="C1745" s="665"/>
      <c r="D1745" s="602">
        <f t="shared" si="30"/>
        <v>2.8</v>
      </c>
      <c r="E1745" s="587"/>
      <c r="F1745" s="587"/>
      <c r="G1745" s="587"/>
      <c r="H1745" s="700">
        <v>2</v>
      </c>
      <c r="I1745" s="588">
        <v>0.8</v>
      </c>
      <c r="J1745" s="605"/>
      <c r="K1745" s="605"/>
      <c r="L1745" s="590"/>
      <c r="M1745" s="605"/>
      <c r="N1745" s="605"/>
      <c r="O1745" s="605"/>
      <c r="P1745" s="606"/>
      <c r="Q1745" s="606"/>
      <c r="R1745" s="606"/>
      <c r="S1745" s="606"/>
      <c r="T1745" s="606"/>
      <c r="U1745" s="606"/>
      <c r="V1745" s="606"/>
      <c r="W1745" s="606"/>
      <c r="X1745" s="592">
        <f t="shared" ref="X1745:X1759" si="35">SUM(Y1745:AI1745)</f>
        <v>0</v>
      </c>
      <c r="Y1745" s="606"/>
      <c r="Z1745" s="606"/>
      <c r="AA1745" s="606"/>
      <c r="AB1745" s="606"/>
      <c r="AC1745" s="606"/>
      <c r="AD1745" s="606"/>
      <c r="AE1745" s="606"/>
      <c r="AF1745" s="606"/>
      <c r="AG1745" s="606"/>
      <c r="AH1745" s="606"/>
      <c r="AI1745" s="606"/>
      <c r="AJ1745" s="606"/>
      <c r="AK1745" s="606"/>
      <c r="AL1745" s="606"/>
      <c r="AM1745" s="606"/>
      <c r="AN1745" s="606"/>
      <c r="AO1745" s="606"/>
      <c r="AP1745" s="606"/>
      <c r="AQ1745" s="606"/>
      <c r="AR1745" s="606"/>
      <c r="AS1745" s="606"/>
      <c r="AT1745" s="606"/>
      <c r="AU1745" s="606"/>
      <c r="AV1745" s="606"/>
      <c r="AW1745" s="606"/>
      <c r="AX1745" s="606"/>
      <c r="AY1745" s="606"/>
      <c r="AZ1745" s="606"/>
      <c r="BA1745" s="588"/>
      <c r="BB1745" s="588"/>
      <c r="BC1745" s="588"/>
      <c r="BD1745" s="614" t="s">
        <v>3498</v>
      </c>
      <c r="BE1745" s="649" t="s">
        <v>3587</v>
      </c>
      <c r="BF1745" s="609" t="s">
        <v>279</v>
      </c>
      <c r="BG1745" s="571"/>
    </row>
    <row r="1746" spans="1:74" s="176" customFormat="1" ht="32" x14ac:dyDescent="0.2">
      <c r="A1746" s="621" t="s">
        <v>3459</v>
      </c>
      <c r="B1746" s="647" t="s">
        <v>3588</v>
      </c>
      <c r="C1746" s="647"/>
      <c r="D1746" s="602">
        <f t="shared" si="30"/>
        <v>7.55</v>
      </c>
      <c r="E1746" s="587"/>
      <c r="F1746" s="587"/>
      <c r="G1746" s="587"/>
      <c r="H1746" s="623"/>
      <c r="I1746" s="614"/>
      <c r="J1746" s="623"/>
      <c r="K1746" s="623"/>
      <c r="L1746" s="623"/>
      <c r="M1746" s="605"/>
      <c r="N1746" s="605"/>
      <c r="O1746" s="605"/>
      <c r="P1746" s="606"/>
      <c r="Q1746" s="606"/>
      <c r="R1746" s="606"/>
      <c r="S1746" s="606"/>
      <c r="T1746" s="606"/>
      <c r="U1746" s="606"/>
      <c r="V1746" s="606"/>
      <c r="W1746" s="606"/>
      <c r="X1746" s="592"/>
      <c r="Y1746" s="606"/>
      <c r="Z1746" s="606"/>
      <c r="AA1746" s="606"/>
      <c r="AB1746" s="606"/>
      <c r="AC1746" s="606"/>
      <c r="AD1746" s="606"/>
      <c r="AE1746" s="606"/>
      <c r="AF1746" s="606"/>
      <c r="AG1746" s="606"/>
      <c r="AH1746" s="606"/>
      <c r="AI1746" s="606"/>
      <c r="AJ1746" s="606"/>
      <c r="AK1746" s="606"/>
      <c r="AL1746" s="606"/>
      <c r="AM1746" s="606"/>
      <c r="AN1746" s="606"/>
      <c r="AO1746" s="606"/>
      <c r="AP1746" s="606"/>
      <c r="AQ1746" s="606"/>
      <c r="AR1746" s="606"/>
      <c r="AS1746" s="606"/>
      <c r="AT1746" s="606"/>
      <c r="AU1746" s="606"/>
      <c r="AV1746" s="606"/>
      <c r="AW1746" s="606"/>
      <c r="AX1746" s="606"/>
      <c r="AY1746" s="606"/>
      <c r="AZ1746" s="606"/>
      <c r="BA1746" s="614">
        <v>7.55</v>
      </c>
      <c r="BB1746" s="614"/>
      <c r="BC1746" s="614"/>
      <c r="BD1746" s="614" t="s">
        <v>3367</v>
      </c>
      <c r="BE1746" s="649"/>
      <c r="BF1746" s="609"/>
      <c r="BG1746" s="571"/>
    </row>
    <row r="1747" spans="1:74" s="176" customFormat="1" ht="32" x14ac:dyDescent="0.2">
      <c r="A1747" s="621" t="s">
        <v>3589</v>
      </c>
      <c r="B1747" s="647" t="s">
        <v>3590</v>
      </c>
      <c r="C1747" s="647"/>
      <c r="D1747" s="602">
        <f t="shared" si="30"/>
        <v>3</v>
      </c>
      <c r="E1747" s="587"/>
      <c r="F1747" s="587"/>
      <c r="G1747" s="587"/>
      <c r="H1747" s="590"/>
      <c r="I1747" s="655"/>
      <c r="J1747" s="589"/>
      <c r="K1747" s="589"/>
      <c r="L1747" s="590"/>
      <c r="M1747" s="605"/>
      <c r="N1747" s="605"/>
      <c r="O1747" s="605"/>
      <c r="P1747" s="606"/>
      <c r="Q1747" s="606"/>
      <c r="R1747" s="606"/>
      <c r="S1747" s="606"/>
      <c r="T1747" s="606"/>
      <c r="U1747" s="606"/>
      <c r="V1747" s="606"/>
      <c r="W1747" s="606"/>
      <c r="X1747" s="592">
        <f t="shared" si="35"/>
        <v>0</v>
      </c>
      <c r="Y1747" s="606"/>
      <c r="Z1747" s="606"/>
      <c r="AA1747" s="606"/>
      <c r="AB1747" s="606"/>
      <c r="AC1747" s="606"/>
      <c r="AD1747" s="606"/>
      <c r="AE1747" s="606"/>
      <c r="AF1747" s="606"/>
      <c r="AG1747" s="606"/>
      <c r="AH1747" s="606"/>
      <c r="AI1747" s="606"/>
      <c r="AJ1747" s="606"/>
      <c r="AK1747" s="606"/>
      <c r="AL1747" s="606"/>
      <c r="AM1747" s="606"/>
      <c r="AN1747" s="606"/>
      <c r="AO1747" s="606"/>
      <c r="AP1747" s="606"/>
      <c r="AQ1747" s="606"/>
      <c r="AR1747" s="606"/>
      <c r="AS1747" s="606"/>
      <c r="AT1747" s="606"/>
      <c r="AU1747" s="606"/>
      <c r="AV1747" s="606"/>
      <c r="AW1747" s="606"/>
      <c r="AX1747" s="661">
        <v>3</v>
      </c>
      <c r="AY1747" s="606"/>
      <c r="AZ1747" s="606"/>
      <c r="BA1747" s="588"/>
      <c r="BB1747" s="588"/>
      <c r="BC1747" s="588"/>
      <c r="BD1747" s="614" t="s">
        <v>3384</v>
      </c>
      <c r="BE1747" s="649"/>
      <c r="BF1747" s="650" t="s">
        <v>279</v>
      </c>
      <c r="BG1747" s="571"/>
    </row>
    <row r="1748" spans="1:74" s="176" customFormat="1" ht="32" x14ac:dyDescent="0.2">
      <c r="A1748" s="621" t="s">
        <v>3591</v>
      </c>
      <c r="B1748" s="647" t="s">
        <v>3592</v>
      </c>
      <c r="C1748" s="647"/>
      <c r="D1748" s="602">
        <f t="shared" si="30"/>
        <v>2</v>
      </c>
      <c r="E1748" s="587"/>
      <c r="F1748" s="587"/>
      <c r="G1748" s="587"/>
      <c r="H1748" s="590"/>
      <c r="I1748" s="655"/>
      <c r="J1748" s="589"/>
      <c r="K1748" s="589"/>
      <c r="L1748" s="590"/>
      <c r="M1748" s="605"/>
      <c r="N1748" s="605"/>
      <c r="O1748" s="605"/>
      <c r="P1748" s="606"/>
      <c r="Q1748" s="606"/>
      <c r="R1748" s="606"/>
      <c r="S1748" s="606"/>
      <c r="T1748" s="606"/>
      <c r="U1748" s="606"/>
      <c r="V1748" s="606"/>
      <c r="W1748" s="606"/>
      <c r="X1748" s="592">
        <f t="shared" si="35"/>
        <v>0</v>
      </c>
      <c r="Y1748" s="606"/>
      <c r="Z1748" s="606"/>
      <c r="AA1748" s="606"/>
      <c r="AB1748" s="606"/>
      <c r="AC1748" s="606"/>
      <c r="AD1748" s="606"/>
      <c r="AE1748" s="606"/>
      <c r="AF1748" s="606"/>
      <c r="AG1748" s="606"/>
      <c r="AH1748" s="606"/>
      <c r="AI1748" s="606"/>
      <c r="AJ1748" s="606"/>
      <c r="AK1748" s="606"/>
      <c r="AL1748" s="606"/>
      <c r="AM1748" s="606"/>
      <c r="AN1748" s="606"/>
      <c r="AO1748" s="606"/>
      <c r="AP1748" s="606"/>
      <c r="AQ1748" s="606"/>
      <c r="AR1748" s="606"/>
      <c r="AS1748" s="606"/>
      <c r="AT1748" s="606"/>
      <c r="AU1748" s="606"/>
      <c r="AV1748" s="606"/>
      <c r="AW1748" s="606"/>
      <c r="AX1748" s="661">
        <v>2</v>
      </c>
      <c r="AY1748" s="606"/>
      <c r="AZ1748" s="606"/>
      <c r="BA1748" s="588"/>
      <c r="BB1748" s="588"/>
      <c r="BC1748" s="588"/>
      <c r="BD1748" s="614" t="s">
        <v>3384</v>
      </c>
      <c r="BE1748" s="649" t="s">
        <v>3593</v>
      </c>
      <c r="BF1748" s="650" t="s">
        <v>279</v>
      </c>
      <c r="BG1748" s="571"/>
    </row>
    <row r="1749" spans="1:74" s="176" customFormat="1" ht="32" x14ac:dyDescent="0.2">
      <c r="A1749" s="621" t="s">
        <v>3594</v>
      </c>
      <c r="B1749" s="647" t="s">
        <v>3595</v>
      </c>
      <c r="C1749" s="647"/>
      <c r="D1749" s="602">
        <f t="shared" si="30"/>
        <v>4</v>
      </c>
      <c r="E1749" s="587"/>
      <c r="F1749" s="587"/>
      <c r="G1749" s="587"/>
      <c r="H1749" s="587"/>
      <c r="I1749" s="588"/>
      <c r="J1749" s="605"/>
      <c r="K1749" s="605"/>
      <c r="L1749" s="590"/>
      <c r="M1749" s="605"/>
      <c r="N1749" s="605"/>
      <c r="O1749" s="605"/>
      <c r="P1749" s="606"/>
      <c r="Q1749" s="606"/>
      <c r="R1749" s="606"/>
      <c r="S1749" s="606"/>
      <c r="T1749" s="606"/>
      <c r="U1749" s="606"/>
      <c r="V1749" s="606"/>
      <c r="W1749" s="606"/>
      <c r="X1749" s="592">
        <f t="shared" si="35"/>
        <v>0</v>
      </c>
      <c r="Y1749" s="606"/>
      <c r="Z1749" s="606"/>
      <c r="AA1749" s="606"/>
      <c r="AB1749" s="606"/>
      <c r="AC1749" s="606"/>
      <c r="AD1749" s="606"/>
      <c r="AE1749" s="606"/>
      <c r="AF1749" s="606"/>
      <c r="AG1749" s="606"/>
      <c r="AH1749" s="606"/>
      <c r="AI1749" s="606"/>
      <c r="AJ1749" s="606"/>
      <c r="AK1749" s="606"/>
      <c r="AL1749" s="606"/>
      <c r="AM1749" s="606"/>
      <c r="AN1749" s="606"/>
      <c r="AO1749" s="606"/>
      <c r="AP1749" s="606"/>
      <c r="AQ1749" s="606"/>
      <c r="AR1749" s="606"/>
      <c r="AS1749" s="606"/>
      <c r="AT1749" s="606"/>
      <c r="AU1749" s="606"/>
      <c r="AV1749" s="606"/>
      <c r="AW1749" s="606"/>
      <c r="AX1749" s="661">
        <v>4</v>
      </c>
      <c r="AY1749" s="606"/>
      <c r="AZ1749" s="606"/>
      <c r="BA1749" s="588"/>
      <c r="BB1749" s="588"/>
      <c r="BC1749" s="588"/>
      <c r="BD1749" s="607" t="s">
        <v>3418</v>
      </c>
      <c r="BE1749" s="657" t="s">
        <v>3596</v>
      </c>
      <c r="BF1749" s="650" t="s">
        <v>279</v>
      </c>
      <c r="BG1749" s="571"/>
    </row>
    <row r="1750" spans="1:74" s="176" customFormat="1" x14ac:dyDescent="0.2">
      <c r="A1750" s="621" t="s">
        <v>3597</v>
      </c>
      <c r="B1750" s="647" t="s">
        <v>3598</v>
      </c>
      <c r="C1750" s="647"/>
      <c r="D1750" s="602">
        <f t="shared" si="30"/>
        <v>2</v>
      </c>
      <c r="E1750" s="587"/>
      <c r="F1750" s="587"/>
      <c r="G1750" s="587"/>
      <c r="H1750" s="587"/>
      <c r="I1750" s="588"/>
      <c r="J1750" s="605"/>
      <c r="K1750" s="605"/>
      <c r="L1750" s="590"/>
      <c r="M1750" s="605"/>
      <c r="N1750" s="605"/>
      <c r="O1750" s="605"/>
      <c r="P1750" s="606"/>
      <c r="Q1750" s="606"/>
      <c r="R1750" s="606"/>
      <c r="S1750" s="606"/>
      <c r="T1750" s="606"/>
      <c r="U1750" s="606"/>
      <c r="V1750" s="606"/>
      <c r="W1750" s="606"/>
      <c r="X1750" s="592"/>
      <c r="Y1750" s="606"/>
      <c r="Z1750" s="606"/>
      <c r="AA1750" s="606"/>
      <c r="AB1750" s="606"/>
      <c r="AC1750" s="606"/>
      <c r="AD1750" s="606"/>
      <c r="AE1750" s="606"/>
      <c r="AF1750" s="606"/>
      <c r="AG1750" s="606"/>
      <c r="AH1750" s="606"/>
      <c r="AI1750" s="606"/>
      <c r="AJ1750" s="606"/>
      <c r="AK1750" s="606"/>
      <c r="AL1750" s="606"/>
      <c r="AM1750" s="606"/>
      <c r="AN1750" s="606"/>
      <c r="AO1750" s="606"/>
      <c r="AP1750" s="606"/>
      <c r="AQ1750" s="606"/>
      <c r="AR1750" s="606"/>
      <c r="AS1750" s="606"/>
      <c r="AT1750" s="606"/>
      <c r="AU1750" s="606"/>
      <c r="AV1750" s="606"/>
      <c r="AW1750" s="606"/>
      <c r="AX1750" s="661">
        <v>2</v>
      </c>
      <c r="AY1750" s="606"/>
      <c r="AZ1750" s="606"/>
      <c r="BA1750" s="588"/>
      <c r="BB1750" s="588"/>
      <c r="BC1750" s="588"/>
      <c r="BD1750" s="607" t="s">
        <v>3367</v>
      </c>
      <c r="BE1750" s="657"/>
      <c r="BF1750" s="650"/>
      <c r="BG1750" s="571"/>
    </row>
    <row r="1751" spans="1:74" s="176" customFormat="1" x14ac:dyDescent="0.2">
      <c r="A1751" s="621" t="s">
        <v>3599</v>
      </c>
      <c r="B1751" s="647" t="s">
        <v>2943</v>
      </c>
      <c r="C1751" s="647"/>
      <c r="D1751" s="602">
        <f t="shared" si="30"/>
        <v>20</v>
      </c>
      <c r="E1751" s="587"/>
      <c r="F1751" s="587"/>
      <c r="G1751" s="587"/>
      <c r="H1751" s="587"/>
      <c r="I1751" s="588"/>
      <c r="J1751" s="605"/>
      <c r="K1751" s="605"/>
      <c r="L1751" s="590"/>
      <c r="M1751" s="605"/>
      <c r="N1751" s="605"/>
      <c r="O1751" s="605"/>
      <c r="P1751" s="606"/>
      <c r="Q1751" s="606"/>
      <c r="R1751" s="606"/>
      <c r="S1751" s="606"/>
      <c r="T1751" s="606"/>
      <c r="U1751" s="606"/>
      <c r="V1751" s="606"/>
      <c r="W1751" s="606"/>
      <c r="X1751" s="592"/>
      <c r="Y1751" s="606"/>
      <c r="Z1751" s="606"/>
      <c r="AA1751" s="606"/>
      <c r="AB1751" s="606"/>
      <c r="AC1751" s="606"/>
      <c r="AD1751" s="606"/>
      <c r="AE1751" s="606"/>
      <c r="AF1751" s="606"/>
      <c r="AG1751" s="606"/>
      <c r="AH1751" s="606"/>
      <c r="AI1751" s="606"/>
      <c r="AJ1751" s="606"/>
      <c r="AK1751" s="606"/>
      <c r="AL1751" s="606"/>
      <c r="AM1751" s="606"/>
      <c r="AN1751" s="606"/>
      <c r="AO1751" s="606"/>
      <c r="AP1751" s="606"/>
      <c r="AQ1751" s="606"/>
      <c r="AR1751" s="606"/>
      <c r="AS1751" s="606"/>
      <c r="AT1751" s="606"/>
      <c r="AU1751" s="606"/>
      <c r="AV1751" s="606"/>
      <c r="AW1751" s="606"/>
      <c r="AX1751" s="661"/>
      <c r="AY1751" s="606"/>
      <c r="AZ1751" s="606"/>
      <c r="BA1751" s="602">
        <v>20</v>
      </c>
      <c r="BB1751" s="602"/>
      <c r="BC1751" s="602"/>
      <c r="BD1751" s="614" t="s">
        <v>3389</v>
      </c>
      <c r="BE1751" s="657"/>
      <c r="BF1751" s="650"/>
      <c r="BG1751" s="571"/>
    </row>
    <row r="1752" spans="1:74" s="176" customFormat="1" x14ac:dyDescent="0.2">
      <c r="A1752" s="621" t="s">
        <v>3600</v>
      </c>
      <c r="B1752" s="647" t="s">
        <v>2943</v>
      </c>
      <c r="C1752" s="647"/>
      <c r="D1752" s="602">
        <f t="shared" si="30"/>
        <v>35</v>
      </c>
      <c r="E1752" s="587"/>
      <c r="F1752" s="587"/>
      <c r="G1752" s="587"/>
      <c r="H1752" s="587"/>
      <c r="I1752" s="588"/>
      <c r="J1752" s="605"/>
      <c r="K1752" s="605"/>
      <c r="L1752" s="590"/>
      <c r="M1752" s="605"/>
      <c r="N1752" s="605"/>
      <c r="O1752" s="605"/>
      <c r="P1752" s="606"/>
      <c r="Q1752" s="606"/>
      <c r="R1752" s="606"/>
      <c r="S1752" s="606"/>
      <c r="T1752" s="606"/>
      <c r="U1752" s="606"/>
      <c r="V1752" s="606"/>
      <c r="W1752" s="606"/>
      <c r="X1752" s="592"/>
      <c r="Y1752" s="606"/>
      <c r="Z1752" s="606"/>
      <c r="AA1752" s="606"/>
      <c r="AB1752" s="606"/>
      <c r="AC1752" s="606"/>
      <c r="AD1752" s="606"/>
      <c r="AE1752" s="606"/>
      <c r="AF1752" s="606"/>
      <c r="AG1752" s="606"/>
      <c r="AH1752" s="606"/>
      <c r="AI1752" s="606"/>
      <c r="AJ1752" s="606"/>
      <c r="AK1752" s="606"/>
      <c r="AL1752" s="606"/>
      <c r="AM1752" s="606"/>
      <c r="AN1752" s="606"/>
      <c r="AO1752" s="606"/>
      <c r="AP1752" s="606"/>
      <c r="AQ1752" s="606"/>
      <c r="AR1752" s="606"/>
      <c r="AS1752" s="606"/>
      <c r="AT1752" s="606"/>
      <c r="AU1752" s="606"/>
      <c r="AV1752" s="606"/>
      <c r="AW1752" s="606"/>
      <c r="AX1752" s="661"/>
      <c r="AY1752" s="606"/>
      <c r="AZ1752" s="606"/>
      <c r="BA1752" s="602">
        <v>35</v>
      </c>
      <c r="BB1752" s="602"/>
      <c r="BC1752" s="602"/>
      <c r="BD1752" s="614" t="s">
        <v>3406</v>
      </c>
      <c r="BE1752" s="657"/>
      <c r="BF1752" s="650"/>
      <c r="BG1752" s="571"/>
    </row>
    <row r="1753" spans="1:74" s="176" customFormat="1" x14ac:dyDescent="0.2">
      <c r="A1753" s="621" t="s">
        <v>3601</v>
      </c>
      <c r="B1753" s="647" t="s">
        <v>2943</v>
      </c>
      <c r="C1753" s="647"/>
      <c r="D1753" s="602">
        <f t="shared" si="30"/>
        <v>16</v>
      </c>
      <c r="E1753" s="587"/>
      <c r="F1753" s="587"/>
      <c r="G1753" s="587"/>
      <c r="H1753" s="587"/>
      <c r="I1753" s="588"/>
      <c r="J1753" s="605"/>
      <c r="K1753" s="605"/>
      <c r="L1753" s="590"/>
      <c r="M1753" s="605"/>
      <c r="N1753" s="605"/>
      <c r="O1753" s="605"/>
      <c r="P1753" s="606"/>
      <c r="Q1753" s="606"/>
      <c r="R1753" s="606"/>
      <c r="S1753" s="606"/>
      <c r="T1753" s="606"/>
      <c r="U1753" s="606"/>
      <c r="V1753" s="606"/>
      <c r="W1753" s="606"/>
      <c r="X1753" s="592"/>
      <c r="Y1753" s="606"/>
      <c r="Z1753" s="606"/>
      <c r="AA1753" s="606"/>
      <c r="AB1753" s="606"/>
      <c r="AC1753" s="606"/>
      <c r="AD1753" s="606"/>
      <c r="AE1753" s="606"/>
      <c r="AF1753" s="606"/>
      <c r="AG1753" s="606"/>
      <c r="AH1753" s="606"/>
      <c r="AI1753" s="606"/>
      <c r="AJ1753" s="606"/>
      <c r="AK1753" s="606"/>
      <c r="AL1753" s="606"/>
      <c r="AM1753" s="606"/>
      <c r="AN1753" s="606"/>
      <c r="AO1753" s="606"/>
      <c r="AP1753" s="606"/>
      <c r="AQ1753" s="606"/>
      <c r="AR1753" s="606"/>
      <c r="AS1753" s="606"/>
      <c r="AT1753" s="606"/>
      <c r="AU1753" s="606"/>
      <c r="AV1753" s="606"/>
      <c r="AW1753" s="606"/>
      <c r="AX1753" s="661"/>
      <c r="AY1753" s="606"/>
      <c r="AZ1753" s="606"/>
      <c r="BA1753" s="602">
        <v>16</v>
      </c>
      <c r="BB1753" s="602"/>
      <c r="BC1753" s="602"/>
      <c r="BD1753" s="614" t="s">
        <v>3384</v>
      </c>
      <c r="BE1753" s="657"/>
      <c r="BF1753" s="650"/>
      <c r="BG1753" s="571"/>
    </row>
    <row r="1754" spans="1:74" s="176" customFormat="1" x14ac:dyDescent="0.2">
      <c r="A1754" s="621" t="s">
        <v>3602</v>
      </c>
      <c r="B1754" s="647" t="s">
        <v>2943</v>
      </c>
      <c r="C1754" s="647"/>
      <c r="D1754" s="602">
        <f t="shared" si="30"/>
        <v>17</v>
      </c>
      <c r="E1754" s="587"/>
      <c r="F1754" s="587"/>
      <c r="G1754" s="587"/>
      <c r="H1754" s="587"/>
      <c r="I1754" s="588"/>
      <c r="J1754" s="605"/>
      <c r="K1754" s="605"/>
      <c r="L1754" s="590"/>
      <c r="M1754" s="605"/>
      <c r="N1754" s="605"/>
      <c r="O1754" s="605"/>
      <c r="P1754" s="606"/>
      <c r="Q1754" s="606"/>
      <c r="R1754" s="606"/>
      <c r="S1754" s="606"/>
      <c r="T1754" s="606"/>
      <c r="U1754" s="606"/>
      <c r="V1754" s="606"/>
      <c r="W1754" s="606"/>
      <c r="X1754" s="592"/>
      <c r="Y1754" s="606"/>
      <c r="Z1754" s="606"/>
      <c r="AA1754" s="606"/>
      <c r="AB1754" s="606"/>
      <c r="AC1754" s="606"/>
      <c r="AD1754" s="606"/>
      <c r="AE1754" s="606"/>
      <c r="AF1754" s="606"/>
      <c r="AG1754" s="606"/>
      <c r="AH1754" s="606"/>
      <c r="AI1754" s="606"/>
      <c r="AJ1754" s="606"/>
      <c r="AK1754" s="606"/>
      <c r="AL1754" s="606"/>
      <c r="AM1754" s="606"/>
      <c r="AN1754" s="606"/>
      <c r="AO1754" s="606"/>
      <c r="AP1754" s="606"/>
      <c r="AQ1754" s="606"/>
      <c r="AR1754" s="606"/>
      <c r="AS1754" s="606"/>
      <c r="AT1754" s="606"/>
      <c r="AU1754" s="606"/>
      <c r="AV1754" s="606"/>
      <c r="AW1754" s="606"/>
      <c r="AX1754" s="661"/>
      <c r="AY1754" s="606"/>
      <c r="AZ1754" s="606"/>
      <c r="BA1754" s="602">
        <v>17</v>
      </c>
      <c r="BB1754" s="602"/>
      <c r="BC1754" s="602"/>
      <c r="BD1754" s="614" t="s">
        <v>3498</v>
      </c>
      <c r="BE1754" s="657"/>
      <c r="BF1754" s="650"/>
      <c r="BG1754" s="571"/>
    </row>
    <row r="1755" spans="1:74" s="176" customFormat="1" x14ac:dyDescent="0.2">
      <c r="A1755" s="621" t="s">
        <v>3603</v>
      </c>
      <c r="B1755" s="647" t="s">
        <v>2943</v>
      </c>
      <c r="C1755" s="647"/>
      <c r="D1755" s="602">
        <f t="shared" si="30"/>
        <v>3</v>
      </c>
      <c r="E1755" s="587"/>
      <c r="F1755" s="587"/>
      <c r="G1755" s="587"/>
      <c r="H1755" s="587"/>
      <c r="I1755" s="588"/>
      <c r="J1755" s="605"/>
      <c r="K1755" s="605"/>
      <c r="L1755" s="590"/>
      <c r="M1755" s="605"/>
      <c r="N1755" s="605"/>
      <c r="O1755" s="605"/>
      <c r="P1755" s="606"/>
      <c r="Q1755" s="606"/>
      <c r="R1755" s="606"/>
      <c r="S1755" s="606"/>
      <c r="T1755" s="606"/>
      <c r="U1755" s="606"/>
      <c r="V1755" s="606"/>
      <c r="W1755" s="606"/>
      <c r="X1755" s="592"/>
      <c r="Y1755" s="606"/>
      <c r="Z1755" s="606"/>
      <c r="AA1755" s="606"/>
      <c r="AB1755" s="606"/>
      <c r="AC1755" s="606"/>
      <c r="AD1755" s="606"/>
      <c r="AE1755" s="606"/>
      <c r="AF1755" s="606"/>
      <c r="AG1755" s="606"/>
      <c r="AH1755" s="606"/>
      <c r="AI1755" s="606"/>
      <c r="AJ1755" s="606"/>
      <c r="AK1755" s="606"/>
      <c r="AL1755" s="606"/>
      <c r="AM1755" s="606"/>
      <c r="AN1755" s="606"/>
      <c r="AO1755" s="606"/>
      <c r="AP1755" s="606"/>
      <c r="AQ1755" s="606"/>
      <c r="AR1755" s="606"/>
      <c r="AS1755" s="606"/>
      <c r="AT1755" s="606"/>
      <c r="AU1755" s="606"/>
      <c r="AV1755" s="606"/>
      <c r="AW1755" s="606"/>
      <c r="AX1755" s="661"/>
      <c r="AY1755" s="606"/>
      <c r="AZ1755" s="606"/>
      <c r="BA1755" s="602">
        <v>3</v>
      </c>
      <c r="BB1755" s="602"/>
      <c r="BC1755" s="602"/>
      <c r="BD1755" s="614" t="s">
        <v>3365</v>
      </c>
      <c r="BE1755" s="657"/>
      <c r="BF1755" s="650"/>
      <c r="BG1755" s="571"/>
    </row>
    <row r="1756" spans="1:74" s="176" customFormat="1" x14ac:dyDescent="0.2">
      <c r="A1756" s="621" t="s">
        <v>3604</v>
      </c>
      <c r="B1756" s="647" t="s">
        <v>2943</v>
      </c>
      <c r="C1756" s="647"/>
      <c r="D1756" s="602">
        <f t="shared" si="30"/>
        <v>13</v>
      </c>
      <c r="E1756" s="587"/>
      <c r="F1756" s="587"/>
      <c r="G1756" s="587"/>
      <c r="H1756" s="587"/>
      <c r="I1756" s="588"/>
      <c r="J1756" s="605"/>
      <c r="K1756" s="605"/>
      <c r="L1756" s="590"/>
      <c r="M1756" s="605"/>
      <c r="N1756" s="605"/>
      <c r="O1756" s="605"/>
      <c r="P1756" s="606"/>
      <c r="Q1756" s="606"/>
      <c r="R1756" s="606"/>
      <c r="S1756" s="606"/>
      <c r="T1756" s="606"/>
      <c r="U1756" s="606"/>
      <c r="V1756" s="606"/>
      <c r="W1756" s="606"/>
      <c r="X1756" s="592"/>
      <c r="Y1756" s="606"/>
      <c r="Z1756" s="606"/>
      <c r="AA1756" s="606"/>
      <c r="AB1756" s="606"/>
      <c r="AC1756" s="606"/>
      <c r="AD1756" s="606"/>
      <c r="AE1756" s="606"/>
      <c r="AF1756" s="606"/>
      <c r="AG1756" s="606"/>
      <c r="AH1756" s="606"/>
      <c r="AI1756" s="606"/>
      <c r="AJ1756" s="606"/>
      <c r="AK1756" s="606"/>
      <c r="AL1756" s="606"/>
      <c r="AM1756" s="606"/>
      <c r="AN1756" s="606"/>
      <c r="AO1756" s="606"/>
      <c r="AP1756" s="606"/>
      <c r="AQ1756" s="606"/>
      <c r="AR1756" s="606"/>
      <c r="AS1756" s="606"/>
      <c r="AT1756" s="606"/>
      <c r="AU1756" s="606"/>
      <c r="AV1756" s="606"/>
      <c r="AW1756" s="606"/>
      <c r="AX1756" s="661"/>
      <c r="AY1756" s="606"/>
      <c r="AZ1756" s="606"/>
      <c r="BA1756" s="602">
        <v>13</v>
      </c>
      <c r="BB1756" s="602"/>
      <c r="BC1756" s="602"/>
      <c r="BD1756" s="614" t="s">
        <v>3401</v>
      </c>
      <c r="BE1756" s="657"/>
      <c r="BF1756" s="650"/>
      <c r="BG1756" s="571"/>
    </row>
    <row r="1757" spans="1:74" s="176" customFormat="1" x14ac:dyDescent="0.2">
      <c r="A1757" s="621" t="s">
        <v>3605</v>
      </c>
      <c r="B1757" s="610" t="s">
        <v>3606</v>
      </c>
      <c r="C1757" s="610"/>
      <c r="D1757" s="602">
        <f t="shared" si="30"/>
        <v>9</v>
      </c>
      <c r="E1757" s="587"/>
      <c r="F1757" s="587"/>
      <c r="G1757" s="587"/>
      <c r="H1757" s="587"/>
      <c r="I1757" s="588"/>
      <c r="J1757" s="605"/>
      <c r="K1757" s="605"/>
      <c r="L1757" s="622">
        <v>9</v>
      </c>
      <c r="M1757" s="622"/>
      <c r="N1757" s="622"/>
      <c r="O1757" s="622"/>
      <c r="P1757" s="606"/>
      <c r="Q1757" s="606"/>
      <c r="R1757" s="606"/>
      <c r="S1757" s="606"/>
      <c r="T1757" s="606"/>
      <c r="U1757" s="606"/>
      <c r="V1757" s="606"/>
      <c r="W1757" s="606"/>
      <c r="X1757" s="592">
        <f t="shared" si="35"/>
        <v>0</v>
      </c>
      <c r="Y1757" s="606"/>
      <c r="Z1757" s="606"/>
      <c r="AA1757" s="606"/>
      <c r="AB1757" s="606"/>
      <c r="AC1757" s="606"/>
      <c r="AD1757" s="606"/>
      <c r="AE1757" s="606"/>
      <c r="AF1757" s="606"/>
      <c r="AG1757" s="606"/>
      <c r="AH1757" s="606"/>
      <c r="AI1757" s="606"/>
      <c r="AJ1757" s="606"/>
      <c r="AK1757" s="606"/>
      <c r="AL1757" s="606"/>
      <c r="AM1757" s="606"/>
      <c r="AN1757" s="606"/>
      <c r="AO1757" s="606"/>
      <c r="AP1757" s="606"/>
      <c r="AQ1757" s="606"/>
      <c r="AR1757" s="606"/>
      <c r="AS1757" s="606"/>
      <c r="AT1757" s="606"/>
      <c r="AU1757" s="606"/>
      <c r="AV1757" s="606"/>
      <c r="AW1757" s="606"/>
      <c r="AX1757" s="606"/>
      <c r="AY1757" s="606"/>
      <c r="AZ1757" s="606"/>
      <c r="BA1757" s="588"/>
      <c r="BB1757" s="588"/>
      <c r="BC1757" s="588"/>
      <c r="BD1757" s="614" t="s">
        <v>3401</v>
      </c>
      <c r="BE1757" s="649" t="s">
        <v>3607</v>
      </c>
      <c r="BF1757" s="664" t="s">
        <v>279</v>
      </c>
      <c r="BG1757" s="571"/>
    </row>
    <row r="1758" spans="1:74" s="176" customFormat="1" ht="32" x14ac:dyDescent="0.2">
      <c r="A1758" s="621" t="s">
        <v>3608</v>
      </c>
      <c r="B1758" s="647" t="s">
        <v>3609</v>
      </c>
      <c r="C1758" s="647"/>
      <c r="D1758" s="602">
        <f t="shared" si="30"/>
        <v>2.8</v>
      </c>
      <c r="E1758" s="587"/>
      <c r="F1758" s="587"/>
      <c r="G1758" s="587"/>
      <c r="H1758" s="587"/>
      <c r="I1758" s="588"/>
      <c r="J1758" s="605"/>
      <c r="K1758" s="605"/>
      <c r="L1758" s="622">
        <v>2.8</v>
      </c>
      <c r="M1758" s="623"/>
      <c r="N1758" s="623"/>
      <c r="O1758" s="623"/>
      <c r="P1758" s="606"/>
      <c r="Q1758" s="606"/>
      <c r="R1758" s="606"/>
      <c r="S1758" s="606"/>
      <c r="T1758" s="606"/>
      <c r="U1758" s="606"/>
      <c r="V1758" s="606"/>
      <c r="W1758" s="606"/>
      <c r="X1758" s="592">
        <f t="shared" si="35"/>
        <v>0</v>
      </c>
      <c r="Y1758" s="606"/>
      <c r="Z1758" s="606"/>
      <c r="AA1758" s="606"/>
      <c r="AB1758" s="606"/>
      <c r="AC1758" s="606"/>
      <c r="AD1758" s="606"/>
      <c r="AE1758" s="606"/>
      <c r="AF1758" s="606"/>
      <c r="AG1758" s="606"/>
      <c r="AH1758" s="606"/>
      <c r="AI1758" s="606"/>
      <c r="AJ1758" s="606"/>
      <c r="AK1758" s="606"/>
      <c r="AL1758" s="606"/>
      <c r="AM1758" s="606"/>
      <c r="AN1758" s="606"/>
      <c r="AO1758" s="606"/>
      <c r="AP1758" s="606"/>
      <c r="AQ1758" s="606"/>
      <c r="AR1758" s="606"/>
      <c r="AS1758" s="606"/>
      <c r="AT1758" s="606"/>
      <c r="AU1758" s="606"/>
      <c r="AV1758" s="606"/>
      <c r="AW1758" s="606"/>
      <c r="AX1758" s="606"/>
      <c r="AY1758" s="606"/>
      <c r="AZ1758" s="606"/>
      <c r="BA1758" s="588"/>
      <c r="BB1758" s="588"/>
      <c r="BC1758" s="588"/>
      <c r="BD1758" s="607" t="s">
        <v>3361</v>
      </c>
      <c r="BE1758" s="649" t="s">
        <v>3610</v>
      </c>
      <c r="BF1758" s="650" t="s">
        <v>279</v>
      </c>
      <c r="BG1758" s="571"/>
    </row>
    <row r="1759" spans="1:74" s="176" customFormat="1" ht="32" x14ac:dyDescent="0.2">
      <c r="A1759" s="621" t="s">
        <v>3611</v>
      </c>
      <c r="B1759" s="705" t="s">
        <v>3612</v>
      </c>
      <c r="C1759" s="705"/>
      <c r="D1759" s="706">
        <f t="shared" si="30"/>
        <v>5</v>
      </c>
      <c r="E1759" s="707"/>
      <c r="F1759" s="707"/>
      <c r="G1759" s="707"/>
      <c r="H1759" s="707"/>
      <c r="I1759" s="708"/>
      <c r="J1759" s="709"/>
      <c r="K1759" s="709"/>
      <c r="L1759" s="710">
        <v>5</v>
      </c>
      <c r="M1759" s="711"/>
      <c r="N1759" s="711"/>
      <c r="O1759" s="711"/>
      <c r="P1759" s="712"/>
      <c r="Q1759" s="712"/>
      <c r="R1759" s="712"/>
      <c r="S1759" s="712"/>
      <c r="T1759" s="712"/>
      <c r="U1759" s="712"/>
      <c r="V1759" s="712"/>
      <c r="W1759" s="712"/>
      <c r="X1759" s="713">
        <f t="shared" si="35"/>
        <v>0</v>
      </c>
      <c r="Y1759" s="712"/>
      <c r="Z1759" s="712"/>
      <c r="AA1759" s="712"/>
      <c r="AB1759" s="712"/>
      <c r="AC1759" s="712"/>
      <c r="AD1759" s="712"/>
      <c r="AE1759" s="712"/>
      <c r="AF1759" s="712"/>
      <c r="AG1759" s="712"/>
      <c r="AH1759" s="712"/>
      <c r="AI1759" s="712"/>
      <c r="AJ1759" s="712"/>
      <c r="AK1759" s="712"/>
      <c r="AL1759" s="712"/>
      <c r="AM1759" s="712"/>
      <c r="AN1759" s="712"/>
      <c r="AO1759" s="712"/>
      <c r="AP1759" s="712"/>
      <c r="AQ1759" s="712"/>
      <c r="AR1759" s="712"/>
      <c r="AS1759" s="712"/>
      <c r="AT1759" s="712"/>
      <c r="AU1759" s="712"/>
      <c r="AV1759" s="712"/>
      <c r="AW1759" s="712"/>
      <c r="AX1759" s="712"/>
      <c r="AY1759" s="712"/>
      <c r="AZ1759" s="712"/>
      <c r="BA1759" s="708"/>
      <c r="BB1759" s="708"/>
      <c r="BC1759" s="708"/>
      <c r="BD1759" s="714" t="s">
        <v>3361</v>
      </c>
      <c r="BE1759" s="715" t="s">
        <v>3613</v>
      </c>
      <c r="BF1759" s="650" t="s">
        <v>279</v>
      </c>
      <c r="BG1759" s="571"/>
    </row>
    <row r="1760" spans="1:74" s="716" customFormat="1" ht="48" x14ac:dyDescent="0.2">
      <c r="A1760" s="177" t="s">
        <v>1975</v>
      </c>
      <c r="B1760" s="178" t="s">
        <v>1976</v>
      </c>
      <c r="C1760" s="178"/>
      <c r="D1760" s="179">
        <f>D1761+D1767</f>
        <v>829.2600000000001</v>
      </c>
      <c r="E1760" s="179">
        <f>E1761+E1767</f>
        <v>29.56</v>
      </c>
      <c r="F1760" s="179"/>
      <c r="G1760" s="179">
        <f>G1761+G1767</f>
        <v>11.76</v>
      </c>
      <c r="H1760" s="179">
        <f>H1761+H1767</f>
        <v>53.300000000000004</v>
      </c>
      <c r="I1760" s="179">
        <f>I1761+I1767</f>
        <v>9.6</v>
      </c>
      <c r="J1760" s="179">
        <f>J1761+J1767</f>
        <v>2.08</v>
      </c>
      <c r="L1760" s="179">
        <f>L1761+L1767</f>
        <v>687.06999999999994</v>
      </c>
      <c r="M1760" s="179">
        <f>M1761+M1767</f>
        <v>5.3100000000000005</v>
      </c>
      <c r="Q1760" s="179"/>
      <c r="R1760" s="179"/>
      <c r="S1760" s="179"/>
      <c r="T1760" s="179"/>
      <c r="U1760" s="179"/>
      <c r="V1760" s="179">
        <f>V1761+V1767</f>
        <v>0.55000000000000004</v>
      </c>
      <c r="W1760" s="179"/>
      <c r="X1760" s="179">
        <f>X1761+X1767</f>
        <v>2.7299999999999995</v>
      </c>
      <c r="Y1760" s="179">
        <f>Y1761+Y1767</f>
        <v>2.5199999999999996</v>
      </c>
      <c r="Z1760" s="179">
        <f>Z1761+Z1767</f>
        <v>0.09</v>
      </c>
      <c r="AB1760" s="179">
        <f>AB1761+AB1767</f>
        <v>0</v>
      </c>
      <c r="AC1760" s="179">
        <f>AC1761+AC1767</f>
        <v>0</v>
      </c>
      <c r="AD1760" s="179">
        <f>AD1761+AD1767</f>
        <v>0</v>
      </c>
      <c r="AE1760" s="179">
        <f>AE1761+AE1767</f>
        <v>0.1</v>
      </c>
      <c r="AF1760" s="179">
        <f>AF1761+AF1767</f>
        <v>7.0000000000000007E-2</v>
      </c>
      <c r="AG1760" s="179"/>
      <c r="AH1760" s="179"/>
      <c r="AI1760" s="179"/>
      <c r="AJ1760" s="179"/>
      <c r="AK1760" s="179"/>
      <c r="AL1760" s="179"/>
      <c r="AM1760" s="179">
        <f>AM1761+AM1767</f>
        <v>0.32900000000000001</v>
      </c>
      <c r="AN1760" s="179">
        <f>AN1761+AN1767</f>
        <v>0</v>
      </c>
      <c r="AO1760" s="179">
        <f>AO1761+AO1767</f>
        <v>0.44</v>
      </c>
      <c r="AP1760" s="179"/>
      <c r="AQ1760" s="179"/>
      <c r="AR1760" s="179"/>
      <c r="AS1760" s="179">
        <f>AS1761+AS1767</f>
        <v>1.35</v>
      </c>
      <c r="AT1760" s="179"/>
      <c r="AU1760" s="179">
        <f>AU1761+AU1767</f>
        <v>0.18</v>
      </c>
      <c r="AV1760" s="179"/>
      <c r="AW1760" s="179"/>
      <c r="AX1760" s="179">
        <f>AX1761+AX1767</f>
        <v>7.5</v>
      </c>
      <c r="AY1760" s="179">
        <f>AY1761+AY1767</f>
        <v>0.76</v>
      </c>
      <c r="AZ1760" s="179"/>
      <c r="BA1760" s="179">
        <f>BA1761+BA1767</f>
        <v>17</v>
      </c>
      <c r="BB1760" s="301"/>
      <c r="BC1760" s="301"/>
      <c r="BD1760" s="180"/>
      <c r="BE1760" s="181"/>
      <c r="BF1760" s="182"/>
      <c r="BG1760" s="183"/>
      <c r="BH1760" s="184"/>
      <c r="BI1760" s="185"/>
      <c r="BJ1760" s="184"/>
      <c r="BK1760" s="186"/>
      <c r="BL1760" s="187"/>
      <c r="BM1760" s="187"/>
      <c r="BN1760" s="187"/>
      <c r="BO1760" s="187"/>
      <c r="BP1760" s="187"/>
      <c r="BQ1760" s="187"/>
      <c r="BR1760" s="187"/>
      <c r="BS1760" s="187"/>
      <c r="BT1760" s="187"/>
      <c r="BU1760" s="187"/>
      <c r="BV1760" s="187"/>
    </row>
    <row r="1761" spans="1:74" s="716" customFormat="1" ht="32" x14ac:dyDescent="0.2">
      <c r="A1761" s="177">
        <v>1</v>
      </c>
      <c r="B1761" s="188" t="s">
        <v>1164</v>
      </c>
      <c r="C1761" s="188"/>
      <c r="D1761" s="179">
        <f>D1762+D1765</f>
        <v>65.989999999999995</v>
      </c>
      <c r="E1761" s="179">
        <f>E1762+E1765</f>
        <v>0</v>
      </c>
      <c r="F1761" s="179"/>
      <c r="G1761" s="179">
        <f>G1762+G1765</f>
        <v>0</v>
      </c>
      <c r="H1761" s="179">
        <f>H1762+H1765</f>
        <v>0.2</v>
      </c>
      <c r="I1761" s="179">
        <f>I1762+I1765</f>
        <v>0</v>
      </c>
      <c r="J1761" s="179">
        <f>J1762+J1765</f>
        <v>0</v>
      </c>
      <c r="L1761" s="179">
        <f>L1762+L1765</f>
        <v>65.789999999999992</v>
      </c>
      <c r="M1761" s="179">
        <f>M1762+M1765</f>
        <v>0</v>
      </c>
      <c r="Q1761" s="179"/>
      <c r="R1761" s="179"/>
      <c r="S1761" s="179"/>
      <c r="T1761" s="179"/>
      <c r="U1761" s="179"/>
      <c r="V1761" s="179">
        <f>V1762+V1765</f>
        <v>0</v>
      </c>
      <c r="W1761" s="179"/>
      <c r="X1761" s="179">
        <f>X1762+X1765</f>
        <v>0</v>
      </c>
      <c r="Y1761" s="179">
        <f>Y1762+Y1765</f>
        <v>0</v>
      </c>
      <c r="Z1761" s="179">
        <f>Z1762+Z1765</f>
        <v>0</v>
      </c>
      <c r="AB1761" s="179">
        <f>AB1762+AB1765</f>
        <v>0</v>
      </c>
      <c r="AC1761" s="179">
        <f>AC1762+AC1765</f>
        <v>0</v>
      </c>
      <c r="AD1761" s="179">
        <f>AD1762+AD1765</f>
        <v>0</v>
      </c>
      <c r="AE1761" s="179">
        <f>AE1762+AE1765</f>
        <v>0</v>
      </c>
      <c r="AF1761" s="179">
        <f>AF1762+AF1765</f>
        <v>0</v>
      </c>
      <c r="AG1761" s="179"/>
      <c r="AH1761" s="179"/>
      <c r="AI1761" s="179"/>
      <c r="AJ1761" s="179"/>
      <c r="AK1761" s="179"/>
      <c r="AL1761" s="179"/>
      <c r="AM1761" s="179">
        <f>AM1762+AM1765</f>
        <v>0</v>
      </c>
      <c r="AN1761" s="179">
        <f>AN1762+AN1765</f>
        <v>0</v>
      </c>
      <c r="AO1761" s="179">
        <f>AO1762+AO1765</f>
        <v>0</v>
      </c>
      <c r="AP1761" s="179"/>
      <c r="AQ1761" s="179"/>
      <c r="AR1761" s="179"/>
      <c r="AS1761" s="179">
        <f>AS1762+AS1765</f>
        <v>0</v>
      </c>
      <c r="AT1761" s="179"/>
      <c r="AU1761" s="179">
        <f>AU1762+AU1765</f>
        <v>0</v>
      </c>
      <c r="AV1761" s="179"/>
      <c r="AW1761" s="179"/>
      <c r="AX1761" s="179">
        <f>AX1762+AX1765</f>
        <v>0</v>
      </c>
      <c r="AY1761" s="179">
        <f>AY1762+AY1765</f>
        <v>0</v>
      </c>
      <c r="AZ1761" s="179"/>
      <c r="BA1761" s="179">
        <f>BA1762+BA1765</f>
        <v>0</v>
      </c>
      <c r="BB1761" s="301"/>
      <c r="BC1761" s="301"/>
      <c r="BD1761" s="180"/>
      <c r="BE1761" s="181"/>
      <c r="BF1761" s="182"/>
      <c r="BG1761" s="183"/>
      <c r="BH1761" s="184"/>
      <c r="BI1761" s="185"/>
      <c r="BJ1761" s="184"/>
      <c r="BK1761" s="186"/>
      <c r="BL1761" s="187"/>
      <c r="BM1761" s="187"/>
      <c r="BN1761" s="187"/>
      <c r="BO1761" s="187"/>
      <c r="BP1761" s="187"/>
      <c r="BQ1761" s="187"/>
      <c r="BR1761" s="187"/>
      <c r="BS1761" s="187"/>
      <c r="BT1761" s="187"/>
      <c r="BU1761" s="187"/>
      <c r="BV1761" s="187"/>
    </row>
    <row r="1762" spans="1:74" s="716" customFormat="1" x14ac:dyDescent="0.2">
      <c r="A1762" s="177" t="s">
        <v>1163</v>
      </c>
      <c r="B1762" s="189" t="s">
        <v>1145</v>
      </c>
      <c r="C1762" s="189"/>
      <c r="D1762" s="179">
        <f>SUM(D1763:D1764)</f>
        <v>65.789999999999992</v>
      </c>
      <c r="E1762" s="179">
        <f>SUM(E1763:E1764)</f>
        <v>0</v>
      </c>
      <c r="F1762" s="179"/>
      <c r="G1762" s="179">
        <f>SUM(G1763:G1764)</f>
        <v>0</v>
      </c>
      <c r="H1762" s="179">
        <f>SUM(H1763:H1764)</f>
        <v>0</v>
      </c>
      <c r="I1762" s="179">
        <f>SUM(I1763:I1764)</f>
        <v>0</v>
      </c>
      <c r="J1762" s="179">
        <f>SUM(J1763:J1764)</f>
        <v>0</v>
      </c>
      <c r="L1762" s="179">
        <f>SUM(L1763:L1764)</f>
        <v>65.789999999999992</v>
      </c>
      <c r="M1762" s="179">
        <f>SUM(M1763:M1764)</f>
        <v>0</v>
      </c>
      <c r="Q1762" s="179"/>
      <c r="R1762" s="179"/>
      <c r="S1762" s="179"/>
      <c r="T1762" s="179"/>
      <c r="U1762" s="179"/>
      <c r="V1762" s="179">
        <f>SUM(V1763:V1764)</f>
        <v>0</v>
      </c>
      <c r="W1762" s="179"/>
      <c r="X1762" s="179">
        <f>SUM(X1763:X1764)</f>
        <v>0</v>
      </c>
      <c r="Y1762" s="179">
        <f>SUM(Y1763:Y1764)</f>
        <v>0</v>
      </c>
      <c r="Z1762" s="179">
        <f>SUM(Z1763:Z1764)</f>
        <v>0</v>
      </c>
      <c r="AB1762" s="179">
        <f>SUM(AB1763:AB1764)</f>
        <v>0</v>
      </c>
      <c r="AC1762" s="179">
        <f>SUM(AC1763:AC1764)</f>
        <v>0</v>
      </c>
      <c r="AD1762" s="179">
        <f>SUM(AD1763:AD1764)</f>
        <v>0</v>
      </c>
      <c r="AE1762" s="179">
        <f>SUM(AE1763:AE1764)</f>
        <v>0</v>
      </c>
      <c r="AF1762" s="179">
        <f>SUM(AF1763:AF1764)</f>
        <v>0</v>
      </c>
      <c r="AG1762" s="179"/>
      <c r="AH1762" s="179"/>
      <c r="AI1762" s="179"/>
      <c r="AJ1762" s="179"/>
      <c r="AK1762" s="179"/>
      <c r="AL1762" s="179"/>
      <c r="AM1762" s="179">
        <f>SUM(AM1763:AM1764)</f>
        <v>0</v>
      </c>
      <c r="AN1762" s="179">
        <f>SUM(AN1763:AN1764)</f>
        <v>0</v>
      </c>
      <c r="AO1762" s="179">
        <f>SUM(AO1763:AO1764)</f>
        <v>0</v>
      </c>
      <c r="AP1762" s="179"/>
      <c r="AQ1762" s="179"/>
      <c r="AR1762" s="179"/>
      <c r="AS1762" s="179">
        <f>SUM(AS1763:AS1764)</f>
        <v>0</v>
      </c>
      <c r="AT1762" s="179"/>
      <c r="AU1762" s="179">
        <f>SUM(AU1763:AU1764)</f>
        <v>0</v>
      </c>
      <c r="AV1762" s="179"/>
      <c r="AW1762" s="179"/>
      <c r="AX1762" s="179">
        <f>SUM(AX1763:AX1764)</f>
        <v>0</v>
      </c>
      <c r="AY1762" s="179">
        <f>SUM(AY1763:AY1764)</f>
        <v>0</v>
      </c>
      <c r="AZ1762" s="179"/>
      <c r="BA1762" s="179">
        <f>SUM(BA1763:BA1764)</f>
        <v>0</v>
      </c>
      <c r="BB1762" s="302"/>
      <c r="BC1762" s="302"/>
      <c r="BD1762" s="190"/>
      <c r="BE1762" s="191"/>
      <c r="BF1762" s="192"/>
      <c r="BG1762" s="17" t="s">
        <v>1199</v>
      </c>
      <c r="BH1762" s="193"/>
      <c r="BI1762" s="17"/>
      <c r="BJ1762" s="251"/>
      <c r="BK1762" s="17"/>
      <c r="BL1762" s="17"/>
      <c r="BM1762" s="17"/>
      <c r="BN1762" s="17"/>
      <c r="BO1762" s="17"/>
      <c r="BP1762" s="17"/>
      <c r="BQ1762" s="17"/>
      <c r="BR1762" s="17"/>
      <c r="BS1762" s="17"/>
      <c r="BT1762" s="17"/>
      <c r="BU1762" s="17"/>
      <c r="BV1762" s="17"/>
    </row>
    <row r="1763" spans="1:74" s="716" customFormat="1" x14ac:dyDescent="0.2">
      <c r="A1763" s="194" t="s">
        <v>1165</v>
      </c>
      <c r="B1763" s="195" t="s">
        <v>1977</v>
      </c>
      <c r="C1763" s="195"/>
      <c r="D1763" s="196">
        <f>SUM(E1763:X1763,AS1763:BA1763)</f>
        <v>40</v>
      </c>
      <c r="E1763" s="197"/>
      <c r="F1763" s="197"/>
      <c r="G1763" s="197"/>
      <c r="H1763" s="197"/>
      <c r="I1763" s="197"/>
      <c r="J1763" s="197"/>
      <c r="L1763" s="198">
        <v>40</v>
      </c>
      <c r="M1763" s="197"/>
      <c r="Q1763" s="197"/>
      <c r="R1763" s="197"/>
      <c r="S1763" s="197"/>
      <c r="T1763" s="197"/>
      <c r="U1763" s="197"/>
      <c r="V1763" s="197"/>
      <c r="W1763" s="197"/>
      <c r="X1763" s="199"/>
      <c r="Y1763" s="197"/>
      <c r="Z1763" s="197"/>
      <c r="AB1763" s="197"/>
      <c r="AC1763" s="197"/>
      <c r="AD1763" s="197"/>
      <c r="AE1763" s="197"/>
      <c r="AF1763" s="197"/>
      <c r="AG1763" s="197"/>
      <c r="AH1763" s="197"/>
      <c r="AI1763" s="197"/>
      <c r="AJ1763" s="197"/>
      <c r="AK1763" s="197"/>
      <c r="AL1763" s="197"/>
      <c r="AM1763" s="197"/>
      <c r="AN1763" s="197"/>
      <c r="AO1763" s="197"/>
      <c r="AP1763" s="197"/>
      <c r="AQ1763" s="197"/>
      <c r="AR1763" s="197"/>
      <c r="AS1763" s="197"/>
      <c r="AT1763" s="197"/>
      <c r="AU1763" s="197"/>
      <c r="AV1763" s="197"/>
      <c r="AW1763" s="197"/>
      <c r="AX1763" s="197"/>
      <c r="AY1763" s="197"/>
      <c r="AZ1763" s="197"/>
      <c r="BA1763" s="197"/>
      <c r="BB1763" s="303"/>
      <c r="BC1763" s="303"/>
      <c r="BD1763" s="200" t="s">
        <v>1978</v>
      </c>
      <c r="BE1763" s="201"/>
      <c r="BF1763" s="202">
        <v>2017</v>
      </c>
      <c r="BG1763" s="19" t="s">
        <v>1199</v>
      </c>
      <c r="BH1763" s="193"/>
      <c r="BI1763" s="17"/>
      <c r="BJ1763" s="226"/>
      <c r="BK1763" s="17"/>
      <c r="BL1763" s="19"/>
      <c r="BM1763" s="19"/>
      <c r="BN1763" s="19"/>
      <c r="BO1763" s="19"/>
      <c r="BP1763" s="19"/>
      <c r="BQ1763" s="19"/>
      <c r="BR1763" s="19"/>
      <c r="BS1763" s="19"/>
      <c r="BT1763" s="19"/>
      <c r="BU1763" s="19"/>
      <c r="BV1763" s="19"/>
    </row>
    <row r="1764" spans="1:74" s="716" customFormat="1" ht="48" x14ac:dyDescent="0.2">
      <c r="A1764" s="194" t="s">
        <v>1198</v>
      </c>
      <c r="B1764" s="195" t="s">
        <v>1979</v>
      </c>
      <c r="C1764" s="195"/>
      <c r="D1764" s="196">
        <v>25.79</v>
      </c>
      <c r="E1764" s="197"/>
      <c r="F1764" s="197"/>
      <c r="G1764" s="197"/>
      <c r="H1764" s="197"/>
      <c r="I1764" s="197"/>
      <c r="J1764" s="204"/>
      <c r="L1764" s="203">
        <v>25.79</v>
      </c>
      <c r="M1764" s="197"/>
      <c r="Q1764" s="197"/>
      <c r="R1764" s="197"/>
      <c r="S1764" s="197"/>
      <c r="T1764" s="197"/>
      <c r="U1764" s="197"/>
      <c r="V1764" s="197"/>
      <c r="W1764" s="197"/>
      <c r="X1764" s="199"/>
      <c r="Y1764" s="197"/>
      <c r="Z1764" s="197"/>
      <c r="AB1764" s="197"/>
      <c r="AC1764" s="197"/>
      <c r="AD1764" s="197"/>
      <c r="AE1764" s="197"/>
      <c r="AF1764" s="197"/>
      <c r="AG1764" s="197"/>
      <c r="AH1764" s="197"/>
      <c r="AI1764" s="197"/>
      <c r="AJ1764" s="197"/>
      <c r="AK1764" s="197"/>
      <c r="AL1764" s="197"/>
      <c r="AM1764" s="197"/>
      <c r="AN1764" s="197"/>
      <c r="AO1764" s="197"/>
      <c r="AP1764" s="197"/>
      <c r="AQ1764" s="197"/>
      <c r="AR1764" s="197"/>
      <c r="AS1764" s="197"/>
      <c r="AT1764" s="197"/>
      <c r="AU1764" s="197"/>
      <c r="AV1764" s="197"/>
      <c r="AW1764" s="197"/>
      <c r="AX1764" s="197"/>
      <c r="AY1764" s="197"/>
      <c r="AZ1764" s="197"/>
      <c r="BA1764" s="197"/>
      <c r="BB1764" s="303"/>
      <c r="BC1764" s="303"/>
      <c r="BD1764" s="205" t="s">
        <v>1980</v>
      </c>
      <c r="BE1764" s="201"/>
      <c r="BF1764" s="206">
        <v>2017</v>
      </c>
      <c r="BG1764" s="19" t="s">
        <v>1199</v>
      </c>
      <c r="BH1764" s="193"/>
      <c r="BI1764" s="17"/>
      <c r="BJ1764" s="226"/>
      <c r="BK1764" s="17"/>
      <c r="BL1764" s="19"/>
      <c r="BM1764" s="19"/>
      <c r="BN1764" s="19"/>
      <c r="BO1764" s="19"/>
      <c r="BP1764" s="19"/>
      <c r="BQ1764" s="19"/>
      <c r="BR1764" s="19"/>
      <c r="BS1764" s="19"/>
      <c r="BT1764" s="19"/>
      <c r="BU1764" s="19"/>
      <c r="BV1764" s="19"/>
    </row>
    <row r="1765" spans="1:74" s="716" customFormat="1" x14ac:dyDescent="0.2">
      <c r="A1765" s="177" t="s">
        <v>1209</v>
      </c>
      <c r="B1765" s="207" t="s">
        <v>1166</v>
      </c>
      <c r="C1765" s="207"/>
      <c r="D1765" s="179">
        <f>D1766</f>
        <v>0.2</v>
      </c>
      <c r="E1765" s="179">
        <f>E1766</f>
        <v>0</v>
      </c>
      <c r="F1765" s="179"/>
      <c r="G1765" s="179">
        <f>G1766</f>
        <v>0</v>
      </c>
      <c r="H1765" s="179">
        <f>H1766</f>
        <v>0.2</v>
      </c>
      <c r="I1765" s="179">
        <f>I1766</f>
        <v>0</v>
      </c>
      <c r="J1765" s="179">
        <f>J1766</f>
        <v>0</v>
      </c>
      <c r="L1765" s="179">
        <f>L1766</f>
        <v>0</v>
      </c>
      <c r="M1765" s="179">
        <f>M1766</f>
        <v>0</v>
      </c>
      <c r="Q1765" s="179"/>
      <c r="R1765" s="179"/>
      <c r="S1765" s="179"/>
      <c r="T1765" s="179"/>
      <c r="U1765" s="179"/>
      <c r="V1765" s="179">
        <f>V1766</f>
        <v>0</v>
      </c>
      <c r="W1765" s="179"/>
      <c r="X1765" s="179">
        <f>X1766</f>
        <v>0</v>
      </c>
      <c r="Y1765" s="179">
        <f>Y1766</f>
        <v>0</v>
      </c>
      <c r="Z1765" s="179">
        <f>Z1766</f>
        <v>0</v>
      </c>
      <c r="AB1765" s="179">
        <f>AB1766</f>
        <v>0</v>
      </c>
      <c r="AC1765" s="179">
        <f>AC1766</f>
        <v>0</v>
      </c>
      <c r="AD1765" s="179">
        <f>AD1766</f>
        <v>0</v>
      </c>
      <c r="AE1765" s="179">
        <f>AE1766</f>
        <v>0</v>
      </c>
      <c r="AF1765" s="179">
        <f>AF1766</f>
        <v>0</v>
      </c>
      <c r="AG1765" s="179"/>
      <c r="AH1765" s="179"/>
      <c r="AI1765" s="179"/>
      <c r="AJ1765" s="179"/>
      <c r="AK1765" s="179"/>
      <c r="AL1765" s="179"/>
      <c r="AM1765" s="179">
        <f>AM1766</f>
        <v>0</v>
      </c>
      <c r="AN1765" s="179">
        <f>AN1766</f>
        <v>0</v>
      </c>
      <c r="AO1765" s="179">
        <f>AO1766</f>
        <v>0</v>
      </c>
      <c r="AP1765" s="179"/>
      <c r="AQ1765" s="179"/>
      <c r="AR1765" s="179"/>
      <c r="AS1765" s="179">
        <f>AS1766</f>
        <v>0</v>
      </c>
      <c r="AT1765" s="179"/>
      <c r="AU1765" s="179">
        <f>AU1766</f>
        <v>0</v>
      </c>
      <c r="AV1765" s="179"/>
      <c r="AW1765" s="179"/>
      <c r="AX1765" s="179">
        <f>AX1766</f>
        <v>0</v>
      </c>
      <c r="AY1765" s="179">
        <f>AY1766</f>
        <v>0</v>
      </c>
      <c r="AZ1765" s="179"/>
      <c r="BA1765" s="179">
        <f>BA1766</f>
        <v>0</v>
      </c>
      <c r="BB1765" s="302"/>
      <c r="BC1765" s="302"/>
      <c r="BD1765" s="200"/>
      <c r="BE1765" s="201"/>
      <c r="BF1765" s="208"/>
      <c r="BG1765" s="17" t="s">
        <v>1167</v>
      </c>
      <c r="BH1765" s="209"/>
      <c r="BI1765" s="17"/>
      <c r="BJ1765" s="226"/>
      <c r="BK1765" s="17"/>
      <c r="BL1765" s="19"/>
      <c r="BM1765" s="19"/>
      <c r="BN1765" s="19"/>
      <c r="BO1765" s="19"/>
      <c r="BP1765" s="19"/>
      <c r="BQ1765" s="19"/>
      <c r="BR1765" s="19"/>
      <c r="BS1765" s="19"/>
      <c r="BT1765" s="19"/>
      <c r="BU1765" s="19"/>
      <c r="BV1765" s="19"/>
    </row>
    <row r="1766" spans="1:74" s="716" customFormat="1" ht="32" x14ac:dyDescent="0.2">
      <c r="A1766" s="194" t="s">
        <v>1211</v>
      </c>
      <c r="B1766" s="210" t="s">
        <v>1981</v>
      </c>
      <c r="C1766" s="210"/>
      <c r="D1766" s="196">
        <f>SUM(E1766:X1766,AU1766:BA1766)</f>
        <v>0.2</v>
      </c>
      <c r="E1766" s="197"/>
      <c r="F1766" s="197"/>
      <c r="G1766" s="197"/>
      <c r="H1766" s="197">
        <v>0.2</v>
      </c>
      <c r="I1766" s="197"/>
      <c r="J1766" s="197"/>
      <c r="L1766" s="197"/>
      <c r="M1766" s="197"/>
      <c r="Q1766" s="197"/>
      <c r="R1766" s="197"/>
      <c r="S1766" s="197"/>
      <c r="T1766" s="197"/>
      <c r="U1766" s="197"/>
      <c r="V1766" s="197"/>
      <c r="W1766" s="197"/>
      <c r="X1766" s="197"/>
      <c r="Y1766" s="197"/>
      <c r="Z1766" s="197"/>
      <c r="AB1766" s="197"/>
      <c r="AC1766" s="197"/>
      <c r="AD1766" s="197"/>
      <c r="AE1766" s="197"/>
      <c r="AF1766" s="197"/>
      <c r="AG1766" s="197"/>
      <c r="AH1766" s="197"/>
      <c r="AI1766" s="197"/>
      <c r="AJ1766" s="197"/>
      <c r="AK1766" s="197"/>
      <c r="AL1766" s="197"/>
      <c r="AM1766" s="197"/>
      <c r="AN1766" s="197"/>
      <c r="AO1766" s="197"/>
      <c r="AP1766" s="197"/>
      <c r="AQ1766" s="197"/>
      <c r="AR1766" s="197"/>
      <c r="AS1766" s="197"/>
      <c r="AT1766" s="197"/>
      <c r="AU1766" s="197"/>
      <c r="AV1766" s="197"/>
      <c r="AW1766" s="197"/>
      <c r="AX1766" s="197"/>
      <c r="AY1766" s="197"/>
      <c r="AZ1766" s="197"/>
      <c r="BA1766" s="197"/>
      <c r="BB1766" s="303"/>
      <c r="BC1766" s="303"/>
      <c r="BD1766" s="200" t="s">
        <v>1982</v>
      </c>
      <c r="BE1766" s="201" t="s">
        <v>1983</v>
      </c>
      <c r="BF1766" s="206">
        <v>2017</v>
      </c>
      <c r="BG1766" s="19" t="s">
        <v>1167</v>
      </c>
      <c r="BH1766" s="209" t="s">
        <v>1984</v>
      </c>
      <c r="BI1766" s="17"/>
      <c r="BJ1766" s="226"/>
      <c r="BK1766" s="17"/>
      <c r="BL1766" s="19"/>
      <c r="BM1766" s="19"/>
      <c r="BN1766" s="19"/>
      <c r="BO1766" s="19"/>
      <c r="BP1766" s="19"/>
      <c r="BQ1766" s="19"/>
      <c r="BR1766" s="19"/>
      <c r="BS1766" s="19"/>
      <c r="BT1766" s="19"/>
      <c r="BU1766" s="19"/>
      <c r="BV1766" s="19"/>
    </row>
    <row r="1767" spans="1:74" s="285" customFormat="1" ht="48" x14ac:dyDescent="0.2">
      <c r="A1767" s="177">
        <v>2</v>
      </c>
      <c r="B1767" s="189" t="s">
        <v>1210</v>
      </c>
      <c r="C1767" s="189"/>
      <c r="D1767" s="179">
        <f>D1768+D1769+D1777</f>
        <v>763.2700000000001</v>
      </c>
      <c r="E1767" s="179">
        <f>E1768+E1769+E1777</f>
        <v>29.56</v>
      </c>
      <c r="F1767" s="179"/>
      <c r="G1767" s="179">
        <f>G1768+G1769+G1777</f>
        <v>11.76</v>
      </c>
      <c r="H1767" s="179">
        <f>H1768+H1769+H1777</f>
        <v>53.1</v>
      </c>
      <c r="I1767" s="179">
        <f>I1768+I1769+I1777</f>
        <v>9.6</v>
      </c>
      <c r="J1767" s="179">
        <f>J1768+J1769+J1777</f>
        <v>2.08</v>
      </c>
      <c r="L1767" s="179">
        <f>L1768+L1769+L1777</f>
        <v>621.28</v>
      </c>
      <c r="M1767" s="179">
        <f>M1768+M1769+M1777</f>
        <v>5.3100000000000005</v>
      </c>
      <c r="Q1767" s="179"/>
      <c r="R1767" s="179"/>
      <c r="S1767" s="179"/>
      <c r="T1767" s="179"/>
      <c r="U1767" s="179"/>
      <c r="V1767" s="179">
        <f>V1768+V1769+V1777</f>
        <v>0.55000000000000004</v>
      </c>
      <c r="W1767" s="179"/>
      <c r="X1767" s="179">
        <f>X1768+X1769+X1777</f>
        <v>2.7299999999999995</v>
      </c>
      <c r="Y1767" s="179">
        <f>Y1768+Y1769+Y1777</f>
        <v>2.5199999999999996</v>
      </c>
      <c r="Z1767" s="179">
        <f>Z1768+Z1769+Z1777</f>
        <v>0.09</v>
      </c>
      <c r="AB1767" s="179">
        <f>AB1768+AB1769+AB1777</f>
        <v>0</v>
      </c>
      <c r="AC1767" s="179">
        <f>AC1768+AC1769+AC1777</f>
        <v>0</v>
      </c>
      <c r="AD1767" s="179">
        <f>AD1768+AD1769+AD1777</f>
        <v>0</v>
      </c>
      <c r="AE1767" s="179">
        <f>AE1768+AE1769+AE1777</f>
        <v>0.1</v>
      </c>
      <c r="AF1767" s="179">
        <f>AF1768+AF1769+AF1777</f>
        <v>7.0000000000000007E-2</v>
      </c>
      <c r="AG1767" s="179"/>
      <c r="AH1767" s="179"/>
      <c r="AI1767" s="179"/>
      <c r="AJ1767" s="179"/>
      <c r="AK1767" s="179"/>
      <c r="AL1767" s="179"/>
      <c r="AM1767" s="179">
        <f>AM1768+AM1769+AM1777</f>
        <v>0.32900000000000001</v>
      </c>
      <c r="AN1767" s="179">
        <f>AN1768+AN1769+AN1777</f>
        <v>0</v>
      </c>
      <c r="AO1767" s="179">
        <f>AO1768+AO1769+AO1777</f>
        <v>0.44</v>
      </c>
      <c r="AP1767" s="179"/>
      <c r="AQ1767" s="179"/>
      <c r="AR1767" s="179"/>
      <c r="AS1767" s="179">
        <f>AS1768+AS1769+AS1777</f>
        <v>1.35</v>
      </c>
      <c r="AT1767" s="179"/>
      <c r="AU1767" s="179">
        <f>AU1768+AU1769+AU1777</f>
        <v>0.18</v>
      </c>
      <c r="AV1767" s="179"/>
      <c r="AW1767" s="179"/>
      <c r="AX1767" s="179">
        <f>AX1768+AX1769+AX1777</f>
        <v>7.5</v>
      </c>
      <c r="AY1767" s="179">
        <f>AY1768+AY1769+AY1777</f>
        <v>0.76</v>
      </c>
      <c r="AZ1767" s="179"/>
      <c r="BA1767" s="179">
        <f>BA1768+BA1769+BA1777</f>
        <v>17</v>
      </c>
      <c r="BB1767" s="302"/>
      <c r="BC1767" s="302"/>
      <c r="BD1767" s="200"/>
      <c r="BE1767" s="191"/>
      <c r="BF1767" s="211"/>
      <c r="BG1767" s="17"/>
      <c r="BH1767" s="209"/>
      <c r="BI1767" s="17"/>
      <c r="BJ1767" s="251"/>
      <c r="BK1767" s="17"/>
      <c r="BL1767" s="17"/>
      <c r="BM1767" s="17"/>
      <c r="BN1767" s="17"/>
      <c r="BO1767" s="17"/>
      <c r="BP1767" s="17"/>
      <c r="BQ1767" s="17"/>
      <c r="BR1767" s="17"/>
      <c r="BS1767" s="17"/>
      <c r="BT1767" s="17"/>
      <c r="BU1767" s="17"/>
      <c r="BV1767" s="17"/>
    </row>
    <row r="1768" spans="1:74" s="285" customFormat="1" ht="48" x14ac:dyDescent="0.2">
      <c r="A1768" s="177" t="s">
        <v>1261</v>
      </c>
      <c r="B1768" s="189" t="s">
        <v>1212</v>
      </c>
      <c r="C1768" s="189"/>
      <c r="D1768" s="179"/>
      <c r="E1768" s="199"/>
      <c r="F1768" s="199"/>
      <c r="G1768" s="199"/>
      <c r="H1768" s="199"/>
      <c r="I1768" s="199"/>
      <c r="J1768" s="199"/>
      <c r="L1768" s="199"/>
      <c r="M1768" s="199"/>
      <c r="Q1768" s="199"/>
      <c r="R1768" s="199"/>
      <c r="S1768" s="199"/>
      <c r="T1768" s="199"/>
      <c r="U1768" s="199"/>
      <c r="V1768" s="199"/>
      <c r="W1768" s="199"/>
      <c r="X1768" s="199"/>
      <c r="Y1768" s="199"/>
      <c r="Z1768" s="199"/>
      <c r="AB1768" s="199"/>
      <c r="AC1768" s="199"/>
      <c r="AD1768" s="199"/>
      <c r="AE1768" s="199"/>
      <c r="AF1768" s="199"/>
      <c r="AG1768" s="199"/>
      <c r="AH1768" s="199"/>
      <c r="AI1768" s="199"/>
      <c r="AJ1768" s="199"/>
      <c r="AK1768" s="199"/>
      <c r="AL1768" s="199"/>
      <c r="AM1768" s="199"/>
      <c r="AN1768" s="199"/>
      <c r="AO1768" s="199"/>
      <c r="AP1768" s="199"/>
      <c r="AQ1768" s="199"/>
      <c r="AR1768" s="199"/>
      <c r="AS1768" s="199"/>
      <c r="AT1768" s="199"/>
      <c r="AU1768" s="199"/>
      <c r="AV1768" s="199"/>
      <c r="AW1768" s="199"/>
      <c r="AX1768" s="199"/>
      <c r="AY1768" s="199"/>
      <c r="AZ1768" s="199"/>
      <c r="BA1768" s="199"/>
      <c r="BB1768" s="304"/>
      <c r="BC1768" s="304"/>
      <c r="BD1768" s="200"/>
      <c r="BE1768" s="191"/>
      <c r="BF1768" s="211"/>
      <c r="BG1768" s="17"/>
      <c r="BH1768" s="209"/>
      <c r="BI1768" s="17"/>
      <c r="BJ1768" s="251"/>
      <c r="BK1768" s="17"/>
      <c r="BL1768" s="17"/>
      <c r="BM1768" s="17"/>
      <c r="BN1768" s="17"/>
      <c r="BO1768" s="17"/>
      <c r="BP1768" s="17"/>
      <c r="BQ1768" s="17"/>
      <c r="BR1768" s="17"/>
      <c r="BS1768" s="17"/>
      <c r="BT1768" s="17"/>
      <c r="BU1768" s="17"/>
      <c r="BV1768" s="17"/>
    </row>
    <row r="1769" spans="1:74" s="285" customFormat="1" ht="48" x14ac:dyDescent="0.2">
      <c r="A1769" s="177" t="s">
        <v>196</v>
      </c>
      <c r="B1769" s="189" t="s">
        <v>1985</v>
      </c>
      <c r="C1769" s="189"/>
      <c r="D1769" s="179">
        <f>D1770+D1775</f>
        <v>602.45000000000005</v>
      </c>
      <c r="E1769" s="179">
        <f>E1770+E1775</f>
        <v>6.77</v>
      </c>
      <c r="F1769" s="179"/>
      <c r="G1769" s="179">
        <f>G1770+G1775</f>
        <v>6</v>
      </c>
      <c r="H1769" s="179">
        <f>H1770+H1775</f>
        <v>15.26</v>
      </c>
      <c r="I1769" s="179">
        <f>I1770+I1775</f>
        <v>0.1</v>
      </c>
      <c r="J1769" s="179">
        <f>J1770+J1775</f>
        <v>0</v>
      </c>
      <c r="L1769" s="179">
        <f>L1770+L1775</f>
        <v>570.66</v>
      </c>
      <c r="M1769" s="179">
        <f>M1770+M1775</f>
        <v>1.01</v>
      </c>
      <c r="Q1769" s="179"/>
      <c r="R1769" s="179"/>
      <c r="S1769" s="179"/>
      <c r="T1769" s="179"/>
      <c r="U1769" s="179"/>
      <c r="V1769" s="179">
        <f>V1770+V1775</f>
        <v>0</v>
      </c>
      <c r="W1769" s="179"/>
      <c r="X1769" s="179">
        <f>X1770+X1775</f>
        <v>0.01</v>
      </c>
      <c r="Y1769" s="179">
        <f>Y1770+Y1775</f>
        <v>0.01</v>
      </c>
      <c r="Z1769" s="179">
        <f>Z1770+Z1775</f>
        <v>0</v>
      </c>
      <c r="AB1769" s="179">
        <f>AB1770+AB1775</f>
        <v>0</v>
      </c>
      <c r="AC1769" s="179">
        <f>AC1770+AC1775</f>
        <v>0</v>
      </c>
      <c r="AD1769" s="179">
        <f>AD1770+AD1775</f>
        <v>0</v>
      </c>
      <c r="AE1769" s="179">
        <f>AE1770+AE1775</f>
        <v>0</v>
      </c>
      <c r="AF1769" s="179">
        <f>AF1770+AF1775</f>
        <v>0</v>
      </c>
      <c r="AG1769" s="179"/>
      <c r="AH1769" s="179"/>
      <c r="AI1769" s="179"/>
      <c r="AJ1769" s="179"/>
      <c r="AK1769" s="179"/>
      <c r="AL1769" s="179"/>
      <c r="AM1769" s="179">
        <f>AM1770+AM1775</f>
        <v>0</v>
      </c>
      <c r="AN1769" s="179">
        <f>AN1770+AN1775</f>
        <v>0</v>
      </c>
      <c r="AO1769" s="179">
        <f>AO1770+AO1775</f>
        <v>0</v>
      </c>
      <c r="AP1769" s="179"/>
      <c r="AQ1769" s="179"/>
      <c r="AR1769" s="179"/>
      <c r="AS1769" s="179">
        <f>AS1770+AS1775</f>
        <v>0.4</v>
      </c>
      <c r="AT1769" s="179"/>
      <c r="AU1769" s="179">
        <f>AU1770+AU1775</f>
        <v>0</v>
      </c>
      <c r="AV1769" s="179"/>
      <c r="AW1769" s="179"/>
      <c r="AX1769" s="179">
        <f>AX1770+AX1775</f>
        <v>2</v>
      </c>
      <c r="AY1769" s="179">
        <f>AY1770+AY1775</f>
        <v>0</v>
      </c>
      <c r="AZ1769" s="179"/>
      <c r="BA1769" s="179">
        <f>BA1770+BA1775</f>
        <v>0.24</v>
      </c>
      <c r="BB1769" s="302"/>
      <c r="BC1769" s="302"/>
      <c r="BD1769" s="200"/>
      <c r="BE1769" s="191"/>
      <c r="BF1769" s="211"/>
      <c r="BG1769" s="17"/>
      <c r="BH1769" s="209"/>
      <c r="BI1769" s="17"/>
      <c r="BJ1769" s="251"/>
      <c r="BK1769" s="17"/>
      <c r="BL1769" s="17"/>
      <c r="BM1769" s="17"/>
      <c r="BN1769" s="17"/>
      <c r="BO1769" s="17"/>
      <c r="BP1769" s="17"/>
      <c r="BQ1769" s="17"/>
      <c r="BR1769" s="17"/>
      <c r="BS1769" s="17"/>
      <c r="BT1769" s="17"/>
      <c r="BU1769" s="17"/>
      <c r="BV1769" s="17"/>
    </row>
    <row r="1770" spans="1:74" s="285" customFormat="1" ht="32" x14ac:dyDescent="0.2">
      <c r="A1770" s="177" t="s">
        <v>198</v>
      </c>
      <c r="B1770" s="212" t="s">
        <v>1151</v>
      </c>
      <c r="C1770" s="212"/>
      <c r="D1770" s="179">
        <f>D1771</f>
        <v>501.65000000000003</v>
      </c>
      <c r="E1770" s="179">
        <f>E1771</f>
        <v>1.31</v>
      </c>
      <c r="F1770" s="179"/>
      <c r="G1770" s="179">
        <f>G1771</f>
        <v>0</v>
      </c>
      <c r="H1770" s="179">
        <f>H1771</f>
        <v>0.2</v>
      </c>
      <c r="I1770" s="179">
        <f>I1771</f>
        <v>0.1</v>
      </c>
      <c r="J1770" s="179">
        <f>J1771</f>
        <v>0</v>
      </c>
      <c r="L1770" s="179">
        <f>L1771</f>
        <v>500</v>
      </c>
      <c r="M1770" s="179">
        <f>M1771</f>
        <v>0.01</v>
      </c>
      <c r="Q1770" s="179"/>
      <c r="R1770" s="179"/>
      <c r="S1770" s="179"/>
      <c r="T1770" s="179"/>
      <c r="U1770" s="179"/>
      <c r="V1770" s="179">
        <f>V1771</f>
        <v>0</v>
      </c>
      <c r="W1770" s="179"/>
      <c r="X1770" s="179">
        <f>X1771</f>
        <v>0.01</v>
      </c>
      <c r="Y1770" s="179">
        <f>Y1771</f>
        <v>0.01</v>
      </c>
      <c r="Z1770" s="179">
        <f>Z1771</f>
        <v>0</v>
      </c>
      <c r="AB1770" s="179">
        <f>AB1771</f>
        <v>0</v>
      </c>
      <c r="AC1770" s="179">
        <f>AC1771</f>
        <v>0</v>
      </c>
      <c r="AD1770" s="179">
        <f>AD1771</f>
        <v>0</v>
      </c>
      <c r="AE1770" s="179">
        <f>AE1771</f>
        <v>0</v>
      </c>
      <c r="AF1770" s="179">
        <f>AF1771</f>
        <v>0</v>
      </c>
      <c r="AG1770" s="179"/>
      <c r="AH1770" s="179"/>
      <c r="AI1770" s="179"/>
      <c r="AJ1770" s="179"/>
      <c r="AK1770" s="179"/>
      <c r="AL1770" s="179"/>
      <c r="AM1770" s="179">
        <f>AM1771</f>
        <v>0</v>
      </c>
      <c r="AN1770" s="179">
        <f>AN1771</f>
        <v>0</v>
      </c>
      <c r="AO1770" s="179">
        <f>AO1771</f>
        <v>0</v>
      </c>
      <c r="AP1770" s="179"/>
      <c r="AQ1770" s="179"/>
      <c r="AR1770" s="179"/>
      <c r="AS1770" s="179">
        <f>AS1771</f>
        <v>0</v>
      </c>
      <c r="AT1770" s="179"/>
      <c r="AU1770" s="179">
        <f>AU1771</f>
        <v>0</v>
      </c>
      <c r="AV1770" s="179"/>
      <c r="AW1770" s="179"/>
      <c r="AX1770" s="179">
        <f>AX1771</f>
        <v>0</v>
      </c>
      <c r="AY1770" s="179">
        <f>AY1771</f>
        <v>0</v>
      </c>
      <c r="AZ1770" s="179"/>
      <c r="BA1770" s="179">
        <f>BA1771</f>
        <v>0.02</v>
      </c>
      <c r="BB1770" s="302"/>
      <c r="BC1770" s="302"/>
      <c r="BD1770" s="200"/>
      <c r="BE1770" s="191"/>
      <c r="BF1770" s="211"/>
      <c r="BG1770" s="17" t="s">
        <v>1986</v>
      </c>
      <c r="BH1770" s="209"/>
      <c r="BI1770" s="17"/>
      <c r="BJ1770" s="251"/>
      <c r="BK1770" s="17"/>
      <c r="BL1770" s="17"/>
      <c r="BM1770" s="17"/>
      <c r="BN1770" s="17"/>
      <c r="BO1770" s="17"/>
      <c r="BP1770" s="17"/>
      <c r="BQ1770" s="17"/>
      <c r="BR1770" s="17"/>
      <c r="BS1770" s="17"/>
      <c r="BT1770" s="17"/>
      <c r="BU1770" s="17"/>
      <c r="BV1770" s="17"/>
    </row>
    <row r="1771" spans="1:74" s="717" customFormat="1" x14ac:dyDescent="0.2">
      <c r="A1771" s="213" t="s">
        <v>201</v>
      </c>
      <c r="B1771" s="214" t="s">
        <v>1309</v>
      </c>
      <c r="C1771" s="214"/>
      <c r="D1771" s="215">
        <f>SUM(D1772:D1774)</f>
        <v>501.65000000000003</v>
      </c>
      <c r="E1771" s="215">
        <f>SUM(E1772:E1774)</f>
        <v>1.31</v>
      </c>
      <c r="F1771" s="215"/>
      <c r="G1771" s="215">
        <f>SUM(G1772:G1774)</f>
        <v>0</v>
      </c>
      <c r="H1771" s="215">
        <f>SUM(H1772:H1774)</f>
        <v>0.2</v>
      </c>
      <c r="I1771" s="215">
        <f>SUM(I1772:I1774)</f>
        <v>0.1</v>
      </c>
      <c r="J1771" s="215">
        <f>SUM(J1772:J1774)</f>
        <v>0</v>
      </c>
      <c r="L1771" s="215">
        <f>SUM(L1772:L1774)</f>
        <v>500</v>
      </c>
      <c r="M1771" s="215">
        <f>SUM(M1772:M1774)</f>
        <v>0.01</v>
      </c>
      <c r="Q1771" s="215"/>
      <c r="R1771" s="215"/>
      <c r="S1771" s="215"/>
      <c r="T1771" s="215"/>
      <c r="U1771" s="215"/>
      <c r="V1771" s="215">
        <f>SUM(V1772:V1774)</f>
        <v>0</v>
      </c>
      <c r="W1771" s="215"/>
      <c r="X1771" s="215">
        <f>SUM(X1772:X1774)</f>
        <v>0.01</v>
      </c>
      <c r="Y1771" s="215">
        <f>SUM(Y1772:Y1774)</f>
        <v>0.01</v>
      </c>
      <c r="Z1771" s="215">
        <f>SUM(Z1772:Z1774)</f>
        <v>0</v>
      </c>
      <c r="AB1771" s="215">
        <f>SUM(AB1772:AB1774)</f>
        <v>0</v>
      </c>
      <c r="AC1771" s="215">
        <f>SUM(AC1772:AC1774)</f>
        <v>0</v>
      </c>
      <c r="AD1771" s="215">
        <f>SUM(AD1772:AD1774)</f>
        <v>0</v>
      </c>
      <c r="AE1771" s="215">
        <f>SUM(AE1772:AE1774)</f>
        <v>0</v>
      </c>
      <c r="AF1771" s="215">
        <f>SUM(AF1772:AF1774)</f>
        <v>0</v>
      </c>
      <c r="AG1771" s="215"/>
      <c r="AH1771" s="215"/>
      <c r="AI1771" s="215"/>
      <c r="AJ1771" s="215"/>
      <c r="AK1771" s="215"/>
      <c r="AL1771" s="215"/>
      <c r="AM1771" s="215">
        <f>SUM(AM1772:AM1774)</f>
        <v>0</v>
      </c>
      <c r="AN1771" s="215">
        <f>SUM(AN1772:AN1774)</f>
        <v>0</v>
      </c>
      <c r="AO1771" s="215">
        <f>SUM(AO1772:AO1774)</f>
        <v>0</v>
      </c>
      <c r="AP1771" s="215"/>
      <c r="AQ1771" s="215"/>
      <c r="AR1771" s="215"/>
      <c r="AS1771" s="215">
        <f>SUM(AS1772:AS1774)</f>
        <v>0</v>
      </c>
      <c r="AT1771" s="215"/>
      <c r="AU1771" s="215">
        <f>SUM(AU1772:AU1774)</f>
        <v>0</v>
      </c>
      <c r="AV1771" s="215"/>
      <c r="AW1771" s="215"/>
      <c r="AX1771" s="215">
        <f>SUM(AX1772:AX1774)</f>
        <v>0</v>
      </c>
      <c r="AY1771" s="215">
        <f>SUM(AY1772:AY1774)</f>
        <v>0</v>
      </c>
      <c r="AZ1771" s="215"/>
      <c r="BA1771" s="215">
        <f>SUM(BA1772:BA1774)</f>
        <v>0.02</v>
      </c>
      <c r="BB1771" s="305"/>
      <c r="BC1771" s="305"/>
      <c r="BD1771" s="216"/>
      <c r="BE1771" s="217"/>
      <c r="BF1771" s="218"/>
      <c r="BG1771" s="219" t="s">
        <v>1154</v>
      </c>
      <c r="BH1771" s="220"/>
      <c r="BI1771" s="221"/>
      <c r="BJ1771" s="222"/>
      <c r="BK1771" s="219"/>
      <c r="BL1771" s="219"/>
      <c r="BM1771" s="219"/>
      <c r="BN1771" s="219"/>
      <c r="BO1771" s="219"/>
      <c r="BP1771" s="219"/>
      <c r="BQ1771" s="219"/>
      <c r="BR1771" s="219"/>
      <c r="BS1771" s="219"/>
      <c r="BT1771" s="219"/>
      <c r="BU1771" s="219"/>
      <c r="BV1771" s="219"/>
    </row>
    <row r="1772" spans="1:74" s="716" customFormat="1" x14ac:dyDescent="0.2">
      <c r="A1772" s="194" t="s">
        <v>1987</v>
      </c>
      <c r="B1772" s="223" t="s">
        <v>1988</v>
      </c>
      <c r="C1772" s="223"/>
      <c r="D1772" s="196">
        <v>500</v>
      </c>
      <c r="E1772" s="197"/>
      <c r="F1772" s="197"/>
      <c r="G1772" s="197"/>
      <c r="H1772" s="197"/>
      <c r="I1772" s="197"/>
      <c r="J1772" s="197"/>
      <c r="L1772" s="197">
        <v>500</v>
      </c>
      <c r="M1772" s="197"/>
      <c r="Q1772" s="197"/>
      <c r="R1772" s="197"/>
      <c r="S1772" s="197"/>
      <c r="T1772" s="197"/>
      <c r="U1772" s="197"/>
      <c r="V1772" s="197"/>
      <c r="W1772" s="197"/>
      <c r="X1772" s="197"/>
      <c r="Y1772" s="197"/>
      <c r="Z1772" s="197"/>
      <c r="AB1772" s="197"/>
      <c r="AC1772" s="197"/>
      <c r="AD1772" s="197"/>
      <c r="AE1772" s="197"/>
      <c r="AF1772" s="197"/>
      <c r="AG1772" s="197"/>
      <c r="AH1772" s="197"/>
      <c r="AI1772" s="197"/>
      <c r="AJ1772" s="197"/>
      <c r="AK1772" s="197"/>
      <c r="AL1772" s="197"/>
      <c r="AM1772" s="197"/>
      <c r="AN1772" s="197"/>
      <c r="AO1772" s="197"/>
      <c r="AP1772" s="197"/>
      <c r="AQ1772" s="197"/>
      <c r="AR1772" s="197"/>
      <c r="AS1772" s="197"/>
      <c r="AT1772" s="197"/>
      <c r="AU1772" s="197"/>
      <c r="AV1772" s="197"/>
      <c r="AW1772" s="197"/>
      <c r="AX1772" s="197"/>
      <c r="AY1772" s="197"/>
      <c r="AZ1772" s="197"/>
      <c r="BA1772" s="197"/>
      <c r="BB1772" s="303"/>
      <c r="BC1772" s="303"/>
      <c r="BD1772" s="200" t="s">
        <v>1989</v>
      </c>
      <c r="BE1772" s="224" t="s">
        <v>1990</v>
      </c>
      <c r="BF1772" s="225">
        <v>2017</v>
      </c>
      <c r="BG1772" s="19" t="s">
        <v>1154</v>
      </c>
      <c r="BH1772" s="209" t="s">
        <v>1984</v>
      </c>
      <c r="BI1772" s="17" t="s">
        <v>1991</v>
      </c>
      <c r="BJ1772" s="226"/>
      <c r="BK1772" s="19"/>
      <c r="BL1772" s="19"/>
      <c r="BM1772" s="19"/>
      <c r="BN1772" s="19"/>
      <c r="BO1772" s="19"/>
      <c r="BP1772" s="19"/>
      <c r="BQ1772" s="19"/>
      <c r="BR1772" s="19"/>
      <c r="BS1772" s="19"/>
      <c r="BT1772" s="19"/>
      <c r="BU1772" s="19"/>
      <c r="BV1772" s="19"/>
    </row>
    <row r="1773" spans="1:74" s="716" customFormat="1" ht="64" x14ac:dyDescent="0.2">
      <c r="A1773" s="194" t="s">
        <v>1992</v>
      </c>
      <c r="B1773" s="718" t="s">
        <v>1993</v>
      </c>
      <c r="C1773" s="718"/>
      <c r="D1773" s="203">
        <v>0.99</v>
      </c>
      <c r="E1773" s="719">
        <v>0.95</v>
      </c>
      <c r="F1773" s="719"/>
      <c r="G1773" s="197"/>
      <c r="H1773" s="198"/>
      <c r="I1773" s="198"/>
      <c r="J1773" s="197"/>
      <c r="L1773" s="198"/>
      <c r="M1773" s="719">
        <v>0.01</v>
      </c>
      <c r="Q1773" s="197"/>
      <c r="R1773" s="197"/>
      <c r="S1773" s="197"/>
      <c r="T1773" s="197"/>
      <c r="U1773" s="197"/>
      <c r="V1773" s="197"/>
      <c r="W1773" s="197"/>
      <c r="X1773" s="719">
        <v>0.01</v>
      </c>
      <c r="Y1773" s="719">
        <v>0.01</v>
      </c>
      <c r="Z1773" s="197"/>
      <c r="AB1773" s="197"/>
      <c r="AC1773" s="197"/>
      <c r="AD1773" s="197"/>
      <c r="AE1773" s="197"/>
      <c r="AF1773" s="197"/>
      <c r="AG1773" s="197"/>
      <c r="AH1773" s="197"/>
      <c r="AI1773" s="197"/>
      <c r="AJ1773" s="197"/>
      <c r="AK1773" s="197"/>
      <c r="AL1773" s="197"/>
      <c r="AM1773" s="197"/>
      <c r="AN1773" s="197"/>
      <c r="AO1773" s="197"/>
      <c r="AP1773" s="197"/>
      <c r="AQ1773" s="197"/>
      <c r="AR1773" s="197"/>
      <c r="AS1773" s="197"/>
      <c r="AT1773" s="197"/>
      <c r="AU1773" s="197"/>
      <c r="AV1773" s="197"/>
      <c r="AW1773" s="197"/>
      <c r="AX1773" s="197"/>
      <c r="AY1773" s="197"/>
      <c r="AZ1773" s="197"/>
      <c r="BA1773" s="720">
        <v>0.02</v>
      </c>
      <c r="BB1773" s="721"/>
      <c r="BC1773" s="721"/>
      <c r="BD1773" s="722" t="s">
        <v>1994</v>
      </c>
      <c r="BE1773" s="201"/>
      <c r="BF1773" s="202">
        <v>2017</v>
      </c>
      <c r="BG1773" s="19" t="s">
        <v>1154</v>
      </c>
      <c r="BH1773" s="209"/>
      <c r="BI1773" s="227"/>
      <c r="BJ1773" s="226"/>
      <c r="BK1773" s="19"/>
      <c r="BL1773" s="19"/>
      <c r="BM1773" s="19"/>
      <c r="BN1773" s="19"/>
      <c r="BO1773" s="19"/>
      <c r="BP1773" s="19"/>
      <c r="BQ1773" s="19"/>
      <c r="BR1773" s="19"/>
      <c r="BS1773" s="19"/>
      <c r="BT1773" s="19"/>
      <c r="BU1773" s="19"/>
      <c r="BV1773" s="19"/>
    </row>
    <row r="1774" spans="1:74" s="716" customFormat="1" ht="64" x14ac:dyDescent="0.2">
      <c r="A1774" s="194" t="s">
        <v>1995</v>
      </c>
      <c r="B1774" s="723" t="s">
        <v>1996</v>
      </c>
      <c r="C1774" s="723"/>
      <c r="D1774" s="203">
        <v>0.66</v>
      </c>
      <c r="E1774" s="204">
        <v>0.36</v>
      </c>
      <c r="F1774" s="204"/>
      <c r="G1774" s="197"/>
      <c r="H1774" s="204">
        <v>0.2</v>
      </c>
      <c r="I1774" s="204">
        <v>0.1</v>
      </c>
      <c r="J1774" s="197"/>
      <c r="L1774" s="198"/>
      <c r="M1774" s="198"/>
      <c r="Q1774" s="197"/>
      <c r="R1774" s="197"/>
      <c r="S1774" s="197"/>
      <c r="T1774" s="197"/>
      <c r="U1774" s="197"/>
      <c r="V1774" s="197"/>
      <c r="W1774" s="197"/>
      <c r="X1774" s="198"/>
      <c r="Y1774" s="197"/>
      <c r="Z1774" s="197"/>
      <c r="AB1774" s="197"/>
      <c r="AC1774" s="197"/>
      <c r="AD1774" s="197"/>
      <c r="AE1774" s="197"/>
      <c r="AF1774" s="197"/>
      <c r="AG1774" s="197"/>
      <c r="AH1774" s="197"/>
      <c r="AI1774" s="197"/>
      <c r="AJ1774" s="197"/>
      <c r="AK1774" s="197"/>
      <c r="AL1774" s="197"/>
      <c r="AM1774" s="197"/>
      <c r="AN1774" s="197"/>
      <c r="AO1774" s="197"/>
      <c r="AP1774" s="197"/>
      <c r="AQ1774" s="197"/>
      <c r="AR1774" s="197"/>
      <c r="AS1774" s="197"/>
      <c r="AT1774" s="197"/>
      <c r="AU1774" s="197"/>
      <c r="AV1774" s="197"/>
      <c r="AW1774" s="197"/>
      <c r="AX1774" s="197"/>
      <c r="AY1774" s="197"/>
      <c r="AZ1774" s="197"/>
      <c r="BA1774" s="198"/>
      <c r="BB1774" s="306"/>
      <c r="BC1774" s="306"/>
      <c r="BD1774" s="246" t="s">
        <v>1997</v>
      </c>
      <c r="BE1774" s="201"/>
      <c r="BF1774" s="202">
        <v>2017</v>
      </c>
      <c r="BG1774" s="19" t="s">
        <v>1154</v>
      </c>
      <c r="BH1774" s="209"/>
      <c r="BI1774" s="227"/>
      <c r="BJ1774" s="226"/>
      <c r="BK1774" s="19"/>
      <c r="BL1774" s="19"/>
      <c r="BM1774" s="19"/>
      <c r="BN1774" s="19"/>
      <c r="BO1774" s="19"/>
      <c r="BP1774" s="19"/>
      <c r="BQ1774" s="19"/>
      <c r="BR1774" s="19"/>
      <c r="BS1774" s="19"/>
      <c r="BT1774" s="19"/>
      <c r="BU1774" s="19"/>
      <c r="BV1774" s="19"/>
    </row>
    <row r="1775" spans="1:74" s="285" customFormat="1" x14ac:dyDescent="0.2">
      <c r="A1775" s="177" t="s">
        <v>266</v>
      </c>
      <c r="B1775" s="228" t="s">
        <v>1150</v>
      </c>
      <c r="C1775" s="228"/>
      <c r="D1775" s="179">
        <f>SUM(D1776:D1776)</f>
        <v>100.8</v>
      </c>
      <c r="E1775" s="179">
        <f>SUM(E1776:E1776)</f>
        <v>5.46</v>
      </c>
      <c r="F1775" s="179"/>
      <c r="G1775" s="179">
        <f>SUM(G1776:G1776)</f>
        <v>6</v>
      </c>
      <c r="H1775" s="179">
        <f>SUM(H1776:H1776)</f>
        <v>15.06</v>
      </c>
      <c r="I1775" s="179">
        <f>SUM(I1776:I1776)</f>
        <v>0</v>
      </c>
      <c r="J1775" s="179">
        <f>SUM(J1776:J1776)</f>
        <v>0</v>
      </c>
      <c r="L1775" s="179">
        <f>SUM(L1776:L1776)</f>
        <v>70.66</v>
      </c>
      <c r="M1775" s="179">
        <f>SUM(M1776:M1776)</f>
        <v>1</v>
      </c>
      <c r="Q1775" s="179"/>
      <c r="R1775" s="179"/>
      <c r="S1775" s="179"/>
      <c r="T1775" s="179"/>
      <c r="U1775" s="179"/>
      <c r="V1775" s="179">
        <f>SUM(V1776:V1776)</f>
        <v>0</v>
      </c>
      <c r="W1775" s="179"/>
      <c r="X1775" s="179">
        <f>SUM(X1776:X1776)</f>
        <v>0</v>
      </c>
      <c r="Y1775" s="179">
        <f>SUM(Y1776:Y1776)</f>
        <v>0</v>
      </c>
      <c r="Z1775" s="179">
        <f>SUM(Z1776:Z1776)</f>
        <v>0</v>
      </c>
      <c r="AB1775" s="179">
        <f>SUM(AB1776:AB1776)</f>
        <v>0</v>
      </c>
      <c r="AC1775" s="179">
        <f>SUM(AC1776:AC1776)</f>
        <v>0</v>
      </c>
      <c r="AD1775" s="179">
        <f>SUM(AD1776:AD1776)</f>
        <v>0</v>
      </c>
      <c r="AE1775" s="179">
        <f>SUM(AE1776:AE1776)</f>
        <v>0</v>
      </c>
      <c r="AF1775" s="179">
        <f>SUM(AF1776:AF1776)</f>
        <v>0</v>
      </c>
      <c r="AG1775" s="179"/>
      <c r="AH1775" s="179"/>
      <c r="AI1775" s="179"/>
      <c r="AJ1775" s="179"/>
      <c r="AK1775" s="179"/>
      <c r="AL1775" s="179"/>
      <c r="AM1775" s="179">
        <f>SUM(AM1776:AM1776)</f>
        <v>0</v>
      </c>
      <c r="AN1775" s="179">
        <f>SUM(AN1776:AN1776)</f>
        <v>0</v>
      </c>
      <c r="AO1775" s="179">
        <f>SUM(AO1776:AO1776)</f>
        <v>0</v>
      </c>
      <c r="AP1775" s="179"/>
      <c r="AQ1775" s="179"/>
      <c r="AR1775" s="179"/>
      <c r="AS1775" s="179">
        <f>SUM(AS1776:AS1776)</f>
        <v>0.4</v>
      </c>
      <c r="AT1775" s="179"/>
      <c r="AU1775" s="179">
        <f>SUM(AU1776:AU1776)</f>
        <v>0</v>
      </c>
      <c r="AV1775" s="179"/>
      <c r="AW1775" s="179"/>
      <c r="AX1775" s="179">
        <f>SUM(AX1776:AX1776)</f>
        <v>2</v>
      </c>
      <c r="AY1775" s="179">
        <f>SUM(AY1776:AY1776)</f>
        <v>0</v>
      </c>
      <c r="AZ1775" s="179"/>
      <c r="BA1775" s="179">
        <f>SUM(BA1776:BA1776)</f>
        <v>0.22</v>
      </c>
      <c r="BB1775" s="302"/>
      <c r="BC1775" s="302"/>
      <c r="BD1775" s="200"/>
      <c r="BE1775" s="229"/>
      <c r="BF1775" s="230"/>
      <c r="BG1775" s="17" t="s">
        <v>1216</v>
      </c>
      <c r="BH1775" s="209"/>
      <c r="BI1775" s="17"/>
      <c r="BJ1775" s="251"/>
      <c r="BK1775" s="17"/>
      <c r="BL1775" s="17"/>
      <c r="BM1775" s="17"/>
      <c r="BN1775" s="17"/>
      <c r="BO1775" s="17"/>
      <c r="BP1775" s="17"/>
      <c r="BQ1775" s="17"/>
      <c r="BR1775" s="17"/>
      <c r="BS1775" s="17"/>
      <c r="BT1775" s="17"/>
      <c r="BU1775" s="17"/>
      <c r="BV1775" s="17"/>
    </row>
    <row r="1776" spans="1:74" s="716" customFormat="1" ht="48" x14ac:dyDescent="0.2">
      <c r="A1776" s="194" t="s">
        <v>269</v>
      </c>
      <c r="B1776" s="223" t="s">
        <v>1998</v>
      </c>
      <c r="C1776" s="223"/>
      <c r="D1776" s="196">
        <v>100.8</v>
      </c>
      <c r="E1776" s="231">
        <v>5.46</v>
      </c>
      <c r="F1776" s="231"/>
      <c r="G1776" s="231">
        <v>6</v>
      </c>
      <c r="H1776" s="273">
        <v>15.06</v>
      </c>
      <c r="I1776" s="197"/>
      <c r="J1776" s="231"/>
      <c r="L1776" s="273">
        <v>70.66</v>
      </c>
      <c r="M1776" s="231">
        <v>1</v>
      </c>
      <c r="Q1776" s="231"/>
      <c r="R1776" s="231"/>
      <c r="S1776" s="231"/>
      <c r="T1776" s="231"/>
      <c r="U1776" s="231"/>
      <c r="V1776" s="231"/>
      <c r="W1776" s="231"/>
      <c r="X1776" s="231"/>
      <c r="Y1776" s="231"/>
      <c r="Z1776" s="231"/>
      <c r="AB1776" s="231"/>
      <c r="AC1776" s="231"/>
      <c r="AD1776" s="231"/>
      <c r="AE1776" s="231"/>
      <c r="AF1776" s="231"/>
      <c r="AG1776" s="231"/>
      <c r="AH1776" s="231"/>
      <c r="AI1776" s="231"/>
      <c r="AJ1776" s="231"/>
      <c r="AK1776" s="231"/>
      <c r="AL1776" s="231"/>
      <c r="AM1776" s="231"/>
      <c r="AN1776" s="231"/>
      <c r="AO1776" s="231"/>
      <c r="AP1776" s="231"/>
      <c r="AQ1776" s="231"/>
      <c r="AR1776" s="231"/>
      <c r="AS1776" s="273">
        <v>0.4</v>
      </c>
      <c r="AT1776" s="273"/>
      <c r="AU1776" s="197"/>
      <c r="AV1776" s="197"/>
      <c r="AW1776" s="197"/>
      <c r="AX1776" s="197">
        <v>2</v>
      </c>
      <c r="AY1776" s="273"/>
      <c r="AZ1776" s="273"/>
      <c r="BA1776" s="273">
        <v>0.22</v>
      </c>
      <c r="BB1776" s="724"/>
      <c r="BC1776" s="724"/>
      <c r="BD1776" s="200" t="s">
        <v>1999</v>
      </c>
      <c r="BE1776" s="232"/>
      <c r="BF1776" s="233">
        <v>2017</v>
      </c>
      <c r="BG1776" s="19" t="s">
        <v>1216</v>
      </c>
      <c r="BH1776" s="184"/>
      <c r="BI1776" s="19"/>
      <c r="BJ1776" s="226"/>
      <c r="BK1776" s="19"/>
      <c r="BL1776" s="19"/>
      <c r="BM1776" s="19"/>
      <c r="BN1776" s="19"/>
      <c r="BO1776" s="19"/>
      <c r="BP1776" s="19"/>
      <c r="BQ1776" s="19"/>
      <c r="BR1776" s="19"/>
      <c r="BS1776" s="19"/>
      <c r="BT1776" s="19"/>
      <c r="BU1776" s="19"/>
      <c r="BV1776" s="19"/>
    </row>
    <row r="1777" spans="1:74" s="285" customFormat="1" ht="48" x14ac:dyDescent="0.2">
      <c r="A1777" s="177" t="s">
        <v>2000</v>
      </c>
      <c r="B1777" s="189" t="s">
        <v>2001</v>
      </c>
      <c r="C1777" s="189"/>
      <c r="D1777" s="179">
        <f>D1778+D1827+D1830+D1838+D1868+D1875+D1877+D1884+D1893+D1901+D1904+D1911</f>
        <v>160.82000000000002</v>
      </c>
      <c r="E1777" s="179">
        <f>E1778+E1827+E1830+E1838+E1868+E1875+E1877+E1884+E1893+E1901+E1904+E1911</f>
        <v>22.79</v>
      </c>
      <c r="F1777" s="179"/>
      <c r="G1777" s="179">
        <f>G1778+G1827+G1830+G1838+G1868+G1875+G1877+G1884+G1893+G1901+G1904+G1911</f>
        <v>5.76</v>
      </c>
      <c r="H1777" s="179">
        <f>H1778+H1827+H1830+H1838+H1868+H1875+H1877+H1884+H1893+H1901+H1904+H1911</f>
        <v>37.840000000000003</v>
      </c>
      <c r="I1777" s="179">
        <f>I1778+I1827+I1830+I1838+I1868+I1875+I1877+I1884+I1893+I1901+I1904+I1911</f>
        <v>9.5</v>
      </c>
      <c r="J1777" s="179">
        <f>J1778+J1827+J1830+J1838+J1868+J1875+J1877+J1884+J1893+J1901+J1904+J1911</f>
        <v>2.08</v>
      </c>
      <c r="L1777" s="179">
        <f>L1778+L1827+L1830+L1838+L1868+L1875+L1877+L1884+L1893+L1901+L1904+L1911</f>
        <v>50.61999999999999</v>
      </c>
      <c r="M1777" s="179">
        <f>M1778+M1827+M1830+M1838+M1868+M1875+M1877+M1884+M1893+M1901+M1904+M1911</f>
        <v>4.3000000000000007</v>
      </c>
      <c r="Q1777" s="179"/>
      <c r="R1777" s="179"/>
      <c r="S1777" s="179"/>
      <c r="T1777" s="179"/>
      <c r="U1777" s="179"/>
      <c r="V1777" s="179">
        <f>V1778+V1827+V1830+V1838+V1868+V1875+V1877+V1884+V1893+V1901+V1904+V1911</f>
        <v>0.55000000000000004</v>
      </c>
      <c r="W1777" s="179"/>
      <c r="X1777" s="179">
        <f>X1778+X1827+X1830+X1838+X1868+X1875+X1877+X1884+X1893+X1901+X1904+X1911</f>
        <v>2.7199999999999998</v>
      </c>
      <c r="Y1777" s="179">
        <f>Y1778+Y1827+Y1830+Y1838+Y1868+Y1875+Y1877+Y1884+Y1893+Y1901+Y1904+Y1911</f>
        <v>2.5099999999999998</v>
      </c>
      <c r="Z1777" s="179">
        <f>Z1778+Z1827+Z1830+Z1838+Z1868+Z1875+Z1877+Z1884+Z1893+Z1901+Z1904+Z1911</f>
        <v>0.09</v>
      </c>
      <c r="AB1777" s="179">
        <f>AB1778+AB1827+AB1830+AB1838+AB1868+AB1875+AB1877+AB1884+AB1893+AB1901+AB1904+AB1911</f>
        <v>0</v>
      </c>
      <c r="AC1777" s="179">
        <f>AC1778+AC1827+AC1830+AC1838+AC1868+AC1875+AC1877+AC1884+AC1893+AC1901+AC1904+AC1911</f>
        <v>0</v>
      </c>
      <c r="AD1777" s="179">
        <f>AD1778+AD1827+AD1830+AD1838+AD1868+AD1875+AD1877+AD1884+AD1893+AD1901+AD1904+AD1911</f>
        <v>0</v>
      </c>
      <c r="AE1777" s="179">
        <f>AE1778+AE1827+AE1830+AE1838+AE1868+AE1875+AE1877+AE1884+AE1893+AE1901+AE1904+AE1911</f>
        <v>0.1</v>
      </c>
      <c r="AF1777" s="179">
        <f>AF1778+AF1827+AF1830+AF1838+AF1868+AF1875+AF1877+AF1884+AF1893+AF1901+AF1904+AF1911</f>
        <v>7.0000000000000007E-2</v>
      </c>
      <c r="AG1777" s="179"/>
      <c r="AH1777" s="179"/>
      <c r="AI1777" s="179"/>
      <c r="AJ1777" s="179"/>
      <c r="AK1777" s="179"/>
      <c r="AL1777" s="179"/>
      <c r="AM1777" s="179">
        <f>AM1778+AM1827+AM1830+AM1838+AM1868+AM1875+AM1877+AM1884+AM1893+AM1901+AM1904+AM1911</f>
        <v>0.32900000000000001</v>
      </c>
      <c r="AN1777" s="179">
        <f>AN1778+AN1827+AN1830+AN1838+AN1868+AN1875+AN1877+AN1884+AN1893+AN1901+AN1904+AN1911</f>
        <v>0</v>
      </c>
      <c r="AO1777" s="179">
        <f>AO1778+AO1827+AO1830+AO1838+AO1868+AO1875+AO1877+AO1884+AO1893+AO1901+AO1904+AO1911</f>
        <v>0.44</v>
      </c>
      <c r="AP1777" s="179"/>
      <c r="AQ1777" s="179"/>
      <c r="AR1777" s="179"/>
      <c r="AS1777" s="179">
        <f>AS1778+AS1827+AS1830+AS1838+AS1868+AS1875+AS1877+AS1884+AS1893+AS1901+AS1904+AS1911</f>
        <v>0.95</v>
      </c>
      <c r="AT1777" s="179"/>
      <c r="AU1777" s="179">
        <f>AU1778+AU1827+AU1830+AU1838+AU1868+AU1875+AU1877+AU1884+AU1893+AU1901+AU1904+AU1911</f>
        <v>0.18</v>
      </c>
      <c r="AV1777" s="179"/>
      <c r="AW1777" s="179"/>
      <c r="AX1777" s="179">
        <f>AX1778+AX1827+AX1830+AX1838+AX1868+AX1875+AX1877+AX1884+AX1893+AX1901+AX1904+AX1911</f>
        <v>5.5</v>
      </c>
      <c r="AY1777" s="179">
        <f>AY1778+AY1827+AY1830+AY1838+AY1868+AY1875+AY1877+AY1884+AY1893+AY1901+AY1904+AY1911</f>
        <v>0.76</v>
      </c>
      <c r="AZ1777" s="179"/>
      <c r="BA1777" s="179">
        <f>BA1778+BA1827+BA1830+BA1838+BA1868+BA1875+BA1877+BA1884+BA1893+BA1901+BA1904+BA1911</f>
        <v>16.760000000000002</v>
      </c>
      <c r="BB1777" s="302"/>
      <c r="BC1777" s="302"/>
      <c r="BD1777" s="200"/>
      <c r="BE1777" s="191"/>
      <c r="BF1777" s="211"/>
      <c r="BG1777" s="17"/>
      <c r="BH1777" s="209"/>
      <c r="BI1777" s="17"/>
      <c r="BJ1777" s="251"/>
      <c r="BK1777" s="17"/>
      <c r="BL1777" s="17"/>
      <c r="BM1777" s="17"/>
      <c r="BN1777" s="17"/>
      <c r="BO1777" s="17"/>
      <c r="BP1777" s="17"/>
      <c r="BQ1777" s="17"/>
      <c r="BR1777" s="17"/>
      <c r="BS1777" s="17"/>
      <c r="BT1777" s="17"/>
      <c r="BU1777" s="17"/>
      <c r="BV1777" s="17"/>
    </row>
    <row r="1778" spans="1:74" s="716" customFormat="1" ht="32" x14ac:dyDescent="0.2">
      <c r="A1778" s="177" t="s">
        <v>2002</v>
      </c>
      <c r="B1778" s="234" t="s">
        <v>1151</v>
      </c>
      <c r="C1778" s="234"/>
      <c r="D1778" s="179">
        <f>D1779+D1795+D1800+D1803+D1806+D1808+D1816+D1823</f>
        <v>56.7</v>
      </c>
      <c r="E1778" s="179">
        <f>E1779+E1795+E1800+E1803+E1806+E1808+E1816+E1823</f>
        <v>5.1499999999999995</v>
      </c>
      <c r="F1778" s="179"/>
      <c r="G1778" s="179">
        <f>G1779+G1795+G1800+G1803+G1806+G1808+G1816+G1823</f>
        <v>0</v>
      </c>
      <c r="H1778" s="179">
        <f>H1779+H1795+H1800+H1803+H1806+H1808+H1816+H1823</f>
        <v>13.330000000000002</v>
      </c>
      <c r="I1778" s="179">
        <f>I1779+I1795+I1800+I1803+I1806+I1808+I1816+I1823</f>
        <v>4.07</v>
      </c>
      <c r="J1778" s="179">
        <f>J1779+J1795+J1800+J1803+J1806+J1808+J1816+J1823</f>
        <v>2.08</v>
      </c>
      <c r="L1778" s="179">
        <f>L1779+L1795+L1800+L1803+L1806+L1808+L1816+L1823</f>
        <v>17.809999999999999</v>
      </c>
      <c r="M1778" s="179">
        <f>M1779+M1795+M1800+M1803+M1806+M1808+M1816+M1823</f>
        <v>0.5</v>
      </c>
      <c r="Q1778" s="179"/>
      <c r="R1778" s="179"/>
      <c r="S1778" s="179"/>
      <c r="T1778" s="179"/>
      <c r="U1778" s="179"/>
      <c r="V1778" s="179">
        <f>V1779+V1795+V1800+V1803+V1806+V1808+V1816+V1823</f>
        <v>0.55000000000000004</v>
      </c>
      <c r="W1778" s="179"/>
      <c r="X1778" s="179">
        <f>X1779+X1795+X1800+X1803+X1806+X1808+X1816+X1823</f>
        <v>2.4899999999999998</v>
      </c>
      <c r="Y1778" s="179">
        <f>Y1779+Y1795+Y1800+Y1803+Y1806+Y1808+Y1816+Y1823</f>
        <v>2.38</v>
      </c>
      <c r="Z1778" s="179">
        <f>Z1779+Z1795+Z1800+Z1803+Z1806+Z1808+Z1816+Z1823</f>
        <v>0.06</v>
      </c>
      <c r="AB1778" s="179">
        <f>AB1779+AB1795+AB1800+AB1803+AB1806+AB1808+AB1816+AB1823</f>
        <v>0</v>
      </c>
      <c r="AC1778" s="179">
        <f>AC1779+AC1795+AC1800+AC1803+AC1806+AC1808+AC1816+AC1823</f>
        <v>0</v>
      </c>
      <c r="AD1778" s="179">
        <f>AD1779+AD1795+AD1800+AD1803+AD1806+AD1808+AD1816+AD1823</f>
        <v>0</v>
      </c>
      <c r="AE1778" s="179">
        <f>AE1779+AE1795+AE1800+AE1803+AE1806+AE1808+AE1816+AE1823</f>
        <v>0.05</v>
      </c>
      <c r="AF1778" s="179">
        <f>AF1779+AF1795+AF1800+AF1803+AF1806+AF1808+AF1816+AF1823</f>
        <v>0</v>
      </c>
      <c r="AG1778" s="179"/>
      <c r="AH1778" s="179"/>
      <c r="AI1778" s="179"/>
      <c r="AJ1778" s="179"/>
      <c r="AK1778" s="179"/>
      <c r="AL1778" s="179"/>
      <c r="AM1778" s="179">
        <f>AM1779+AM1795+AM1800+AM1803+AM1806+AM1808+AM1816+AM1823</f>
        <v>4.9000000000000002E-2</v>
      </c>
      <c r="AN1778" s="179">
        <f>AN1779+AN1795+AN1800+AN1803+AN1806+AN1808+AN1816+AN1823</f>
        <v>0</v>
      </c>
      <c r="AO1778" s="179">
        <f>AO1779+AO1795+AO1800+AO1803+AO1806+AO1808+AO1816+AO1823</f>
        <v>0.24</v>
      </c>
      <c r="AP1778" s="179"/>
      <c r="AQ1778" s="179"/>
      <c r="AR1778" s="179"/>
      <c r="AS1778" s="179">
        <f>AS1779+AS1795+AS1800+AS1803+AS1806+AS1808+AS1816+AS1823</f>
        <v>0.17</v>
      </c>
      <c r="AT1778" s="179"/>
      <c r="AU1778" s="179">
        <f>AU1779+AU1795+AU1800+AU1803+AU1806+AU1808+AU1816+AU1823</f>
        <v>0.15</v>
      </c>
      <c r="AV1778" s="179"/>
      <c r="AW1778" s="179"/>
      <c r="AX1778" s="179">
        <f>AX1779+AX1795+AX1800+AX1803+AX1806+AX1808+AX1816+AX1823</f>
        <v>5.5</v>
      </c>
      <c r="AY1778" s="179">
        <f>AY1779+AY1795+AY1800+AY1803+AY1806+AY1808+AY1816+AY1823</f>
        <v>0.76</v>
      </c>
      <c r="AZ1778" s="179"/>
      <c r="BA1778" s="179">
        <f>BA1779+BA1795+BA1800+BA1803+BA1806+BA1808+BA1816+BA1823</f>
        <v>3.85</v>
      </c>
      <c r="BB1778" s="302"/>
      <c r="BC1778" s="302"/>
      <c r="BD1778" s="200"/>
      <c r="BE1778" s="201"/>
      <c r="BF1778" s="208"/>
      <c r="BG1778" s="17" t="s">
        <v>1986</v>
      </c>
      <c r="BH1778" s="209"/>
      <c r="BI1778" s="17"/>
      <c r="BJ1778" s="226"/>
      <c r="BK1778" s="19"/>
      <c r="BL1778" s="19"/>
      <c r="BM1778" s="19"/>
      <c r="BN1778" s="19"/>
      <c r="BO1778" s="19"/>
      <c r="BP1778" s="19"/>
      <c r="BQ1778" s="19"/>
      <c r="BR1778" s="19"/>
      <c r="BS1778" s="19"/>
      <c r="BT1778" s="19"/>
      <c r="BU1778" s="19"/>
      <c r="BV1778" s="19"/>
    </row>
    <row r="1779" spans="1:74" s="716" customFormat="1" x14ac:dyDescent="0.2">
      <c r="A1779" s="213" t="s">
        <v>2003</v>
      </c>
      <c r="B1779" s="235" t="s">
        <v>1265</v>
      </c>
      <c r="C1779" s="235"/>
      <c r="D1779" s="236">
        <f>SUM(D1780:D1794)</f>
        <v>20.519999999999996</v>
      </c>
      <c r="E1779" s="236">
        <f>SUM(E1780:E1794)</f>
        <v>0.45</v>
      </c>
      <c r="F1779" s="236"/>
      <c r="G1779" s="236">
        <f>SUM(G1780:G1794)</f>
        <v>0</v>
      </c>
      <c r="H1779" s="236">
        <f>SUM(H1780:H1794)</f>
        <v>2.09</v>
      </c>
      <c r="I1779" s="236">
        <f>SUM(I1780:I1794)</f>
        <v>7.0000000000000007E-2</v>
      </c>
      <c r="J1779" s="236">
        <f>SUM(J1780:J1794)</f>
        <v>2.08</v>
      </c>
      <c r="L1779" s="236">
        <f>SUM(L1780:L1794)</f>
        <v>11.409999999999998</v>
      </c>
      <c r="M1779" s="236">
        <f>SUM(M1780:M1794)</f>
        <v>0.5</v>
      </c>
      <c r="Q1779" s="236"/>
      <c r="R1779" s="236"/>
      <c r="S1779" s="236"/>
      <c r="T1779" s="236"/>
      <c r="U1779" s="236"/>
      <c r="V1779" s="236">
        <f>SUM(V1780:V1794)</f>
        <v>0</v>
      </c>
      <c r="W1779" s="236"/>
      <c r="X1779" s="236">
        <f>SUM(X1780:X1794)</f>
        <v>2.44</v>
      </c>
      <c r="Y1779" s="236">
        <f>SUM(Y1780:Y1794)</f>
        <v>2.38</v>
      </c>
      <c r="Z1779" s="236">
        <f>SUM(Z1780:Z1794)</f>
        <v>0.06</v>
      </c>
      <c r="AB1779" s="236">
        <f>SUM(AB1780:AB1794)</f>
        <v>0</v>
      </c>
      <c r="AC1779" s="236">
        <f>SUM(AC1780:AC1794)</f>
        <v>0</v>
      </c>
      <c r="AD1779" s="236">
        <f>SUM(AD1780:AD1794)</f>
        <v>0</v>
      </c>
      <c r="AE1779" s="236">
        <f>SUM(AE1780:AE1794)</f>
        <v>0</v>
      </c>
      <c r="AF1779" s="236">
        <f>SUM(AF1780:AF1794)</f>
        <v>0</v>
      </c>
      <c r="AG1779" s="236"/>
      <c r="AH1779" s="236"/>
      <c r="AI1779" s="236"/>
      <c r="AJ1779" s="236"/>
      <c r="AK1779" s="236"/>
      <c r="AL1779" s="236"/>
      <c r="AM1779" s="236">
        <f>SUM(AM1780:AM1794)</f>
        <v>8.9999999999999993E-3</v>
      </c>
      <c r="AN1779" s="236">
        <f>SUM(AN1780:AN1794)</f>
        <v>0</v>
      </c>
      <c r="AO1779" s="236">
        <f>SUM(AO1780:AO1794)</f>
        <v>0</v>
      </c>
      <c r="AP1779" s="236"/>
      <c r="AQ1779" s="236"/>
      <c r="AR1779" s="236"/>
      <c r="AS1779" s="236">
        <f>SUM(AS1780:AS1794)</f>
        <v>0.17</v>
      </c>
      <c r="AT1779" s="236"/>
      <c r="AU1779" s="236">
        <f>SUM(AU1780:AU1794)</f>
        <v>0</v>
      </c>
      <c r="AV1779" s="236"/>
      <c r="AW1779" s="236"/>
      <c r="AX1779" s="236">
        <f>SUM(AX1780:AX1794)</f>
        <v>0</v>
      </c>
      <c r="AY1779" s="236">
        <f>SUM(AY1780:AY1794)</f>
        <v>0</v>
      </c>
      <c r="AZ1779" s="236"/>
      <c r="BA1779" s="236">
        <f>SUM(BA1780:BA1794)</f>
        <v>1.2999999999999998</v>
      </c>
      <c r="BB1779" s="307"/>
      <c r="BC1779" s="307"/>
      <c r="BD1779" s="200"/>
      <c r="BE1779" s="201"/>
      <c r="BF1779" s="208"/>
      <c r="BG1779" s="17" t="s">
        <v>1152</v>
      </c>
      <c r="BH1779" s="209"/>
      <c r="BI1779" s="17"/>
      <c r="BJ1779" s="226"/>
      <c r="BK1779" s="19"/>
      <c r="BL1779" s="19"/>
      <c r="BM1779" s="19"/>
      <c r="BN1779" s="19"/>
      <c r="BO1779" s="19"/>
      <c r="BP1779" s="19"/>
      <c r="BQ1779" s="19"/>
      <c r="BR1779" s="19"/>
      <c r="BS1779" s="19"/>
      <c r="BT1779" s="19"/>
      <c r="BU1779" s="19"/>
      <c r="BV1779" s="19"/>
    </row>
    <row r="1780" spans="1:74" s="716" customFormat="1" x14ac:dyDescent="0.2">
      <c r="A1780" s="194" t="s">
        <v>2004</v>
      </c>
      <c r="B1780" s="237" t="s">
        <v>443</v>
      </c>
      <c r="C1780" s="237"/>
      <c r="D1780" s="196">
        <f>SUM(E1780:X1780,AS1780:BA1780)</f>
        <v>1.25</v>
      </c>
      <c r="E1780" s="197">
        <v>0.4</v>
      </c>
      <c r="F1780" s="197"/>
      <c r="G1780" s="197"/>
      <c r="H1780" s="197"/>
      <c r="I1780" s="197"/>
      <c r="J1780" s="197"/>
      <c r="L1780" s="197"/>
      <c r="M1780" s="197">
        <v>0.5</v>
      </c>
      <c r="Q1780" s="196"/>
      <c r="R1780" s="196"/>
      <c r="S1780" s="196"/>
      <c r="T1780" s="196"/>
      <c r="U1780" s="196"/>
      <c r="V1780" s="196"/>
      <c r="W1780" s="196"/>
      <c r="X1780" s="196"/>
      <c r="Y1780" s="196"/>
      <c r="Z1780" s="196"/>
      <c r="AB1780" s="196"/>
      <c r="AC1780" s="196"/>
      <c r="AD1780" s="196"/>
      <c r="AE1780" s="196"/>
      <c r="AF1780" s="196"/>
      <c r="AG1780" s="196"/>
      <c r="AH1780" s="196"/>
      <c r="AI1780" s="196"/>
      <c r="AJ1780" s="196"/>
      <c r="AK1780" s="196"/>
      <c r="AL1780" s="196"/>
      <c r="AM1780" s="196"/>
      <c r="AN1780" s="196"/>
      <c r="AO1780" s="196"/>
      <c r="AP1780" s="196"/>
      <c r="AQ1780" s="196"/>
      <c r="AR1780" s="196"/>
      <c r="AS1780" s="196"/>
      <c r="AT1780" s="196"/>
      <c r="AU1780" s="196"/>
      <c r="AV1780" s="196"/>
      <c r="AW1780" s="196"/>
      <c r="AX1780" s="196"/>
      <c r="AY1780" s="196"/>
      <c r="AZ1780" s="196"/>
      <c r="BA1780" s="197">
        <v>0.35</v>
      </c>
      <c r="BB1780" s="303"/>
      <c r="BC1780" s="303"/>
      <c r="BD1780" s="200" t="s">
        <v>2005</v>
      </c>
      <c r="BE1780" s="238" t="s">
        <v>2006</v>
      </c>
      <c r="BF1780" s="202">
        <v>2017</v>
      </c>
      <c r="BG1780" s="19" t="s">
        <v>1152</v>
      </c>
      <c r="BH1780" s="184"/>
      <c r="BI1780" s="19"/>
      <c r="BJ1780" s="226"/>
      <c r="BK1780" s="19"/>
      <c r="BL1780" s="19"/>
      <c r="BM1780" s="19"/>
      <c r="BN1780" s="19"/>
      <c r="BO1780" s="19"/>
      <c r="BP1780" s="19"/>
      <c r="BQ1780" s="19"/>
      <c r="BR1780" s="19"/>
      <c r="BS1780" s="19"/>
      <c r="BT1780" s="19"/>
      <c r="BU1780" s="19"/>
      <c r="BV1780" s="19"/>
    </row>
    <row r="1781" spans="1:74" s="716" customFormat="1" ht="48" x14ac:dyDescent="0.2">
      <c r="A1781" s="194" t="s">
        <v>2007</v>
      </c>
      <c r="B1781" s="223" t="s">
        <v>2008</v>
      </c>
      <c r="C1781" s="223"/>
      <c r="D1781" s="196">
        <f>SUM(E1781:X1781,AS1781:BA1781)</f>
        <v>0.37</v>
      </c>
      <c r="E1781" s="197"/>
      <c r="F1781" s="197"/>
      <c r="G1781" s="197"/>
      <c r="H1781" s="239">
        <v>0.2</v>
      </c>
      <c r="I1781" s="197"/>
      <c r="J1781" s="197"/>
      <c r="L1781" s="239">
        <v>0.17</v>
      </c>
      <c r="M1781" s="197"/>
      <c r="Q1781" s="197"/>
      <c r="R1781" s="197"/>
      <c r="S1781" s="197"/>
      <c r="T1781" s="197"/>
      <c r="U1781" s="197"/>
      <c r="V1781" s="197"/>
      <c r="W1781" s="197"/>
      <c r="X1781" s="197"/>
      <c r="Y1781" s="199"/>
      <c r="Z1781" s="199"/>
      <c r="AB1781" s="199"/>
      <c r="AC1781" s="199"/>
      <c r="AD1781" s="199"/>
      <c r="AE1781" s="199"/>
      <c r="AF1781" s="199"/>
      <c r="AG1781" s="199"/>
      <c r="AH1781" s="199"/>
      <c r="AI1781" s="199"/>
      <c r="AJ1781" s="199"/>
      <c r="AK1781" s="199"/>
      <c r="AL1781" s="199"/>
      <c r="AM1781" s="197"/>
      <c r="AN1781" s="197"/>
      <c r="AO1781" s="197"/>
      <c r="AP1781" s="199"/>
      <c r="AQ1781" s="199"/>
      <c r="AR1781" s="199"/>
      <c r="AS1781" s="199"/>
      <c r="AT1781" s="199"/>
      <c r="AU1781" s="197"/>
      <c r="AV1781" s="197"/>
      <c r="AW1781" s="197"/>
      <c r="AX1781" s="197"/>
      <c r="AY1781" s="197"/>
      <c r="AZ1781" s="197"/>
      <c r="BA1781" s="197"/>
      <c r="BB1781" s="303"/>
      <c r="BC1781" s="303"/>
      <c r="BD1781" s="200" t="s">
        <v>1989</v>
      </c>
      <c r="BE1781" s="201"/>
      <c r="BF1781" s="225">
        <v>2017</v>
      </c>
      <c r="BG1781" s="19" t="s">
        <v>1152</v>
      </c>
      <c r="BH1781" s="184" t="s">
        <v>1984</v>
      </c>
      <c r="BI1781" s="17"/>
      <c r="BJ1781" s="226"/>
      <c r="BK1781" s="19"/>
      <c r="BL1781" s="19"/>
      <c r="BM1781" s="19"/>
      <c r="BN1781" s="19"/>
      <c r="BO1781" s="19"/>
      <c r="BP1781" s="19"/>
      <c r="BQ1781" s="19"/>
      <c r="BR1781" s="19"/>
      <c r="BS1781" s="19"/>
      <c r="BT1781" s="19"/>
      <c r="BU1781" s="19"/>
      <c r="BV1781" s="19"/>
    </row>
    <row r="1782" spans="1:74" s="716" customFormat="1" ht="32" x14ac:dyDescent="0.2">
      <c r="A1782" s="194" t="s">
        <v>2009</v>
      </c>
      <c r="B1782" s="223" t="s">
        <v>2010</v>
      </c>
      <c r="C1782" s="223"/>
      <c r="D1782" s="196">
        <f>SUM(E1782:X1782,AS1782:BA1782)</f>
        <v>3</v>
      </c>
      <c r="E1782" s="197"/>
      <c r="F1782" s="197"/>
      <c r="G1782" s="197"/>
      <c r="H1782" s="197"/>
      <c r="I1782" s="197"/>
      <c r="J1782" s="197"/>
      <c r="L1782" s="197">
        <v>3</v>
      </c>
      <c r="M1782" s="197"/>
      <c r="Q1782" s="197"/>
      <c r="R1782" s="197"/>
      <c r="S1782" s="197"/>
      <c r="T1782" s="197"/>
      <c r="U1782" s="197"/>
      <c r="V1782" s="197"/>
      <c r="W1782" s="197"/>
      <c r="X1782" s="197"/>
      <c r="Y1782" s="199"/>
      <c r="Z1782" s="199"/>
      <c r="AB1782" s="199"/>
      <c r="AC1782" s="199"/>
      <c r="AD1782" s="199"/>
      <c r="AE1782" s="199"/>
      <c r="AF1782" s="199"/>
      <c r="AG1782" s="199"/>
      <c r="AH1782" s="199"/>
      <c r="AI1782" s="199"/>
      <c r="AJ1782" s="199"/>
      <c r="AK1782" s="199"/>
      <c r="AL1782" s="199"/>
      <c r="AM1782" s="197"/>
      <c r="AN1782" s="197"/>
      <c r="AO1782" s="197"/>
      <c r="AP1782" s="199"/>
      <c r="AQ1782" s="199"/>
      <c r="AR1782" s="199"/>
      <c r="AS1782" s="199"/>
      <c r="AT1782" s="199"/>
      <c r="AU1782" s="197"/>
      <c r="AV1782" s="197"/>
      <c r="AW1782" s="197"/>
      <c r="AX1782" s="197"/>
      <c r="AY1782" s="197"/>
      <c r="AZ1782" s="197"/>
      <c r="BA1782" s="197"/>
      <c r="BB1782" s="303"/>
      <c r="BC1782" s="303"/>
      <c r="BD1782" s="200" t="s">
        <v>1989</v>
      </c>
      <c r="BE1782" s="238" t="s">
        <v>2011</v>
      </c>
      <c r="BF1782" s="202">
        <v>2017</v>
      </c>
      <c r="BG1782" s="19" t="s">
        <v>1152</v>
      </c>
      <c r="BH1782" s="184"/>
      <c r="BI1782" s="17"/>
      <c r="BJ1782" s="226"/>
      <c r="BK1782" s="19"/>
      <c r="BL1782" s="19"/>
      <c r="BM1782" s="19"/>
      <c r="BN1782" s="19"/>
      <c r="BO1782" s="19"/>
      <c r="BP1782" s="19"/>
      <c r="BQ1782" s="19"/>
      <c r="BR1782" s="19"/>
      <c r="BS1782" s="19"/>
      <c r="BT1782" s="19"/>
      <c r="BU1782" s="19"/>
      <c r="BV1782" s="19"/>
    </row>
    <row r="1783" spans="1:74" s="716" customFormat="1" ht="48" x14ac:dyDescent="0.2">
      <c r="A1783" s="194" t="s">
        <v>2012</v>
      </c>
      <c r="B1783" s="223" t="s">
        <v>2008</v>
      </c>
      <c r="C1783" s="223"/>
      <c r="D1783" s="196">
        <f>SUM(E1783:X1783,AS1783:BA1783)</f>
        <v>0.37</v>
      </c>
      <c r="E1783" s="197"/>
      <c r="F1783" s="197"/>
      <c r="G1783" s="197"/>
      <c r="H1783" s="239">
        <v>0.2</v>
      </c>
      <c r="I1783" s="197"/>
      <c r="J1783" s="197"/>
      <c r="L1783" s="239">
        <v>0.17</v>
      </c>
      <c r="M1783" s="197"/>
      <c r="Q1783" s="197"/>
      <c r="R1783" s="197"/>
      <c r="S1783" s="197"/>
      <c r="T1783" s="197"/>
      <c r="U1783" s="197"/>
      <c r="V1783" s="197"/>
      <c r="W1783" s="197"/>
      <c r="X1783" s="197"/>
      <c r="Y1783" s="197"/>
      <c r="Z1783" s="197"/>
      <c r="AB1783" s="197"/>
      <c r="AC1783" s="197"/>
      <c r="AD1783" s="197"/>
      <c r="AE1783" s="197"/>
      <c r="AF1783" s="197"/>
      <c r="AG1783" s="197"/>
      <c r="AH1783" s="197"/>
      <c r="AI1783" s="197"/>
      <c r="AJ1783" s="197"/>
      <c r="AK1783" s="197"/>
      <c r="AL1783" s="197"/>
      <c r="AM1783" s="197"/>
      <c r="AN1783" s="197"/>
      <c r="AO1783" s="197"/>
      <c r="AP1783" s="197"/>
      <c r="AQ1783" s="197"/>
      <c r="AR1783" s="197"/>
      <c r="AS1783" s="197"/>
      <c r="AT1783" s="197"/>
      <c r="AU1783" s="197"/>
      <c r="AV1783" s="197"/>
      <c r="AW1783" s="197"/>
      <c r="AX1783" s="197"/>
      <c r="AY1783" s="197"/>
      <c r="AZ1783" s="197"/>
      <c r="BA1783" s="197"/>
      <c r="BB1783" s="303"/>
      <c r="BC1783" s="303"/>
      <c r="BD1783" s="200" t="s">
        <v>2013</v>
      </c>
      <c r="BE1783" s="224"/>
      <c r="BF1783" s="225">
        <v>2017</v>
      </c>
      <c r="BG1783" s="19" t="s">
        <v>1152</v>
      </c>
      <c r="BH1783" s="184" t="s">
        <v>1984</v>
      </c>
      <c r="BI1783" s="17"/>
      <c r="BJ1783" s="226"/>
      <c r="BK1783" s="17"/>
      <c r="BL1783" s="19"/>
      <c r="BM1783" s="19"/>
      <c r="BN1783" s="19"/>
      <c r="BO1783" s="19"/>
      <c r="BP1783" s="19"/>
      <c r="BQ1783" s="19"/>
      <c r="BR1783" s="19"/>
      <c r="BS1783" s="19"/>
      <c r="BT1783" s="19"/>
      <c r="BU1783" s="19"/>
      <c r="BV1783" s="19"/>
    </row>
    <row r="1784" spans="1:74" s="716" customFormat="1" x14ac:dyDescent="0.2">
      <c r="A1784" s="194" t="s">
        <v>2014</v>
      </c>
      <c r="B1784" s="223" t="s">
        <v>1265</v>
      </c>
      <c r="C1784" s="223"/>
      <c r="D1784" s="196">
        <v>0.57999999999999996</v>
      </c>
      <c r="E1784" s="197"/>
      <c r="F1784" s="197"/>
      <c r="G1784" s="197"/>
      <c r="H1784" s="239"/>
      <c r="I1784" s="197"/>
      <c r="J1784" s="197">
        <v>0.57999999999999996</v>
      </c>
      <c r="L1784" s="239"/>
      <c r="M1784" s="197"/>
      <c r="Q1784" s="197"/>
      <c r="R1784" s="197"/>
      <c r="S1784" s="197"/>
      <c r="T1784" s="197"/>
      <c r="U1784" s="197"/>
      <c r="V1784" s="197"/>
      <c r="W1784" s="197"/>
      <c r="X1784" s="197"/>
      <c r="Y1784" s="197"/>
      <c r="Z1784" s="197"/>
      <c r="AB1784" s="197"/>
      <c r="AC1784" s="197"/>
      <c r="AD1784" s="197"/>
      <c r="AE1784" s="197"/>
      <c r="AF1784" s="197"/>
      <c r="AG1784" s="197"/>
      <c r="AH1784" s="197"/>
      <c r="AI1784" s="197"/>
      <c r="AJ1784" s="197"/>
      <c r="AK1784" s="197"/>
      <c r="AL1784" s="197"/>
      <c r="AM1784" s="197"/>
      <c r="AN1784" s="197"/>
      <c r="AO1784" s="197"/>
      <c r="AP1784" s="197"/>
      <c r="AQ1784" s="197"/>
      <c r="AR1784" s="197"/>
      <c r="AS1784" s="197"/>
      <c r="AT1784" s="197"/>
      <c r="AU1784" s="197"/>
      <c r="AV1784" s="197"/>
      <c r="AW1784" s="197"/>
      <c r="AX1784" s="197"/>
      <c r="AY1784" s="197"/>
      <c r="AZ1784" s="197"/>
      <c r="BA1784" s="197"/>
      <c r="BB1784" s="303"/>
      <c r="BC1784" s="303"/>
      <c r="BD1784" s="200" t="s">
        <v>2013</v>
      </c>
      <c r="BE1784" s="224"/>
      <c r="BF1784" s="225">
        <v>2017</v>
      </c>
      <c r="BG1784" s="19" t="s">
        <v>1152</v>
      </c>
      <c r="BH1784" s="184"/>
      <c r="BI1784" s="17"/>
      <c r="BJ1784" s="226"/>
      <c r="BK1784" s="17"/>
      <c r="BL1784" s="19"/>
      <c r="BM1784" s="19"/>
      <c r="BN1784" s="19"/>
      <c r="BO1784" s="19"/>
      <c r="BP1784" s="19"/>
      <c r="BQ1784" s="19"/>
      <c r="BR1784" s="19"/>
      <c r="BS1784" s="19"/>
      <c r="BT1784" s="19"/>
      <c r="BU1784" s="19"/>
      <c r="BV1784" s="19"/>
    </row>
    <row r="1785" spans="1:74" s="716" customFormat="1" ht="32" x14ac:dyDescent="0.2">
      <c r="A1785" s="194" t="s">
        <v>2015</v>
      </c>
      <c r="B1785" s="223" t="s">
        <v>2016</v>
      </c>
      <c r="C1785" s="223"/>
      <c r="D1785" s="196">
        <v>7.29</v>
      </c>
      <c r="E1785" s="197"/>
      <c r="F1785" s="197"/>
      <c r="G1785" s="197"/>
      <c r="H1785" s="239"/>
      <c r="I1785" s="197"/>
      <c r="J1785" s="197"/>
      <c r="L1785" s="239">
        <v>5.22</v>
      </c>
      <c r="M1785" s="197"/>
      <c r="Q1785" s="197"/>
      <c r="R1785" s="197"/>
      <c r="S1785" s="197"/>
      <c r="T1785" s="197"/>
      <c r="U1785" s="197"/>
      <c r="V1785" s="197"/>
      <c r="W1785" s="197"/>
      <c r="X1785" s="197">
        <v>0.94</v>
      </c>
      <c r="Y1785" s="197">
        <v>0.88</v>
      </c>
      <c r="Z1785" s="197">
        <v>0.06</v>
      </c>
      <c r="AB1785" s="197"/>
      <c r="AC1785" s="197"/>
      <c r="AD1785" s="197"/>
      <c r="AE1785" s="197"/>
      <c r="AF1785" s="197"/>
      <c r="AG1785" s="197"/>
      <c r="AH1785" s="197"/>
      <c r="AI1785" s="197"/>
      <c r="AJ1785" s="197"/>
      <c r="AK1785" s="197"/>
      <c r="AL1785" s="197"/>
      <c r="AM1785" s="197">
        <v>8.9999999999999993E-3</v>
      </c>
      <c r="AN1785" s="197"/>
      <c r="AO1785" s="197"/>
      <c r="AP1785" s="197"/>
      <c r="AQ1785" s="197"/>
      <c r="AR1785" s="197"/>
      <c r="AS1785" s="197">
        <v>0.17</v>
      </c>
      <c r="AT1785" s="197"/>
      <c r="AU1785" s="197"/>
      <c r="AV1785" s="197"/>
      <c r="AW1785" s="197"/>
      <c r="AX1785" s="197"/>
      <c r="AY1785" s="197"/>
      <c r="AZ1785" s="197"/>
      <c r="BA1785" s="197">
        <v>0.95</v>
      </c>
      <c r="BB1785" s="303"/>
      <c r="BC1785" s="303"/>
      <c r="BD1785" s="200" t="s">
        <v>2013</v>
      </c>
      <c r="BE1785" s="224"/>
      <c r="BF1785" s="225">
        <v>2017</v>
      </c>
      <c r="BG1785" s="19" t="s">
        <v>1152</v>
      </c>
      <c r="BH1785" s="184"/>
      <c r="BI1785" s="17"/>
      <c r="BJ1785" s="226"/>
      <c r="BK1785" s="17"/>
      <c r="BL1785" s="19"/>
      <c r="BM1785" s="19"/>
      <c r="BN1785" s="19"/>
      <c r="BO1785" s="19"/>
      <c r="BP1785" s="19"/>
      <c r="BQ1785" s="19"/>
      <c r="BR1785" s="19"/>
      <c r="BS1785" s="19"/>
      <c r="BT1785" s="19"/>
      <c r="BU1785" s="19"/>
      <c r="BV1785" s="19"/>
    </row>
    <row r="1786" spans="1:74" s="716" customFormat="1" x14ac:dyDescent="0.2">
      <c r="A1786" s="194" t="s">
        <v>2017</v>
      </c>
      <c r="B1786" s="223" t="s">
        <v>2018</v>
      </c>
      <c r="C1786" s="223"/>
      <c r="D1786" s="196">
        <f>SUM(E1786:X1786,AS1786:BA1786)</f>
        <v>0.2</v>
      </c>
      <c r="E1786" s="197"/>
      <c r="F1786" s="197"/>
      <c r="G1786" s="197"/>
      <c r="H1786" s="239">
        <v>0.05</v>
      </c>
      <c r="I1786" s="197"/>
      <c r="J1786" s="197"/>
      <c r="L1786" s="239">
        <v>0.15</v>
      </c>
      <c r="M1786" s="197"/>
      <c r="Q1786" s="197"/>
      <c r="R1786" s="197"/>
      <c r="S1786" s="197"/>
      <c r="T1786" s="197"/>
      <c r="U1786" s="197"/>
      <c r="V1786" s="197"/>
      <c r="W1786" s="197"/>
      <c r="X1786" s="197"/>
      <c r="Y1786" s="197"/>
      <c r="Z1786" s="197"/>
      <c r="AB1786" s="197"/>
      <c r="AC1786" s="197"/>
      <c r="AD1786" s="197"/>
      <c r="AE1786" s="197"/>
      <c r="AF1786" s="197"/>
      <c r="AG1786" s="197"/>
      <c r="AH1786" s="197"/>
      <c r="AI1786" s="197"/>
      <c r="AJ1786" s="197"/>
      <c r="AK1786" s="197"/>
      <c r="AL1786" s="197"/>
      <c r="AM1786" s="197"/>
      <c r="AN1786" s="197"/>
      <c r="AO1786" s="197"/>
      <c r="AP1786" s="197"/>
      <c r="AQ1786" s="197"/>
      <c r="AR1786" s="197"/>
      <c r="AS1786" s="197"/>
      <c r="AT1786" s="197"/>
      <c r="AU1786" s="197"/>
      <c r="AV1786" s="197"/>
      <c r="AW1786" s="197"/>
      <c r="AX1786" s="197"/>
      <c r="AY1786" s="197"/>
      <c r="AZ1786" s="197"/>
      <c r="BA1786" s="197"/>
      <c r="BB1786" s="303"/>
      <c r="BC1786" s="303"/>
      <c r="BD1786" s="200" t="s">
        <v>2019</v>
      </c>
      <c r="BE1786" s="224"/>
      <c r="BF1786" s="225">
        <v>2017</v>
      </c>
      <c r="BG1786" s="19" t="s">
        <v>1152</v>
      </c>
      <c r="BH1786" s="184" t="s">
        <v>1984</v>
      </c>
      <c r="BI1786" s="17"/>
      <c r="BJ1786" s="226"/>
      <c r="BK1786" s="17"/>
      <c r="BL1786" s="19"/>
      <c r="BM1786" s="19"/>
      <c r="BN1786" s="19"/>
      <c r="BO1786" s="19"/>
      <c r="BP1786" s="19"/>
      <c r="BQ1786" s="19"/>
      <c r="BR1786" s="19"/>
      <c r="BS1786" s="19"/>
      <c r="BT1786" s="19"/>
      <c r="BU1786" s="19"/>
      <c r="BV1786" s="19"/>
    </row>
    <row r="1787" spans="1:74" s="716" customFormat="1" ht="48" x14ac:dyDescent="0.2">
      <c r="A1787" s="194" t="s">
        <v>2020</v>
      </c>
      <c r="B1787" s="223" t="s">
        <v>2008</v>
      </c>
      <c r="C1787" s="223"/>
      <c r="D1787" s="196">
        <f>SUM(E1787:X1787,AS1787:BA1787)</f>
        <v>0.37</v>
      </c>
      <c r="E1787" s="197"/>
      <c r="F1787" s="197"/>
      <c r="G1787" s="197"/>
      <c r="H1787" s="239">
        <v>0.1</v>
      </c>
      <c r="I1787" s="239">
        <v>7.0000000000000007E-2</v>
      </c>
      <c r="J1787" s="197"/>
      <c r="L1787" s="239">
        <v>0.2</v>
      </c>
      <c r="M1787" s="197"/>
      <c r="Q1787" s="197"/>
      <c r="R1787" s="197"/>
      <c r="S1787" s="197"/>
      <c r="T1787" s="197"/>
      <c r="U1787" s="197"/>
      <c r="V1787" s="197"/>
      <c r="W1787" s="197"/>
      <c r="X1787" s="197"/>
      <c r="Y1787" s="197"/>
      <c r="Z1787" s="197"/>
      <c r="AB1787" s="197"/>
      <c r="AC1787" s="197"/>
      <c r="AD1787" s="197"/>
      <c r="AE1787" s="197"/>
      <c r="AF1787" s="197"/>
      <c r="AG1787" s="197"/>
      <c r="AH1787" s="197"/>
      <c r="AI1787" s="197"/>
      <c r="AJ1787" s="197"/>
      <c r="AK1787" s="197"/>
      <c r="AL1787" s="197"/>
      <c r="AM1787" s="197"/>
      <c r="AN1787" s="197"/>
      <c r="AO1787" s="197"/>
      <c r="AP1787" s="197"/>
      <c r="AQ1787" s="197"/>
      <c r="AR1787" s="197"/>
      <c r="AS1787" s="197"/>
      <c r="AT1787" s="197"/>
      <c r="AU1787" s="197"/>
      <c r="AV1787" s="197"/>
      <c r="AW1787" s="197"/>
      <c r="AX1787" s="197"/>
      <c r="AY1787" s="197"/>
      <c r="AZ1787" s="197"/>
      <c r="BA1787" s="197"/>
      <c r="BB1787" s="303"/>
      <c r="BC1787" s="303"/>
      <c r="BD1787" s="200" t="s">
        <v>2019</v>
      </c>
      <c r="BE1787" s="224"/>
      <c r="BF1787" s="225">
        <v>2017</v>
      </c>
      <c r="BG1787" s="19" t="s">
        <v>1152</v>
      </c>
      <c r="BH1787" s="184" t="s">
        <v>1984</v>
      </c>
      <c r="BI1787" s="17"/>
      <c r="BJ1787" s="226"/>
      <c r="BK1787" s="17"/>
      <c r="BL1787" s="19"/>
      <c r="BM1787" s="19"/>
      <c r="BN1787" s="19"/>
      <c r="BO1787" s="19"/>
      <c r="BP1787" s="19"/>
      <c r="BQ1787" s="19"/>
      <c r="BR1787" s="19"/>
      <c r="BS1787" s="19"/>
      <c r="BT1787" s="19"/>
      <c r="BU1787" s="19"/>
      <c r="BV1787" s="19"/>
    </row>
    <row r="1788" spans="1:74" s="716" customFormat="1" ht="32" x14ac:dyDescent="0.2">
      <c r="A1788" s="194" t="s">
        <v>2021</v>
      </c>
      <c r="B1788" s="223" t="s">
        <v>2022</v>
      </c>
      <c r="C1788" s="223"/>
      <c r="D1788" s="196">
        <f>SUM(E1788:X1788,AS1788:BA1788)</f>
        <v>1.5</v>
      </c>
      <c r="E1788" s="197"/>
      <c r="F1788" s="197"/>
      <c r="G1788" s="197"/>
      <c r="H1788" s="197"/>
      <c r="I1788" s="197"/>
      <c r="J1788" s="197"/>
      <c r="L1788" s="197"/>
      <c r="M1788" s="197"/>
      <c r="Q1788" s="197"/>
      <c r="R1788" s="197"/>
      <c r="S1788" s="197"/>
      <c r="T1788" s="197"/>
      <c r="U1788" s="197"/>
      <c r="V1788" s="197"/>
      <c r="W1788" s="197"/>
      <c r="X1788" s="197">
        <v>1.5</v>
      </c>
      <c r="Y1788" s="197">
        <v>1.5</v>
      </c>
      <c r="Z1788" s="197"/>
      <c r="AB1788" s="197"/>
      <c r="AC1788" s="197"/>
      <c r="AD1788" s="197"/>
      <c r="AE1788" s="197"/>
      <c r="AF1788" s="197"/>
      <c r="AG1788" s="197"/>
      <c r="AH1788" s="197"/>
      <c r="AI1788" s="197"/>
      <c r="AJ1788" s="197"/>
      <c r="AK1788" s="197"/>
      <c r="AL1788" s="197"/>
      <c r="AM1788" s="197"/>
      <c r="AN1788" s="197"/>
      <c r="AO1788" s="197"/>
      <c r="AP1788" s="197"/>
      <c r="AQ1788" s="197"/>
      <c r="AR1788" s="197"/>
      <c r="AS1788" s="197"/>
      <c r="AT1788" s="197"/>
      <c r="AU1788" s="197"/>
      <c r="AV1788" s="197"/>
      <c r="AW1788" s="197"/>
      <c r="AX1788" s="197"/>
      <c r="AY1788" s="197"/>
      <c r="AZ1788" s="197"/>
      <c r="BA1788" s="197"/>
      <c r="BB1788" s="303"/>
      <c r="BC1788" s="303"/>
      <c r="BD1788" s="200" t="s">
        <v>2019</v>
      </c>
      <c r="BE1788" s="224"/>
      <c r="BF1788" s="202">
        <v>2017</v>
      </c>
      <c r="BG1788" s="19" t="s">
        <v>1152</v>
      </c>
      <c r="BH1788" s="209"/>
      <c r="BI1788" s="17"/>
      <c r="BJ1788" s="226"/>
      <c r="BK1788" s="17"/>
      <c r="BL1788" s="19"/>
      <c r="BM1788" s="19"/>
      <c r="BN1788" s="19"/>
      <c r="BO1788" s="19"/>
      <c r="BP1788" s="19"/>
      <c r="BQ1788" s="19"/>
      <c r="BR1788" s="19"/>
      <c r="BS1788" s="19"/>
      <c r="BT1788" s="19"/>
      <c r="BU1788" s="19"/>
      <c r="BV1788" s="19"/>
    </row>
    <row r="1789" spans="1:74" s="716" customFormat="1" ht="48" x14ac:dyDescent="0.2">
      <c r="A1789" s="194" t="s">
        <v>2023</v>
      </c>
      <c r="B1789" s="223" t="s">
        <v>2008</v>
      </c>
      <c r="C1789" s="223"/>
      <c r="D1789" s="196">
        <f>SUM(E1789:X1789,AS1789:BA1789)</f>
        <v>0.37</v>
      </c>
      <c r="E1789" s="197"/>
      <c r="F1789" s="197"/>
      <c r="G1789" s="197"/>
      <c r="H1789" s="239">
        <v>0.37</v>
      </c>
      <c r="I1789" s="197"/>
      <c r="J1789" s="197"/>
      <c r="L1789" s="197"/>
      <c r="M1789" s="197"/>
      <c r="Q1789" s="197"/>
      <c r="R1789" s="197"/>
      <c r="S1789" s="197"/>
      <c r="T1789" s="197"/>
      <c r="U1789" s="197"/>
      <c r="V1789" s="197"/>
      <c r="W1789" s="197"/>
      <c r="X1789" s="197"/>
      <c r="Y1789" s="197"/>
      <c r="Z1789" s="197"/>
      <c r="AB1789" s="197"/>
      <c r="AC1789" s="197"/>
      <c r="AD1789" s="197"/>
      <c r="AE1789" s="197"/>
      <c r="AF1789" s="197"/>
      <c r="AG1789" s="197"/>
      <c r="AH1789" s="197"/>
      <c r="AI1789" s="197"/>
      <c r="AJ1789" s="197"/>
      <c r="AK1789" s="197"/>
      <c r="AL1789" s="197"/>
      <c r="AM1789" s="197"/>
      <c r="AN1789" s="197"/>
      <c r="AO1789" s="197"/>
      <c r="AP1789" s="197"/>
      <c r="AQ1789" s="197"/>
      <c r="AR1789" s="197"/>
      <c r="AS1789" s="197"/>
      <c r="AT1789" s="197"/>
      <c r="AU1789" s="197"/>
      <c r="AV1789" s="197"/>
      <c r="AW1789" s="197"/>
      <c r="AX1789" s="197"/>
      <c r="AY1789" s="197"/>
      <c r="AZ1789" s="197"/>
      <c r="BA1789" s="197"/>
      <c r="BB1789" s="303"/>
      <c r="BC1789" s="303"/>
      <c r="BD1789" s="200" t="s">
        <v>2024</v>
      </c>
      <c r="BE1789" s="224"/>
      <c r="BF1789" s="225">
        <v>2017</v>
      </c>
      <c r="BG1789" s="19" t="s">
        <v>1152</v>
      </c>
      <c r="BH1789" s="184" t="s">
        <v>1984</v>
      </c>
      <c r="BI1789" s="17"/>
      <c r="BJ1789" s="226"/>
      <c r="BK1789" s="17"/>
      <c r="BL1789" s="19"/>
      <c r="BM1789" s="19"/>
      <c r="BN1789" s="19"/>
      <c r="BO1789" s="19"/>
      <c r="BP1789" s="19"/>
      <c r="BQ1789" s="19"/>
      <c r="BR1789" s="19"/>
      <c r="BS1789" s="19"/>
      <c r="BT1789" s="19"/>
      <c r="BU1789" s="19"/>
      <c r="BV1789" s="19"/>
    </row>
    <row r="1790" spans="1:74" s="716" customFormat="1" ht="32" x14ac:dyDescent="0.2">
      <c r="A1790" s="194" t="s">
        <v>2025</v>
      </c>
      <c r="B1790" s="237" t="s">
        <v>2026</v>
      </c>
      <c r="C1790" s="237"/>
      <c r="D1790" s="196">
        <v>2</v>
      </c>
      <c r="E1790" s="197"/>
      <c r="F1790" s="197"/>
      <c r="G1790" s="197"/>
      <c r="H1790" s="197"/>
      <c r="I1790" s="197"/>
      <c r="J1790" s="197"/>
      <c r="L1790" s="197">
        <v>2</v>
      </c>
      <c r="M1790" s="197"/>
      <c r="Q1790" s="197"/>
      <c r="R1790" s="197"/>
      <c r="S1790" s="197"/>
      <c r="T1790" s="197"/>
      <c r="U1790" s="197"/>
      <c r="V1790" s="197"/>
      <c r="W1790" s="197"/>
      <c r="X1790" s="197"/>
      <c r="Y1790" s="197"/>
      <c r="Z1790" s="197"/>
      <c r="AB1790" s="197"/>
      <c r="AC1790" s="197"/>
      <c r="AD1790" s="197"/>
      <c r="AE1790" s="197"/>
      <c r="AF1790" s="197"/>
      <c r="AG1790" s="197"/>
      <c r="AH1790" s="197"/>
      <c r="AI1790" s="197"/>
      <c r="AJ1790" s="197"/>
      <c r="AK1790" s="197"/>
      <c r="AL1790" s="197"/>
      <c r="AM1790" s="197"/>
      <c r="AN1790" s="197"/>
      <c r="AO1790" s="197"/>
      <c r="AP1790" s="197"/>
      <c r="AQ1790" s="197"/>
      <c r="AR1790" s="197"/>
      <c r="AS1790" s="197"/>
      <c r="AT1790" s="197"/>
      <c r="AU1790" s="197"/>
      <c r="AV1790" s="197"/>
      <c r="AW1790" s="197"/>
      <c r="AX1790" s="197"/>
      <c r="AY1790" s="197"/>
      <c r="AZ1790" s="197"/>
      <c r="BA1790" s="197"/>
      <c r="BB1790" s="303"/>
      <c r="BC1790" s="303"/>
      <c r="BD1790" s="200" t="s">
        <v>1980</v>
      </c>
      <c r="BE1790" s="238"/>
      <c r="BF1790" s="225">
        <v>2017</v>
      </c>
      <c r="BG1790" s="19" t="s">
        <v>1152</v>
      </c>
      <c r="BH1790" s="209"/>
      <c r="BI1790" s="17"/>
      <c r="BJ1790" s="226"/>
      <c r="BK1790" s="17"/>
      <c r="BL1790" s="19"/>
      <c r="BM1790" s="19"/>
      <c r="BN1790" s="19"/>
      <c r="BO1790" s="19"/>
      <c r="BP1790" s="19"/>
      <c r="BQ1790" s="19"/>
      <c r="BR1790" s="19"/>
      <c r="BS1790" s="19"/>
      <c r="BT1790" s="19"/>
      <c r="BU1790" s="19"/>
      <c r="BV1790" s="19"/>
    </row>
    <row r="1791" spans="1:74" s="716" customFormat="1" ht="32" x14ac:dyDescent="0.2">
      <c r="A1791" s="194" t="s">
        <v>2027</v>
      </c>
      <c r="B1791" s="237" t="s">
        <v>2028</v>
      </c>
      <c r="C1791" s="237"/>
      <c r="D1791" s="196">
        <v>2.5</v>
      </c>
      <c r="E1791" s="197"/>
      <c r="F1791" s="197"/>
      <c r="G1791" s="197"/>
      <c r="H1791" s="197">
        <v>0.5</v>
      </c>
      <c r="I1791" s="197"/>
      <c r="J1791" s="197">
        <v>1.5</v>
      </c>
      <c r="L1791" s="197">
        <v>0.5</v>
      </c>
      <c r="M1791" s="197"/>
      <c r="Q1791" s="197"/>
      <c r="R1791" s="197"/>
      <c r="S1791" s="197"/>
      <c r="T1791" s="197"/>
      <c r="U1791" s="197"/>
      <c r="V1791" s="197"/>
      <c r="W1791" s="197"/>
      <c r="X1791" s="197"/>
      <c r="Y1791" s="197"/>
      <c r="Z1791" s="197"/>
      <c r="AB1791" s="197"/>
      <c r="AC1791" s="197"/>
      <c r="AD1791" s="197"/>
      <c r="AE1791" s="197"/>
      <c r="AF1791" s="197"/>
      <c r="AG1791" s="197"/>
      <c r="AH1791" s="197"/>
      <c r="AI1791" s="197"/>
      <c r="AJ1791" s="197"/>
      <c r="AK1791" s="197"/>
      <c r="AL1791" s="197"/>
      <c r="AM1791" s="197"/>
      <c r="AN1791" s="197"/>
      <c r="AO1791" s="197"/>
      <c r="AP1791" s="197"/>
      <c r="AQ1791" s="197"/>
      <c r="AR1791" s="197"/>
      <c r="AS1791" s="197"/>
      <c r="AT1791" s="197"/>
      <c r="AU1791" s="197"/>
      <c r="AV1791" s="197"/>
      <c r="AW1791" s="197"/>
      <c r="AX1791" s="197"/>
      <c r="AY1791" s="197"/>
      <c r="AZ1791" s="197"/>
      <c r="BA1791" s="197"/>
      <c r="BB1791" s="303"/>
      <c r="BC1791" s="303"/>
      <c r="BD1791" s="200" t="s">
        <v>1980</v>
      </c>
      <c r="BE1791" s="238" t="s">
        <v>2029</v>
      </c>
      <c r="BF1791" s="225">
        <v>2017</v>
      </c>
      <c r="BG1791" s="19" t="s">
        <v>1152</v>
      </c>
      <c r="BH1791" s="209"/>
      <c r="BI1791" s="17"/>
      <c r="BJ1791" s="226"/>
      <c r="BK1791" s="17"/>
      <c r="BL1791" s="19"/>
      <c r="BM1791" s="19"/>
      <c r="BN1791" s="19"/>
      <c r="BO1791" s="19"/>
      <c r="BP1791" s="19"/>
      <c r="BQ1791" s="19"/>
      <c r="BR1791" s="19"/>
      <c r="BS1791" s="19"/>
      <c r="BT1791" s="19"/>
      <c r="BU1791" s="19"/>
      <c r="BV1791" s="19"/>
    </row>
    <row r="1792" spans="1:74" s="716" customFormat="1" ht="48" x14ac:dyDescent="0.2">
      <c r="A1792" s="194" t="s">
        <v>2030</v>
      </c>
      <c r="B1792" s="223" t="s">
        <v>2008</v>
      </c>
      <c r="C1792" s="223"/>
      <c r="D1792" s="196">
        <f>SUM(E1792:X1792,AS1792:BA1792)</f>
        <v>0.22000000000000003</v>
      </c>
      <c r="E1792" s="239">
        <v>0.05</v>
      </c>
      <c r="F1792" s="239"/>
      <c r="G1792" s="197"/>
      <c r="H1792" s="239">
        <v>0.17</v>
      </c>
      <c r="I1792" s="197"/>
      <c r="J1792" s="197"/>
      <c r="L1792" s="197"/>
      <c r="M1792" s="197"/>
      <c r="Q1792" s="197"/>
      <c r="R1792" s="197"/>
      <c r="S1792" s="197"/>
      <c r="T1792" s="197"/>
      <c r="U1792" s="197"/>
      <c r="V1792" s="197"/>
      <c r="W1792" s="197"/>
      <c r="X1792" s="197"/>
      <c r="Y1792" s="197"/>
      <c r="Z1792" s="197"/>
      <c r="AB1792" s="197"/>
      <c r="AC1792" s="197"/>
      <c r="AD1792" s="197"/>
      <c r="AE1792" s="197"/>
      <c r="AF1792" s="197"/>
      <c r="AG1792" s="197"/>
      <c r="AH1792" s="197"/>
      <c r="AI1792" s="197"/>
      <c r="AJ1792" s="197"/>
      <c r="AK1792" s="197"/>
      <c r="AL1792" s="197"/>
      <c r="AM1792" s="197"/>
      <c r="AN1792" s="197"/>
      <c r="AO1792" s="197"/>
      <c r="AP1792" s="197"/>
      <c r="AQ1792" s="197"/>
      <c r="AR1792" s="197"/>
      <c r="AS1792" s="197"/>
      <c r="AT1792" s="197"/>
      <c r="AU1792" s="197"/>
      <c r="AV1792" s="197"/>
      <c r="AW1792" s="197"/>
      <c r="AX1792" s="197"/>
      <c r="AY1792" s="197"/>
      <c r="AZ1792" s="197"/>
      <c r="BA1792" s="197"/>
      <c r="BB1792" s="303"/>
      <c r="BC1792" s="303"/>
      <c r="BD1792" s="200" t="s">
        <v>1980</v>
      </c>
      <c r="BE1792" s="238" t="s">
        <v>2031</v>
      </c>
      <c r="BF1792" s="225">
        <v>2017</v>
      </c>
      <c r="BG1792" s="19" t="s">
        <v>1152</v>
      </c>
      <c r="BH1792" s="209"/>
      <c r="BI1792" s="17"/>
      <c r="BJ1792" s="226"/>
      <c r="BK1792" s="17"/>
      <c r="BL1792" s="19"/>
      <c r="BM1792" s="19"/>
      <c r="BN1792" s="19"/>
      <c r="BO1792" s="19"/>
      <c r="BP1792" s="19"/>
      <c r="BQ1792" s="19"/>
      <c r="BR1792" s="19"/>
      <c r="BS1792" s="19"/>
      <c r="BT1792" s="19"/>
      <c r="BU1792" s="19"/>
      <c r="BV1792" s="19"/>
    </row>
    <row r="1793" spans="1:74" s="716" customFormat="1" ht="32" x14ac:dyDescent="0.2">
      <c r="A1793" s="194" t="s">
        <v>2032</v>
      </c>
      <c r="B1793" s="237" t="s">
        <v>2033</v>
      </c>
      <c r="C1793" s="237"/>
      <c r="D1793" s="196">
        <v>0</v>
      </c>
      <c r="E1793" s="197"/>
      <c r="F1793" s="197"/>
      <c r="G1793" s="197"/>
      <c r="H1793" s="197"/>
      <c r="I1793" s="197"/>
      <c r="J1793" s="197"/>
      <c r="L1793" s="197"/>
      <c r="M1793" s="197"/>
      <c r="Q1793" s="197"/>
      <c r="R1793" s="197"/>
      <c r="S1793" s="197"/>
      <c r="T1793" s="197"/>
      <c r="U1793" s="197"/>
      <c r="V1793" s="197"/>
      <c r="W1793" s="197"/>
      <c r="X1793" s="197"/>
      <c r="Y1793" s="197"/>
      <c r="Z1793" s="197"/>
      <c r="AB1793" s="197"/>
      <c r="AC1793" s="197"/>
      <c r="AD1793" s="197"/>
      <c r="AE1793" s="197"/>
      <c r="AF1793" s="197"/>
      <c r="AG1793" s="197"/>
      <c r="AH1793" s="197"/>
      <c r="AI1793" s="197"/>
      <c r="AJ1793" s="197"/>
      <c r="AK1793" s="197"/>
      <c r="AL1793" s="197"/>
      <c r="AM1793" s="197"/>
      <c r="AN1793" s="197"/>
      <c r="AO1793" s="197"/>
      <c r="AP1793" s="197"/>
      <c r="AQ1793" s="197"/>
      <c r="AR1793" s="197"/>
      <c r="AS1793" s="197"/>
      <c r="AT1793" s="197"/>
      <c r="AU1793" s="197"/>
      <c r="AV1793" s="197"/>
      <c r="AW1793" s="197"/>
      <c r="AX1793" s="197"/>
      <c r="AY1793" s="197"/>
      <c r="AZ1793" s="197"/>
      <c r="BA1793" s="197"/>
      <c r="BB1793" s="303"/>
      <c r="BC1793" s="303"/>
      <c r="BD1793" s="200" t="s">
        <v>2034</v>
      </c>
      <c r="BE1793" s="238"/>
      <c r="BF1793" s="225">
        <v>2017</v>
      </c>
      <c r="BG1793" s="19" t="s">
        <v>1152</v>
      </c>
      <c r="BH1793" s="209"/>
      <c r="BI1793" s="17"/>
      <c r="BJ1793" s="226"/>
      <c r="BK1793" s="17"/>
      <c r="BL1793" s="19"/>
      <c r="BM1793" s="19"/>
      <c r="BN1793" s="19"/>
      <c r="BO1793" s="19"/>
      <c r="BP1793" s="19"/>
      <c r="BQ1793" s="19"/>
      <c r="BR1793" s="19"/>
      <c r="BS1793" s="19"/>
      <c r="BT1793" s="19"/>
      <c r="BU1793" s="19"/>
      <c r="BV1793" s="19"/>
    </row>
    <row r="1794" spans="1:74" s="716" customFormat="1" x14ac:dyDescent="0.2">
      <c r="A1794" s="194" t="s">
        <v>2035</v>
      </c>
      <c r="B1794" s="237" t="s">
        <v>2036</v>
      </c>
      <c r="C1794" s="237"/>
      <c r="D1794" s="196">
        <v>0.5</v>
      </c>
      <c r="E1794" s="197"/>
      <c r="F1794" s="197"/>
      <c r="G1794" s="197"/>
      <c r="H1794" s="197">
        <v>0.5</v>
      </c>
      <c r="I1794" s="197"/>
      <c r="J1794" s="197"/>
      <c r="L1794" s="197"/>
      <c r="M1794" s="197"/>
      <c r="Q1794" s="197"/>
      <c r="R1794" s="197"/>
      <c r="S1794" s="197"/>
      <c r="T1794" s="197"/>
      <c r="U1794" s="197"/>
      <c r="V1794" s="197"/>
      <c r="W1794" s="197"/>
      <c r="X1794" s="197"/>
      <c r="Y1794" s="197"/>
      <c r="Z1794" s="197"/>
      <c r="AB1794" s="197"/>
      <c r="AC1794" s="197"/>
      <c r="AD1794" s="197"/>
      <c r="AE1794" s="197"/>
      <c r="AF1794" s="197"/>
      <c r="AG1794" s="197"/>
      <c r="AH1794" s="197"/>
      <c r="AI1794" s="197"/>
      <c r="AJ1794" s="197"/>
      <c r="AK1794" s="197"/>
      <c r="AL1794" s="197"/>
      <c r="AM1794" s="197"/>
      <c r="AN1794" s="197"/>
      <c r="AO1794" s="197"/>
      <c r="AP1794" s="197"/>
      <c r="AQ1794" s="197"/>
      <c r="AR1794" s="197"/>
      <c r="AS1794" s="197"/>
      <c r="AT1794" s="197"/>
      <c r="AU1794" s="197"/>
      <c r="AV1794" s="197"/>
      <c r="AW1794" s="197"/>
      <c r="AX1794" s="197"/>
      <c r="AY1794" s="197"/>
      <c r="AZ1794" s="197"/>
      <c r="BA1794" s="197"/>
      <c r="BB1794" s="303"/>
      <c r="BC1794" s="303"/>
      <c r="BD1794" s="200" t="s">
        <v>1982</v>
      </c>
      <c r="BE1794" s="238" t="s">
        <v>2037</v>
      </c>
      <c r="BF1794" s="225">
        <v>2017</v>
      </c>
      <c r="BG1794" s="19" t="s">
        <v>1152</v>
      </c>
      <c r="BH1794" s="209"/>
      <c r="BI1794" s="17"/>
      <c r="BJ1794" s="226"/>
      <c r="BK1794" s="17"/>
      <c r="BL1794" s="19"/>
      <c r="BM1794" s="19"/>
      <c r="BN1794" s="19"/>
      <c r="BO1794" s="19"/>
      <c r="BP1794" s="19"/>
      <c r="BQ1794" s="19"/>
      <c r="BR1794" s="19"/>
      <c r="BS1794" s="19"/>
      <c r="BT1794" s="19"/>
      <c r="BU1794" s="19"/>
      <c r="BV1794" s="19"/>
    </row>
    <row r="1795" spans="1:74" s="716" customFormat="1" x14ac:dyDescent="0.2">
      <c r="A1795" s="213" t="s">
        <v>2038</v>
      </c>
      <c r="B1795" s="240" t="s">
        <v>1305</v>
      </c>
      <c r="C1795" s="240"/>
      <c r="D1795" s="236">
        <f>SUM(D1796:D1799)</f>
        <v>18.840000000000003</v>
      </c>
      <c r="E1795" s="236">
        <f>SUM(E1796:E1799)</f>
        <v>0.28000000000000003</v>
      </c>
      <c r="F1795" s="236"/>
      <c r="G1795" s="236">
        <f>SUM(G1796:G1799)</f>
        <v>0</v>
      </c>
      <c r="H1795" s="236">
        <f>SUM(H1796:H1799)</f>
        <v>6</v>
      </c>
      <c r="I1795" s="236">
        <f>SUM(I1796:I1799)</f>
        <v>4</v>
      </c>
      <c r="J1795" s="236">
        <f>SUM(J1796:J1799)</f>
        <v>0</v>
      </c>
      <c r="L1795" s="236">
        <f>SUM(L1796:L1799)</f>
        <v>1.1000000000000001</v>
      </c>
      <c r="M1795" s="236">
        <f>SUM(M1796:M1799)</f>
        <v>0</v>
      </c>
      <c r="Q1795" s="236"/>
      <c r="R1795" s="236"/>
      <c r="S1795" s="236"/>
      <c r="T1795" s="236"/>
      <c r="U1795" s="236"/>
      <c r="V1795" s="236">
        <f>SUM(V1796:V1799)</f>
        <v>0</v>
      </c>
      <c r="W1795" s="236"/>
      <c r="X1795" s="236">
        <f>SUM(X1796:X1799)</f>
        <v>0</v>
      </c>
      <c r="Y1795" s="236">
        <f>SUM(Y1796:Y1799)</f>
        <v>0</v>
      </c>
      <c r="Z1795" s="236">
        <f>SUM(Z1796:Z1799)</f>
        <v>0</v>
      </c>
      <c r="AB1795" s="236">
        <f>SUM(AB1796:AB1799)</f>
        <v>0</v>
      </c>
      <c r="AC1795" s="236">
        <f>SUM(AC1796:AC1799)</f>
        <v>0</v>
      </c>
      <c r="AD1795" s="236">
        <f>SUM(AD1796:AD1799)</f>
        <v>0</v>
      </c>
      <c r="AE1795" s="236">
        <f>SUM(AE1796:AE1799)</f>
        <v>0</v>
      </c>
      <c r="AF1795" s="236">
        <f>SUM(AF1796:AF1799)</f>
        <v>0</v>
      </c>
      <c r="AG1795" s="236"/>
      <c r="AH1795" s="236"/>
      <c r="AI1795" s="236"/>
      <c r="AJ1795" s="236"/>
      <c r="AK1795" s="236"/>
      <c r="AL1795" s="236"/>
      <c r="AM1795" s="236">
        <f>SUM(AM1796:AM1799)</f>
        <v>0</v>
      </c>
      <c r="AN1795" s="236">
        <f>SUM(AN1796:AN1799)</f>
        <v>0</v>
      </c>
      <c r="AO1795" s="236">
        <f>SUM(AO1796:AO1799)</f>
        <v>0</v>
      </c>
      <c r="AP1795" s="236"/>
      <c r="AQ1795" s="236"/>
      <c r="AR1795" s="236"/>
      <c r="AS1795" s="236">
        <f>SUM(AS1796:AS1799)</f>
        <v>0</v>
      </c>
      <c r="AT1795" s="236"/>
      <c r="AU1795" s="236">
        <f>SUM(AU1796:AU1799)</f>
        <v>0</v>
      </c>
      <c r="AV1795" s="236"/>
      <c r="AW1795" s="236"/>
      <c r="AX1795" s="236">
        <f>SUM(AX1796:AX1799)</f>
        <v>5.5</v>
      </c>
      <c r="AY1795" s="236">
        <f>SUM(AY1796:AY1799)</f>
        <v>0.76</v>
      </c>
      <c r="AZ1795" s="236"/>
      <c r="BA1795" s="236">
        <f>SUM(BA1796:BA1799)</f>
        <v>1.2</v>
      </c>
      <c r="BB1795" s="307"/>
      <c r="BC1795" s="307"/>
      <c r="BD1795" s="200"/>
      <c r="BE1795" s="241"/>
      <c r="BF1795" s="225"/>
      <c r="BG1795" s="17" t="s">
        <v>1153</v>
      </c>
      <c r="BH1795" s="209"/>
      <c r="BI1795" s="17"/>
      <c r="BJ1795" s="226"/>
      <c r="BK1795" s="19"/>
      <c r="BL1795" s="19"/>
      <c r="BM1795" s="19"/>
      <c r="BN1795" s="19"/>
      <c r="BO1795" s="19"/>
      <c r="BP1795" s="19"/>
      <c r="BQ1795" s="19"/>
      <c r="BR1795" s="19"/>
      <c r="BS1795" s="19"/>
      <c r="BT1795" s="19"/>
      <c r="BU1795" s="19"/>
      <c r="BV1795" s="19"/>
    </row>
    <row r="1796" spans="1:74" s="716" customFormat="1" ht="48" x14ac:dyDescent="0.2">
      <c r="A1796" s="194" t="s">
        <v>2039</v>
      </c>
      <c r="B1796" s="242" t="s">
        <v>2040</v>
      </c>
      <c r="C1796" s="242"/>
      <c r="D1796" s="196">
        <f>SUM(E1796:X1796,AS1796:BA1796)</f>
        <v>2</v>
      </c>
      <c r="E1796" s="198"/>
      <c r="F1796" s="198"/>
      <c r="G1796" s="198"/>
      <c r="H1796" s="198"/>
      <c r="I1796" s="198"/>
      <c r="J1796" s="197"/>
      <c r="L1796" s="198">
        <v>1</v>
      </c>
      <c r="M1796" s="198"/>
      <c r="Q1796" s="197"/>
      <c r="R1796" s="197"/>
      <c r="S1796" s="197"/>
      <c r="T1796" s="197"/>
      <c r="U1796" s="197"/>
      <c r="V1796" s="197"/>
      <c r="W1796" s="197"/>
      <c r="X1796" s="197"/>
      <c r="Y1796" s="197"/>
      <c r="Z1796" s="197"/>
      <c r="AB1796" s="197"/>
      <c r="AC1796" s="197"/>
      <c r="AD1796" s="197"/>
      <c r="AE1796" s="197"/>
      <c r="AF1796" s="197"/>
      <c r="AG1796" s="197"/>
      <c r="AH1796" s="197"/>
      <c r="AI1796" s="197"/>
      <c r="AJ1796" s="197"/>
      <c r="AK1796" s="197"/>
      <c r="AL1796" s="197"/>
      <c r="AM1796" s="197"/>
      <c r="AN1796" s="197"/>
      <c r="AO1796" s="197"/>
      <c r="AP1796" s="197"/>
      <c r="AQ1796" s="197"/>
      <c r="AR1796" s="197"/>
      <c r="AS1796" s="197"/>
      <c r="AT1796" s="197"/>
      <c r="AU1796" s="197"/>
      <c r="AV1796" s="197"/>
      <c r="AW1796" s="197"/>
      <c r="AX1796" s="198"/>
      <c r="AY1796" s="198"/>
      <c r="AZ1796" s="198"/>
      <c r="BA1796" s="198">
        <v>1</v>
      </c>
      <c r="BB1796" s="306"/>
      <c r="BC1796" s="306"/>
      <c r="BD1796" s="200" t="s">
        <v>1978</v>
      </c>
      <c r="BE1796" s="201" t="s">
        <v>2041</v>
      </c>
      <c r="BF1796" s="202">
        <v>2017</v>
      </c>
      <c r="BG1796" s="19" t="s">
        <v>1153</v>
      </c>
      <c r="BH1796" s="193"/>
      <c r="BI1796" s="17" t="s">
        <v>2042</v>
      </c>
      <c r="BJ1796" s="184"/>
      <c r="BK1796" s="19"/>
      <c r="BL1796" s="19"/>
      <c r="BM1796" s="19"/>
      <c r="BN1796" s="19"/>
      <c r="BO1796" s="19"/>
      <c r="BP1796" s="19"/>
      <c r="BQ1796" s="19"/>
      <c r="BR1796" s="19"/>
      <c r="BS1796" s="19"/>
      <c r="BT1796" s="19"/>
      <c r="BU1796" s="19"/>
      <c r="BV1796" s="19"/>
    </row>
    <row r="1797" spans="1:74" s="716" customFormat="1" ht="48" x14ac:dyDescent="0.2">
      <c r="A1797" s="194" t="s">
        <v>2043</v>
      </c>
      <c r="B1797" s="243" t="s">
        <v>2044</v>
      </c>
      <c r="C1797" s="243"/>
      <c r="D1797" s="196">
        <v>0.1</v>
      </c>
      <c r="E1797" s="198"/>
      <c r="F1797" s="198"/>
      <c r="G1797" s="198"/>
      <c r="H1797" s="198"/>
      <c r="I1797" s="198"/>
      <c r="J1797" s="197"/>
      <c r="L1797" s="198">
        <v>0.1</v>
      </c>
      <c r="M1797" s="198"/>
      <c r="Q1797" s="197"/>
      <c r="R1797" s="197"/>
      <c r="S1797" s="197"/>
      <c r="T1797" s="197"/>
      <c r="U1797" s="197"/>
      <c r="V1797" s="197"/>
      <c r="W1797" s="197"/>
      <c r="X1797" s="197"/>
      <c r="Y1797" s="197"/>
      <c r="Z1797" s="197"/>
      <c r="AB1797" s="197"/>
      <c r="AC1797" s="197"/>
      <c r="AD1797" s="197"/>
      <c r="AE1797" s="197"/>
      <c r="AF1797" s="197"/>
      <c r="AG1797" s="197"/>
      <c r="AH1797" s="197"/>
      <c r="AI1797" s="197"/>
      <c r="AJ1797" s="197"/>
      <c r="AK1797" s="197"/>
      <c r="AL1797" s="197"/>
      <c r="AM1797" s="197"/>
      <c r="AN1797" s="197"/>
      <c r="AO1797" s="197"/>
      <c r="AP1797" s="197"/>
      <c r="AQ1797" s="197"/>
      <c r="AR1797" s="197"/>
      <c r="AS1797" s="197"/>
      <c r="AT1797" s="197"/>
      <c r="AU1797" s="197"/>
      <c r="AV1797" s="197"/>
      <c r="AW1797" s="197"/>
      <c r="AX1797" s="198"/>
      <c r="AY1797" s="198"/>
      <c r="AZ1797" s="198"/>
      <c r="BA1797" s="198"/>
      <c r="BB1797" s="306"/>
      <c r="BC1797" s="306"/>
      <c r="BD1797" s="200" t="s">
        <v>1989</v>
      </c>
      <c r="BE1797" s="201"/>
      <c r="BF1797" s="202">
        <v>2017</v>
      </c>
      <c r="BG1797" s="19" t="s">
        <v>1153</v>
      </c>
      <c r="BH1797" s="193"/>
      <c r="BI1797" s="17"/>
      <c r="BJ1797" s="184"/>
      <c r="BK1797" s="19"/>
      <c r="BL1797" s="19"/>
      <c r="BM1797" s="19"/>
      <c r="BN1797" s="19"/>
      <c r="BO1797" s="19"/>
      <c r="BP1797" s="19"/>
      <c r="BQ1797" s="19"/>
      <c r="BR1797" s="19"/>
      <c r="BS1797" s="19"/>
      <c r="BT1797" s="19"/>
      <c r="BU1797" s="19"/>
      <c r="BV1797" s="19"/>
    </row>
    <row r="1798" spans="1:74" s="716" customFormat="1" ht="32" x14ac:dyDescent="0.2">
      <c r="A1798" s="194" t="s">
        <v>2045</v>
      </c>
      <c r="B1798" s="242" t="s">
        <v>2046</v>
      </c>
      <c r="C1798" s="242"/>
      <c r="D1798" s="196">
        <f>SUM(E1798:X1798,AS1798:BA1798)</f>
        <v>16.240000000000002</v>
      </c>
      <c r="E1798" s="244">
        <v>0.28000000000000003</v>
      </c>
      <c r="F1798" s="244"/>
      <c r="G1798" s="198"/>
      <c r="H1798" s="244">
        <v>6</v>
      </c>
      <c r="I1798" s="244">
        <v>4</v>
      </c>
      <c r="J1798" s="197"/>
      <c r="L1798" s="198"/>
      <c r="M1798" s="198"/>
      <c r="Q1798" s="197"/>
      <c r="R1798" s="197"/>
      <c r="S1798" s="197"/>
      <c r="T1798" s="197"/>
      <c r="U1798" s="197"/>
      <c r="V1798" s="197"/>
      <c r="W1798" s="197"/>
      <c r="X1798" s="197"/>
      <c r="Y1798" s="197"/>
      <c r="Z1798" s="197"/>
      <c r="AB1798" s="197"/>
      <c r="AC1798" s="197"/>
      <c r="AD1798" s="197"/>
      <c r="AE1798" s="197"/>
      <c r="AF1798" s="197"/>
      <c r="AG1798" s="197"/>
      <c r="AH1798" s="197"/>
      <c r="AI1798" s="197"/>
      <c r="AJ1798" s="197"/>
      <c r="AK1798" s="197"/>
      <c r="AL1798" s="197"/>
      <c r="AM1798" s="197"/>
      <c r="AN1798" s="197"/>
      <c r="AO1798" s="197"/>
      <c r="AP1798" s="197"/>
      <c r="AQ1798" s="197"/>
      <c r="AR1798" s="197"/>
      <c r="AS1798" s="197"/>
      <c r="AT1798" s="197"/>
      <c r="AU1798" s="197"/>
      <c r="AV1798" s="197"/>
      <c r="AW1798" s="197"/>
      <c r="AX1798" s="245">
        <v>5</v>
      </c>
      <c r="AY1798" s="244">
        <v>0.76</v>
      </c>
      <c r="AZ1798" s="244"/>
      <c r="BA1798" s="239">
        <v>0.2</v>
      </c>
      <c r="BB1798" s="308"/>
      <c r="BC1798" s="308"/>
      <c r="BD1798" s="246" t="s">
        <v>2047</v>
      </c>
      <c r="BE1798" s="247" t="s">
        <v>2048</v>
      </c>
      <c r="BF1798" s="206">
        <v>2017</v>
      </c>
      <c r="BG1798" s="19" t="s">
        <v>1153</v>
      </c>
      <c r="BH1798" s="193"/>
      <c r="BI1798" s="17"/>
      <c r="BJ1798" s="184"/>
      <c r="BK1798" s="19"/>
      <c r="BL1798" s="19"/>
      <c r="BM1798" s="19"/>
      <c r="BN1798" s="19"/>
      <c r="BO1798" s="19"/>
      <c r="BP1798" s="19"/>
      <c r="BQ1798" s="19"/>
      <c r="BR1798" s="19"/>
      <c r="BS1798" s="19"/>
      <c r="BT1798" s="19"/>
      <c r="BU1798" s="19"/>
      <c r="BV1798" s="19"/>
    </row>
    <row r="1799" spans="1:74" s="716" customFormat="1" x14ac:dyDescent="0.2">
      <c r="A1799" s="194" t="s">
        <v>2049</v>
      </c>
      <c r="B1799" s="242" t="s">
        <v>2046</v>
      </c>
      <c r="C1799" s="242"/>
      <c r="D1799" s="196">
        <v>0.5</v>
      </c>
      <c r="E1799" s="198"/>
      <c r="F1799" s="198"/>
      <c r="G1799" s="198"/>
      <c r="H1799" s="198"/>
      <c r="I1799" s="198"/>
      <c r="J1799" s="198"/>
      <c r="L1799" s="198"/>
      <c r="M1799" s="198"/>
      <c r="Q1799" s="197"/>
      <c r="R1799" s="197"/>
      <c r="S1799" s="197"/>
      <c r="T1799" s="197"/>
      <c r="U1799" s="197"/>
      <c r="V1799" s="197"/>
      <c r="W1799" s="197"/>
      <c r="X1799" s="197"/>
      <c r="Y1799" s="197"/>
      <c r="Z1799" s="197"/>
      <c r="AB1799" s="197"/>
      <c r="AC1799" s="197"/>
      <c r="AD1799" s="197"/>
      <c r="AE1799" s="197"/>
      <c r="AF1799" s="197"/>
      <c r="AG1799" s="197"/>
      <c r="AH1799" s="197"/>
      <c r="AI1799" s="197"/>
      <c r="AJ1799" s="197"/>
      <c r="AK1799" s="197"/>
      <c r="AL1799" s="197"/>
      <c r="AM1799" s="198"/>
      <c r="AN1799" s="197"/>
      <c r="AO1799" s="197"/>
      <c r="AP1799" s="197"/>
      <c r="AQ1799" s="197"/>
      <c r="AR1799" s="197"/>
      <c r="AS1799" s="197"/>
      <c r="AT1799" s="197"/>
      <c r="AU1799" s="197"/>
      <c r="AV1799" s="197"/>
      <c r="AW1799" s="197"/>
      <c r="AX1799" s="198">
        <v>0.5</v>
      </c>
      <c r="AY1799" s="198"/>
      <c r="AZ1799" s="198"/>
      <c r="BA1799" s="198"/>
      <c r="BB1799" s="306"/>
      <c r="BC1799" s="306"/>
      <c r="BD1799" s="200" t="s">
        <v>1982</v>
      </c>
      <c r="BE1799" s="201" t="s">
        <v>2050</v>
      </c>
      <c r="BF1799" s="206">
        <v>2017</v>
      </c>
      <c r="BG1799" s="19" t="s">
        <v>1153</v>
      </c>
      <c r="BH1799" s="193"/>
      <c r="BI1799" s="17"/>
      <c r="BJ1799" s="184"/>
      <c r="BK1799" s="19"/>
      <c r="BL1799" s="19"/>
      <c r="BM1799" s="19"/>
      <c r="BN1799" s="19"/>
      <c r="BO1799" s="19"/>
      <c r="BP1799" s="19"/>
      <c r="BQ1799" s="19"/>
      <c r="BR1799" s="19"/>
      <c r="BS1799" s="19"/>
      <c r="BT1799" s="19"/>
      <c r="BU1799" s="19"/>
      <c r="BV1799" s="19"/>
    </row>
    <row r="1800" spans="1:74" s="285" customFormat="1" ht="32" x14ac:dyDescent="0.2">
      <c r="A1800" s="213" t="s">
        <v>2051</v>
      </c>
      <c r="B1800" s="248" t="s">
        <v>2052</v>
      </c>
      <c r="C1800" s="248"/>
      <c r="D1800" s="179">
        <f>SUM(D1801:D1802)</f>
        <v>1.8399999999999999</v>
      </c>
      <c r="E1800" s="179">
        <f>SUM(E1801:E1802)</f>
        <v>0</v>
      </c>
      <c r="F1800" s="179"/>
      <c r="G1800" s="179">
        <f>SUM(G1801:G1802)</f>
        <v>0</v>
      </c>
      <c r="H1800" s="179">
        <f>SUM(H1801:H1802)</f>
        <v>0.64</v>
      </c>
      <c r="I1800" s="179">
        <f>SUM(I1801:I1802)</f>
        <v>0</v>
      </c>
      <c r="J1800" s="179">
        <f>SUM(J1801:J1802)</f>
        <v>0</v>
      </c>
      <c r="L1800" s="179">
        <f>SUM(L1801:L1802)</f>
        <v>0</v>
      </c>
      <c r="M1800" s="179">
        <f>SUM(M1801:M1802)</f>
        <v>0</v>
      </c>
      <c r="Q1800" s="179"/>
      <c r="R1800" s="179"/>
      <c r="S1800" s="179"/>
      <c r="T1800" s="179"/>
      <c r="U1800" s="179"/>
      <c r="V1800" s="179">
        <f>SUM(V1801:V1802)</f>
        <v>0</v>
      </c>
      <c r="W1800" s="179"/>
      <c r="X1800" s="179">
        <f>SUM(X1801:X1802)</f>
        <v>0</v>
      </c>
      <c r="Y1800" s="179">
        <f>SUM(Y1801:Y1802)</f>
        <v>0</v>
      </c>
      <c r="Z1800" s="179">
        <f>SUM(Z1801:Z1802)</f>
        <v>0</v>
      </c>
      <c r="AB1800" s="179">
        <f>SUM(AB1801:AB1802)</f>
        <v>0</v>
      </c>
      <c r="AC1800" s="179">
        <f>SUM(AC1801:AC1802)</f>
        <v>0</v>
      </c>
      <c r="AD1800" s="179">
        <f>SUM(AD1801:AD1802)</f>
        <v>0</v>
      </c>
      <c r="AE1800" s="179">
        <f>SUM(AE1801:AE1802)</f>
        <v>0</v>
      </c>
      <c r="AF1800" s="179">
        <f>SUM(AF1801:AF1802)</f>
        <v>0</v>
      </c>
      <c r="AG1800" s="179"/>
      <c r="AH1800" s="179"/>
      <c r="AI1800" s="179"/>
      <c r="AJ1800" s="179"/>
      <c r="AK1800" s="179"/>
      <c r="AL1800" s="179"/>
      <c r="AM1800" s="179">
        <f>SUM(AM1801:AM1802)</f>
        <v>0</v>
      </c>
      <c r="AN1800" s="179">
        <f>SUM(AN1801:AN1802)</f>
        <v>0</v>
      </c>
      <c r="AO1800" s="179">
        <f>SUM(AO1801:AO1802)</f>
        <v>0</v>
      </c>
      <c r="AP1800" s="179"/>
      <c r="AQ1800" s="179"/>
      <c r="AR1800" s="179"/>
      <c r="AS1800" s="179">
        <f>SUM(AS1801:AS1802)</f>
        <v>0</v>
      </c>
      <c r="AT1800" s="179"/>
      <c r="AU1800" s="179">
        <f>SUM(AU1801:AU1802)</f>
        <v>0</v>
      </c>
      <c r="AV1800" s="179"/>
      <c r="AW1800" s="179"/>
      <c r="AX1800" s="179">
        <f>SUM(AX1801:AX1802)</f>
        <v>0</v>
      </c>
      <c r="AY1800" s="179">
        <f>SUM(AY1801:AY1802)</f>
        <v>0</v>
      </c>
      <c r="AZ1800" s="179"/>
      <c r="BA1800" s="179">
        <f>SUM(BA1801:BA1802)</f>
        <v>1.2</v>
      </c>
      <c r="BB1800" s="302"/>
      <c r="BC1800" s="302"/>
      <c r="BD1800" s="200"/>
      <c r="BE1800" s="249"/>
      <c r="BF1800" s="250"/>
      <c r="BG1800" s="17" t="s">
        <v>302</v>
      </c>
      <c r="BH1800" s="193"/>
      <c r="BI1800" s="17"/>
      <c r="BJ1800" s="251"/>
      <c r="BK1800" s="17"/>
      <c r="BL1800" s="17"/>
      <c r="BM1800" s="17"/>
      <c r="BN1800" s="17"/>
      <c r="BO1800" s="17"/>
      <c r="BP1800" s="17"/>
      <c r="BQ1800" s="17"/>
      <c r="BR1800" s="17"/>
      <c r="BS1800" s="17"/>
      <c r="BT1800" s="17"/>
      <c r="BU1800" s="17"/>
      <c r="BV1800" s="17"/>
    </row>
    <row r="1801" spans="1:74" s="716" customFormat="1" x14ac:dyDescent="0.2">
      <c r="A1801" s="194" t="s">
        <v>2053</v>
      </c>
      <c r="B1801" s="195" t="s">
        <v>2054</v>
      </c>
      <c r="C1801" s="195"/>
      <c r="D1801" s="196">
        <f>SUM(E1801:X1801,AS1801:BA1801)</f>
        <v>1.2</v>
      </c>
      <c r="E1801" s="197"/>
      <c r="F1801" s="197"/>
      <c r="G1801" s="197"/>
      <c r="H1801" s="197"/>
      <c r="I1801" s="197"/>
      <c r="J1801" s="197"/>
      <c r="L1801" s="197"/>
      <c r="M1801" s="197"/>
      <c r="Q1801" s="197"/>
      <c r="R1801" s="197"/>
      <c r="S1801" s="197"/>
      <c r="T1801" s="197"/>
      <c r="U1801" s="197"/>
      <c r="V1801" s="197"/>
      <c r="W1801" s="197"/>
      <c r="X1801" s="197"/>
      <c r="Y1801" s="197"/>
      <c r="Z1801" s="197"/>
      <c r="AB1801" s="197"/>
      <c r="AC1801" s="197"/>
      <c r="AD1801" s="197"/>
      <c r="AE1801" s="197"/>
      <c r="AF1801" s="197"/>
      <c r="AG1801" s="197"/>
      <c r="AH1801" s="197"/>
      <c r="AI1801" s="197"/>
      <c r="AJ1801" s="197"/>
      <c r="AK1801" s="197"/>
      <c r="AL1801" s="197"/>
      <c r="AM1801" s="197"/>
      <c r="AN1801" s="197"/>
      <c r="AO1801" s="197"/>
      <c r="AP1801" s="197"/>
      <c r="AQ1801" s="197"/>
      <c r="AR1801" s="197"/>
      <c r="AS1801" s="197"/>
      <c r="AT1801" s="197"/>
      <c r="AU1801" s="197"/>
      <c r="AV1801" s="197"/>
      <c r="AW1801" s="197"/>
      <c r="AX1801" s="197"/>
      <c r="AY1801" s="197"/>
      <c r="AZ1801" s="197"/>
      <c r="BA1801" s="198">
        <v>1.2</v>
      </c>
      <c r="BB1801" s="306"/>
      <c r="BC1801" s="306"/>
      <c r="BD1801" s="200" t="s">
        <v>2013</v>
      </c>
      <c r="BE1801" s="238"/>
      <c r="BF1801" s="202">
        <v>2017</v>
      </c>
      <c r="BG1801" s="19" t="s">
        <v>302</v>
      </c>
      <c r="BH1801" s="193"/>
      <c r="BI1801" s="17"/>
      <c r="BJ1801" s="226"/>
      <c r="BK1801" s="19"/>
      <c r="BL1801" s="19"/>
      <c r="BM1801" s="19"/>
      <c r="BN1801" s="19"/>
      <c r="BO1801" s="19"/>
      <c r="BP1801" s="19"/>
      <c r="BQ1801" s="19"/>
      <c r="BR1801" s="19"/>
      <c r="BS1801" s="19"/>
      <c r="BT1801" s="19"/>
      <c r="BU1801" s="19"/>
      <c r="BV1801" s="19"/>
    </row>
    <row r="1802" spans="1:74" s="716" customFormat="1" ht="80" x14ac:dyDescent="0.2">
      <c r="A1802" s="194" t="s">
        <v>2055</v>
      </c>
      <c r="B1802" s="195" t="s">
        <v>2056</v>
      </c>
      <c r="C1802" s="195"/>
      <c r="D1802" s="231">
        <v>0.64</v>
      </c>
      <c r="E1802" s="197"/>
      <c r="F1802" s="197"/>
      <c r="G1802" s="197"/>
      <c r="H1802" s="197">
        <v>0.64</v>
      </c>
      <c r="I1802" s="197"/>
      <c r="J1802" s="197"/>
      <c r="L1802" s="197"/>
      <c r="M1802" s="197"/>
      <c r="Q1802" s="197"/>
      <c r="R1802" s="197"/>
      <c r="S1802" s="197"/>
      <c r="T1802" s="197"/>
      <c r="U1802" s="197"/>
      <c r="V1802" s="197"/>
      <c r="W1802" s="197"/>
      <c r="X1802" s="197"/>
      <c r="Y1802" s="197"/>
      <c r="Z1802" s="197"/>
      <c r="AB1802" s="197"/>
      <c r="AC1802" s="197"/>
      <c r="AD1802" s="197"/>
      <c r="AE1802" s="197"/>
      <c r="AF1802" s="197"/>
      <c r="AG1802" s="197"/>
      <c r="AH1802" s="197"/>
      <c r="AI1802" s="197"/>
      <c r="AJ1802" s="197"/>
      <c r="AK1802" s="197"/>
      <c r="AL1802" s="197"/>
      <c r="AM1802" s="197"/>
      <c r="AN1802" s="197"/>
      <c r="AO1802" s="197"/>
      <c r="AP1802" s="197"/>
      <c r="AQ1802" s="197"/>
      <c r="AR1802" s="197"/>
      <c r="AS1802" s="197"/>
      <c r="AT1802" s="197"/>
      <c r="AU1802" s="197"/>
      <c r="AV1802" s="197"/>
      <c r="AW1802" s="197"/>
      <c r="AX1802" s="197"/>
      <c r="AY1802" s="197"/>
      <c r="AZ1802" s="197"/>
      <c r="BA1802" s="198"/>
      <c r="BB1802" s="306"/>
      <c r="BC1802" s="306"/>
      <c r="BD1802" s="205" t="s">
        <v>2057</v>
      </c>
      <c r="BE1802" s="238"/>
      <c r="BF1802" s="206">
        <v>2017</v>
      </c>
      <c r="BG1802" s="19" t="s">
        <v>302</v>
      </c>
      <c r="BH1802" s="193"/>
      <c r="BI1802" s="17"/>
      <c r="BJ1802" s="226"/>
      <c r="BK1802" s="19"/>
      <c r="BL1802" s="19"/>
      <c r="BM1802" s="19"/>
      <c r="BN1802" s="19"/>
      <c r="BO1802" s="19"/>
      <c r="BP1802" s="19"/>
      <c r="BQ1802" s="19"/>
      <c r="BR1802" s="19"/>
      <c r="BS1802" s="19"/>
      <c r="BT1802" s="19"/>
      <c r="BU1802" s="19"/>
      <c r="BV1802" s="19"/>
    </row>
    <row r="1803" spans="1:74" s="716" customFormat="1" x14ac:dyDescent="0.2">
      <c r="A1803" s="213" t="s">
        <v>2058</v>
      </c>
      <c r="B1803" s="252" t="s">
        <v>474</v>
      </c>
      <c r="C1803" s="252"/>
      <c r="D1803" s="236">
        <f>SUM(D1804:D1805)</f>
        <v>2.2999999999999998</v>
      </c>
      <c r="E1803" s="236">
        <f>SUM(E1804:E1805)</f>
        <v>0</v>
      </c>
      <c r="F1803" s="236"/>
      <c r="G1803" s="236">
        <f>SUM(G1804:G1805)</f>
        <v>0</v>
      </c>
      <c r="H1803" s="236">
        <f>SUM(H1804:H1805)</f>
        <v>2.15</v>
      </c>
      <c r="I1803" s="236">
        <f>SUM(I1804:I1805)</f>
        <v>0</v>
      </c>
      <c r="J1803" s="236">
        <f>SUM(J1804:J1805)</f>
        <v>0</v>
      </c>
      <c r="L1803" s="236">
        <f>SUM(L1804:L1805)</f>
        <v>0</v>
      </c>
      <c r="M1803" s="236">
        <f>SUM(M1804:M1805)</f>
        <v>0</v>
      </c>
      <c r="Q1803" s="236"/>
      <c r="R1803" s="236"/>
      <c r="S1803" s="236"/>
      <c r="T1803" s="236"/>
      <c r="U1803" s="236"/>
      <c r="V1803" s="236">
        <f>SUM(V1804:V1805)</f>
        <v>0</v>
      </c>
      <c r="W1803" s="236"/>
      <c r="X1803" s="236">
        <f>SUM(X1804:X1805)</f>
        <v>0</v>
      </c>
      <c r="Y1803" s="236">
        <f>SUM(Y1804:Y1805)</f>
        <v>0</v>
      </c>
      <c r="Z1803" s="236">
        <f>SUM(Z1804:Z1805)</f>
        <v>0</v>
      </c>
      <c r="AB1803" s="236">
        <f>SUM(AB1804:AB1805)</f>
        <v>0</v>
      </c>
      <c r="AC1803" s="236">
        <f>SUM(AC1804:AC1805)</f>
        <v>0</v>
      </c>
      <c r="AD1803" s="236">
        <f>SUM(AD1804:AD1805)</f>
        <v>0</v>
      </c>
      <c r="AE1803" s="236">
        <f>SUM(AE1804:AE1805)</f>
        <v>0</v>
      </c>
      <c r="AF1803" s="236">
        <f>SUM(AF1804:AF1805)</f>
        <v>0</v>
      </c>
      <c r="AG1803" s="236"/>
      <c r="AH1803" s="236"/>
      <c r="AI1803" s="236"/>
      <c r="AJ1803" s="236"/>
      <c r="AK1803" s="236"/>
      <c r="AL1803" s="236"/>
      <c r="AM1803" s="236">
        <f>SUM(AM1804:AM1805)</f>
        <v>0</v>
      </c>
      <c r="AN1803" s="236">
        <f>SUM(AN1804:AN1805)</f>
        <v>0</v>
      </c>
      <c r="AO1803" s="236">
        <f>SUM(AO1804:AO1805)</f>
        <v>0</v>
      </c>
      <c r="AP1803" s="236"/>
      <c r="AQ1803" s="236"/>
      <c r="AR1803" s="236"/>
      <c r="AS1803" s="236">
        <f>SUM(AS1804:AS1805)</f>
        <v>0</v>
      </c>
      <c r="AT1803" s="236"/>
      <c r="AU1803" s="236">
        <f>SUM(AU1804:AU1805)</f>
        <v>0</v>
      </c>
      <c r="AV1803" s="236"/>
      <c r="AW1803" s="236"/>
      <c r="AX1803" s="236">
        <f>SUM(AX1804:AX1805)</f>
        <v>0</v>
      </c>
      <c r="AY1803" s="236">
        <f>SUM(AY1804:AY1805)</f>
        <v>0</v>
      </c>
      <c r="AZ1803" s="236"/>
      <c r="BA1803" s="236">
        <f>SUM(BA1804:BA1805)</f>
        <v>0.15</v>
      </c>
      <c r="BB1803" s="307"/>
      <c r="BC1803" s="307"/>
      <c r="BD1803" s="200"/>
      <c r="BE1803" s="253"/>
      <c r="BF1803" s="254"/>
      <c r="BG1803" s="219" t="s">
        <v>1157</v>
      </c>
      <c r="BH1803" s="220"/>
      <c r="BI1803" s="17"/>
      <c r="BJ1803" s="222"/>
      <c r="BK1803" s="219"/>
      <c r="BL1803" s="219"/>
      <c r="BM1803" s="219"/>
      <c r="BN1803" s="219"/>
      <c r="BO1803" s="219"/>
      <c r="BP1803" s="219"/>
      <c r="BQ1803" s="219"/>
      <c r="BR1803" s="219"/>
      <c r="BS1803" s="219"/>
      <c r="BT1803" s="219"/>
      <c r="BU1803" s="219"/>
      <c r="BV1803" s="219"/>
    </row>
    <row r="1804" spans="1:74" s="716" customFormat="1" x14ac:dyDescent="0.2">
      <c r="A1804" s="194" t="s">
        <v>2059</v>
      </c>
      <c r="B1804" s="255" t="s">
        <v>2060</v>
      </c>
      <c r="C1804" s="255"/>
      <c r="D1804" s="196">
        <v>2.15</v>
      </c>
      <c r="E1804" s="197"/>
      <c r="F1804" s="197"/>
      <c r="G1804" s="197"/>
      <c r="H1804" s="197">
        <v>2.15</v>
      </c>
      <c r="I1804" s="197"/>
      <c r="J1804" s="197"/>
      <c r="L1804" s="197"/>
      <c r="M1804" s="197"/>
      <c r="Q1804" s="197"/>
      <c r="R1804" s="197"/>
      <c r="S1804" s="197"/>
      <c r="T1804" s="197"/>
      <c r="U1804" s="197"/>
      <c r="V1804" s="197"/>
      <c r="W1804" s="197"/>
      <c r="X1804" s="197"/>
      <c r="Y1804" s="197"/>
      <c r="Z1804" s="197"/>
      <c r="AB1804" s="197"/>
      <c r="AC1804" s="197"/>
      <c r="AD1804" s="197"/>
      <c r="AE1804" s="197"/>
      <c r="AF1804" s="197"/>
      <c r="AG1804" s="197"/>
      <c r="AH1804" s="197"/>
      <c r="AI1804" s="197"/>
      <c r="AJ1804" s="197"/>
      <c r="AK1804" s="197"/>
      <c r="AL1804" s="197"/>
      <c r="AM1804" s="197"/>
      <c r="AN1804" s="197"/>
      <c r="AO1804" s="197"/>
      <c r="AP1804" s="197"/>
      <c r="AQ1804" s="197"/>
      <c r="AR1804" s="197"/>
      <c r="AS1804" s="197"/>
      <c r="AT1804" s="197"/>
      <c r="AU1804" s="197"/>
      <c r="AV1804" s="197"/>
      <c r="AW1804" s="197"/>
      <c r="AX1804" s="197"/>
      <c r="AY1804" s="197"/>
      <c r="AZ1804" s="197"/>
      <c r="BA1804" s="197"/>
      <c r="BB1804" s="303"/>
      <c r="BC1804" s="303"/>
      <c r="BD1804" s="200" t="s">
        <v>1982</v>
      </c>
      <c r="BE1804" s="232" t="s">
        <v>2061</v>
      </c>
      <c r="BF1804" s="202">
        <v>2017</v>
      </c>
      <c r="BG1804" s="256" t="s">
        <v>1157</v>
      </c>
      <c r="BH1804" s="209"/>
      <c r="BI1804" s="17"/>
      <c r="BJ1804" s="226"/>
      <c r="BK1804" s="17"/>
      <c r="BL1804" s="19"/>
      <c r="BM1804" s="19"/>
      <c r="BN1804" s="19"/>
      <c r="BO1804" s="19"/>
      <c r="BP1804" s="19"/>
      <c r="BQ1804" s="19"/>
      <c r="BR1804" s="19"/>
      <c r="BS1804" s="19"/>
      <c r="BT1804" s="19"/>
      <c r="BU1804" s="19"/>
      <c r="BV1804" s="19"/>
    </row>
    <row r="1805" spans="1:74" s="716" customFormat="1" x14ac:dyDescent="0.2">
      <c r="A1805" s="194" t="s">
        <v>2062</v>
      </c>
      <c r="B1805" s="255" t="s">
        <v>2063</v>
      </c>
      <c r="C1805" s="255"/>
      <c r="D1805" s="196">
        <v>0.15</v>
      </c>
      <c r="E1805" s="197"/>
      <c r="F1805" s="197"/>
      <c r="G1805" s="197"/>
      <c r="H1805" s="197"/>
      <c r="I1805" s="197"/>
      <c r="J1805" s="197"/>
      <c r="L1805" s="197"/>
      <c r="M1805" s="197"/>
      <c r="Q1805" s="197"/>
      <c r="R1805" s="197"/>
      <c r="S1805" s="197"/>
      <c r="T1805" s="197"/>
      <c r="U1805" s="197"/>
      <c r="V1805" s="197"/>
      <c r="W1805" s="197"/>
      <c r="X1805" s="197"/>
      <c r="Y1805" s="197"/>
      <c r="Z1805" s="197"/>
      <c r="AB1805" s="197"/>
      <c r="AC1805" s="197"/>
      <c r="AD1805" s="197"/>
      <c r="AE1805" s="197"/>
      <c r="AF1805" s="197"/>
      <c r="AG1805" s="197"/>
      <c r="AH1805" s="197"/>
      <c r="AI1805" s="197"/>
      <c r="AJ1805" s="197"/>
      <c r="AK1805" s="197"/>
      <c r="AL1805" s="197"/>
      <c r="AM1805" s="197"/>
      <c r="AN1805" s="197"/>
      <c r="AO1805" s="197"/>
      <c r="AP1805" s="197"/>
      <c r="AQ1805" s="197"/>
      <c r="AR1805" s="197"/>
      <c r="AS1805" s="197"/>
      <c r="AT1805" s="197"/>
      <c r="AU1805" s="197"/>
      <c r="AV1805" s="197"/>
      <c r="AW1805" s="197"/>
      <c r="AX1805" s="197"/>
      <c r="AY1805" s="197"/>
      <c r="AZ1805" s="197"/>
      <c r="BA1805" s="197">
        <v>0.15</v>
      </c>
      <c r="BB1805" s="303"/>
      <c r="BC1805" s="303"/>
      <c r="BD1805" s="200" t="s">
        <v>2034</v>
      </c>
      <c r="BE1805" s="232" t="s">
        <v>2064</v>
      </c>
      <c r="BF1805" s="202">
        <v>2017</v>
      </c>
      <c r="BG1805" s="256" t="s">
        <v>1157</v>
      </c>
      <c r="BH1805" s="209"/>
      <c r="BI1805" s="17" t="s">
        <v>2065</v>
      </c>
      <c r="BJ1805" s="226"/>
      <c r="BK1805" s="17"/>
      <c r="BL1805" s="19"/>
      <c r="BM1805" s="19"/>
      <c r="BN1805" s="19"/>
      <c r="BO1805" s="19"/>
      <c r="BP1805" s="19"/>
      <c r="BQ1805" s="19"/>
      <c r="BR1805" s="19"/>
      <c r="BS1805" s="19"/>
      <c r="BT1805" s="19"/>
      <c r="BU1805" s="19"/>
      <c r="BV1805" s="19"/>
    </row>
    <row r="1806" spans="1:74" s="716" customFormat="1" x14ac:dyDescent="0.2">
      <c r="A1806" s="213" t="s">
        <v>2066</v>
      </c>
      <c r="B1806" s="252" t="s">
        <v>478</v>
      </c>
      <c r="C1806" s="252"/>
      <c r="D1806" s="236">
        <f>SUM(D1807:D1807)</f>
        <v>0.17</v>
      </c>
      <c r="E1806" s="236">
        <f>SUM(E1807:E1807)</f>
        <v>0</v>
      </c>
      <c r="F1806" s="236"/>
      <c r="G1806" s="236">
        <f>SUM(G1807:G1807)</f>
        <v>0</v>
      </c>
      <c r="H1806" s="236">
        <f>SUM(H1807:H1807)</f>
        <v>0.13</v>
      </c>
      <c r="I1806" s="236">
        <f>SUM(I1807:I1807)</f>
        <v>0</v>
      </c>
      <c r="J1806" s="236">
        <f>SUM(J1807:J1807)</f>
        <v>0</v>
      </c>
      <c r="L1806" s="236">
        <f>SUM(L1807:L1807)</f>
        <v>0</v>
      </c>
      <c r="M1806" s="236">
        <f>SUM(M1807:M1807)</f>
        <v>0</v>
      </c>
      <c r="Q1806" s="236"/>
      <c r="R1806" s="236"/>
      <c r="S1806" s="236"/>
      <c r="T1806" s="236"/>
      <c r="U1806" s="236"/>
      <c r="V1806" s="236">
        <f>SUM(V1807:V1807)</f>
        <v>0</v>
      </c>
      <c r="W1806" s="236"/>
      <c r="X1806" s="236">
        <f>SUM(X1807:X1807)</f>
        <v>0</v>
      </c>
      <c r="Y1806" s="236">
        <f>SUM(Y1807:Y1807)</f>
        <v>0</v>
      </c>
      <c r="Z1806" s="236">
        <f>SUM(Z1807:Z1807)</f>
        <v>0</v>
      </c>
      <c r="AB1806" s="236">
        <f>SUM(AB1807:AB1807)</f>
        <v>0</v>
      </c>
      <c r="AC1806" s="236">
        <f>SUM(AC1807:AC1807)</f>
        <v>0</v>
      </c>
      <c r="AD1806" s="236">
        <f>SUM(AD1807:AD1807)</f>
        <v>0</v>
      </c>
      <c r="AE1806" s="236">
        <f>SUM(AE1807:AE1807)</f>
        <v>0</v>
      </c>
      <c r="AF1806" s="236">
        <f>SUM(AF1807:AF1807)</f>
        <v>0</v>
      </c>
      <c r="AG1806" s="236"/>
      <c r="AH1806" s="236"/>
      <c r="AI1806" s="236"/>
      <c r="AJ1806" s="236"/>
      <c r="AK1806" s="236"/>
      <c r="AL1806" s="236"/>
      <c r="AM1806" s="236">
        <f>SUM(AM1807:AM1807)</f>
        <v>0.04</v>
      </c>
      <c r="AN1806" s="236">
        <f>SUM(AN1807:AN1807)</f>
        <v>0</v>
      </c>
      <c r="AO1806" s="236">
        <f>SUM(AO1807:AO1807)</f>
        <v>0</v>
      </c>
      <c r="AP1806" s="236"/>
      <c r="AQ1806" s="236"/>
      <c r="AR1806" s="236"/>
      <c r="AS1806" s="236">
        <f>SUM(AS1807:AS1807)</f>
        <v>0</v>
      </c>
      <c r="AT1806" s="236"/>
      <c r="AU1806" s="236">
        <f>SUM(AU1807:AU1807)</f>
        <v>0</v>
      </c>
      <c r="AV1806" s="236"/>
      <c r="AW1806" s="236"/>
      <c r="AX1806" s="236">
        <f>SUM(AX1807:AX1807)</f>
        <v>0</v>
      </c>
      <c r="AY1806" s="236">
        <f>SUM(AY1807:AY1807)</f>
        <v>0</v>
      </c>
      <c r="AZ1806" s="236"/>
      <c r="BA1806" s="236">
        <f>SUM(BA1807:BA1807)</f>
        <v>0</v>
      </c>
      <c r="BB1806" s="307"/>
      <c r="BC1806" s="307"/>
      <c r="BD1806" s="200"/>
      <c r="BE1806" s="253"/>
      <c r="BF1806" s="254"/>
      <c r="BG1806" s="219" t="s">
        <v>1155</v>
      </c>
      <c r="BH1806" s="220"/>
      <c r="BI1806" s="17"/>
      <c r="BJ1806" s="222"/>
      <c r="BK1806" s="219"/>
      <c r="BL1806" s="219"/>
      <c r="BM1806" s="219"/>
      <c r="BN1806" s="219"/>
      <c r="BO1806" s="219"/>
      <c r="BP1806" s="219"/>
      <c r="BQ1806" s="219"/>
      <c r="BR1806" s="219"/>
      <c r="BS1806" s="219"/>
      <c r="BT1806" s="219"/>
      <c r="BU1806" s="219"/>
      <c r="BV1806" s="219"/>
    </row>
    <row r="1807" spans="1:74" s="716" customFormat="1" ht="48" x14ac:dyDescent="0.2">
      <c r="A1807" s="194" t="s">
        <v>2067</v>
      </c>
      <c r="B1807" s="237" t="s">
        <v>2068</v>
      </c>
      <c r="C1807" s="237"/>
      <c r="D1807" s="203">
        <v>0.17</v>
      </c>
      <c r="E1807" s="198"/>
      <c r="F1807" s="198"/>
      <c r="G1807" s="197"/>
      <c r="H1807" s="198">
        <v>0.13</v>
      </c>
      <c r="I1807" s="197"/>
      <c r="J1807" s="197"/>
      <c r="L1807" s="198"/>
      <c r="M1807" s="197"/>
      <c r="Q1807" s="197"/>
      <c r="R1807" s="197"/>
      <c r="S1807" s="197"/>
      <c r="T1807" s="197"/>
      <c r="U1807" s="197"/>
      <c r="V1807" s="197"/>
      <c r="W1807" s="197"/>
      <c r="X1807" s="197"/>
      <c r="Y1807" s="197"/>
      <c r="Z1807" s="197"/>
      <c r="AB1807" s="197"/>
      <c r="AC1807" s="197"/>
      <c r="AD1807" s="197"/>
      <c r="AE1807" s="197"/>
      <c r="AF1807" s="197"/>
      <c r="AG1807" s="197"/>
      <c r="AH1807" s="197"/>
      <c r="AI1807" s="197"/>
      <c r="AJ1807" s="197"/>
      <c r="AK1807" s="197"/>
      <c r="AL1807" s="197"/>
      <c r="AM1807" s="198">
        <v>0.04</v>
      </c>
      <c r="AN1807" s="197"/>
      <c r="AO1807" s="197"/>
      <c r="AP1807" s="197"/>
      <c r="AQ1807" s="197"/>
      <c r="AR1807" s="197"/>
      <c r="AS1807" s="197"/>
      <c r="AT1807" s="197"/>
      <c r="AU1807" s="197"/>
      <c r="AV1807" s="197"/>
      <c r="AW1807" s="197"/>
      <c r="AX1807" s="197"/>
      <c r="AY1807" s="197"/>
      <c r="AZ1807" s="197"/>
      <c r="BA1807" s="197"/>
      <c r="BB1807" s="303"/>
      <c r="BC1807" s="303"/>
      <c r="BD1807" s="200" t="s">
        <v>1989</v>
      </c>
      <c r="BE1807" s="238" t="s">
        <v>2069</v>
      </c>
      <c r="BF1807" s="202">
        <v>2017</v>
      </c>
      <c r="BG1807" s="256" t="s">
        <v>1155</v>
      </c>
      <c r="BH1807" s="209" t="s">
        <v>2070</v>
      </c>
      <c r="BI1807" s="257"/>
      <c r="BJ1807" s="226"/>
      <c r="BK1807" s="17"/>
      <c r="BL1807" s="19"/>
      <c r="BM1807" s="19"/>
      <c r="BN1807" s="19"/>
      <c r="BO1807" s="19"/>
      <c r="BP1807" s="19"/>
      <c r="BQ1807" s="19"/>
      <c r="BR1807" s="19"/>
      <c r="BS1807" s="19"/>
      <c r="BT1807" s="19"/>
      <c r="BU1807" s="19"/>
      <c r="BV1807" s="19"/>
    </row>
    <row r="1808" spans="1:74" s="716" customFormat="1" ht="32" x14ac:dyDescent="0.2">
      <c r="A1808" s="213" t="s">
        <v>2071</v>
      </c>
      <c r="B1808" s="240" t="s">
        <v>1328</v>
      </c>
      <c r="C1808" s="240"/>
      <c r="D1808" s="236">
        <f>SUM(D1809:D1815)</f>
        <v>7.8100000000000005</v>
      </c>
      <c r="E1808" s="236">
        <f>SUM(E1809:E1815)</f>
        <v>1.37</v>
      </c>
      <c r="F1808" s="236"/>
      <c r="G1808" s="236">
        <f>SUM(G1809:G1815)</f>
        <v>0</v>
      </c>
      <c r="H1808" s="236">
        <f>SUM(H1809:H1815)</f>
        <v>0.2</v>
      </c>
      <c r="I1808" s="236">
        <f>SUM(I1809:I1815)</f>
        <v>0</v>
      </c>
      <c r="J1808" s="236">
        <f>SUM(J1809:J1815)</f>
        <v>0</v>
      </c>
      <c r="L1808" s="236">
        <f>SUM(L1809:L1815)</f>
        <v>5.3</v>
      </c>
      <c r="M1808" s="236">
        <f>SUM(M1809:M1815)</f>
        <v>0</v>
      </c>
      <c r="Q1808" s="236"/>
      <c r="R1808" s="236"/>
      <c r="S1808" s="236"/>
      <c r="T1808" s="236"/>
      <c r="U1808" s="236"/>
      <c r="V1808" s="236">
        <f>SUM(V1809:V1815)</f>
        <v>0.55000000000000004</v>
      </c>
      <c r="W1808" s="236"/>
      <c r="X1808" s="236">
        <f>SUM(X1809:X1815)</f>
        <v>0</v>
      </c>
      <c r="Y1808" s="236">
        <f>SUM(Y1809:Y1815)</f>
        <v>0</v>
      </c>
      <c r="Z1808" s="236">
        <f>SUM(Z1809:Z1815)</f>
        <v>0</v>
      </c>
      <c r="AB1808" s="236">
        <f>SUM(AB1809:AB1815)</f>
        <v>0</v>
      </c>
      <c r="AC1808" s="236">
        <f>SUM(AC1809:AC1815)</f>
        <v>0</v>
      </c>
      <c r="AD1808" s="236">
        <f>SUM(AD1809:AD1815)</f>
        <v>0</v>
      </c>
      <c r="AE1808" s="236">
        <f>SUM(AE1809:AE1815)</f>
        <v>0</v>
      </c>
      <c r="AF1808" s="236">
        <f>SUM(AF1809:AF1815)</f>
        <v>0</v>
      </c>
      <c r="AG1808" s="236"/>
      <c r="AH1808" s="236"/>
      <c r="AI1808" s="236"/>
      <c r="AJ1808" s="236"/>
      <c r="AK1808" s="236"/>
      <c r="AL1808" s="236"/>
      <c r="AM1808" s="236">
        <f>SUM(AM1809:AM1815)</f>
        <v>0</v>
      </c>
      <c r="AN1808" s="236">
        <f>SUM(AN1809:AN1815)</f>
        <v>0</v>
      </c>
      <c r="AO1808" s="236">
        <f>SUM(AO1809:AO1815)</f>
        <v>0.24</v>
      </c>
      <c r="AP1808" s="236"/>
      <c r="AQ1808" s="236"/>
      <c r="AR1808" s="236"/>
      <c r="AS1808" s="236">
        <f>SUM(AS1809:AS1815)</f>
        <v>0</v>
      </c>
      <c r="AT1808" s="236"/>
      <c r="AU1808" s="236">
        <f>SUM(AU1809:AU1815)</f>
        <v>0.15</v>
      </c>
      <c r="AV1808" s="236"/>
      <c r="AW1808" s="236"/>
      <c r="AX1808" s="236">
        <f>SUM(AX1809:AX1815)</f>
        <v>0</v>
      </c>
      <c r="AY1808" s="236">
        <f>SUM(AY1809:AY1815)</f>
        <v>0</v>
      </c>
      <c r="AZ1808" s="236"/>
      <c r="BA1808" s="236">
        <f>SUM(BA1809:BA1815)</f>
        <v>0</v>
      </c>
      <c r="BB1808" s="307"/>
      <c r="BC1808" s="307"/>
      <c r="BD1808" s="200"/>
      <c r="BE1808" s="241"/>
      <c r="BF1808" s="192"/>
      <c r="BG1808" s="219" t="s">
        <v>1156</v>
      </c>
      <c r="BH1808" s="209"/>
      <c r="BI1808" s="17"/>
      <c r="BJ1808" s="222"/>
      <c r="BK1808" s="19"/>
      <c r="BL1808" s="219"/>
      <c r="BM1808" s="219"/>
      <c r="BN1808" s="219"/>
      <c r="BO1808" s="219"/>
      <c r="BP1808" s="219"/>
      <c r="BQ1808" s="219"/>
      <c r="BR1808" s="219"/>
      <c r="BS1808" s="219"/>
      <c r="BT1808" s="219"/>
      <c r="BU1808" s="219"/>
      <c r="BV1808" s="219"/>
    </row>
    <row r="1809" spans="1:74" s="716" customFormat="1" x14ac:dyDescent="0.2">
      <c r="A1809" s="194" t="s">
        <v>2072</v>
      </c>
      <c r="B1809" s="258" t="s">
        <v>2073</v>
      </c>
      <c r="C1809" s="258"/>
      <c r="D1809" s="196">
        <v>0.24</v>
      </c>
      <c r="E1809" s="196"/>
      <c r="F1809" s="196"/>
      <c r="G1809" s="196"/>
      <c r="H1809" s="196"/>
      <c r="I1809" s="196"/>
      <c r="J1809" s="196"/>
      <c r="L1809" s="196"/>
      <c r="M1809" s="196"/>
      <c r="Q1809" s="196"/>
      <c r="R1809" s="196"/>
      <c r="S1809" s="196"/>
      <c r="T1809" s="196"/>
      <c r="U1809" s="196"/>
      <c r="V1809" s="196"/>
      <c r="W1809" s="196"/>
      <c r="X1809" s="196"/>
      <c r="Y1809" s="196"/>
      <c r="Z1809" s="196"/>
      <c r="AB1809" s="196"/>
      <c r="AC1809" s="196"/>
      <c r="AD1809" s="196"/>
      <c r="AE1809" s="196"/>
      <c r="AF1809" s="196"/>
      <c r="AG1809" s="196"/>
      <c r="AH1809" s="196"/>
      <c r="AI1809" s="196"/>
      <c r="AJ1809" s="196"/>
      <c r="AK1809" s="196"/>
      <c r="AL1809" s="196"/>
      <c r="AM1809" s="196"/>
      <c r="AN1809" s="196"/>
      <c r="AO1809" s="196">
        <v>0.24</v>
      </c>
      <c r="AP1809" s="196"/>
      <c r="AQ1809" s="196"/>
      <c r="AR1809" s="196"/>
      <c r="AS1809" s="196"/>
      <c r="AT1809" s="196"/>
      <c r="AU1809" s="196"/>
      <c r="AV1809" s="196"/>
      <c r="AW1809" s="196"/>
      <c r="AX1809" s="196"/>
      <c r="AY1809" s="196"/>
      <c r="AZ1809" s="196"/>
      <c r="BA1809" s="196"/>
      <c r="BB1809" s="309"/>
      <c r="BC1809" s="309"/>
      <c r="BD1809" s="200" t="s">
        <v>2074</v>
      </c>
      <c r="BE1809" s="201"/>
      <c r="BF1809" s="202">
        <v>2017</v>
      </c>
      <c r="BG1809" s="256" t="s">
        <v>1156</v>
      </c>
      <c r="BH1809" s="184"/>
      <c r="BI1809" s="19"/>
      <c r="BJ1809" s="226"/>
      <c r="BK1809" s="19"/>
      <c r="BL1809" s="19"/>
      <c r="BM1809" s="19"/>
      <c r="BN1809" s="19"/>
      <c r="BO1809" s="19"/>
      <c r="BP1809" s="19"/>
      <c r="BQ1809" s="19"/>
      <c r="BR1809" s="19"/>
      <c r="BS1809" s="19"/>
      <c r="BT1809" s="19"/>
      <c r="BU1809" s="19"/>
      <c r="BV1809" s="19"/>
    </row>
    <row r="1810" spans="1:74" s="716" customFormat="1" ht="32" x14ac:dyDescent="0.2">
      <c r="A1810" s="194" t="s">
        <v>2075</v>
      </c>
      <c r="B1810" s="195" t="s">
        <v>2076</v>
      </c>
      <c r="C1810" s="195"/>
      <c r="D1810" s="203">
        <v>5.3</v>
      </c>
      <c r="E1810" s="197"/>
      <c r="F1810" s="197"/>
      <c r="G1810" s="198"/>
      <c r="H1810" s="197"/>
      <c r="I1810" s="197"/>
      <c r="J1810" s="197"/>
      <c r="L1810" s="198">
        <v>5.3</v>
      </c>
      <c r="M1810" s="198"/>
      <c r="Q1810" s="197"/>
      <c r="R1810" s="197"/>
      <c r="S1810" s="197"/>
      <c r="T1810" s="197"/>
      <c r="U1810" s="197"/>
      <c r="V1810" s="197"/>
      <c r="W1810" s="197"/>
      <c r="X1810" s="197"/>
      <c r="Y1810" s="197"/>
      <c r="Z1810" s="197"/>
      <c r="AB1810" s="197"/>
      <c r="AC1810" s="197"/>
      <c r="AD1810" s="197"/>
      <c r="AE1810" s="197"/>
      <c r="AF1810" s="197"/>
      <c r="AG1810" s="197"/>
      <c r="AH1810" s="197"/>
      <c r="AI1810" s="197"/>
      <c r="AJ1810" s="197"/>
      <c r="AK1810" s="197"/>
      <c r="AL1810" s="197"/>
      <c r="AM1810" s="197"/>
      <c r="AN1810" s="197"/>
      <c r="AO1810" s="197"/>
      <c r="AP1810" s="197"/>
      <c r="AQ1810" s="197"/>
      <c r="AR1810" s="197"/>
      <c r="AS1810" s="197"/>
      <c r="AT1810" s="197"/>
      <c r="AU1810" s="197"/>
      <c r="AV1810" s="197"/>
      <c r="AW1810" s="197"/>
      <c r="AX1810" s="197"/>
      <c r="AY1810" s="197"/>
      <c r="AZ1810" s="197"/>
      <c r="BA1810" s="197"/>
      <c r="BB1810" s="303"/>
      <c r="BC1810" s="303"/>
      <c r="BD1810" s="200" t="s">
        <v>2077</v>
      </c>
      <c r="BE1810" s="259"/>
      <c r="BF1810" s="202">
        <v>2017</v>
      </c>
      <c r="BG1810" s="256" t="s">
        <v>1156</v>
      </c>
      <c r="BH1810" s="193"/>
      <c r="BI1810" s="17"/>
      <c r="BJ1810" s="226"/>
      <c r="BK1810" s="19"/>
      <c r="BL1810" s="19"/>
      <c r="BM1810" s="19"/>
      <c r="BN1810" s="19"/>
      <c r="BO1810" s="19"/>
      <c r="BP1810" s="19"/>
      <c r="BQ1810" s="19"/>
      <c r="BR1810" s="19"/>
      <c r="BS1810" s="19"/>
      <c r="BT1810" s="19"/>
      <c r="BU1810" s="19"/>
      <c r="BV1810" s="19"/>
    </row>
    <row r="1811" spans="1:74" s="716" customFormat="1" x14ac:dyDescent="0.2">
      <c r="A1811" s="194" t="s">
        <v>2078</v>
      </c>
      <c r="B1811" s="223" t="s">
        <v>2079</v>
      </c>
      <c r="C1811" s="223"/>
      <c r="D1811" s="203">
        <v>0.15</v>
      </c>
      <c r="E1811" s="197"/>
      <c r="F1811" s="197"/>
      <c r="G1811" s="198"/>
      <c r="H1811" s="197"/>
      <c r="I1811" s="197"/>
      <c r="J1811" s="197"/>
      <c r="L1811" s="198"/>
      <c r="M1811" s="198"/>
      <c r="Q1811" s="197"/>
      <c r="R1811" s="197"/>
      <c r="S1811" s="197"/>
      <c r="T1811" s="197"/>
      <c r="U1811" s="197"/>
      <c r="V1811" s="197"/>
      <c r="W1811" s="197"/>
      <c r="X1811" s="197"/>
      <c r="Y1811" s="197"/>
      <c r="Z1811" s="197"/>
      <c r="AB1811" s="197"/>
      <c r="AC1811" s="197"/>
      <c r="AD1811" s="197"/>
      <c r="AE1811" s="197"/>
      <c r="AF1811" s="197"/>
      <c r="AG1811" s="197"/>
      <c r="AH1811" s="197"/>
      <c r="AI1811" s="197"/>
      <c r="AJ1811" s="197"/>
      <c r="AK1811" s="197"/>
      <c r="AL1811" s="197"/>
      <c r="AM1811" s="197"/>
      <c r="AN1811" s="197"/>
      <c r="AO1811" s="197"/>
      <c r="AP1811" s="197"/>
      <c r="AQ1811" s="197"/>
      <c r="AR1811" s="197"/>
      <c r="AS1811" s="197"/>
      <c r="AT1811" s="197"/>
      <c r="AU1811" s="197">
        <v>0.15</v>
      </c>
      <c r="AV1811" s="197"/>
      <c r="AW1811" s="197"/>
      <c r="AX1811" s="197"/>
      <c r="AY1811" s="197"/>
      <c r="AZ1811" s="197"/>
      <c r="BA1811" s="197"/>
      <c r="BB1811" s="303"/>
      <c r="BC1811" s="303"/>
      <c r="BD1811" s="200" t="s">
        <v>2077</v>
      </c>
      <c r="BE1811" s="232"/>
      <c r="BF1811" s="202">
        <v>2017</v>
      </c>
      <c r="BG1811" s="256" t="s">
        <v>1156</v>
      </c>
      <c r="BH1811" s="193"/>
      <c r="BI1811" s="17"/>
      <c r="BJ1811" s="226"/>
      <c r="BK1811" s="19"/>
      <c r="BL1811" s="19"/>
      <c r="BM1811" s="19"/>
      <c r="BN1811" s="19"/>
      <c r="BO1811" s="19"/>
      <c r="BP1811" s="19"/>
      <c r="BQ1811" s="19"/>
      <c r="BR1811" s="19"/>
      <c r="BS1811" s="19"/>
      <c r="BT1811" s="19"/>
      <c r="BU1811" s="19"/>
      <c r="BV1811" s="19"/>
    </row>
    <row r="1812" spans="1:74" s="716" customFormat="1" x14ac:dyDescent="0.2">
      <c r="A1812" s="194" t="s">
        <v>2080</v>
      </c>
      <c r="B1812" s="223" t="s">
        <v>2081</v>
      </c>
      <c r="C1812" s="223"/>
      <c r="D1812" s="260">
        <f>SUM(E1812:X1812,AU1812:BA1812)</f>
        <v>1.3</v>
      </c>
      <c r="E1812" s="197">
        <v>1.3</v>
      </c>
      <c r="F1812" s="197"/>
      <c r="G1812" s="197"/>
      <c r="H1812" s="199"/>
      <c r="I1812" s="199"/>
      <c r="J1812" s="199"/>
      <c r="L1812" s="199"/>
      <c r="M1812" s="199"/>
      <c r="Q1812" s="197"/>
      <c r="R1812" s="197"/>
      <c r="S1812" s="197"/>
      <c r="T1812" s="197"/>
      <c r="U1812" s="197"/>
      <c r="V1812" s="199"/>
      <c r="W1812" s="199"/>
      <c r="X1812" s="197"/>
      <c r="Y1812" s="199"/>
      <c r="Z1812" s="199"/>
      <c r="AB1812" s="199"/>
      <c r="AC1812" s="199"/>
      <c r="AD1812" s="199"/>
      <c r="AE1812" s="199"/>
      <c r="AF1812" s="197"/>
      <c r="AG1812" s="197"/>
      <c r="AH1812" s="197"/>
      <c r="AI1812" s="197"/>
      <c r="AJ1812" s="197"/>
      <c r="AK1812" s="197"/>
      <c r="AL1812" s="197"/>
      <c r="AM1812" s="199"/>
      <c r="AN1812" s="199"/>
      <c r="AO1812" s="197"/>
      <c r="AP1812" s="197"/>
      <c r="AQ1812" s="197"/>
      <c r="AR1812" s="197"/>
      <c r="AS1812" s="199"/>
      <c r="AT1812" s="199"/>
      <c r="AU1812" s="199"/>
      <c r="AV1812" s="199"/>
      <c r="AW1812" s="199"/>
      <c r="AX1812" s="199"/>
      <c r="AY1812" s="199"/>
      <c r="AZ1812" s="199"/>
      <c r="BA1812" s="199"/>
      <c r="BB1812" s="304"/>
      <c r="BC1812" s="304"/>
      <c r="BD1812" s="200" t="s">
        <v>1989</v>
      </c>
      <c r="BE1812" s="232" t="s">
        <v>2082</v>
      </c>
      <c r="BF1812" s="202">
        <v>2017</v>
      </c>
      <c r="BG1812" s="256" t="s">
        <v>1156</v>
      </c>
      <c r="BH1812" s="193"/>
      <c r="BI1812" s="17" t="s">
        <v>2083</v>
      </c>
      <c r="BJ1812" s="251"/>
      <c r="BK1812" s="19"/>
      <c r="BL1812" s="17"/>
      <c r="BM1812" s="17"/>
      <c r="BN1812" s="17"/>
      <c r="BO1812" s="17"/>
      <c r="BP1812" s="17"/>
      <c r="BQ1812" s="17"/>
      <c r="BR1812" s="17"/>
      <c r="BS1812" s="17"/>
      <c r="BT1812" s="17"/>
      <c r="BU1812" s="17"/>
      <c r="BV1812" s="17"/>
    </row>
    <row r="1813" spans="1:74" s="716" customFormat="1" x14ac:dyDescent="0.2">
      <c r="A1813" s="194" t="s">
        <v>2084</v>
      </c>
      <c r="B1813" s="223" t="s">
        <v>2085</v>
      </c>
      <c r="C1813" s="223"/>
      <c r="D1813" s="260">
        <f>SUM(E1813:X1813,AU1813:BA1813)</f>
        <v>0.55000000000000004</v>
      </c>
      <c r="E1813" s="199"/>
      <c r="F1813" s="199"/>
      <c r="G1813" s="199"/>
      <c r="H1813" s="197"/>
      <c r="I1813" s="199"/>
      <c r="J1813" s="199"/>
      <c r="L1813" s="199"/>
      <c r="M1813" s="199"/>
      <c r="Q1813" s="197"/>
      <c r="R1813" s="197"/>
      <c r="S1813" s="197"/>
      <c r="T1813" s="197"/>
      <c r="U1813" s="197"/>
      <c r="V1813" s="197">
        <v>0.55000000000000004</v>
      </c>
      <c r="W1813" s="197"/>
      <c r="X1813" s="197"/>
      <c r="Y1813" s="199"/>
      <c r="Z1813" s="199"/>
      <c r="AB1813" s="199"/>
      <c r="AC1813" s="199"/>
      <c r="AD1813" s="199"/>
      <c r="AE1813" s="199"/>
      <c r="AF1813" s="199"/>
      <c r="AG1813" s="199"/>
      <c r="AH1813" s="199"/>
      <c r="AI1813" s="199"/>
      <c r="AJ1813" s="199"/>
      <c r="AK1813" s="199"/>
      <c r="AL1813" s="199"/>
      <c r="AM1813" s="199"/>
      <c r="AN1813" s="199"/>
      <c r="AO1813" s="197"/>
      <c r="AP1813" s="199"/>
      <c r="AQ1813" s="199"/>
      <c r="AR1813" s="199"/>
      <c r="AS1813" s="199"/>
      <c r="AT1813" s="199"/>
      <c r="AU1813" s="199"/>
      <c r="AV1813" s="199"/>
      <c r="AW1813" s="199"/>
      <c r="AX1813" s="199"/>
      <c r="AY1813" s="199"/>
      <c r="AZ1813" s="199"/>
      <c r="BA1813" s="197"/>
      <c r="BB1813" s="303"/>
      <c r="BC1813" s="303"/>
      <c r="BD1813" s="200" t="s">
        <v>2086</v>
      </c>
      <c r="BE1813" s="232" t="s">
        <v>2087</v>
      </c>
      <c r="BF1813" s="202">
        <v>2017</v>
      </c>
      <c r="BG1813" s="256" t="s">
        <v>1156</v>
      </c>
      <c r="BH1813" s="209"/>
      <c r="BI1813" s="17" t="s">
        <v>2088</v>
      </c>
      <c r="BJ1813" s="251"/>
      <c r="BK1813" s="19"/>
      <c r="BL1813" s="17"/>
      <c r="BM1813" s="17"/>
      <c r="BN1813" s="17"/>
      <c r="BO1813" s="17"/>
      <c r="BP1813" s="17"/>
      <c r="BQ1813" s="17"/>
      <c r="BR1813" s="17"/>
      <c r="BS1813" s="17"/>
      <c r="BT1813" s="17"/>
      <c r="BU1813" s="17"/>
      <c r="BV1813" s="17"/>
    </row>
    <row r="1814" spans="1:74" s="716" customFormat="1" ht="32" x14ac:dyDescent="0.2">
      <c r="A1814" s="194" t="s">
        <v>2089</v>
      </c>
      <c r="B1814" s="223" t="s">
        <v>2090</v>
      </c>
      <c r="C1814" s="223"/>
      <c r="D1814" s="203">
        <v>7.0000000000000007E-2</v>
      </c>
      <c r="E1814" s="197">
        <v>7.0000000000000007E-2</v>
      </c>
      <c r="F1814" s="197"/>
      <c r="G1814" s="198"/>
      <c r="H1814" s="197"/>
      <c r="I1814" s="199"/>
      <c r="J1814" s="199"/>
      <c r="L1814" s="199"/>
      <c r="M1814" s="197"/>
      <c r="Q1814" s="197"/>
      <c r="R1814" s="197"/>
      <c r="S1814" s="197"/>
      <c r="T1814" s="197"/>
      <c r="U1814" s="197"/>
      <c r="V1814" s="197"/>
      <c r="W1814" s="197"/>
      <c r="X1814" s="197"/>
      <c r="Y1814" s="199"/>
      <c r="Z1814" s="199"/>
      <c r="AB1814" s="199"/>
      <c r="AC1814" s="199"/>
      <c r="AD1814" s="199"/>
      <c r="AE1814" s="199"/>
      <c r="AF1814" s="199"/>
      <c r="AG1814" s="199"/>
      <c r="AH1814" s="199"/>
      <c r="AI1814" s="199"/>
      <c r="AJ1814" s="199"/>
      <c r="AK1814" s="199"/>
      <c r="AL1814" s="199"/>
      <c r="AM1814" s="199"/>
      <c r="AN1814" s="199"/>
      <c r="AO1814" s="197"/>
      <c r="AP1814" s="199"/>
      <c r="AQ1814" s="199"/>
      <c r="AR1814" s="199"/>
      <c r="AS1814" s="199"/>
      <c r="AT1814" s="199"/>
      <c r="AU1814" s="199"/>
      <c r="AV1814" s="199"/>
      <c r="AW1814" s="199"/>
      <c r="AX1814" s="199"/>
      <c r="AY1814" s="199"/>
      <c r="AZ1814" s="199"/>
      <c r="BA1814" s="197"/>
      <c r="BB1814" s="303"/>
      <c r="BC1814" s="303"/>
      <c r="BD1814" s="200" t="s">
        <v>2024</v>
      </c>
      <c r="BE1814" s="232" t="s">
        <v>2091</v>
      </c>
      <c r="BF1814" s="202">
        <v>2017</v>
      </c>
      <c r="BG1814" s="256" t="s">
        <v>1156</v>
      </c>
      <c r="BH1814" s="209"/>
      <c r="BI1814" s="17"/>
      <c r="BJ1814" s="251"/>
      <c r="BK1814" s="19"/>
      <c r="BL1814" s="17"/>
      <c r="BM1814" s="17"/>
      <c r="BN1814" s="17"/>
      <c r="BO1814" s="17"/>
      <c r="BP1814" s="17"/>
      <c r="BQ1814" s="17"/>
      <c r="BR1814" s="17"/>
      <c r="BS1814" s="17"/>
      <c r="BT1814" s="17"/>
      <c r="BU1814" s="17"/>
      <c r="BV1814" s="17"/>
    </row>
    <row r="1815" spans="1:74" s="716" customFormat="1" x14ac:dyDescent="0.2">
      <c r="A1815" s="194" t="s">
        <v>2092</v>
      </c>
      <c r="B1815" s="223" t="s">
        <v>2093</v>
      </c>
      <c r="C1815" s="223"/>
      <c r="D1815" s="203">
        <v>0.2</v>
      </c>
      <c r="E1815" s="197"/>
      <c r="F1815" s="197"/>
      <c r="G1815" s="198"/>
      <c r="H1815" s="197">
        <v>0.2</v>
      </c>
      <c r="I1815" s="199"/>
      <c r="J1815" s="199"/>
      <c r="L1815" s="199"/>
      <c r="M1815" s="197"/>
      <c r="Q1815" s="197"/>
      <c r="R1815" s="197"/>
      <c r="S1815" s="197"/>
      <c r="T1815" s="197"/>
      <c r="U1815" s="197"/>
      <c r="V1815" s="197"/>
      <c r="W1815" s="197"/>
      <c r="X1815" s="197"/>
      <c r="Y1815" s="199"/>
      <c r="Z1815" s="199"/>
      <c r="AB1815" s="199"/>
      <c r="AC1815" s="199"/>
      <c r="AD1815" s="199"/>
      <c r="AE1815" s="199"/>
      <c r="AF1815" s="199"/>
      <c r="AG1815" s="199"/>
      <c r="AH1815" s="199"/>
      <c r="AI1815" s="199"/>
      <c r="AJ1815" s="199"/>
      <c r="AK1815" s="199"/>
      <c r="AL1815" s="199"/>
      <c r="AM1815" s="199"/>
      <c r="AN1815" s="199"/>
      <c r="AO1815" s="197"/>
      <c r="AP1815" s="199"/>
      <c r="AQ1815" s="199"/>
      <c r="AR1815" s="199"/>
      <c r="AS1815" s="199"/>
      <c r="AT1815" s="199"/>
      <c r="AU1815" s="199"/>
      <c r="AV1815" s="199"/>
      <c r="AW1815" s="199"/>
      <c r="AX1815" s="199"/>
      <c r="AY1815" s="199"/>
      <c r="AZ1815" s="199"/>
      <c r="BA1815" s="197"/>
      <c r="BB1815" s="303"/>
      <c r="BC1815" s="303"/>
      <c r="BD1815" s="200" t="s">
        <v>1982</v>
      </c>
      <c r="BE1815" s="232"/>
      <c r="BF1815" s="202">
        <v>2017</v>
      </c>
      <c r="BG1815" s="256" t="s">
        <v>1156</v>
      </c>
      <c r="BH1815" s="209"/>
      <c r="BI1815" s="17"/>
      <c r="BJ1815" s="251"/>
      <c r="BK1815" s="19"/>
      <c r="BL1815" s="17"/>
      <c r="BM1815" s="17"/>
      <c r="BN1815" s="17"/>
      <c r="BO1815" s="17"/>
      <c r="BP1815" s="17"/>
      <c r="BQ1815" s="17"/>
      <c r="BR1815" s="17"/>
      <c r="BS1815" s="17"/>
      <c r="BT1815" s="17"/>
      <c r="BU1815" s="17"/>
      <c r="BV1815" s="17"/>
    </row>
    <row r="1816" spans="1:74" s="716" customFormat="1" x14ac:dyDescent="0.2">
      <c r="A1816" s="213" t="s">
        <v>2094</v>
      </c>
      <c r="B1816" s="261" t="s">
        <v>1362</v>
      </c>
      <c r="C1816" s="261"/>
      <c r="D1816" s="236">
        <f>SUM(D1817:D1822)</f>
        <v>4.8699999999999992</v>
      </c>
      <c r="E1816" s="236">
        <f>SUM(E1817:E1822)</f>
        <v>2.7499999999999996</v>
      </c>
      <c r="F1816" s="236"/>
      <c r="G1816" s="236">
        <f>SUM(G1817:G1822)</f>
        <v>0</v>
      </c>
      <c r="H1816" s="236">
        <f>SUM(H1817:H1822)</f>
        <v>2.12</v>
      </c>
      <c r="I1816" s="236">
        <f>SUM(I1817:I1822)</f>
        <v>0</v>
      </c>
      <c r="J1816" s="236">
        <f>SUM(J1817:J1822)</f>
        <v>0</v>
      </c>
      <c r="L1816" s="236">
        <f>SUM(L1817:L1822)</f>
        <v>0</v>
      </c>
      <c r="M1816" s="236">
        <f>SUM(M1817:M1822)</f>
        <v>0</v>
      </c>
      <c r="Q1816" s="236"/>
      <c r="R1816" s="236"/>
      <c r="S1816" s="236"/>
      <c r="T1816" s="236"/>
      <c r="U1816" s="236"/>
      <c r="V1816" s="236">
        <f>SUM(V1817:V1822)</f>
        <v>0</v>
      </c>
      <c r="W1816" s="236"/>
      <c r="X1816" s="236">
        <f>SUM(X1817:X1822)</f>
        <v>0</v>
      </c>
      <c r="Y1816" s="236">
        <f>SUM(Y1817:Y1822)</f>
        <v>0</v>
      </c>
      <c r="Z1816" s="236">
        <f>SUM(Z1817:Z1822)</f>
        <v>0</v>
      </c>
      <c r="AB1816" s="236">
        <f>SUM(AB1817:AB1822)</f>
        <v>0</v>
      </c>
      <c r="AC1816" s="236">
        <f>SUM(AC1817:AC1822)</f>
        <v>0</v>
      </c>
      <c r="AD1816" s="236">
        <f>SUM(AD1817:AD1822)</f>
        <v>0</v>
      </c>
      <c r="AE1816" s="236">
        <f>SUM(AE1817:AE1822)</f>
        <v>0</v>
      </c>
      <c r="AF1816" s="236">
        <f>SUM(AF1817:AF1822)</f>
        <v>0</v>
      </c>
      <c r="AG1816" s="236"/>
      <c r="AH1816" s="236"/>
      <c r="AI1816" s="236"/>
      <c r="AJ1816" s="236"/>
      <c r="AK1816" s="236"/>
      <c r="AL1816" s="236"/>
      <c r="AM1816" s="236">
        <f>SUM(AM1817:AM1822)</f>
        <v>0</v>
      </c>
      <c r="AN1816" s="236">
        <f>SUM(AN1817:AN1822)</f>
        <v>0</v>
      </c>
      <c r="AO1816" s="236">
        <f>SUM(AO1817:AO1822)</f>
        <v>0</v>
      </c>
      <c r="AP1816" s="236"/>
      <c r="AQ1816" s="236"/>
      <c r="AR1816" s="236"/>
      <c r="AS1816" s="236">
        <f>SUM(AS1817:AS1822)</f>
        <v>0</v>
      </c>
      <c r="AT1816" s="236"/>
      <c r="AU1816" s="236">
        <f>SUM(AU1817:AU1822)</f>
        <v>0</v>
      </c>
      <c r="AV1816" s="236"/>
      <c r="AW1816" s="236"/>
      <c r="AX1816" s="236">
        <f>SUM(AX1817:AX1822)</f>
        <v>0</v>
      </c>
      <c r="AY1816" s="236">
        <f>SUM(AY1817:AY1822)</f>
        <v>0</v>
      </c>
      <c r="AZ1816" s="236"/>
      <c r="BA1816" s="236">
        <f>SUM(BA1817:BA1822)</f>
        <v>0</v>
      </c>
      <c r="BB1816" s="307"/>
      <c r="BC1816" s="307"/>
      <c r="BD1816" s="200"/>
      <c r="BE1816" s="262"/>
      <c r="BF1816" s="182"/>
      <c r="BG1816" s="219" t="s">
        <v>1158</v>
      </c>
      <c r="BH1816" s="220"/>
      <c r="BI1816" s="17"/>
      <c r="BJ1816" s="220"/>
      <c r="BK1816" s="219"/>
      <c r="BL1816" s="219"/>
      <c r="BM1816" s="219"/>
      <c r="BN1816" s="219"/>
      <c r="BO1816" s="219"/>
      <c r="BP1816" s="219"/>
      <c r="BQ1816" s="219"/>
      <c r="BR1816" s="219"/>
      <c r="BS1816" s="219"/>
      <c r="BT1816" s="219"/>
      <c r="BU1816" s="219"/>
      <c r="BV1816" s="219"/>
    </row>
    <row r="1817" spans="1:74" s="716" customFormat="1" x14ac:dyDescent="0.2">
      <c r="A1817" s="194" t="s">
        <v>2095</v>
      </c>
      <c r="B1817" s="195" t="s">
        <v>2096</v>
      </c>
      <c r="C1817" s="195"/>
      <c r="D1817" s="196">
        <v>1.2</v>
      </c>
      <c r="E1817" s="197">
        <v>1.2</v>
      </c>
      <c r="F1817" s="197"/>
      <c r="G1817" s="236"/>
      <c r="H1817" s="236"/>
      <c r="I1817" s="236"/>
      <c r="J1817" s="236"/>
      <c r="L1817" s="236"/>
      <c r="M1817" s="236"/>
      <c r="Q1817" s="236"/>
      <c r="R1817" s="236"/>
      <c r="S1817" s="236"/>
      <c r="T1817" s="236"/>
      <c r="U1817" s="236"/>
      <c r="V1817" s="236"/>
      <c r="W1817" s="236"/>
      <c r="X1817" s="236"/>
      <c r="Y1817" s="236"/>
      <c r="Z1817" s="236"/>
      <c r="AB1817" s="236"/>
      <c r="AC1817" s="236"/>
      <c r="AD1817" s="236"/>
      <c r="AE1817" s="236"/>
      <c r="AF1817" s="236"/>
      <c r="AG1817" s="236"/>
      <c r="AH1817" s="236"/>
      <c r="AI1817" s="236"/>
      <c r="AJ1817" s="236"/>
      <c r="AK1817" s="236"/>
      <c r="AL1817" s="236"/>
      <c r="AM1817" s="236"/>
      <c r="AN1817" s="236"/>
      <c r="AO1817" s="236"/>
      <c r="AP1817" s="236"/>
      <c r="AQ1817" s="236"/>
      <c r="AR1817" s="236"/>
      <c r="AS1817" s="236"/>
      <c r="AT1817" s="236"/>
      <c r="AU1817" s="236"/>
      <c r="AV1817" s="236"/>
      <c r="AW1817" s="236"/>
      <c r="AX1817" s="236"/>
      <c r="AY1817" s="236"/>
      <c r="AZ1817" s="236"/>
      <c r="BA1817" s="236"/>
      <c r="BB1817" s="307"/>
      <c r="BC1817" s="307"/>
      <c r="BD1817" s="200" t="s">
        <v>2005</v>
      </c>
      <c r="BE1817" s="232"/>
      <c r="BF1817" s="202">
        <v>2017</v>
      </c>
      <c r="BG1817" s="256" t="s">
        <v>1158</v>
      </c>
      <c r="BH1817" s="220"/>
      <c r="BI1817" s="17"/>
      <c r="BJ1817" s="220"/>
      <c r="BK1817" s="219"/>
      <c r="BL1817" s="219"/>
      <c r="BM1817" s="219"/>
      <c r="BN1817" s="219"/>
      <c r="BO1817" s="219"/>
      <c r="BP1817" s="219"/>
      <c r="BQ1817" s="219"/>
      <c r="BR1817" s="219"/>
      <c r="BS1817" s="219"/>
      <c r="BT1817" s="219"/>
      <c r="BU1817" s="219"/>
      <c r="BV1817" s="219"/>
    </row>
    <row r="1818" spans="1:74" s="716" customFormat="1" ht="32" x14ac:dyDescent="0.2">
      <c r="A1818" s="194" t="s">
        <v>2097</v>
      </c>
      <c r="B1818" s="195" t="s">
        <v>2098</v>
      </c>
      <c r="C1818" s="195"/>
      <c r="D1818" s="196">
        <f>SUM(E1818:X1818,AU1818:BA1818)</f>
        <v>0.44</v>
      </c>
      <c r="E1818" s="197">
        <v>0.44</v>
      </c>
      <c r="F1818" s="197"/>
      <c r="G1818" s="197"/>
      <c r="H1818" s="197"/>
      <c r="I1818" s="197"/>
      <c r="J1818" s="197"/>
      <c r="L1818" s="197"/>
      <c r="M1818" s="197"/>
      <c r="Q1818" s="197"/>
      <c r="R1818" s="197"/>
      <c r="S1818" s="197"/>
      <c r="T1818" s="197"/>
      <c r="U1818" s="197"/>
      <c r="V1818" s="197"/>
      <c r="W1818" s="197"/>
      <c r="X1818" s="197"/>
      <c r="Y1818" s="197"/>
      <c r="Z1818" s="197"/>
      <c r="AB1818" s="197"/>
      <c r="AC1818" s="197"/>
      <c r="AD1818" s="197"/>
      <c r="AE1818" s="197"/>
      <c r="AF1818" s="197"/>
      <c r="AG1818" s="197"/>
      <c r="AH1818" s="197"/>
      <c r="AI1818" s="197"/>
      <c r="AJ1818" s="197"/>
      <c r="AK1818" s="197"/>
      <c r="AL1818" s="197"/>
      <c r="AM1818" s="197"/>
      <c r="AN1818" s="197"/>
      <c r="AO1818" s="197"/>
      <c r="AP1818" s="197"/>
      <c r="AQ1818" s="197"/>
      <c r="AR1818" s="197"/>
      <c r="AS1818" s="197"/>
      <c r="AT1818" s="197"/>
      <c r="AU1818" s="197"/>
      <c r="AV1818" s="197"/>
      <c r="AW1818" s="197"/>
      <c r="AX1818" s="197"/>
      <c r="AY1818" s="197"/>
      <c r="AZ1818" s="197"/>
      <c r="BA1818" s="197"/>
      <c r="BB1818" s="303"/>
      <c r="BC1818" s="303"/>
      <c r="BD1818" s="200" t="s">
        <v>1980</v>
      </c>
      <c r="BE1818" s="232"/>
      <c r="BF1818" s="206">
        <v>2017</v>
      </c>
      <c r="BG1818" s="256" t="s">
        <v>1158</v>
      </c>
      <c r="BH1818" s="184" t="s">
        <v>1984</v>
      </c>
      <c r="BI1818" s="19"/>
      <c r="BJ1818" s="184"/>
      <c r="BK1818" s="19"/>
      <c r="BL1818" s="19"/>
      <c r="BM1818" s="19"/>
      <c r="BN1818" s="19"/>
      <c r="BO1818" s="19"/>
      <c r="BP1818" s="19"/>
      <c r="BQ1818" s="19"/>
      <c r="BR1818" s="19"/>
      <c r="BS1818" s="19"/>
      <c r="BT1818" s="19"/>
      <c r="BU1818" s="19"/>
      <c r="BV1818" s="19"/>
    </row>
    <row r="1819" spans="1:74" s="716" customFormat="1" x14ac:dyDescent="0.2">
      <c r="A1819" s="194" t="s">
        <v>2099</v>
      </c>
      <c r="B1819" s="195" t="s">
        <v>2096</v>
      </c>
      <c r="C1819" s="195"/>
      <c r="D1819" s="196">
        <f>SUM(E1819:X1819,AU1819:BA1819)</f>
        <v>0.12</v>
      </c>
      <c r="E1819" s="197"/>
      <c r="F1819" s="197"/>
      <c r="G1819" s="197"/>
      <c r="H1819" s="197">
        <v>0.12</v>
      </c>
      <c r="I1819" s="197"/>
      <c r="J1819" s="197"/>
      <c r="L1819" s="197"/>
      <c r="M1819" s="197"/>
      <c r="Q1819" s="197"/>
      <c r="R1819" s="197"/>
      <c r="S1819" s="197"/>
      <c r="T1819" s="197"/>
      <c r="U1819" s="197"/>
      <c r="V1819" s="197"/>
      <c r="W1819" s="197"/>
      <c r="X1819" s="197"/>
      <c r="Y1819" s="197"/>
      <c r="Z1819" s="197"/>
      <c r="AB1819" s="197"/>
      <c r="AC1819" s="197"/>
      <c r="AD1819" s="197"/>
      <c r="AE1819" s="197"/>
      <c r="AF1819" s="197"/>
      <c r="AG1819" s="197"/>
      <c r="AH1819" s="197"/>
      <c r="AI1819" s="197"/>
      <c r="AJ1819" s="197"/>
      <c r="AK1819" s="197"/>
      <c r="AL1819" s="197"/>
      <c r="AM1819" s="197"/>
      <c r="AN1819" s="197"/>
      <c r="AO1819" s="197"/>
      <c r="AP1819" s="197"/>
      <c r="AQ1819" s="197"/>
      <c r="AR1819" s="197"/>
      <c r="AS1819" s="197"/>
      <c r="AT1819" s="197"/>
      <c r="AU1819" s="197"/>
      <c r="AV1819" s="197"/>
      <c r="AW1819" s="197"/>
      <c r="AX1819" s="197"/>
      <c r="AY1819" s="197"/>
      <c r="AZ1819" s="197"/>
      <c r="BA1819" s="197"/>
      <c r="BB1819" s="303"/>
      <c r="BC1819" s="303"/>
      <c r="BD1819" s="200" t="s">
        <v>1980</v>
      </c>
      <c r="BE1819" s="232"/>
      <c r="BF1819" s="206">
        <v>2017</v>
      </c>
      <c r="BG1819" s="256" t="s">
        <v>1158</v>
      </c>
      <c r="BH1819" s="184"/>
      <c r="BI1819" s="19"/>
      <c r="BJ1819" s="184"/>
      <c r="BK1819" s="19"/>
      <c r="BL1819" s="19"/>
      <c r="BM1819" s="19"/>
      <c r="BN1819" s="19"/>
      <c r="BO1819" s="19"/>
      <c r="BP1819" s="19"/>
      <c r="BQ1819" s="19"/>
      <c r="BR1819" s="19"/>
      <c r="BS1819" s="19"/>
      <c r="BT1819" s="19"/>
      <c r="BU1819" s="19"/>
      <c r="BV1819" s="19"/>
    </row>
    <row r="1820" spans="1:74" s="716" customFormat="1" x14ac:dyDescent="0.2">
      <c r="A1820" s="194" t="s">
        <v>2100</v>
      </c>
      <c r="B1820" s="195" t="s">
        <v>2101</v>
      </c>
      <c r="C1820" s="195"/>
      <c r="D1820" s="196">
        <f>SUM(E1820:X1820,AU1820:BA1820)</f>
        <v>0.71</v>
      </c>
      <c r="E1820" s="197">
        <v>0.71</v>
      </c>
      <c r="F1820" s="197"/>
      <c r="G1820" s="197"/>
      <c r="H1820" s="197"/>
      <c r="I1820" s="197"/>
      <c r="J1820" s="197"/>
      <c r="L1820" s="197"/>
      <c r="M1820" s="197"/>
      <c r="Q1820" s="197"/>
      <c r="R1820" s="197"/>
      <c r="S1820" s="197"/>
      <c r="T1820" s="197"/>
      <c r="U1820" s="197"/>
      <c r="V1820" s="197"/>
      <c r="W1820" s="197"/>
      <c r="X1820" s="197"/>
      <c r="Y1820" s="197"/>
      <c r="Z1820" s="197"/>
      <c r="AB1820" s="197"/>
      <c r="AC1820" s="197"/>
      <c r="AD1820" s="197"/>
      <c r="AE1820" s="197"/>
      <c r="AF1820" s="197"/>
      <c r="AG1820" s="197"/>
      <c r="AH1820" s="197"/>
      <c r="AI1820" s="197"/>
      <c r="AJ1820" s="197"/>
      <c r="AK1820" s="197"/>
      <c r="AL1820" s="197"/>
      <c r="AM1820" s="197"/>
      <c r="AN1820" s="197"/>
      <c r="AO1820" s="197"/>
      <c r="AP1820" s="197"/>
      <c r="AQ1820" s="197"/>
      <c r="AR1820" s="197"/>
      <c r="AS1820" s="197"/>
      <c r="AT1820" s="197"/>
      <c r="AU1820" s="197"/>
      <c r="AV1820" s="197"/>
      <c r="AW1820" s="197"/>
      <c r="AX1820" s="197"/>
      <c r="AY1820" s="197"/>
      <c r="AZ1820" s="197"/>
      <c r="BA1820" s="197"/>
      <c r="BB1820" s="303"/>
      <c r="BC1820" s="303"/>
      <c r="BD1820" s="200" t="s">
        <v>1980</v>
      </c>
      <c r="BE1820" s="232"/>
      <c r="BF1820" s="206">
        <v>2017</v>
      </c>
      <c r="BG1820" s="256" t="s">
        <v>1158</v>
      </c>
      <c r="BH1820" s="184"/>
      <c r="BI1820" s="19"/>
      <c r="BJ1820" s="184"/>
      <c r="BK1820" s="19"/>
      <c r="BL1820" s="19"/>
      <c r="BM1820" s="19"/>
      <c r="BN1820" s="19"/>
      <c r="BO1820" s="19"/>
      <c r="BP1820" s="19"/>
      <c r="BQ1820" s="19"/>
      <c r="BR1820" s="19"/>
      <c r="BS1820" s="19"/>
      <c r="BT1820" s="19"/>
      <c r="BU1820" s="19"/>
      <c r="BV1820" s="19"/>
    </row>
    <row r="1821" spans="1:74" s="716" customFormat="1" x14ac:dyDescent="0.2">
      <c r="A1821" s="194" t="s">
        <v>2102</v>
      </c>
      <c r="B1821" s="195" t="s">
        <v>2103</v>
      </c>
      <c r="C1821" s="195"/>
      <c r="D1821" s="196">
        <f>SUM(E1821:X1821,AU1821:BA1821)</f>
        <v>0.4</v>
      </c>
      <c r="E1821" s="197">
        <v>0.4</v>
      </c>
      <c r="F1821" s="197"/>
      <c r="G1821" s="197"/>
      <c r="H1821" s="197"/>
      <c r="I1821" s="197"/>
      <c r="J1821" s="197"/>
      <c r="L1821" s="197"/>
      <c r="M1821" s="197"/>
      <c r="Q1821" s="197"/>
      <c r="R1821" s="197"/>
      <c r="S1821" s="197"/>
      <c r="T1821" s="197"/>
      <c r="U1821" s="197"/>
      <c r="V1821" s="197"/>
      <c r="W1821" s="197"/>
      <c r="X1821" s="197"/>
      <c r="Y1821" s="197"/>
      <c r="Z1821" s="197"/>
      <c r="AB1821" s="197"/>
      <c r="AC1821" s="197"/>
      <c r="AD1821" s="197"/>
      <c r="AE1821" s="197"/>
      <c r="AF1821" s="197"/>
      <c r="AG1821" s="197"/>
      <c r="AH1821" s="197"/>
      <c r="AI1821" s="197"/>
      <c r="AJ1821" s="197"/>
      <c r="AK1821" s="197"/>
      <c r="AL1821" s="197"/>
      <c r="AM1821" s="197"/>
      <c r="AN1821" s="197"/>
      <c r="AO1821" s="197"/>
      <c r="AP1821" s="197"/>
      <c r="AQ1821" s="197"/>
      <c r="AR1821" s="197"/>
      <c r="AS1821" s="197"/>
      <c r="AT1821" s="197"/>
      <c r="AU1821" s="197"/>
      <c r="AV1821" s="197"/>
      <c r="AW1821" s="197"/>
      <c r="AX1821" s="197"/>
      <c r="AY1821" s="197"/>
      <c r="AZ1821" s="197"/>
      <c r="BA1821" s="197"/>
      <c r="BB1821" s="303"/>
      <c r="BC1821" s="303"/>
      <c r="BD1821" s="200" t="s">
        <v>1980</v>
      </c>
      <c r="BE1821" s="232"/>
      <c r="BF1821" s="206">
        <v>2017</v>
      </c>
      <c r="BG1821" s="256" t="s">
        <v>1158</v>
      </c>
      <c r="BH1821" s="184"/>
      <c r="BI1821" s="19"/>
      <c r="BJ1821" s="184"/>
      <c r="BK1821" s="19"/>
      <c r="BL1821" s="19"/>
      <c r="BM1821" s="19"/>
      <c r="BN1821" s="19"/>
      <c r="BO1821" s="19"/>
      <c r="BP1821" s="19"/>
      <c r="BQ1821" s="19"/>
      <c r="BR1821" s="19"/>
      <c r="BS1821" s="19"/>
      <c r="BT1821" s="19"/>
      <c r="BU1821" s="19"/>
      <c r="BV1821" s="19"/>
    </row>
    <row r="1822" spans="1:74" s="716" customFormat="1" x14ac:dyDescent="0.2">
      <c r="A1822" s="194" t="s">
        <v>2104</v>
      </c>
      <c r="B1822" s="195" t="s">
        <v>2105</v>
      </c>
      <c r="C1822" s="195"/>
      <c r="D1822" s="196">
        <v>2</v>
      </c>
      <c r="E1822" s="197"/>
      <c r="F1822" s="197"/>
      <c r="G1822" s="198"/>
      <c r="H1822" s="198">
        <v>2</v>
      </c>
      <c r="I1822" s="198"/>
      <c r="J1822" s="197"/>
      <c r="L1822" s="197"/>
      <c r="M1822" s="198"/>
      <c r="Q1822" s="197"/>
      <c r="R1822" s="197"/>
      <c r="S1822" s="197"/>
      <c r="T1822" s="197"/>
      <c r="U1822" s="197"/>
      <c r="V1822" s="197"/>
      <c r="W1822" s="197"/>
      <c r="X1822" s="197"/>
      <c r="Y1822" s="197"/>
      <c r="Z1822" s="197"/>
      <c r="AB1822" s="197"/>
      <c r="AC1822" s="197"/>
      <c r="AD1822" s="197"/>
      <c r="AE1822" s="197"/>
      <c r="AF1822" s="197"/>
      <c r="AG1822" s="197"/>
      <c r="AH1822" s="197"/>
      <c r="AI1822" s="197"/>
      <c r="AJ1822" s="197"/>
      <c r="AK1822" s="197"/>
      <c r="AL1822" s="197"/>
      <c r="AM1822" s="197"/>
      <c r="AN1822" s="197"/>
      <c r="AO1822" s="197"/>
      <c r="AP1822" s="197"/>
      <c r="AQ1822" s="197"/>
      <c r="AR1822" s="197"/>
      <c r="AS1822" s="198"/>
      <c r="AT1822" s="198"/>
      <c r="AU1822" s="197"/>
      <c r="AV1822" s="197"/>
      <c r="AW1822" s="197"/>
      <c r="AX1822" s="197"/>
      <c r="AY1822" s="197"/>
      <c r="AZ1822" s="197"/>
      <c r="BA1822" s="197"/>
      <c r="BB1822" s="303"/>
      <c r="BC1822" s="303"/>
      <c r="BD1822" s="200" t="s">
        <v>2013</v>
      </c>
      <c r="BE1822" s="232"/>
      <c r="BF1822" s="202">
        <v>2017</v>
      </c>
      <c r="BG1822" s="256" t="s">
        <v>1158</v>
      </c>
      <c r="BH1822" s="184"/>
      <c r="BI1822" s="19"/>
      <c r="BJ1822" s="184"/>
      <c r="BK1822" s="19"/>
      <c r="BL1822" s="19"/>
      <c r="BM1822" s="19"/>
      <c r="BN1822" s="19"/>
      <c r="BO1822" s="19"/>
      <c r="BP1822" s="19"/>
      <c r="BQ1822" s="19"/>
      <c r="BR1822" s="19"/>
      <c r="BS1822" s="19"/>
      <c r="BT1822" s="19"/>
      <c r="BU1822" s="19"/>
      <c r="BV1822" s="19"/>
    </row>
    <row r="1823" spans="1:74" s="716" customFormat="1" x14ac:dyDescent="0.2">
      <c r="A1823" s="213" t="s">
        <v>2106</v>
      </c>
      <c r="B1823" s="240" t="s">
        <v>1376</v>
      </c>
      <c r="C1823" s="240"/>
      <c r="D1823" s="179">
        <f>SUM(D1824:D1826)</f>
        <v>0.35</v>
      </c>
      <c r="E1823" s="179">
        <f>SUM(E1824:E1826)</f>
        <v>0.3</v>
      </c>
      <c r="F1823" s="179"/>
      <c r="G1823" s="179">
        <f>SUM(G1824:G1826)</f>
        <v>0</v>
      </c>
      <c r="H1823" s="179">
        <f>SUM(H1824:H1826)</f>
        <v>0</v>
      </c>
      <c r="I1823" s="179">
        <f>SUM(I1824:I1826)</f>
        <v>0</v>
      </c>
      <c r="J1823" s="179">
        <f>SUM(J1824:J1826)</f>
        <v>0</v>
      </c>
      <c r="L1823" s="179">
        <f>SUM(L1824:L1826)</f>
        <v>0</v>
      </c>
      <c r="M1823" s="179">
        <f>SUM(M1824:M1826)</f>
        <v>0</v>
      </c>
      <c r="Q1823" s="179"/>
      <c r="R1823" s="179"/>
      <c r="S1823" s="179"/>
      <c r="T1823" s="179"/>
      <c r="U1823" s="179"/>
      <c r="V1823" s="179">
        <f>SUM(V1824:V1826)</f>
        <v>0</v>
      </c>
      <c r="W1823" s="179"/>
      <c r="X1823" s="179">
        <f>SUM(X1824:X1826)</f>
        <v>0.05</v>
      </c>
      <c r="Y1823" s="179">
        <f>SUM(Y1824:Y1826)</f>
        <v>0</v>
      </c>
      <c r="Z1823" s="179">
        <f>SUM(Z1824:Z1826)</f>
        <v>0</v>
      </c>
      <c r="AB1823" s="179">
        <f>SUM(AB1824:AB1826)</f>
        <v>0</v>
      </c>
      <c r="AC1823" s="179">
        <f>SUM(AC1824:AC1826)</f>
        <v>0</v>
      </c>
      <c r="AD1823" s="179">
        <f>SUM(AD1824:AD1826)</f>
        <v>0</v>
      </c>
      <c r="AE1823" s="179">
        <f>SUM(AE1824:AE1826)</f>
        <v>0.05</v>
      </c>
      <c r="AF1823" s="179">
        <f>SUM(AF1824:AF1826)</f>
        <v>0</v>
      </c>
      <c r="AG1823" s="179"/>
      <c r="AH1823" s="179"/>
      <c r="AI1823" s="179"/>
      <c r="AJ1823" s="179"/>
      <c r="AK1823" s="179"/>
      <c r="AL1823" s="179"/>
      <c r="AM1823" s="179">
        <f>SUM(AM1824:AM1826)</f>
        <v>0</v>
      </c>
      <c r="AN1823" s="179">
        <f>SUM(AN1824:AN1826)</f>
        <v>0</v>
      </c>
      <c r="AO1823" s="179">
        <f>SUM(AO1824:AO1826)</f>
        <v>0</v>
      </c>
      <c r="AP1823" s="179"/>
      <c r="AQ1823" s="179"/>
      <c r="AR1823" s="179"/>
      <c r="AS1823" s="179">
        <f>SUM(AS1824:AS1826)</f>
        <v>0</v>
      </c>
      <c r="AT1823" s="179"/>
      <c r="AU1823" s="179">
        <f>SUM(AU1824:AU1826)</f>
        <v>0</v>
      </c>
      <c r="AV1823" s="179"/>
      <c r="AW1823" s="179"/>
      <c r="AX1823" s="179">
        <f>SUM(AX1824:AX1826)</f>
        <v>0</v>
      </c>
      <c r="AY1823" s="179">
        <f>SUM(AY1824:AY1826)</f>
        <v>0</v>
      </c>
      <c r="AZ1823" s="179"/>
      <c r="BA1823" s="179">
        <f>SUM(BA1824:BA1826)</f>
        <v>0</v>
      </c>
      <c r="BB1823" s="302"/>
      <c r="BC1823" s="302"/>
      <c r="BD1823" s="200"/>
      <c r="BE1823" s="262"/>
      <c r="BF1823" s="182"/>
      <c r="BG1823" s="219" t="s">
        <v>1159</v>
      </c>
      <c r="BH1823" s="209"/>
      <c r="BI1823" s="17"/>
      <c r="BJ1823" s="220"/>
      <c r="BK1823" s="19"/>
      <c r="BL1823" s="263"/>
      <c r="BM1823" s="263"/>
      <c r="BN1823" s="263"/>
      <c r="BO1823" s="263"/>
      <c r="BP1823" s="263"/>
      <c r="BQ1823" s="263"/>
      <c r="BR1823" s="263"/>
      <c r="BS1823" s="263"/>
      <c r="BT1823" s="263"/>
      <c r="BU1823" s="263"/>
      <c r="BV1823" s="263"/>
    </row>
    <row r="1824" spans="1:74" s="716" customFormat="1" x14ac:dyDescent="0.2">
      <c r="A1824" s="194" t="s">
        <v>2107</v>
      </c>
      <c r="B1824" s="210" t="s">
        <v>1376</v>
      </c>
      <c r="C1824" s="210"/>
      <c r="D1824" s="203">
        <v>0.15</v>
      </c>
      <c r="E1824" s="198">
        <v>0.15</v>
      </c>
      <c r="F1824" s="198"/>
      <c r="G1824" s="231"/>
      <c r="H1824" s="231"/>
      <c r="I1824" s="231"/>
      <c r="J1824" s="231"/>
      <c r="L1824" s="231"/>
      <c r="M1824" s="231"/>
      <c r="Q1824" s="197"/>
      <c r="R1824" s="197"/>
      <c r="S1824" s="197"/>
      <c r="T1824" s="197"/>
      <c r="U1824" s="197"/>
      <c r="V1824" s="231"/>
      <c r="W1824" s="231"/>
      <c r="X1824" s="198"/>
      <c r="Y1824" s="231"/>
      <c r="Z1824" s="231"/>
      <c r="AB1824" s="231"/>
      <c r="AC1824" s="231"/>
      <c r="AD1824" s="231"/>
      <c r="AE1824" s="231"/>
      <c r="AF1824" s="231"/>
      <c r="AG1824" s="231"/>
      <c r="AH1824" s="231"/>
      <c r="AI1824" s="231"/>
      <c r="AJ1824" s="231"/>
      <c r="AK1824" s="231"/>
      <c r="AL1824" s="231"/>
      <c r="AM1824" s="231"/>
      <c r="AN1824" s="231"/>
      <c r="AO1824" s="197"/>
      <c r="AP1824" s="231"/>
      <c r="AQ1824" s="231"/>
      <c r="AR1824" s="231"/>
      <c r="AS1824" s="231"/>
      <c r="AT1824" s="231"/>
      <c r="AU1824" s="231"/>
      <c r="AV1824" s="231"/>
      <c r="AW1824" s="231"/>
      <c r="AX1824" s="198"/>
      <c r="AY1824" s="231"/>
      <c r="AZ1824" s="231"/>
      <c r="BA1824" s="198"/>
      <c r="BB1824" s="306"/>
      <c r="BC1824" s="306"/>
      <c r="BD1824" s="200" t="s">
        <v>2108</v>
      </c>
      <c r="BE1824" s="232"/>
      <c r="BF1824" s="202">
        <v>2017</v>
      </c>
      <c r="BG1824" s="256" t="s">
        <v>1159</v>
      </c>
      <c r="BH1824" s="184"/>
      <c r="BI1824" s="17"/>
      <c r="BJ1824" s="184"/>
      <c r="BK1824" s="19"/>
      <c r="BL1824" s="20"/>
      <c r="BM1824" s="20"/>
      <c r="BN1824" s="20"/>
      <c r="BO1824" s="20"/>
      <c r="BP1824" s="20"/>
      <c r="BQ1824" s="20"/>
      <c r="BR1824" s="20"/>
      <c r="BS1824" s="20"/>
      <c r="BT1824" s="20"/>
      <c r="BU1824" s="20"/>
      <c r="BV1824" s="20"/>
    </row>
    <row r="1825" spans="1:74" s="716" customFormat="1" x14ac:dyDescent="0.2">
      <c r="A1825" s="194" t="s">
        <v>2109</v>
      </c>
      <c r="B1825" s="210" t="s">
        <v>2110</v>
      </c>
      <c r="C1825" s="210"/>
      <c r="D1825" s="203">
        <v>0.05</v>
      </c>
      <c r="E1825" s="198"/>
      <c r="F1825" s="198"/>
      <c r="G1825" s="231"/>
      <c r="H1825" s="231"/>
      <c r="I1825" s="231"/>
      <c r="J1825" s="231"/>
      <c r="L1825" s="231"/>
      <c r="M1825" s="231"/>
      <c r="Q1825" s="197"/>
      <c r="R1825" s="197"/>
      <c r="S1825" s="197"/>
      <c r="T1825" s="197"/>
      <c r="U1825" s="197"/>
      <c r="V1825" s="231"/>
      <c r="W1825" s="231"/>
      <c r="X1825" s="198">
        <v>0.05</v>
      </c>
      <c r="Y1825" s="231"/>
      <c r="Z1825" s="231"/>
      <c r="AB1825" s="231"/>
      <c r="AC1825" s="231"/>
      <c r="AD1825" s="231"/>
      <c r="AE1825" s="231">
        <v>0.05</v>
      </c>
      <c r="AF1825" s="231"/>
      <c r="AG1825" s="231"/>
      <c r="AH1825" s="231"/>
      <c r="AI1825" s="231"/>
      <c r="AJ1825" s="231"/>
      <c r="AK1825" s="231"/>
      <c r="AL1825" s="231"/>
      <c r="AM1825" s="231"/>
      <c r="AN1825" s="231"/>
      <c r="AO1825" s="197"/>
      <c r="AP1825" s="231"/>
      <c r="AQ1825" s="231"/>
      <c r="AR1825" s="231"/>
      <c r="AS1825" s="231"/>
      <c r="AT1825" s="231"/>
      <c r="AU1825" s="231"/>
      <c r="AV1825" s="231"/>
      <c r="AW1825" s="231"/>
      <c r="AX1825" s="198"/>
      <c r="AY1825" s="231"/>
      <c r="AZ1825" s="231"/>
      <c r="BA1825" s="198"/>
      <c r="BB1825" s="306"/>
      <c r="BC1825" s="306"/>
      <c r="BD1825" s="200" t="s">
        <v>2111</v>
      </c>
      <c r="BE1825" s="232"/>
      <c r="BF1825" s="202">
        <v>2017</v>
      </c>
      <c r="BG1825" s="256" t="s">
        <v>1159</v>
      </c>
      <c r="BH1825" s="184"/>
      <c r="BI1825" s="17"/>
      <c r="BJ1825" s="184"/>
      <c r="BK1825" s="19"/>
      <c r="BL1825" s="20"/>
      <c r="BM1825" s="20"/>
      <c r="BN1825" s="20"/>
      <c r="BO1825" s="20"/>
      <c r="BP1825" s="20"/>
      <c r="BQ1825" s="20"/>
      <c r="BR1825" s="20"/>
      <c r="BS1825" s="20"/>
      <c r="BT1825" s="20"/>
      <c r="BU1825" s="20"/>
      <c r="BV1825" s="20"/>
    </row>
    <row r="1826" spans="1:74" s="716" customFormat="1" x14ac:dyDescent="0.2">
      <c r="A1826" s="194" t="s">
        <v>2112</v>
      </c>
      <c r="B1826" s="210" t="s">
        <v>1376</v>
      </c>
      <c r="C1826" s="210"/>
      <c r="D1826" s="196">
        <v>0.15</v>
      </c>
      <c r="E1826" s="231">
        <v>0.15</v>
      </c>
      <c r="F1826" s="231"/>
      <c r="G1826" s="231"/>
      <c r="H1826" s="231"/>
      <c r="I1826" s="231"/>
      <c r="J1826" s="231"/>
      <c r="L1826" s="231"/>
      <c r="M1826" s="231"/>
      <c r="Q1826" s="197"/>
      <c r="R1826" s="197"/>
      <c r="S1826" s="197"/>
      <c r="T1826" s="197"/>
      <c r="U1826" s="197"/>
      <c r="V1826" s="231"/>
      <c r="W1826" s="231"/>
      <c r="X1826" s="231"/>
      <c r="Y1826" s="231"/>
      <c r="Z1826" s="231"/>
      <c r="AB1826" s="231"/>
      <c r="AC1826" s="231"/>
      <c r="AD1826" s="231"/>
      <c r="AE1826" s="231"/>
      <c r="AF1826" s="231"/>
      <c r="AG1826" s="231"/>
      <c r="AH1826" s="231"/>
      <c r="AI1826" s="231"/>
      <c r="AJ1826" s="231"/>
      <c r="AK1826" s="231"/>
      <c r="AL1826" s="231"/>
      <c r="AM1826" s="231"/>
      <c r="AN1826" s="231"/>
      <c r="AO1826" s="197"/>
      <c r="AP1826" s="231"/>
      <c r="AQ1826" s="231"/>
      <c r="AR1826" s="231"/>
      <c r="AS1826" s="231"/>
      <c r="AT1826" s="231"/>
      <c r="AU1826" s="231"/>
      <c r="AV1826" s="231"/>
      <c r="AW1826" s="231"/>
      <c r="AX1826" s="231"/>
      <c r="AY1826" s="231"/>
      <c r="AZ1826" s="231"/>
      <c r="BA1826" s="231"/>
      <c r="BB1826" s="310"/>
      <c r="BC1826" s="310"/>
      <c r="BD1826" s="200" t="s">
        <v>2113</v>
      </c>
      <c r="BE1826" s="232" t="s">
        <v>2114</v>
      </c>
      <c r="BF1826" s="206">
        <v>2017</v>
      </c>
      <c r="BG1826" s="256" t="s">
        <v>1159</v>
      </c>
      <c r="BH1826" s="184"/>
      <c r="BI1826" s="17" t="s">
        <v>2115</v>
      </c>
      <c r="BJ1826" s="184"/>
      <c r="BK1826" s="19"/>
      <c r="BL1826" s="20"/>
      <c r="BM1826" s="20"/>
      <c r="BN1826" s="20"/>
      <c r="BO1826" s="20"/>
      <c r="BP1826" s="20"/>
      <c r="BQ1826" s="20"/>
      <c r="BR1826" s="20"/>
      <c r="BS1826" s="20"/>
      <c r="BT1826" s="20"/>
      <c r="BU1826" s="20"/>
      <c r="BV1826" s="20"/>
    </row>
    <row r="1827" spans="1:74" s="716" customFormat="1" x14ac:dyDescent="0.2">
      <c r="A1827" s="213" t="s">
        <v>2116</v>
      </c>
      <c r="B1827" s="264" t="s">
        <v>2117</v>
      </c>
      <c r="C1827" s="264"/>
      <c r="D1827" s="179">
        <f>SUM(D1828:D1829)</f>
        <v>4.6199999999999992</v>
      </c>
      <c r="E1827" s="179">
        <f>SUM(E1828:E1829)</f>
        <v>2.83</v>
      </c>
      <c r="F1827" s="179"/>
      <c r="G1827" s="179">
        <f>SUM(G1828:G1829)</f>
        <v>0</v>
      </c>
      <c r="H1827" s="179">
        <f>SUM(H1828:H1829)</f>
        <v>0</v>
      </c>
      <c r="I1827" s="179">
        <f>SUM(I1828:I1829)</f>
        <v>0.6</v>
      </c>
      <c r="J1827" s="179">
        <f>SUM(J1828:J1829)</f>
        <v>0</v>
      </c>
      <c r="L1827" s="179">
        <f>SUM(L1828:L1829)</f>
        <v>0.87</v>
      </c>
      <c r="M1827" s="179">
        <f>SUM(M1828:M1829)</f>
        <v>0.32</v>
      </c>
      <c r="Q1827" s="179"/>
      <c r="R1827" s="179"/>
      <c r="S1827" s="179"/>
      <c r="T1827" s="179"/>
      <c r="U1827" s="179"/>
      <c r="V1827" s="179">
        <f>SUM(V1828:V1829)</f>
        <v>0</v>
      </c>
      <c r="W1827" s="179"/>
      <c r="X1827" s="179">
        <f>SUM(X1828:X1829)</f>
        <v>0</v>
      </c>
      <c r="Y1827" s="179">
        <f>SUM(Y1828:Y1829)</f>
        <v>0</v>
      </c>
      <c r="Z1827" s="179">
        <f>SUM(Z1828:Z1829)</f>
        <v>0</v>
      </c>
      <c r="AB1827" s="179">
        <f>SUM(AB1828:AB1829)</f>
        <v>0</v>
      </c>
      <c r="AC1827" s="179">
        <f>SUM(AC1828:AC1829)</f>
        <v>0</v>
      </c>
      <c r="AD1827" s="179">
        <f>SUM(AD1828:AD1829)</f>
        <v>0</v>
      </c>
      <c r="AE1827" s="179">
        <f>SUM(AE1828:AE1829)</f>
        <v>0</v>
      </c>
      <c r="AF1827" s="179">
        <f>SUM(AF1828:AF1829)</f>
        <v>0</v>
      </c>
      <c r="AG1827" s="179"/>
      <c r="AH1827" s="179"/>
      <c r="AI1827" s="179"/>
      <c r="AJ1827" s="179"/>
      <c r="AK1827" s="179"/>
      <c r="AL1827" s="179"/>
      <c r="AM1827" s="179">
        <f>SUM(AM1828:AM1829)</f>
        <v>0</v>
      </c>
      <c r="AN1827" s="179">
        <f>SUM(AN1828:AN1829)</f>
        <v>0</v>
      </c>
      <c r="AO1827" s="179">
        <f>SUM(AO1828:AO1829)</f>
        <v>0</v>
      </c>
      <c r="AP1827" s="179"/>
      <c r="AQ1827" s="179"/>
      <c r="AR1827" s="179"/>
      <c r="AS1827" s="179">
        <f>SUM(AS1828:AS1829)</f>
        <v>0</v>
      </c>
      <c r="AT1827" s="179"/>
      <c r="AU1827" s="179">
        <f>SUM(AU1828:AU1829)</f>
        <v>0</v>
      </c>
      <c r="AV1827" s="179"/>
      <c r="AW1827" s="179"/>
      <c r="AX1827" s="179">
        <f>SUM(AX1828:AX1829)</f>
        <v>0</v>
      </c>
      <c r="AY1827" s="179">
        <f>SUM(AY1828:AY1829)</f>
        <v>0</v>
      </c>
      <c r="AZ1827" s="179"/>
      <c r="BA1827" s="179">
        <f>SUM(BA1828:BA1829)</f>
        <v>0</v>
      </c>
      <c r="BB1827" s="302"/>
      <c r="BC1827" s="302"/>
      <c r="BD1827" s="200"/>
      <c r="BE1827" s="229"/>
      <c r="BF1827" s="211"/>
      <c r="BG1827" s="17" t="s">
        <v>303</v>
      </c>
      <c r="BH1827" s="184"/>
      <c r="BI1827" s="17"/>
      <c r="BJ1827" s="184"/>
      <c r="BK1827" s="19"/>
      <c r="BL1827" s="20"/>
      <c r="BM1827" s="20"/>
      <c r="BN1827" s="20"/>
      <c r="BO1827" s="20"/>
      <c r="BP1827" s="20"/>
      <c r="BQ1827" s="20"/>
      <c r="BR1827" s="20"/>
      <c r="BS1827" s="20"/>
      <c r="BT1827" s="20"/>
      <c r="BU1827" s="20"/>
      <c r="BV1827" s="20"/>
    </row>
    <row r="1828" spans="1:74" s="716" customFormat="1" x14ac:dyDescent="0.2">
      <c r="A1828" s="194" t="s">
        <v>2118</v>
      </c>
      <c r="B1828" s="265" t="s">
        <v>2119</v>
      </c>
      <c r="C1828" s="300"/>
      <c r="D1828" s="266">
        <v>0.6</v>
      </c>
      <c r="E1828" s="266"/>
      <c r="F1828" s="266"/>
      <c r="G1828" s="266"/>
      <c r="H1828" s="266"/>
      <c r="I1828" s="196">
        <v>0.6</v>
      </c>
      <c r="J1828" s="196"/>
      <c r="L1828" s="196"/>
      <c r="M1828" s="196"/>
      <c r="Q1828" s="196"/>
      <c r="R1828" s="196"/>
      <c r="S1828" s="196"/>
      <c r="T1828" s="196"/>
      <c r="U1828" s="196"/>
      <c r="V1828" s="196"/>
      <c r="W1828" s="196"/>
      <c r="X1828" s="196"/>
      <c r="Y1828" s="196"/>
      <c r="Z1828" s="196"/>
      <c r="AB1828" s="196"/>
      <c r="AC1828" s="196"/>
      <c r="AD1828" s="196"/>
      <c r="AE1828" s="196"/>
      <c r="AF1828" s="196"/>
      <c r="AG1828" s="196"/>
      <c r="AH1828" s="196"/>
      <c r="AI1828" s="196"/>
      <c r="AJ1828" s="196"/>
      <c r="AK1828" s="196"/>
      <c r="AL1828" s="196"/>
      <c r="AM1828" s="196"/>
      <c r="AN1828" s="196"/>
      <c r="AO1828" s="196"/>
      <c r="AP1828" s="196"/>
      <c r="AQ1828" s="196"/>
      <c r="AR1828" s="196"/>
      <c r="AS1828" s="196"/>
      <c r="AT1828" s="196"/>
      <c r="AU1828" s="196"/>
      <c r="AV1828" s="196"/>
      <c r="AW1828" s="196"/>
      <c r="AX1828" s="196"/>
      <c r="AY1828" s="196"/>
      <c r="AZ1828" s="196"/>
      <c r="BA1828" s="196"/>
      <c r="BB1828" s="309"/>
      <c r="BC1828" s="309"/>
      <c r="BD1828" s="200" t="s">
        <v>2086</v>
      </c>
      <c r="BE1828" s="232"/>
      <c r="BF1828" s="206">
        <v>2017</v>
      </c>
      <c r="BG1828" s="19" t="s">
        <v>303</v>
      </c>
      <c r="BH1828" s="184"/>
      <c r="BI1828" s="19"/>
      <c r="BJ1828" s="184"/>
      <c r="BK1828" s="19"/>
      <c r="BL1828" s="20"/>
      <c r="BM1828" s="20"/>
      <c r="BN1828" s="20"/>
      <c r="BO1828" s="20"/>
      <c r="BP1828" s="20"/>
      <c r="BQ1828" s="20"/>
      <c r="BR1828" s="20"/>
      <c r="BS1828" s="20"/>
      <c r="BT1828" s="20"/>
      <c r="BU1828" s="20"/>
      <c r="BV1828" s="20"/>
    </row>
    <row r="1829" spans="1:74" s="716" customFormat="1" x14ac:dyDescent="0.2">
      <c r="A1829" s="194" t="s">
        <v>2120</v>
      </c>
      <c r="B1829" s="265" t="s">
        <v>2121</v>
      </c>
      <c r="C1829" s="300"/>
      <c r="D1829" s="266">
        <v>4.0199999999999996</v>
      </c>
      <c r="E1829" s="266">
        <v>2.83</v>
      </c>
      <c r="F1829" s="266"/>
      <c r="G1829" s="266"/>
      <c r="H1829" s="266"/>
      <c r="I1829" s="196"/>
      <c r="J1829" s="196"/>
      <c r="L1829" s="196">
        <v>0.87</v>
      </c>
      <c r="M1829" s="196">
        <v>0.32</v>
      </c>
      <c r="Q1829" s="196"/>
      <c r="R1829" s="196"/>
      <c r="S1829" s="196"/>
      <c r="T1829" s="196"/>
      <c r="U1829" s="196"/>
      <c r="V1829" s="196"/>
      <c r="W1829" s="196"/>
      <c r="X1829" s="196"/>
      <c r="Y1829" s="196"/>
      <c r="Z1829" s="196"/>
      <c r="AB1829" s="196"/>
      <c r="AC1829" s="196"/>
      <c r="AD1829" s="196"/>
      <c r="AE1829" s="196"/>
      <c r="AF1829" s="196"/>
      <c r="AG1829" s="196"/>
      <c r="AH1829" s="196"/>
      <c r="AI1829" s="196"/>
      <c r="AJ1829" s="196"/>
      <c r="AK1829" s="196"/>
      <c r="AL1829" s="196"/>
      <c r="AM1829" s="196"/>
      <c r="AN1829" s="196"/>
      <c r="AO1829" s="196"/>
      <c r="AP1829" s="196"/>
      <c r="AQ1829" s="196"/>
      <c r="AR1829" s="196"/>
      <c r="AS1829" s="196"/>
      <c r="AT1829" s="196"/>
      <c r="AU1829" s="196"/>
      <c r="AV1829" s="196"/>
      <c r="AW1829" s="196"/>
      <c r="AX1829" s="196"/>
      <c r="AY1829" s="196"/>
      <c r="AZ1829" s="196"/>
      <c r="BA1829" s="196"/>
      <c r="BB1829" s="309"/>
      <c r="BC1829" s="309"/>
      <c r="BD1829" s="200" t="s">
        <v>2024</v>
      </c>
      <c r="BE1829" s="232"/>
      <c r="BF1829" s="206">
        <v>2017</v>
      </c>
      <c r="BG1829" s="19" t="s">
        <v>303</v>
      </c>
      <c r="BH1829" s="184"/>
      <c r="BI1829" s="19"/>
      <c r="BJ1829" s="184"/>
      <c r="BK1829" s="19"/>
      <c r="BL1829" s="20"/>
      <c r="BM1829" s="20"/>
      <c r="BN1829" s="20"/>
      <c r="BO1829" s="20"/>
      <c r="BP1829" s="20"/>
      <c r="BQ1829" s="20"/>
      <c r="BR1829" s="20"/>
      <c r="BS1829" s="20"/>
      <c r="BT1829" s="20"/>
      <c r="BU1829" s="20"/>
      <c r="BV1829" s="20"/>
    </row>
    <row r="1830" spans="1:74" s="717" customFormat="1" x14ac:dyDescent="0.2">
      <c r="A1830" s="213" t="s">
        <v>2122</v>
      </c>
      <c r="B1830" s="228" t="s">
        <v>2123</v>
      </c>
      <c r="C1830" s="228"/>
      <c r="D1830" s="236">
        <f>SUM(D1831:D1837)</f>
        <v>2.0099999999999998</v>
      </c>
      <c r="E1830" s="236">
        <f>SUM(E1831:E1837)</f>
        <v>0.1</v>
      </c>
      <c r="F1830" s="236"/>
      <c r="G1830" s="236">
        <f>SUM(G1831:G1837)</f>
        <v>0.26</v>
      </c>
      <c r="H1830" s="236">
        <f>SUM(H1831:H1837)</f>
        <v>0.5</v>
      </c>
      <c r="I1830" s="236">
        <f>SUM(I1831:I1837)</f>
        <v>0</v>
      </c>
      <c r="J1830" s="236">
        <f>SUM(J1831:J1837)</f>
        <v>0</v>
      </c>
      <c r="L1830" s="236">
        <f>SUM(L1831:L1837)</f>
        <v>0.5</v>
      </c>
      <c r="M1830" s="236">
        <f>SUM(M1831:M1837)</f>
        <v>0</v>
      </c>
      <c r="Q1830" s="236"/>
      <c r="R1830" s="236"/>
      <c r="S1830" s="236"/>
      <c r="T1830" s="236"/>
      <c r="U1830" s="236"/>
      <c r="V1830" s="236">
        <f>SUM(V1831:V1837)</f>
        <v>0</v>
      </c>
      <c r="W1830" s="236"/>
      <c r="X1830" s="236">
        <f>SUM(X1831:X1837)</f>
        <v>0</v>
      </c>
      <c r="Y1830" s="236">
        <f>SUM(Y1831:Y1837)</f>
        <v>0</v>
      </c>
      <c r="Z1830" s="236">
        <f>SUM(Z1831:Z1837)</f>
        <v>0</v>
      </c>
      <c r="AB1830" s="236">
        <f>SUM(AB1831:AB1837)</f>
        <v>0</v>
      </c>
      <c r="AC1830" s="236">
        <f>SUM(AC1831:AC1837)</f>
        <v>0</v>
      </c>
      <c r="AD1830" s="236">
        <f>SUM(AD1831:AD1837)</f>
        <v>0</v>
      </c>
      <c r="AE1830" s="236">
        <f>SUM(AE1831:AE1837)</f>
        <v>0</v>
      </c>
      <c r="AF1830" s="236">
        <f>SUM(AF1831:AF1837)</f>
        <v>0</v>
      </c>
      <c r="AG1830" s="236"/>
      <c r="AH1830" s="236"/>
      <c r="AI1830" s="236"/>
      <c r="AJ1830" s="236"/>
      <c r="AK1830" s="236"/>
      <c r="AL1830" s="236"/>
      <c r="AM1830" s="236">
        <f>SUM(AM1831:AM1837)</f>
        <v>0</v>
      </c>
      <c r="AN1830" s="236">
        <f>SUM(AN1831:AN1837)</f>
        <v>0</v>
      </c>
      <c r="AO1830" s="236">
        <f>SUM(AO1831:AO1837)</f>
        <v>0</v>
      </c>
      <c r="AP1830" s="236"/>
      <c r="AQ1830" s="236"/>
      <c r="AR1830" s="236"/>
      <c r="AS1830" s="236">
        <f>SUM(AS1831:AS1837)</f>
        <v>0</v>
      </c>
      <c r="AT1830" s="236"/>
      <c r="AU1830" s="236">
        <f>SUM(AU1831:AU1837)</f>
        <v>0</v>
      </c>
      <c r="AV1830" s="236"/>
      <c r="AW1830" s="236"/>
      <c r="AX1830" s="236">
        <f>SUM(AX1831:AX1837)</f>
        <v>0</v>
      </c>
      <c r="AY1830" s="236">
        <f>SUM(AY1831:AY1837)</f>
        <v>0</v>
      </c>
      <c r="AZ1830" s="236"/>
      <c r="BA1830" s="236">
        <f>SUM(BA1831:BA1837)</f>
        <v>0.65</v>
      </c>
      <c r="BB1830" s="307"/>
      <c r="BC1830" s="307"/>
      <c r="BD1830" s="200"/>
      <c r="BE1830" s="241"/>
      <c r="BF1830" s="211"/>
      <c r="BG1830" s="219" t="s">
        <v>305</v>
      </c>
      <c r="BH1830" s="220"/>
      <c r="BI1830" s="219"/>
      <c r="BJ1830" s="222"/>
      <c r="BK1830" s="219"/>
      <c r="BL1830" s="219"/>
      <c r="BM1830" s="219"/>
      <c r="BN1830" s="219"/>
      <c r="BO1830" s="219"/>
      <c r="BP1830" s="219"/>
      <c r="BQ1830" s="219"/>
      <c r="BR1830" s="219"/>
      <c r="BS1830" s="219"/>
      <c r="BT1830" s="219"/>
      <c r="BU1830" s="219"/>
      <c r="BV1830" s="219"/>
    </row>
    <row r="1831" spans="1:74" s="716" customFormat="1" x14ac:dyDescent="0.2">
      <c r="A1831" s="194" t="s">
        <v>2124</v>
      </c>
      <c r="B1831" s="210" t="s">
        <v>2125</v>
      </c>
      <c r="C1831" s="210"/>
      <c r="D1831" s="203">
        <v>0.11</v>
      </c>
      <c r="E1831" s="267"/>
      <c r="F1831" s="267"/>
      <c r="G1831" s="198">
        <v>0.11</v>
      </c>
      <c r="H1831" s="198"/>
      <c r="I1831" s="267"/>
      <c r="J1831" s="267"/>
      <c r="L1831" s="198"/>
      <c r="M1831" s="267"/>
      <c r="Q1831" s="197"/>
      <c r="R1831" s="197"/>
      <c r="S1831" s="197"/>
      <c r="T1831" s="197"/>
      <c r="U1831" s="197"/>
      <c r="V1831" s="267"/>
      <c r="W1831" s="267"/>
      <c r="X1831" s="267"/>
      <c r="Y1831" s="267"/>
      <c r="Z1831" s="267"/>
      <c r="AB1831" s="267"/>
      <c r="AC1831" s="267"/>
      <c r="AD1831" s="267"/>
      <c r="AE1831" s="267"/>
      <c r="AF1831" s="267"/>
      <c r="AG1831" s="267"/>
      <c r="AH1831" s="267"/>
      <c r="AI1831" s="267"/>
      <c r="AJ1831" s="267"/>
      <c r="AK1831" s="267"/>
      <c r="AL1831" s="267"/>
      <c r="AM1831" s="267"/>
      <c r="AN1831" s="267"/>
      <c r="AO1831" s="197"/>
      <c r="AP1831" s="267"/>
      <c r="AQ1831" s="267"/>
      <c r="AR1831" s="267"/>
      <c r="AS1831" s="267"/>
      <c r="AT1831" s="267"/>
      <c r="AU1831" s="267"/>
      <c r="AV1831" s="267"/>
      <c r="AW1831" s="267"/>
      <c r="AX1831" s="267"/>
      <c r="AY1831" s="267"/>
      <c r="AZ1831" s="267"/>
      <c r="BA1831" s="198"/>
      <c r="BB1831" s="306"/>
      <c r="BC1831" s="306"/>
      <c r="BD1831" s="200" t="s">
        <v>2126</v>
      </c>
      <c r="BE1831" s="224"/>
      <c r="BF1831" s="202">
        <v>2017</v>
      </c>
      <c r="BG1831" s="256" t="s">
        <v>305</v>
      </c>
      <c r="BH1831" s="184"/>
      <c r="BI1831" s="227" t="s">
        <v>2127</v>
      </c>
      <c r="BJ1831" s="184"/>
      <c r="BK1831" s="19"/>
      <c r="BL1831" s="20"/>
      <c r="BM1831" s="20"/>
      <c r="BN1831" s="20"/>
      <c r="BO1831" s="20"/>
      <c r="BP1831" s="20"/>
      <c r="BQ1831" s="20"/>
      <c r="BR1831" s="20"/>
      <c r="BS1831" s="20"/>
      <c r="BT1831" s="20"/>
      <c r="BU1831" s="20"/>
      <c r="BV1831" s="20"/>
    </row>
    <row r="1832" spans="1:74" s="716" customFormat="1" x14ac:dyDescent="0.2">
      <c r="A1832" s="194" t="s">
        <v>2128</v>
      </c>
      <c r="B1832" s="210" t="s">
        <v>2125</v>
      </c>
      <c r="C1832" s="210"/>
      <c r="D1832" s="196">
        <v>0.15</v>
      </c>
      <c r="E1832" s="267"/>
      <c r="F1832" s="267"/>
      <c r="G1832" s="267"/>
      <c r="H1832" s="267"/>
      <c r="I1832" s="267"/>
      <c r="J1832" s="267"/>
      <c r="L1832" s="267"/>
      <c r="M1832" s="267"/>
      <c r="Q1832" s="197"/>
      <c r="R1832" s="197"/>
      <c r="S1832" s="197"/>
      <c r="T1832" s="197"/>
      <c r="U1832" s="197"/>
      <c r="V1832" s="267"/>
      <c r="W1832" s="267"/>
      <c r="X1832" s="267"/>
      <c r="Y1832" s="267"/>
      <c r="Z1832" s="267"/>
      <c r="AB1832" s="267"/>
      <c r="AC1832" s="267"/>
      <c r="AD1832" s="267"/>
      <c r="AE1832" s="267"/>
      <c r="AF1832" s="267"/>
      <c r="AG1832" s="267"/>
      <c r="AH1832" s="267"/>
      <c r="AI1832" s="267"/>
      <c r="AJ1832" s="267"/>
      <c r="AK1832" s="267"/>
      <c r="AL1832" s="267"/>
      <c r="AM1832" s="267"/>
      <c r="AN1832" s="267"/>
      <c r="AO1832" s="197"/>
      <c r="AP1832" s="267"/>
      <c r="AQ1832" s="267"/>
      <c r="AR1832" s="267"/>
      <c r="AS1832" s="267"/>
      <c r="AT1832" s="267"/>
      <c r="AU1832" s="267"/>
      <c r="AV1832" s="267"/>
      <c r="AW1832" s="267"/>
      <c r="AX1832" s="267"/>
      <c r="AY1832" s="267"/>
      <c r="AZ1832" s="267"/>
      <c r="BA1832" s="267">
        <v>0.15</v>
      </c>
      <c r="BB1832" s="311"/>
      <c r="BC1832" s="311"/>
      <c r="BD1832" s="200" t="s">
        <v>2108</v>
      </c>
      <c r="BE1832" s="224" t="s">
        <v>2129</v>
      </c>
      <c r="BF1832" s="202">
        <v>2017</v>
      </c>
      <c r="BG1832" s="256" t="s">
        <v>305</v>
      </c>
      <c r="BH1832" s="184"/>
      <c r="BI1832" s="17" t="s">
        <v>2130</v>
      </c>
      <c r="BJ1832" s="184"/>
      <c r="BK1832" s="19"/>
      <c r="BL1832" s="20"/>
      <c r="BM1832" s="20"/>
      <c r="BN1832" s="20"/>
      <c r="BO1832" s="20"/>
      <c r="BP1832" s="20"/>
      <c r="BQ1832" s="20"/>
      <c r="BR1832" s="20"/>
      <c r="BS1832" s="20"/>
      <c r="BT1832" s="20"/>
      <c r="BU1832" s="20"/>
      <c r="BV1832" s="20"/>
    </row>
    <row r="1833" spans="1:74" s="716" customFormat="1" x14ac:dyDescent="0.2">
      <c r="A1833" s="194" t="s">
        <v>2131</v>
      </c>
      <c r="B1833" s="210" t="s">
        <v>2125</v>
      </c>
      <c r="C1833" s="210"/>
      <c r="D1833" s="196">
        <v>0.2</v>
      </c>
      <c r="E1833" s="267"/>
      <c r="F1833" s="267"/>
      <c r="G1833" s="198">
        <v>0.1</v>
      </c>
      <c r="H1833" s="198">
        <v>0.1</v>
      </c>
      <c r="I1833" s="267"/>
      <c r="J1833" s="267"/>
      <c r="L1833" s="198"/>
      <c r="M1833" s="267"/>
      <c r="Q1833" s="197"/>
      <c r="R1833" s="197"/>
      <c r="S1833" s="197"/>
      <c r="T1833" s="197"/>
      <c r="U1833" s="197"/>
      <c r="V1833" s="267"/>
      <c r="W1833" s="267"/>
      <c r="X1833" s="267"/>
      <c r="Y1833" s="267"/>
      <c r="Z1833" s="267"/>
      <c r="AB1833" s="267"/>
      <c r="AC1833" s="267"/>
      <c r="AD1833" s="267"/>
      <c r="AE1833" s="267"/>
      <c r="AF1833" s="267"/>
      <c r="AG1833" s="267"/>
      <c r="AH1833" s="267"/>
      <c r="AI1833" s="267"/>
      <c r="AJ1833" s="267"/>
      <c r="AK1833" s="267"/>
      <c r="AL1833" s="267"/>
      <c r="AM1833" s="267"/>
      <c r="AN1833" s="267"/>
      <c r="AO1833" s="197"/>
      <c r="AP1833" s="267"/>
      <c r="AQ1833" s="267"/>
      <c r="AR1833" s="267"/>
      <c r="AS1833" s="267"/>
      <c r="AT1833" s="267"/>
      <c r="AU1833" s="267"/>
      <c r="AV1833" s="267"/>
      <c r="AW1833" s="267"/>
      <c r="AX1833" s="267"/>
      <c r="AY1833" s="267"/>
      <c r="AZ1833" s="267"/>
      <c r="BA1833" s="198"/>
      <c r="BB1833" s="306"/>
      <c r="BC1833" s="306"/>
      <c r="BD1833" s="200" t="s">
        <v>2074</v>
      </c>
      <c r="BE1833" s="224"/>
      <c r="BF1833" s="202">
        <v>2017</v>
      </c>
      <c r="BG1833" s="256" t="s">
        <v>305</v>
      </c>
      <c r="BH1833" s="184"/>
      <c r="BI1833" s="17"/>
      <c r="BJ1833" s="184"/>
      <c r="BK1833" s="19"/>
      <c r="BL1833" s="20"/>
      <c r="BM1833" s="20"/>
      <c r="BN1833" s="20"/>
      <c r="BO1833" s="20"/>
      <c r="BP1833" s="20"/>
      <c r="BQ1833" s="20"/>
      <c r="BR1833" s="20"/>
      <c r="BS1833" s="20"/>
      <c r="BT1833" s="20"/>
      <c r="BU1833" s="20"/>
      <c r="BV1833" s="20"/>
    </row>
    <row r="1834" spans="1:74" s="716" customFormat="1" x14ac:dyDescent="0.2">
      <c r="A1834" s="194" t="s">
        <v>2132</v>
      </c>
      <c r="B1834" s="210" t="s">
        <v>2125</v>
      </c>
      <c r="C1834" s="210"/>
      <c r="D1834" s="196">
        <v>0.35</v>
      </c>
      <c r="E1834" s="267"/>
      <c r="F1834" s="267"/>
      <c r="G1834" s="198">
        <v>0.05</v>
      </c>
      <c r="H1834" s="198">
        <v>0.2</v>
      </c>
      <c r="I1834" s="267"/>
      <c r="J1834" s="267"/>
      <c r="L1834" s="198"/>
      <c r="M1834" s="267"/>
      <c r="Q1834" s="197"/>
      <c r="R1834" s="197"/>
      <c r="S1834" s="197"/>
      <c r="T1834" s="197"/>
      <c r="U1834" s="197"/>
      <c r="V1834" s="267"/>
      <c r="W1834" s="267"/>
      <c r="X1834" s="267"/>
      <c r="Y1834" s="267"/>
      <c r="Z1834" s="267"/>
      <c r="AB1834" s="267"/>
      <c r="AC1834" s="267"/>
      <c r="AD1834" s="267"/>
      <c r="AE1834" s="267"/>
      <c r="AF1834" s="267"/>
      <c r="AG1834" s="267"/>
      <c r="AH1834" s="267"/>
      <c r="AI1834" s="267"/>
      <c r="AJ1834" s="267"/>
      <c r="AK1834" s="267"/>
      <c r="AL1834" s="267"/>
      <c r="AM1834" s="267"/>
      <c r="AN1834" s="267"/>
      <c r="AO1834" s="197"/>
      <c r="AP1834" s="267"/>
      <c r="AQ1834" s="267"/>
      <c r="AR1834" s="267"/>
      <c r="AS1834" s="267"/>
      <c r="AT1834" s="267"/>
      <c r="AU1834" s="267"/>
      <c r="AV1834" s="267"/>
      <c r="AW1834" s="267"/>
      <c r="AX1834" s="267"/>
      <c r="AY1834" s="267"/>
      <c r="AZ1834" s="267"/>
      <c r="BA1834" s="198">
        <v>0.1</v>
      </c>
      <c r="BB1834" s="306"/>
      <c r="BC1834" s="306"/>
      <c r="BD1834" s="200" t="s">
        <v>2111</v>
      </c>
      <c r="BE1834" s="224"/>
      <c r="BF1834" s="202">
        <v>2017</v>
      </c>
      <c r="BG1834" s="256" t="s">
        <v>305</v>
      </c>
      <c r="BH1834" s="184"/>
      <c r="BI1834" s="17"/>
      <c r="BJ1834" s="184"/>
      <c r="BK1834" s="19"/>
      <c r="BL1834" s="20"/>
      <c r="BM1834" s="20"/>
      <c r="BN1834" s="20"/>
      <c r="BO1834" s="20"/>
      <c r="BP1834" s="20"/>
      <c r="BQ1834" s="20"/>
      <c r="BR1834" s="20"/>
      <c r="BS1834" s="20"/>
      <c r="BT1834" s="20"/>
      <c r="BU1834" s="20"/>
      <c r="BV1834" s="20"/>
    </row>
    <row r="1835" spans="1:74" s="716" customFormat="1" x14ac:dyDescent="0.2">
      <c r="A1835" s="194" t="s">
        <v>2133</v>
      </c>
      <c r="B1835" s="210" t="s">
        <v>2125</v>
      </c>
      <c r="C1835" s="210"/>
      <c r="D1835" s="196">
        <v>0.2</v>
      </c>
      <c r="E1835" s="267"/>
      <c r="F1835" s="267"/>
      <c r="G1835" s="198"/>
      <c r="H1835" s="198"/>
      <c r="I1835" s="267"/>
      <c r="J1835" s="267"/>
      <c r="L1835" s="198">
        <v>0.2</v>
      </c>
      <c r="M1835" s="267"/>
      <c r="Q1835" s="197"/>
      <c r="R1835" s="197"/>
      <c r="S1835" s="197"/>
      <c r="T1835" s="197"/>
      <c r="U1835" s="197"/>
      <c r="V1835" s="267"/>
      <c r="W1835" s="267"/>
      <c r="X1835" s="267"/>
      <c r="Y1835" s="267"/>
      <c r="Z1835" s="267"/>
      <c r="AB1835" s="267"/>
      <c r="AC1835" s="267"/>
      <c r="AD1835" s="267"/>
      <c r="AE1835" s="267"/>
      <c r="AF1835" s="267"/>
      <c r="AG1835" s="267"/>
      <c r="AH1835" s="267"/>
      <c r="AI1835" s="267"/>
      <c r="AJ1835" s="267"/>
      <c r="AK1835" s="267"/>
      <c r="AL1835" s="267"/>
      <c r="AM1835" s="267"/>
      <c r="AN1835" s="267"/>
      <c r="AO1835" s="197"/>
      <c r="AP1835" s="267"/>
      <c r="AQ1835" s="267"/>
      <c r="AR1835" s="267"/>
      <c r="AS1835" s="267"/>
      <c r="AT1835" s="267"/>
      <c r="AU1835" s="267"/>
      <c r="AV1835" s="267"/>
      <c r="AW1835" s="267"/>
      <c r="AX1835" s="267"/>
      <c r="AY1835" s="267"/>
      <c r="AZ1835" s="267"/>
      <c r="BA1835" s="198"/>
      <c r="BB1835" s="306"/>
      <c r="BC1835" s="306"/>
      <c r="BD1835" s="200" t="s">
        <v>2013</v>
      </c>
      <c r="BE1835" s="224"/>
      <c r="BF1835" s="202">
        <v>2017</v>
      </c>
      <c r="BG1835" s="256" t="s">
        <v>305</v>
      </c>
      <c r="BH1835" s="184"/>
      <c r="BI1835" s="17"/>
      <c r="BJ1835" s="184"/>
      <c r="BK1835" s="19"/>
      <c r="BL1835" s="20"/>
      <c r="BM1835" s="20"/>
      <c r="BN1835" s="20"/>
      <c r="BO1835" s="20"/>
      <c r="BP1835" s="20"/>
      <c r="BQ1835" s="20"/>
      <c r="BR1835" s="20"/>
      <c r="BS1835" s="20"/>
      <c r="BT1835" s="20"/>
      <c r="BU1835" s="20"/>
      <c r="BV1835" s="20"/>
    </row>
    <row r="1836" spans="1:74" s="716" customFormat="1" x14ac:dyDescent="0.2">
      <c r="A1836" s="194" t="s">
        <v>2134</v>
      </c>
      <c r="B1836" s="210" t="s">
        <v>2125</v>
      </c>
      <c r="C1836" s="210"/>
      <c r="D1836" s="196">
        <v>0.2</v>
      </c>
      <c r="E1836" s="267"/>
      <c r="F1836" s="267"/>
      <c r="G1836" s="267"/>
      <c r="H1836" s="267"/>
      <c r="I1836" s="267"/>
      <c r="J1836" s="267"/>
      <c r="L1836" s="267">
        <v>0.2</v>
      </c>
      <c r="M1836" s="267"/>
      <c r="Q1836" s="197"/>
      <c r="R1836" s="197"/>
      <c r="S1836" s="197"/>
      <c r="T1836" s="197"/>
      <c r="U1836" s="197"/>
      <c r="V1836" s="267"/>
      <c r="W1836" s="267"/>
      <c r="X1836" s="267"/>
      <c r="Y1836" s="267"/>
      <c r="Z1836" s="267"/>
      <c r="AB1836" s="267"/>
      <c r="AC1836" s="267"/>
      <c r="AD1836" s="267"/>
      <c r="AE1836" s="267"/>
      <c r="AF1836" s="267"/>
      <c r="AG1836" s="267"/>
      <c r="AH1836" s="267"/>
      <c r="AI1836" s="267"/>
      <c r="AJ1836" s="267"/>
      <c r="AK1836" s="267"/>
      <c r="AL1836" s="267"/>
      <c r="AM1836" s="267"/>
      <c r="AN1836" s="267"/>
      <c r="AO1836" s="197"/>
      <c r="AP1836" s="267"/>
      <c r="AQ1836" s="267"/>
      <c r="AR1836" s="267"/>
      <c r="AS1836" s="267"/>
      <c r="AT1836" s="267"/>
      <c r="AU1836" s="267"/>
      <c r="AV1836" s="267"/>
      <c r="AW1836" s="267"/>
      <c r="AX1836" s="267"/>
      <c r="AY1836" s="267"/>
      <c r="AZ1836" s="267"/>
      <c r="BA1836" s="267"/>
      <c r="BB1836" s="311"/>
      <c r="BC1836" s="311"/>
      <c r="BD1836" s="200" t="s">
        <v>2086</v>
      </c>
      <c r="BE1836" s="224" t="s">
        <v>2135</v>
      </c>
      <c r="BF1836" s="202">
        <v>2017</v>
      </c>
      <c r="BG1836" s="256" t="s">
        <v>305</v>
      </c>
      <c r="BH1836" s="184"/>
      <c r="BI1836" s="17" t="s">
        <v>2136</v>
      </c>
      <c r="BJ1836" s="184"/>
      <c r="BK1836" s="19"/>
      <c r="BL1836" s="20"/>
      <c r="BM1836" s="20"/>
      <c r="BN1836" s="20"/>
      <c r="BO1836" s="20"/>
      <c r="BP1836" s="20"/>
      <c r="BQ1836" s="20"/>
      <c r="BR1836" s="20"/>
      <c r="BS1836" s="20"/>
      <c r="BT1836" s="20"/>
      <c r="BU1836" s="20"/>
      <c r="BV1836" s="20"/>
    </row>
    <row r="1837" spans="1:74" s="716" customFormat="1" ht="32" x14ac:dyDescent="0.2">
      <c r="A1837" s="194" t="s">
        <v>2137</v>
      </c>
      <c r="B1837" s="210" t="s">
        <v>2123</v>
      </c>
      <c r="C1837" s="210"/>
      <c r="D1837" s="196">
        <v>0.8</v>
      </c>
      <c r="E1837" s="267">
        <v>0.1</v>
      </c>
      <c r="F1837" s="267"/>
      <c r="G1837" s="267"/>
      <c r="H1837" s="267">
        <v>0.2</v>
      </c>
      <c r="I1837" s="267"/>
      <c r="J1837" s="267"/>
      <c r="L1837" s="267">
        <v>0.1</v>
      </c>
      <c r="M1837" s="267"/>
      <c r="Q1837" s="197"/>
      <c r="R1837" s="197"/>
      <c r="S1837" s="197"/>
      <c r="T1837" s="197"/>
      <c r="U1837" s="197"/>
      <c r="V1837" s="267"/>
      <c r="W1837" s="267"/>
      <c r="X1837" s="267"/>
      <c r="Y1837" s="267"/>
      <c r="Z1837" s="267"/>
      <c r="AB1837" s="267"/>
      <c r="AC1837" s="267"/>
      <c r="AD1837" s="267"/>
      <c r="AE1837" s="267"/>
      <c r="AF1837" s="267"/>
      <c r="AG1837" s="267"/>
      <c r="AH1837" s="267"/>
      <c r="AI1837" s="267"/>
      <c r="AJ1837" s="267"/>
      <c r="AK1837" s="267"/>
      <c r="AL1837" s="267"/>
      <c r="AM1837" s="267"/>
      <c r="AN1837" s="267"/>
      <c r="AO1837" s="197"/>
      <c r="AP1837" s="267"/>
      <c r="AQ1837" s="267"/>
      <c r="AR1837" s="267"/>
      <c r="AS1837" s="267"/>
      <c r="AT1837" s="267"/>
      <c r="AU1837" s="267"/>
      <c r="AV1837" s="267"/>
      <c r="AW1837" s="267"/>
      <c r="AX1837" s="267"/>
      <c r="AY1837" s="267"/>
      <c r="AZ1837" s="267"/>
      <c r="BA1837" s="267">
        <v>0.4</v>
      </c>
      <c r="BB1837" s="311"/>
      <c r="BC1837" s="311"/>
      <c r="BD1837" s="200" t="s">
        <v>2138</v>
      </c>
      <c r="BE1837" s="224"/>
      <c r="BF1837" s="202">
        <v>2017</v>
      </c>
      <c r="BG1837" s="256" t="s">
        <v>305</v>
      </c>
      <c r="BH1837" s="184"/>
      <c r="BI1837" s="17"/>
      <c r="BJ1837" s="184"/>
      <c r="BK1837" s="19"/>
      <c r="BL1837" s="20"/>
      <c r="BM1837" s="20"/>
      <c r="BN1837" s="20"/>
      <c r="BO1837" s="20"/>
      <c r="BP1837" s="20"/>
      <c r="BQ1837" s="20"/>
      <c r="BR1837" s="20"/>
      <c r="BS1837" s="20"/>
      <c r="BT1837" s="20"/>
      <c r="BU1837" s="20"/>
      <c r="BV1837" s="20"/>
    </row>
    <row r="1838" spans="1:74" s="285" customFormat="1" x14ac:dyDescent="0.2">
      <c r="A1838" s="177" t="s">
        <v>2139</v>
      </c>
      <c r="B1838" s="268" t="s">
        <v>1147</v>
      </c>
      <c r="C1838" s="268"/>
      <c r="D1838" s="179">
        <f>SUM(D1839:D1867)</f>
        <v>60.28</v>
      </c>
      <c r="E1838" s="179">
        <f>SUM(E1839:E1867)</f>
        <v>13.139999999999999</v>
      </c>
      <c r="F1838" s="179"/>
      <c r="G1838" s="179">
        <f>SUM(G1839:G1867)</f>
        <v>0</v>
      </c>
      <c r="H1838" s="179">
        <f>SUM(H1839:H1867)</f>
        <v>14.33</v>
      </c>
      <c r="I1838" s="179">
        <f>SUM(I1839:I1867)</f>
        <v>4.09</v>
      </c>
      <c r="J1838" s="179">
        <f>SUM(J1839:J1867)</f>
        <v>0</v>
      </c>
      <c r="L1838" s="179">
        <f>SUM(L1839:L1867)</f>
        <v>15.669999999999998</v>
      </c>
      <c r="M1838" s="179">
        <f>SUM(M1839:M1867)</f>
        <v>1.36</v>
      </c>
      <c r="Q1838" s="179"/>
      <c r="R1838" s="179"/>
      <c r="S1838" s="179"/>
      <c r="T1838" s="179"/>
      <c r="U1838" s="179"/>
      <c r="V1838" s="179">
        <f>SUM(V1839:V1867)</f>
        <v>0</v>
      </c>
      <c r="W1838" s="179"/>
      <c r="X1838" s="179">
        <f>SUM(X1839:X1867)</f>
        <v>0.16</v>
      </c>
      <c r="Y1838" s="179">
        <f>SUM(Y1839:Y1867)</f>
        <v>0.06</v>
      </c>
      <c r="Z1838" s="179">
        <f>SUM(Z1839:Z1867)</f>
        <v>0.03</v>
      </c>
      <c r="AB1838" s="179">
        <f>SUM(AB1839:AB1867)</f>
        <v>0</v>
      </c>
      <c r="AC1838" s="179">
        <f>SUM(AC1839:AC1867)</f>
        <v>0</v>
      </c>
      <c r="AD1838" s="179">
        <f>SUM(AD1839:AD1867)</f>
        <v>0</v>
      </c>
      <c r="AE1838" s="179">
        <f>SUM(AE1839:AE1867)</f>
        <v>0.05</v>
      </c>
      <c r="AF1838" s="179">
        <f>SUM(AF1839:AF1867)</f>
        <v>7.0000000000000007E-2</v>
      </c>
      <c r="AG1838" s="179"/>
      <c r="AH1838" s="179"/>
      <c r="AI1838" s="179"/>
      <c r="AJ1838" s="179"/>
      <c r="AK1838" s="179"/>
      <c r="AL1838" s="179"/>
      <c r="AM1838" s="179">
        <f>SUM(AM1839:AM1867)</f>
        <v>0.08</v>
      </c>
      <c r="AN1838" s="179">
        <f>SUM(AN1839:AN1867)</f>
        <v>0</v>
      </c>
      <c r="AO1838" s="179">
        <f>SUM(AO1839:AO1867)</f>
        <v>0.2</v>
      </c>
      <c r="AP1838" s="179"/>
      <c r="AQ1838" s="179"/>
      <c r="AR1838" s="179"/>
      <c r="AS1838" s="179">
        <f>SUM(AS1839:AS1867)</f>
        <v>0.2</v>
      </c>
      <c r="AT1838" s="179"/>
      <c r="AU1838" s="179">
        <f>SUM(AU1839:AU1867)</f>
        <v>0.03</v>
      </c>
      <c r="AV1838" s="179"/>
      <c r="AW1838" s="179"/>
      <c r="AX1838" s="179">
        <f>SUM(AX1839:AX1867)</f>
        <v>0</v>
      </c>
      <c r="AY1838" s="179">
        <f>SUM(AY1839:AY1867)</f>
        <v>0</v>
      </c>
      <c r="AZ1838" s="179"/>
      <c r="BA1838" s="179">
        <f>SUM(BA1839:BA1867)</f>
        <v>11.28</v>
      </c>
      <c r="BB1838" s="179"/>
      <c r="BC1838" s="179"/>
      <c r="BD1838" s="179">
        <f>SUM(BD1839:BD1867)</f>
        <v>0</v>
      </c>
      <c r="BE1838" s="269"/>
      <c r="BF1838" s="254"/>
      <c r="BG1838" s="17" t="s">
        <v>1383</v>
      </c>
      <c r="BH1838" s="209"/>
      <c r="BI1838" s="17"/>
      <c r="BJ1838" s="209"/>
      <c r="BK1838" s="17"/>
      <c r="BL1838" s="18"/>
      <c r="BM1838" s="18"/>
      <c r="BN1838" s="18"/>
      <c r="BO1838" s="18"/>
      <c r="BP1838" s="18"/>
      <c r="BQ1838" s="18"/>
      <c r="BR1838" s="18"/>
      <c r="BS1838" s="18"/>
      <c r="BT1838" s="18"/>
      <c r="BU1838" s="18"/>
      <c r="BV1838" s="18"/>
    </row>
    <row r="1839" spans="1:74" s="716" customFormat="1" ht="64" x14ac:dyDescent="0.2">
      <c r="A1839" s="194" t="s">
        <v>2140</v>
      </c>
      <c r="B1839" s="255" t="s">
        <v>2141</v>
      </c>
      <c r="C1839" s="255"/>
      <c r="D1839" s="196">
        <f>SUM(E1839:X1839,AS1839:BA1839)</f>
        <v>2.65</v>
      </c>
      <c r="E1839" s="197">
        <v>2.65</v>
      </c>
      <c r="F1839" s="197"/>
      <c r="G1839" s="179"/>
      <c r="H1839" s="179"/>
      <c r="I1839" s="179"/>
      <c r="J1839" s="179"/>
      <c r="L1839" s="179"/>
      <c r="M1839" s="179"/>
      <c r="Q1839" s="179"/>
      <c r="R1839" s="179"/>
      <c r="S1839" s="179"/>
      <c r="T1839" s="179"/>
      <c r="U1839" s="179"/>
      <c r="V1839" s="179"/>
      <c r="W1839" s="179"/>
      <c r="X1839" s="179"/>
      <c r="Y1839" s="179"/>
      <c r="Z1839" s="179"/>
      <c r="AB1839" s="179"/>
      <c r="AC1839" s="179"/>
      <c r="AD1839" s="179"/>
      <c r="AE1839" s="179"/>
      <c r="AF1839" s="179"/>
      <c r="AG1839" s="179"/>
      <c r="AH1839" s="179"/>
      <c r="AI1839" s="179"/>
      <c r="AJ1839" s="179"/>
      <c r="AK1839" s="179"/>
      <c r="AL1839" s="179"/>
      <c r="AM1839" s="179"/>
      <c r="AN1839" s="179"/>
      <c r="AO1839" s="179"/>
      <c r="AP1839" s="179"/>
      <c r="AQ1839" s="179"/>
      <c r="AR1839" s="179"/>
      <c r="AS1839" s="179"/>
      <c r="AT1839" s="179"/>
      <c r="AU1839" s="179"/>
      <c r="AV1839" s="179"/>
      <c r="AW1839" s="179"/>
      <c r="AX1839" s="179"/>
      <c r="AY1839" s="179"/>
      <c r="AZ1839" s="179"/>
      <c r="BA1839" s="179"/>
      <c r="BB1839" s="302"/>
      <c r="BC1839" s="302"/>
      <c r="BD1839" s="200" t="s">
        <v>2126</v>
      </c>
      <c r="BE1839" s="201" t="s">
        <v>2142</v>
      </c>
      <c r="BF1839" s="233">
        <v>2017</v>
      </c>
      <c r="BG1839" s="19" t="s">
        <v>1383</v>
      </c>
      <c r="BH1839" s="209"/>
      <c r="BI1839" s="17"/>
      <c r="BJ1839" s="209"/>
      <c r="BK1839" s="19"/>
      <c r="BL1839" s="18"/>
      <c r="BM1839" s="18"/>
      <c r="BN1839" s="18"/>
      <c r="BO1839" s="18"/>
      <c r="BP1839" s="18"/>
      <c r="BQ1839" s="18"/>
      <c r="BR1839" s="18"/>
      <c r="BS1839" s="18"/>
      <c r="BT1839" s="18"/>
      <c r="BU1839" s="18"/>
      <c r="BV1839" s="18"/>
    </row>
    <row r="1840" spans="1:74" s="716" customFormat="1" ht="48" x14ac:dyDescent="0.2">
      <c r="A1840" s="194" t="s">
        <v>2143</v>
      </c>
      <c r="B1840" s="255" t="s">
        <v>2144</v>
      </c>
      <c r="C1840" s="255"/>
      <c r="D1840" s="196">
        <f>SUM(E1840:X1840,AS1840:BA1840)</f>
        <v>1.62</v>
      </c>
      <c r="E1840" s="197">
        <v>1.62</v>
      </c>
      <c r="F1840" s="197"/>
      <c r="G1840" s="179"/>
      <c r="H1840" s="179"/>
      <c r="I1840" s="179"/>
      <c r="J1840" s="179"/>
      <c r="L1840" s="179"/>
      <c r="M1840" s="179"/>
      <c r="Q1840" s="179"/>
      <c r="R1840" s="179"/>
      <c r="S1840" s="179"/>
      <c r="T1840" s="179"/>
      <c r="U1840" s="179"/>
      <c r="V1840" s="179"/>
      <c r="W1840" s="179"/>
      <c r="X1840" s="179"/>
      <c r="Y1840" s="179"/>
      <c r="Z1840" s="179"/>
      <c r="AB1840" s="179"/>
      <c r="AC1840" s="179"/>
      <c r="AD1840" s="179"/>
      <c r="AE1840" s="179"/>
      <c r="AF1840" s="179"/>
      <c r="AG1840" s="179"/>
      <c r="AH1840" s="179"/>
      <c r="AI1840" s="179"/>
      <c r="AJ1840" s="179"/>
      <c r="AK1840" s="179"/>
      <c r="AL1840" s="179"/>
      <c r="AM1840" s="179"/>
      <c r="AN1840" s="179"/>
      <c r="AO1840" s="179"/>
      <c r="AP1840" s="179"/>
      <c r="AQ1840" s="179"/>
      <c r="AR1840" s="179"/>
      <c r="AS1840" s="179"/>
      <c r="AT1840" s="179"/>
      <c r="AU1840" s="179"/>
      <c r="AV1840" s="179"/>
      <c r="AW1840" s="179"/>
      <c r="AX1840" s="179"/>
      <c r="AY1840" s="179"/>
      <c r="AZ1840" s="179"/>
      <c r="BA1840" s="179"/>
      <c r="BB1840" s="302"/>
      <c r="BC1840" s="302"/>
      <c r="BD1840" s="200" t="s">
        <v>2126</v>
      </c>
      <c r="BE1840" s="201" t="s">
        <v>2145</v>
      </c>
      <c r="BF1840" s="233">
        <v>2017</v>
      </c>
      <c r="BG1840" s="19" t="s">
        <v>1383</v>
      </c>
      <c r="BH1840" s="209"/>
      <c r="BI1840" s="17"/>
      <c r="BJ1840" s="209"/>
      <c r="BK1840" s="19"/>
      <c r="BL1840" s="18"/>
      <c r="BM1840" s="18"/>
      <c r="BN1840" s="18"/>
      <c r="BO1840" s="18"/>
      <c r="BP1840" s="18"/>
      <c r="BQ1840" s="18"/>
      <c r="BR1840" s="18"/>
      <c r="BS1840" s="18"/>
      <c r="BT1840" s="18"/>
      <c r="BU1840" s="18"/>
      <c r="BV1840" s="18"/>
    </row>
    <row r="1841" spans="1:74" s="716" customFormat="1" ht="32" x14ac:dyDescent="0.2">
      <c r="A1841" s="194" t="s">
        <v>2146</v>
      </c>
      <c r="B1841" s="255" t="s">
        <v>1147</v>
      </c>
      <c r="C1841" s="255"/>
      <c r="D1841" s="196">
        <f>SUM(E1841:X1841,AS1841:BA1841)</f>
        <v>4</v>
      </c>
      <c r="E1841" s="197">
        <v>3.52</v>
      </c>
      <c r="F1841" s="197"/>
      <c r="G1841" s="197"/>
      <c r="H1841" s="197"/>
      <c r="I1841" s="179"/>
      <c r="J1841" s="179"/>
      <c r="L1841" s="179"/>
      <c r="M1841" s="179"/>
      <c r="Q1841" s="179"/>
      <c r="R1841" s="179"/>
      <c r="S1841" s="179"/>
      <c r="T1841" s="179"/>
      <c r="U1841" s="179"/>
      <c r="V1841" s="179"/>
      <c r="W1841" s="179"/>
      <c r="X1841" s="179"/>
      <c r="Y1841" s="179"/>
      <c r="Z1841" s="179"/>
      <c r="AB1841" s="179"/>
      <c r="AC1841" s="179"/>
      <c r="AD1841" s="179"/>
      <c r="AE1841" s="179"/>
      <c r="AF1841" s="179"/>
      <c r="AG1841" s="179"/>
      <c r="AH1841" s="179"/>
      <c r="AI1841" s="179"/>
      <c r="AJ1841" s="179"/>
      <c r="AK1841" s="179"/>
      <c r="AL1841" s="179"/>
      <c r="AM1841" s="179"/>
      <c r="AN1841" s="179"/>
      <c r="AO1841" s="179"/>
      <c r="AP1841" s="179"/>
      <c r="AQ1841" s="179"/>
      <c r="AR1841" s="179"/>
      <c r="AS1841" s="179"/>
      <c r="AT1841" s="179"/>
      <c r="AU1841" s="179"/>
      <c r="AV1841" s="179"/>
      <c r="AW1841" s="179"/>
      <c r="AX1841" s="179"/>
      <c r="AY1841" s="179"/>
      <c r="AZ1841" s="179"/>
      <c r="BA1841" s="231">
        <v>0.48</v>
      </c>
      <c r="BB1841" s="310"/>
      <c r="BC1841" s="310"/>
      <c r="BD1841" s="200" t="s">
        <v>2005</v>
      </c>
      <c r="BE1841" s="232" t="s">
        <v>2147</v>
      </c>
      <c r="BF1841" s="233">
        <v>2017</v>
      </c>
      <c r="BG1841" s="19" t="s">
        <v>1383</v>
      </c>
      <c r="BH1841" s="209"/>
      <c r="BI1841" s="17"/>
      <c r="BJ1841" s="209"/>
      <c r="BK1841" s="19"/>
      <c r="BL1841" s="18"/>
      <c r="BM1841" s="18"/>
      <c r="BN1841" s="18"/>
      <c r="BO1841" s="18"/>
      <c r="BP1841" s="18"/>
      <c r="BQ1841" s="18"/>
      <c r="BR1841" s="18"/>
      <c r="BS1841" s="18"/>
      <c r="BT1841" s="18"/>
      <c r="BU1841" s="18"/>
      <c r="BV1841" s="18"/>
    </row>
    <row r="1842" spans="1:74" s="716" customFormat="1" ht="64" x14ac:dyDescent="0.2">
      <c r="A1842" s="194" t="s">
        <v>2148</v>
      </c>
      <c r="B1842" s="255" t="s">
        <v>2149</v>
      </c>
      <c r="C1842" s="255"/>
      <c r="D1842" s="196">
        <f>SUM(E1842:X1842,AS1842:BA1842)</f>
        <v>1.05</v>
      </c>
      <c r="E1842" s="231">
        <v>0.79</v>
      </c>
      <c r="F1842" s="231"/>
      <c r="G1842" s="231"/>
      <c r="H1842" s="231"/>
      <c r="I1842" s="231"/>
      <c r="J1842" s="231"/>
      <c r="L1842" s="231"/>
      <c r="M1842" s="231"/>
      <c r="Q1842" s="231"/>
      <c r="R1842" s="231"/>
      <c r="S1842" s="231"/>
      <c r="T1842" s="231"/>
      <c r="U1842" s="231"/>
      <c r="V1842" s="231"/>
      <c r="W1842" s="231"/>
      <c r="X1842" s="231">
        <f>SUM(Y1842:AD1842)</f>
        <v>0</v>
      </c>
      <c r="Y1842" s="231"/>
      <c r="Z1842" s="231"/>
      <c r="AB1842" s="231"/>
      <c r="AC1842" s="231"/>
      <c r="AD1842" s="231"/>
      <c r="AE1842" s="231"/>
      <c r="AF1842" s="231"/>
      <c r="AG1842" s="231"/>
      <c r="AH1842" s="231"/>
      <c r="AI1842" s="231"/>
      <c r="AJ1842" s="231"/>
      <c r="AK1842" s="231"/>
      <c r="AL1842" s="231"/>
      <c r="AM1842" s="231"/>
      <c r="AN1842" s="231"/>
      <c r="AO1842" s="231"/>
      <c r="AP1842" s="231"/>
      <c r="AQ1842" s="231"/>
      <c r="AR1842" s="231"/>
      <c r="AS1842" s="231"/>
      <c r="AT1842" s="231"/>
      <c r="AU1842" s="231"/>
      <c r="AV1842" s="231"/>
      <c r="AW1842" s="231"/>
      <c r="AX1842" s="231"/>
      <c r="AY1842" s="231"/>
      <c r="AZ1842" s="231"/>
      <c r="BA1842" s="231">
        <v>0.26</v>
      </c>
      <c r="BB1842" s="310"/>
      <c r="BC1842" s="310"/>
      <c r="BD1842" s="200" t="s">
        <v>2005</v>
      </c>
      <c r="BE1842" s="201" t="s">
        <v>2150</v>
      </c>
      <c r="BF1842" s="202">
        <v>2017</v>
      </c>
      <c r="BG1842" s="19" t="s">
        <v>1383</v>
      </c>
      <c r="BH1842" s="209" t="s">
        <v>1984</v>
      </c>
      <c r="BI1842" s="17" t="s">
        <v>2151</v>
      </c>
      <c r="BJ1842" s="209"/>
      <c r="BK1842" s="19"/>
      <c r="BL1842" s="18"/>
      <c r="BM1842" s="18"/>
      <c r="BN1842" s="18"/>
      <c r="BO1842" s="18"/>
      <c r="BP1842" s="18"/>
      <c r="BQ1842" s="18"/>
      <c r="BR1842" s="18"/>
      <c r="BS1842" s="18"/>
      <c r="BT1842" s="18"/>
      <c r="BU1842" s="18"/>
      <c r="BV1842" s="18"/>
    </row>
    <row r="1843" spans="1:74" s="716" customFormat="1" ht="48" x14ac:dyDescent="0.2">
      <c r="A1843" s="194" t="s">
        <v>2152</v>
      </c>
      <c r="B1843" s="255" t="s">
        <v>2153</v>
      </c>
      <c r="C1843" s="255"/>
      <c r="D1843" s="196">
        <f>SUM(E1843:X1843,AS1843:BA1843)</f>
        <v>5.15</v>
      </c>
      <c r="E1843" s="231">
        <v>0.16</v>
      </c>
      <c r="F1843" s="231"/>
      <c r="G1843" s="231"/>
      <c r="H1843" s="231">
        <v>0.16</v>
      </c>
      <c r="I1843" s="231"/>
      <c r="J1843" s="231"/>
      <c r="L1843" s="231">
        <v>4.54</v>
      </c>
      <c r="M1843" s="231">
        <v>0.06</v>
      </c>
      <c r="Q1843" s="231"/>
      <c r="R1843" s="231"/>
      <c r="S1843" s="231"/>
      <c r="T1843" s="231"/>
      <c r="U1843" s="231"/>
      <c r="V1843" s="231"/>
      <c r="W1843" s="231"/>
      <c r="X1843" s="231">
        <f>SUM(Y1843:AD1843)</f>
        <v>0.03</v>
      </c>
      <c r="Y1843" s="231">
        <v>0.03</v>
      </c>
      <c r="Z1843" s="231"/>
      <c r="AB1843" s="231"/>
      <c r="AC1843" s="231"/>
      <c r="AD1843" s="231"/>
      <c r="AE1843" s="231"/>
      <c r="AF1843" s="231"/>
      <c r="AG1843" s="231"/>
      <c r="AH1843" s="231"/>
      <c r="AI1843" s="231"/>
      <c r="AJ1843" s="231"/>
      <c r="AK1843" s="231"/>
      <c r="AL1843" s="231"/>
      <c r="AM1843" s="231"/>
      <c r="AN1843" s="231"/>
      <c r="AO1843" s="231"/>
      <c r="AP1843" s="231"/>
      <c r="AQ1843" s="231"/>
      <c r="AR1843" s="231"/>
      <c r="AS1843" s="231">
        <v>0.2</v>
      </c>
      <c r="AT1843" s="231"/>
      <c r="AU1843" s="231"/>
      <c r="AV1843" s="231"/>
      <c r="AW1843" s="231"/>
      <c r="AX1843" s="231"/>
      <c r="AY1843" s="231"/>
      <c r="AZ1843" s="231"/>
      <c r="BA1843" s="231"/>
      <c r="BB1843" s="310"/>
      <c r="BC1843" s="310"/>
      <c r="BD1843" s="200" t="s">
        <v>1989</v>
      </c>
      <c r="BE1843" s="201" t="s">
        <v>2154</v>
      </c>
      <c r="BF1843" s="202">
        <v>2017</v>
      </c>
      <c r="BG1843" s="19" t="s">
        <v>1383</v>
      </c>
      <c r="BH1843" s="209" t="s">
        <v>1984</v>
      </c>
      <c r="BI1843" s="17" t="s">
        <v>2155</v>
      </c>
      <c r="BJ1843" s="209"/>
      <c r="BK1843" s="19"/>
      <c r="BL1843" s="18"/>
      <c r="BM1843" s="18"/>
      <c r="BN1843" s="18"/>
      <c r="BO1843" s="18"/>
      <c r="BP1843" s="18"/>
      <c r="BQ1843" s="18"/>
      <c r="BR1843" s="18"/>
      <c r="BS1843" s="18"/>
      <c r="BT1843" s="18"/>
      <c r="BU1843" s="18"/>
      <c r="BV1843" s="18"/>
    </row>
    <row r="1844" spans="1:74" s="716" customFormat="1" x14ac:dyDescent="0.2">
      <c r="A1844" s="194" t="s">
        <v>2156</v>
      </c>
      <c r="B1844" s="255" t="s">
        <v>2157</v>
      </c>
      <c r="C1844" s="255"/>
      <c r="D1844" s="196">
        <v>0.65999999999999992</v>
      </c>
      <c r="E1844" s="197">
        <v>0.5</v>
      </c>
      <c r="F1844" s="197"/>
      <c r="G1844" s="197"/>
      <c r="H1844" s="197"/>
      <c r="I1844" s="197"/>
      <c r="J1844" s="197"/>
      <c r="L1844" s="197"/>
      <c r="M1844" s="197">
        <v>0.1</v>
      </c>
      <c r="Q1844" s="197"/>
      <c r="R1844" s="197"/>
      <c r="S1844" s="197"/>
      <c r="T1844" s="197"/>
      <c r="U1844" s="197"/>
      <c r="V1844" s="231"/>
      <c r="W1844" s="231"/>
      <c r="X1844" s="231">
        <v>0.06</v>
      </c>
      <c r="Y1844" s="231">
        <v>0.03</v>
      </c>
      <c r="Z1844" s="231">
        <v>0.03</v>
      </c>
      <c r="AB1844" s="231"/>
      <c r="AC1844" s="231"/>
      <c r="AD1844" s="231"/>
      <c r="AE1844" s="231"/>
      <c r="AF1844" s="231"/>
      <c r="AG1844" s="231"/>
      <c r="AH1844" s="231"/>
      <c r="AI1844" s="231"/>
      <c r="AJ1844" s="231"/>
      <c r="AK1844" s="231"/>
      <c r="AL1844" s="231"/>
      <c r="AM1844" s="231"/>
      <c r="AN1844" s="231"/>
      <c r="AO1844" s="197"/>
      <c r="AP1844" s="231"/>
      <c r="AQ1844" s="231"/>
      <c r="AR1844" s="231"/>
      <c r="AS1844" s="231"/>
      <c r="AT1844" s="231"/>
      <c r="AU1844" s="231"/>
      <c r="AV1844" s="231"/>
      <c r="AW1844" s="231"/>
      <c r="AX1844" s="231"/>
      <c r="AY1844" s="231"/>
      <c r="AZ1844" s="231"/>
      <c r="BA1844" s="231"/>
      <c r="BB1844" s="310"/>
      <c r="BC1844" s="310"/>
      <c r="BD1844" s="200" t="s">
        <v>1989</v>
      </c>
      <c r="BE1844" s="232" t="s">
        <v>2158</v>
      </c>
      <c r="BF1844" s="233">
        <v>2017</v>
      </c>
      <c r="BG1844" s="19" t="s">
        <v>1383</v>
      </c>
      <c r="BH1844" s="209"/>
      <c r="BI1844" s="17"/>
      <c r="BJ1844" s="209"/>
      <c r="BK1844" s="19"/>
      <c r="BL1844" s="18"/>
      <c r="BM1844" s="18"/>
      <c r="BN1844" s="18"/>
      <c r="BO1844" s="18"/>
      <c r="BP1844" s="18"/>
      <c r="BQ1844" s="18"/>
      <c r="BR1844" s="18"/>
      <c r="BS1844" s="18"/>
      <c r="BT1844" s="18"/>
      <c r="BU1844" s="18"/>
      <c r="BV1844" s="18"/>
    </row>
    <row r="1845" spans="1:74" s="716" customFormat="1" ht="32" x14ac:dyDescent="0.2">
      <c r="A1845" s="194" t="s">
        <v>2159</v>
      </c>
      <c r="B1845" s="255" t="s">
        <v>2160</v>
      </c>
      <c r="C1845" s="255"/>
      <c r="D1845" s="196">
        <v>0.33</v>
      </c>
      <c r="E1845" s="197">
        <v>0.05</v>
      </c>
      <c r="F1845" s="197"/>
      <c r="G1845" s="197"/>
      <c r="H1845" s="197">
        <v>0.02</v>
      </c>
      <c r="I1845" s="197"/>
      <c r="J1845" s="197"/>
      <c r="L1845" s="197"/>
      <c r="M1845" s="197">
        <v>0.24</v>
      </c>
      <c r="Q1845" s="197"/>
      <c r="R1845" s="197"/>
      <c r="S1845" s="197"/>
      <c r="T1845" s="197"/>
      <c r="U1845" s="197"/>
      <c r="V1845" s="231"/>
      <c r="W1845" s="231"/>
      <c r="X1845" s="231">
        <v>0</v>
      </c>
      <c r="Y1845" s="231"/>
      <c r="Z1845" s="231"/>
      <c r="AB1845" s="231"/>
      <c r="AC1845" s="231"/>
      <c r="AD1845" s="231"/>
      <c r="AE1845" s="231"/>
      <c r="AF1845" s="231"/>
      <c r="AG1845" s="231"/>
      <c r="AH1845" s="231"/>
      <c r="AI1845" s="231"/>
      <c r="AJ1845" s="231"/>
      <c r="AK1845" s="231"/>
      <c r="AL1845" s="231"/>
      <c r="AM1845" s="231">
        <v>0.02</v>
      </c>
      <c r="AN1845" s="231"/>
      <c r="AO1845" s="197"/>
      <c r="AP1845" s="231"/>
      <c r="AQ1845" s="231"/>
      <c r="AR1845" s="231"/>
      <c r="AS1845" s="231"/>
      <c r="AT1845" s="231"/>
      <c r="AU1845" s="231"/>
      <c r="AV1845" s="231"/>
      <c r="AW1845" s="231"/>
      <c r="AX1845" s="231"/>
      <c r="AY1845" s="231"/>
      <c r="AZ1845" s="231"/>
      <c r="BA1845" s="231"/>
      <c r="BB1845" s="310"/>
      <c r="BC1845" s="310"/>
      <c r="BD1845" s="200" t="s">
        <v>1989</v>
      </c>
      <c r="BE1845" s="232" t="s">
        <v>2161</v>
      </c>
      <c r="BF1845" s="233">
        <v>2017</v>
      </c>
      <c r="BG1845" s="19" t="s">
        <v>1383</v>
      </c>
      <c r="BH1845" s="209"/>
      <c r="BI1845" s="17"/>
      <c r="BJ1845" s="209"/>
      <c r="BK1845" s="19"/>
      <c r="BL1845" s="18"/>
      <c r="BM1845" s="18"/>
      <c r="BN1845" s="18"/>
      <c r="BO1845" s="18"/>
      <c r="BP1845" s="18"/>
      <c r="BQ1845" s="18"/>
      <c r="BR1845" s="18"/>
      <c r="BS1845" s="18"/>
      <c r="BT1845" s="18"/>
      <c r="BU1845" s="18"/>
      <c r="BV1845" s="18"/>
    </row>
    <row r="1846" spans="1:74" s="716" customFormat="1" x14ac:dyDescent="0.2">
      <c r="A1846" s="194" t="s">
        <v>2162</v>
      </c>
      <c r="B1846" s="255" t="s">
        <v>1147</v>
      </c>
      <c r="C1846" s="255"/>
      <c r="D1846" s="196">
        <f t="shared" ref="D1846:D1851" si="36">SUM(E1846:X1846,AS1846:BA1846)</f>
        <v>1.3299999999999998</v>
      </c>
      <c r="E1846" s="197"/>
      <c r="F1846" s="197"/>
      <c r="G1846" s="197"/>
      <c r="H1846" s="197">
        <f>0.04+0.4</f>
        <v>0.44</v>
      </c>
      <c r="I1846" s="197"/>
      <c r="J1846" s="231"/>
      <c r="L1846" s="197"/>
      <c r="M1846" s="231"/>
      <c r="Q1846" s="231"/>
      <c r="R1846" s="231"/>
      <c r="S1846" s="231"/>
      <c r="T1846" s="231"/>
      <c r="U1846" s="231"/>
      <c r="V1846" s="231"/>
      <c r="W1846" s="231"/>
      <c r="X1846" s="231"/>
      <c r="Y1846" s="231"/>
      <c r="Z1846" s="231"/>
      <c r="AB1846" s="231"/>
      <c r="AC1846" s="231"/>
      <c r="AD1846" s="231"/>
      <c r="AE1846" s="231"/>
      <c r="AF1846" s="231"/>
      <c r="AG1846" s="231"/>
      <c r="AH1846" s="231"/>
      <c r="AI1846" s="231"/>
      <c r="AJ1846" s="231"/>
      <c r="AK1846" s="231"/>
      <c r="AL1846" s="231"/>
      <c r="AM1846" s="231"/>
      <c r="AN1846" s="231"/>
      <c r="AO1846" s="231"/>
      <c r="AP1846" s="231"/>
      <c r="AQ1846" s="231"/>
      <c r="AR1846" s="231"/>
      <c r="AS1846" s="231"/>
      <c r="AT1846" s="231"/>
      <c r="AU1846" s="231"/>
      <c r="AV1846" s="231"/>
      <c r="AW1846" s="231"/>
      <c r="AX1846" s="231"/>
      <c r="AY1846" s="231"/>
      <c r="AZ1846" s="231"/>
      <c r="BA1846" s="231">
        <f>0.59+0.3</f>
        <v>0.8899999999999999</v>
      </c>
      <c r="BB1846" s="310"/>
      <c r="BC1846" s="310"/>
      <c r="BD1846" s="200" t="s">
        <v>2013</v>
      </c>
      <c r="BE1846" s="232"/>
      <c r="BF1846" s="233">
        <v>2017</v>
      </c>
      <c r="BG1846" s="19" t="s">
        <v>1383</v>
      </c>
      <c r="BH1846" s="209"/>
      <c r="BI1846" s="17"/>
      <c r="BJ1846" s="209"/>
      <c r="BK1846" s="19"/>
      <c r="BL1846" s="18"/>
      <c r="BM1846" s="18"/>
      <c r="BN1846" s="18"/>
      <c r="BO1846" s="18"/>
      <c r="BP1846" s="18"/>
      <c r="BQ1846" s="18"/>
      <c r="BR1846" s="18"/>
      <c r="BS1846" s="18"/>
      <c r="BT1846" s="18"/>
      <c r="BU1846" s="18"/>
      <c r="BV1846" s="18"/>
    </row>
    <row r="1847" spans="1:74" s="716" customFormat="1" x14ac:dyDescent="0.2">
      <c r="A1847" s="194" t="s">
        <v>2163</v>
      </c>
      <c r="B1847" s="255" t="s">
        <v>2164</v>
      </c>
      <c r="C1847" s="255"/>
      <c r="D1847" s="196">
        <f t="shared" si="36"/>
        <v>4.12</v>
      </c>
      <c r="E1847" s="197"/>
      <c r="F1847" s="197"/>
      <c r="G1847" s="197"/>
      <c r="H1847" s="197">
        <v>0.42</v>
      </c>
      <c r="I1847" s="197"/>
      <c r="J1847" s="231"/>
      <c r="L1847" s="197">
        <v>2.8</v>
      </c>
      <c r="M1847" s="231"/>
      <c r="Q1847" s="231"/>
      <c r="R1847" s="231"/>
      <c r="S1847" s="231"/>
      <c r="T1847" s="231"/>
      <c r="U1847" s="231"/>
      <c r="V1847" s="231"/>
      <c r="W1847" s="231"/>
      <c r="X1847" s="231"/>
      <c r="Y1847" s="231"/>
      <c r="Z1847" s="231"/>
      <c r="AB1847" s="231"/>
      <c r="AC1847" s="231"/>
      <c r="AD1847" s="231"/>
      <c r="AE1847" s="231"/>
      <c r="AF1847" s="231"/>
      <c r="AG1847" s="231"/>
      <c r="AH1847" s="231"/>
      <c r="AI1847" s="231"/>
      <c r="AJ1847" s="231"/>
      <c r="AK1847" s="231"/>
      <c r="AL1847" s="231"/>
      <c r="AM1847" s="231"/>
      <c r="AN1847" s="231"/>
      <c r="AO1847" s="231"/>
      <c r="AP1847" s="231"/>
      <c r="AQ1847" s="231"/>
      <c r="AR1847" s="231"/>
      <c r="AS1847" s="231"/>
      <c r="AT1847" s="231"/>
      <c r="AU1847" s="231"/>
      <c r="AV1847" s="231"/>
      <c r="AW1847" s="231"/>
      <c r="AX1847" s="231"/>
      <c r="AY1847" s="231"/>
      <c r="AZ1847" s="231"/>
      <c r="BA1847" s="231">
        <v>0.9</v>
      </c>
      <c r="BB1847" s="310"/>
      <c r="BC1847" s="310"/>
      <c r="BD1847" s="200" t="s">
        <v>2013</v>
      </c>
      <c r="BE1847" s="232" t="s">
        <v>2165</v>
      </c>
      <c r="BF1847" s="233">
        <v>2017</v>
      </c>
      <c r="BG1847" s="19" t="s">
        <v>1383</v>
      </c>
      <c r="BH1847" s="209"/>
      <c r="BI1847" s="17"/>
      <c r="BJ1847" s="209"/>
      <c r="BK1847" s="19"/>
      <c r="BL1847" s="18"/>
      <c r="BM1847" s="18"/>
      <c r="BN1847" s="18"/>
      <c r="BO1847" s="18"/>
      <c r="BP1847" s="18"/>
      <c r="BQ1847" s="18"/>
      <c r="BR1847" s="18"/>
      <c r="BS1847" s="18"/>
      <c r="BT1847" s="18"/>
      <c r="BU1847" s="18"/>
      <c r="BV1847" s="18"/>
    </row>
    <row r="1848" spans="1:74" s="716" customFormat="1" ht="32" x14ac:dyDescent="0.2">
      <c r="A1848" s="194" t="s">
        <v>2166</v>
      </c>
      <c r="B1848" s="255" t="s">
        <v>2167</v>
      </c>
      <c r="C1848" s="255"/>
      <c r="D1848" s="196">
        <f t="shared" si="36"/>
        <v>3.17</v>
      </c>
      <c r="E1848" s="231"/>
      <c r="F1848" s="231"/>
      <c r="G1848" s="231"/>
      <c r="H1848" s="231"/>
      <c r="I1848" s="231"/>
      <c r="J1848" s="231"/>
      <c r="L1848" s="231">
        <v>3.06</v>
      </c>
      <c r="M1848" s="231"/>
      <c r="Q1848" s="231"/>
      <c r="R1848" s="231"/>
      <c r="S1848" s="231"/>
      <c r="T1848" s="231"/>
      <c r="U1848" s="231"/>
      <c r="V1848" s="231"/>
      <c r="W1848" s="231"/>
      <c r="X1848" s="231">
        <f>SUM(Y1848:AD1848)</f>
        <v>0</v>
      </c>
      <c r="Y1848" s="231"/>
      <c r="Z1848" s="231"/>
      <c r="AB1848" s="231"/>
      <c r="AC1848" s="231"/>
      <c r="AD1848" s="231"/>
      <c r="AE1848" s="231"/>
      <c r="AF1848" s="231"/>
      <c r="AG1848" s="231"/>
      <c r="AH1848" s="231"/>
      <c r="AI1848" s="231"/>
      <c r="AJ1848" s="231"/>
      <c r="AK1848" s="231"/>
      <c r="AL1848" s="231"/>
      <c r="AM1848" s="231"/>
      <c r="AN1848" s="231"/>
      <c r="AO1848" s="231"/>
      <c r="AP1848" s="231"/>
      <c r="AQ1848" s="231"/>
      <c r="AR1848" s="231"/>
      <c r="AS1848" s="231"/>
      <c r="AT1848" s="231"/>
      <c r="AU1848" s="231"/>
      <c r="AV1848" s="231"/>
      <c r="AW1848" s="231"/>
      <c r="AX1848" s="231"/>
      <c r="AY1848" s="231"/>
      <c r="AZ1848" s="231"/>
      <c r="BA1848" s="231">
        <v>0.11</v>
      </c>
      <c r="BB1848" s="310"/>
      <c r="BC1848" s="310"/>
      <c r="BD1848" s="200" t="s">
        <v>2013</v>
      </c>
      <c r="BE1848" s="201" t="s">
        <v>2168</v>
      </c>
      <c r="BF1848" s="202">
        <v>2017</v>
      </c>
      <c r="BG1848" s="19" t="s">
        <v>1383</v>
      </c>
      <c r="BH1848" s="209" t="s">
        <v>1984</v>
      </c>
      <c r="BI1848" s="17" t="s">
        <v>2169</v>
      </c>
      <c r="BJ1848" s="209"/>
      <c r="BK1848" s="19"/>
      <c r="BL1848" s="18"/>
      <c r="BM1848" s="18"/>
      <c r="BN1848" s="18"/>
      <c r="BO1848" s="18"/>
      <c r="BP1848" s="18"/>
      <c r="BQ1848" s="18"/>
      <c r="BR1848" s="18"/>
      <c r="BS1848" s="18"/>
      <c r="BT1848" s="18"/>
      <c r="BU1848" s="18"/>
      <c r="BV1848" s="18"/>
    </row>
    <row r="1849" spans="1:74" s="716" customFormat="1" ht="32" x14ac:dyDescent="0.2">
      <c r="A1849" s="194" t="s">
        <v>2170</v>
      </c>
      <c r="B1849" s="255" t="s">
        <v>1147</v>
      </c>
      <c r="C1849" s="255"/>
      <c r="D1849" s="196">
        <f t="shared" si="36"/>
        <v>1.26</v>
      </c>
      <c r="E1849" s="197">
        <v>0.28000000000000003</v>
      </c>
      <c r="F1849" s="197"/>
      <c r="G1849" s="197"/>
      <c r="H1849" s="197">
        <v>0.95</v>
      </c>
      <c r="I1849" s="231"/>
      <c r="J1849" s="231"/>
      <c r="L1849" s="231"/>
      <c r="M1849" s="231"/>
      <c r="Q1849" s="231"/>
      <c r="R1849" s="231"/>
      <c r="S1849" s="231"/>
      <c r="T1849" s="231"/>
      <c r="U1849" s="231"/>
      <c r="V1849" s="231"/>
      <c r="W1849" s="231"/>
      <c r="X1849" s="231">
        <f>SUM(Y1849:AD1849)</f>
        <v>0</v>
      </c>
      <c r="Y1849" s="231"/>
      <c r="Z1849" s="231"/>
      <c r="AB1849" s="231"/>
      <c r="AC1849" s="231"/>
      <c r="AD1849" s="231"/>
      <c r="AE1849" s="231">
        <v>0.05</v>
      </c>
      <c r="AF1849" s="231"/>
      <c r="AG1849" s="231"/>
      <c r="AH1849" s="231"/>
      <c r="AI1849" s="231"/>
      <c r="AJ1849" s="231"/>
      <c r="AK1849" s="231"/>
      <c r="AL1849" s="231"/>
      <c r="AM1849" s="231"/>
      <c r="AN1849" s="231"/>
      <c r="AO1849" s="231"/>
      <c r="AP1849" s="231"/>
      <c r="AQ1849" s="231"/>
      <c r="AR1849" s="231"/>
      <c r="AS1849" s="231"/>
      <c r="AT1849" s="231"/>
      <c r="AU1849" s="231"/>
      <c r="AV1849" s="231"/>
      <c r="AW1849" s="231"/>
      <c r="AX1849" s="231"/>
      <c r="AY1849" s="231"/>
      <c r="AZ1849" s="231"/>
      <c r="BA1849" s="231">
        <v>0.03</v>
      </c>
      <c r="BB1849" s="310"/>
      <c r="BC1849" s="310"/>
      <c r="BD1849" s="200" t="s">
        <v>2113</v>
      </c>
      <c r="BE1849" s="232" t="s">
        <v>2171</v>
      </c>
      <c r="BF1849" s="233">
        <v>2017</v>
      </c>
      <c r="BG1849" s="19" t="s">
        <v>1383</v>
      </c>
      <c r="BH1849" s="209"/>
      <c r="BI1849" s="17"/>
      <c r="BJ1849" s="209"/>
      <c r="BK1849" s="19"/>
      <c r="BL1849" s="18"/>
      <c r="BM1849" s="18"/>
      <c r="BN1849" s="18"/>
      <c r="BO1849" s="18"/>
      <c r="BP1849" s="18"/>
      <c r="BQ1849" s="18"/>
      <c r="BR1849" s="18"/>
      <c r="BS1849" s="18"/>
      <c r="BT1849" s="18"/>
      <c r="BU1849" s="18"/>
      <c r="BV1849" s="18"/>
    </row>
    <row r="1850" spans="1:74" s="716" customFormat="1" ht="48" x14ac:dyDescent="0.2">
      <c r="A1850" s="194" t="s">
        <v>2172</v>
      </c>
      <c r="B1850" s="255" t="s">
        <v>2173</v>
      </c>
      <c r="C1850" s="255"/>
      <c r="D1850" s="231">
        <f t="shared" si="36"/>
        <v>3</v>
      </c>
      <c r="E1850" s="197">
        <v>1</v>
      </c>
      <c r="F1850" s="197"/>
      <c r="G1850" s="197"/>
      <c r="H1850" s="197">
        <v>2</v>
      </c>
      <c r="I1850" s="231"/>
      <c r="J1850" s="231"/>
      <c r="L1850" s="231"/>
      <c r="M1850" s="231"/>
      <c r="Q1850" s="231"/>
      <c r="R1850" s="231"/>
      <c r="S1850" s="231"/>
      <c r="T1850" s="231"/>
      <c r="U1850" s="231"/>
      <c r="V1850" s="231"/>
      <c r="W1850" s="231"/>
      <c r="X1850" s="231"/>
      <c r="Y1850" s="231"/>
      <c r="Z1850" s="231"/>
      <c r="AB1850" s="231"/>
      <c r="AC1850" s="231"/>
      <c r="AD1850" s="231"/>
      <c r="AE1850" s="231"/>
      <c r="AF1850" s="231"/>
      <c r="AG1850" s="231"/>
      <c r="AH1850" s="231"/>
      <c r="AI1850" s="231"/>
      <c r="AJ1850" s="231"/>
      <c r="AK1850" s="231"/>
      <c r="AL1850" s="231"/>
      <c r="AM1850" s="231"/>
      <c r="AN1850" s="231"/>
      <c r="AO1850" s="231"/>
      <c r="AP1850" s="231"/>
      <c r="AQ1850" s="231"/>
      <c r="AR1850" s="231"/>
      <c r="AS1850" s="231"/>
      <c r="AT1850" s="231"/>
      <c r="AU1850" s="231"/>
      <c r="AV1850" s="231"/>
      <c r="AW1850" s="231"/>
      <c r="AX1850" s="231"/>
      <c r="AY1850" s="231"/>
      <c r="AZ1850" s="231"/>
      <c r="BA1850" s="231"/>
      <c r="BB1850" s="310"/>
      <c r="BC1850" s="310"/>
      <c r="BD1850" s="205" t="s">
        <v>2111</v>
      </c>
      <c r="BE1850" s="232" t="s">
        <v>2174</v>
      </c>
      <c r="BF1850" s="233">
        <v>2017</v>
      </c>
      <c r="BG1850" s="19" t="s">
        <v>1383</v>
      </c>
      <c r="BH1850" s="209"/>
      <c r="BI1850" s="17"/>
      <c r="BJ1850" s="209"/>
      <c r="BK1850" s="19"/>
      <c r="BL1850" s="18"/>
      <c r="BM1850" s="18"/>
      <c r="BN1850" s="18"/>
      <c r="BO1850" s="18"/>
      <c r="BP1850" s="18"/>
      <c r="BQ1850" s="18"/>
      <c r="BR1850" s="18"/>
      <c r="BS1850" s="18"/>
      <c r="BT1850" s="18"/>
      <c r="BU1850" s="18"/>
      <c r="BV1850" s="18"/>
    </row>
    <row r="1851" spans="1:74" s="716" customFormat="1" x14ac:dyDescent="0.2">
      <c r="A1851" s="194" t="s">
        <v>2175</v>
      </c>
      <c r="B1851" s="255" t="s">
        <v>1147</v>
      </c>
      <c r="C1851" s="255"/>
      <c r="D1851" s="196">
        <f t="shared" si="36"/>
        <v>0.06</v>
      </c>
      <c r="E1851" s="197"/>
      <c r="F1851" s="197"/>
      <c r="G1851" s="197"/>
      <c r="H1851" s="197"/>
      <c r="I1851" s="197"/>
      <c r="J1851" s="197"/>
      <c r="L1851" s="197"/>
      <c r="M1851" s="197"/>
      <c r="Q1851" s="197"/>
      <c r="R1851" s="197"/>
      <c r="S1851" s="197"/>
      <c r="T1851" s="197"/>
      <c r="U1851" s="197"/>
      <c r="V1851" s="231"/>
      <c r="W1851" s="231"/>
      <c r="X1851" s="231"/>
      <c r="Y1851" s="231"/>
      <c r="Z1851" s="231"/>
      <c r="AB1851" s="231"/>
      <c r="AC1851" s="231"/>
      <c r="AD1851" s="231"/>
      <c r="AE1851" s="231"/>
      <c r="AF1851" s="231"/>
      <c r="AG1851" s="231"/>
      <c r="AH1851" s="231"/>
      <c r="AI1851" s="231"/>
      <c r="AJ1851" s="231"/>
      <c r="AK1851" s="231"/>
      <c r="AL1851" s="231"/>
      <c r="AM1851" s="231"/>
      <c r="AN1851" s="231"/>
      <c r="AO1851" s="197">
        <v>0.2</v>
      </c>
      <c r="AP1851" s="231"/>
      <c r="AQ1851" s="231"/>
      <c r="AR1851" s="231"/>
      <c r="AS1851" s="231"/>
      <c r="AT1851" s="231"/>
      <c r="AU1851" s="231"/>
      <c r="AV1851" s="231"/>
      <c r="AW1851" s="231"/>
      <c r="AX1851" s="231"/>
      <c r="AY1851" s="231"/>
      <c r="AZ1851" s="231"/>
      <c r="BA1851" s="231">
        <v>0.06</v>
      </c>
      <c r="BB1851" s="310"/>
      <c r="BC1851" s="310"/>
      <c r="BD1851" s="200" t="s">
        <v>2024</v>
      </c>
      <c r="BE1851" s="232" t="s">
        <v>2176</v>
      </c>
      <c r="BF1851" s="233">
        <v>2017</v>
      </c>
      <c r="BG1851" s="19" t="s">
        <v>1383</v>
      </c>
      <c r="BH1851" s="209"/>
      <c r="BI1851" s="17"/>
      <c r="BJ1851" s="209"/>
      <c r="BK1851" s="19"/>
      <c r="BL1851" s="18"/>
      <c r="BM1851" s="18"/>
      <c r="BN1851" s="18"/>
      <c r="BO1851" s="18"/>
      <c r="BP1851" s="18"/>
      <c r="BQ1851" s="18"/>
      <c r="BR1851" s="18"/>
      <c r="BS1851" s="18"/>
      <c r="BT1851" s="18"/>
      <c r="BU1851" s="18"/>
      <c r="BV1851" s="18"/>
    </row>
    <row r="1852" spans="1:74" s="716" customFormat="1" x14ac:dyDescent="0.2">
      <c r="A1852" s="194" t="s">
        <v>2177</v>
      </c>
      <c r="B1852" s="255" t="s">
        <v>536</v>
      </c>
      <c r="C1852" s="255"/>
      <c r="D1852" s="196">
        <v>3.8</v>
      </c>
      <c r="E1852" s="197"/>
      <c r="F1852" s="197"/>
      <c r="G1852" s="197"/>
      <c r="H1852" s="197"/>
      <c r="I1852" s="197"/>
      <c r="J1852" s="197"/>
      <c r="L1852" s="197">
        <v>3.8</v>
      </c>
      <c r="M1852" s="197"/>
      <c r="Q1852" s="231"/>
      <c r="R1852" s="231"/>
      <c r="S1852" s="231"/>
      <c r="T1852" s="231"/>
      <c r="U1852" s="231"/>
      <c r="V1852" s="231"/>
      <c r="W1852" s="231"/>
      <c r="X1852" s="231"/>
      <c r="Y1852" s="231"/>
      <c r="Z1852" s="231"/>
      <c r="AB1852" s="231"/>
      <c r="AC1852" s="231"/>
      <c r="AD1852" s="231"/>
      <c r="AE1852" s="231"/>
      <c r="AF1852" s="231"/>
      <c r="AG1852" s="231"/>
      <c r="AH1852" s="231"/>
      <c r="AI1852" s="231"/>
      <c r="AJ1852" s="231"/>
      <c r="AK1852" s="231"/>
      <c r="AL1852" s="231"/>
      <c r="AM1852" s="231"/>
      <c r="AN1852" s="231"/>
      <c r="AO1852" s="231"/>
      <c r="AP1852" s="231"/>
      <c r="AQ1852" s="231"/>
      <c r="AR1852" s="231"/>
      <c r="AS1852" s="231"/>
      <c r="AT1852" s="231"/>
      <c r="AU1852" s="231"/>
      <c r="AV1852" s="231"/>
      <c r="AW1852" s="231"/>
      <c r="AX1852" s="231"/>
      <c r="AY1852" s="231"/>
      <c r="AZ1852" s="231"/>
      <c r="BA1852" s="231"/>
      <c r="BB1852" s="310"/>
      <c r="BC1852" s="310"/>
      <c r="BD1852" s="200" t="s">
        <v>2024</v>
      </c>
      <c r="BE1852" s="232" t="s">
        <v>537</v>
      </c>
      <c r="BF1852" s="233">
        <v>2017</v>
      </c>
      <c r="BG1852" s="19" t="s">
        <v>1383</v>
      </c>
      <c r="BH1852" s="209"/>
      <c r="BI1852" s="17"/>
      <c r="BJ1852" s="209"/>
      <c r="BK1852" s="19"/>
      <c r="BL1852" s="18"/>
      <c r="BM1852" s="18"/>
      <c r="BN1852" s="18"/>
      <c r="BO1852" s="18"/>
      <c r="BP1852" s="18"/>
      <c r="BQ1852" s="18"/>
      <c r="BR1852" s="18"/>
      <c r="BS1852" s="18"/>
      <c r="BT1852" s="18"/>
      <c r="BU1852" s="18"/>
      <c r="BV1852" s="18"/>
    </row>
    <row r="1853" spans="1:74" s="716" customFormat="1" x14ac:dyDescent="0.2">
      <c r="A1853" s="194" t="s">
        <v>538</v>
      </c>
      <c r="B1853" s="255" t="s">
        <v>1147</v>
      </c>
      <c r="C1853" s="255"/>
      <c r="D1853" s="231">
        <v>1</v>
      </c>
      <c r="E1853" s="197">
        <v>0.5</v>
      </c>
      <c r="F1853" s="197"/>
      <c r="G1853" s="197"/>
      <c r="H1853" s="197"/>
      <c r="I1853" s="197"/>
      <c r="J1853" s="197"/>
      <c r="L1853" s="197"/>
      <c r="M1853" s="197">
        <v>0.2</v>
      </c>
      <c r="Q1853" s="231"/>
      <c r="R1853" s="231"/>
      <c r="S1853" s="231"/>
      <c r="T1853" s="231"/>
      <c r="U1853" s="231"/>
      <c r="V1853" s="231"/>
      <c r="W1853" s="231"/>
      <c r="X1853" s="231"/>
      <c r="Y1853" s="231"/>
      <c r="Z1853" s="231"/>
      <c r="AB1853" s="231"/>
      <c r="AC1853" s="231"/>
      <c r="AD1853" s="231"/>
      <c r="AE1853" s="231"/>
      <c r="AF1853" s="231"/>
      <c r="AG1853" s="231"/>
      <c r="AH1853" s="231"/>
      <c r="AI1853" s="231"/>
      <c r="AJ1853" s="231"/>
      <c r="AK1853" s="231"/>
      <c r="AL1853" s="231"/>
      <c r="AM1853" s="231"/>
      <c r="AN1853" s="231"/>
      <c r="AO1853" s="231"/>
      <c r="AP1853" s="231"/>
      <c r="AQ1853" s="231"/>
      <c r="AR1853" s="231"/>
      <c r="AS1853" s="231"/>
      <c r="AT1853" s="231"/>
      <c r="AU1853" s="231"/>
      <c r="AV1853" s="231"/>
      <c r="AW1853" s="231"/>
      <c r="AX1853" s="231"/>
      <c r="AY1853" s="231"/>
      <c r="AZ1853" s="231"/>
      <c r="BA1853" s="231">
        <v>0.3</v>
      </c>
      <c r="BB1853" s="310"/>
      <c r="BC1853" s="310"/>
      <c r="BD1853" s="205" t="s">
        <v>2024</v>
      </c>
      <c r="BE1853" s="232"/>
      <c r="BF1853" s="233">
        <v>2017</v>
      </c>
      <c r="BG1853" s="19" t="s">
        <v>1383</v>
      </c>
      <c r="BH1853" s="209"/>
      <c r="BI1853" s="17"/>
      <c r="BJ1853" s="209"/>
      <c r="BK1853" s="19"/>
      <c r="BL1853" s="18"/>
      <c r="BM1853" s="18"/>
      <c r="BN1853" s="18"/>
      <c r="BO1853" s="18"/>
      <c r="BP1853" s="18"/>
      <c r="BQ1853" s="18"/>
      <c r="BR1853" s="18"/>
      <c r="BS1853" s="18"/>
      <c r="BT1853" s="18"/>
      <c r="BU1853" s="18"/>
      <c r="BV1853" s="18"/>
    </row>
    <row r="1854" spans="1:74" s="716" customFormat="1" x14ac:dyDescent="0.2">
      <c r="A1854" s="194" t="s">
        <v>539</v>
      </c>
      <c r="B1854" s="255" t="s">
        <v>540</v>
      </c>
      <c r="C1854" s="255"/>
      <c r="D1854" s="231">
        <v>0.1</v>
      </c>
      <c r="E1854" s="197">
        <v>0.1</v>
      </c>
      <c r="F1854" s="197"/>
      <c r="G1854" s="197"/>
      <c r="H1854" s="197"/>
      <c r="I1854" s="197"/>
      <c r="J1854" s="197"/>
      <c r="L1854" s="197"/>
      <c r="M1854" s="197"/>
      <c r="Q1854" s="231"/>
      <c r="R1854" s="231"/>
      <c r="S1854" s="231"/>
      <c r="T1854" s="231"/>
      <c r="U1854" s="231"/>
      <c r="V1854" s="231"/>
      <c r="W1854" s="231"/>
      <c r="X1854" s="231"/>
      <c r="Y1854" s="231"/>
      <c r="Z1854" s="231"/>
      <c r="AB1854" s="231"/>
      <c r="AC1854" s="231"/>
      <c r="AD1854" s="231"/>
      <c r="AE1854" s="231"/>
      <c r="AF1854" s="231"/>
      <c r="AG1854" s="231"/>
      <c r="AH1854" s="231"/>
      <c r="AI1854" s="231"/>
      <c r="AJ1854" s="231"/>
      <c r="AK1854" s="231"/>
      <c r="AL1854" s="231"/>
      <c r="AM1854" s="231"/>
      <c r="AN1854" s="231"/>
      <c r="AO1854" s="231"/>
      <c r="AP1854" s="231"/>
      <c r="AQ1854" s="231"/>
      <c r="AR1854" s="231"/>
      <c r="AS1854" s="231"/>
      <c r="AT1854" s="231"/>
      <c r="AU1854" s="231"/>
      <c r="AV1854" s="231"/>
      <c r="AW1854" s="231"/>
      <c r="AX1854" s="231"/>
      <c r="AY1854" s="231"/>
      <c r="AZ1854" s="231"/>
      <c r="BA1854" s="231"/>
      <c r="BB1854" s="310"/>
      <c r="BC1854" s="310"/>
      <c r="BD1854" s="205" t="s">
        <v>2024</v>
      </c>
      <c r="BE1854" s="270" t="s">
        <v>541</v>
      </c>
      <c r="BF1854" s="233">
        <v>2017</v>
      </c>
      <c r="BG1854" s="19" t="s">
        <v>1383</v>
      </c>
      <c r="BH1854" s="209"/>
      <c r="BI1854" s="17"/>
      <c r="BJ1854" s="209"/>
      <c r="BK1854" s="19"/>
      <c r="BL1854" s="18"/>
      <c r="BM1854" s="18"/>
      <c r="BN1854" s="18"/>
      <c r="BO1854" s="18"/>
      <c r="BP1854" s="18"/>
      <c r="BQ1854" s="18"/>
      <c r="BR1854" s="18"/>
      <c r="BS1854" s="18"/>
      <c r="BT1854" s="18"/>
      <c r="BU1854" s="18"/>
      <c r="BV1854" s="18"/>
    </row>
    <row r="1855" spans="1:74" s="716" customFormat="1" ht="32" x14ac:dyDescent="0.2">
      <c r="A1855" s="194" t="s">
        <v>542</v>
      </c>
      <c r="B1855" s="255" t="s">
        <v>543</v>
      </c>
      <c r="C1855" s="255"/>
      <c r="D1855" s="196">
        <f t="shared" ref="D1855:D1861" si="37">SUM(E1855:X1855,AS1855:BA1855)</f>
        <v>1.1400000000000001</v>
      </c>
      <c r="E1855" s="197">
        <f xml:space="preserve"> 0.35+0.66+0.13</f>
        <v>1.1400000000000001</v>
      </c>
      <c r="F1855" s="197"/>
      <c r="G1855" s="197"/>
      <c r="H1855" s="197"/>
      <c r="I1855" s="231"/>
      <c r="J1855" s="231"/>
      <c r="L1855" s="231"/>
      <c r="M1855" s="231"/>
      <c r="Q1855" s="231"/>
      <c r="R1855" s="231"/>
      <c r="S1855" s="231"/>
      <c r="T1855" s="231"/>
      <c r="U1855" s="231"/>
      <c r="V1855" s="231"/>
      <c r="W1855" s="231"/>
      <c r="X1855" s="231"/>
      <c r="Y1855" s="231"/>
      <c r="Z1855" s="231"/>
      <c r="AB1855" s="231"/>
      <c r="AC1855" s="231"/>
      <c r="AD1855" s="231"/>
      <c r="AE1855" s="231"/>
      <c r="AF1855" s="231"/>
      <c r="AG1855" s="231"/>
      <c r="AH1855" s="231"/>
      <c r="AI1855" s="231"/>
      <c r="AJ1855" s="231"/>
      <c r="AK1855" s="231"/>
      <c r="AL1855" s="231"/>
      <c r="AM1855" s="231"/>
      <c r="AN1855" s="231"/>
      <c r="AO1855" s="231"/>
      <c r="AP1855" s="231"/>
      <c r="AQ1855" s="231"/>
      <c r="AR1855" s="231"/>
      <c r="AS1855" s="231"/>
      <c r="AT1855" s="231"/>
      <c r="AU1855" s="231"/>
      <c r="AV1855" s="231"/>
      <c r="AW1855" s="231"/>
      <c r="AX1855" s="231"/>
      <c r="AY1855" s="231"/>
      <c r="AZ1855" s="231"/>
      <c r="BA1855" s="231"/>
      <c r="BB1855" s="310"/>
      <c r="BC1855" s="310"/>
      <c r="BD1855" s="200" t="s">
        <v>2108</v>
      </c>
      <c r="BE1855" s="232" t="s">
        <v>544</v>
      </c>
      <c r="BF1855" s="233">
        <v>2017</v>
      </c>
      <c r="BG1855" s="19" t="s">
        <v>1383</v>
      </c>
      <c r="BH1855" s="209"/>
      <c r="BI1855" s="17"/>
      <c r="BJ1855" s="209"/>
      <c r="BK1855" s="19"/>
      <c r="BL1855" s="18"/>
      <c r="BM1855" s="18"/>
      <c r="BN1855" s="18"/>
      <c r="BO1855" s="18"/>
      <c r="BP1855" s="18"/>
      <c r="BQ1855" s="18"/>
      <c r="BR1855" s="18"/>
      <c r="BS1855" s="18"/>
      <c r="BT1855" s="18"/>
      <c r="BU1855" s="18"/>
      <c r="BV1855" s="18"/>
    </row>
    <row r="1856" spans="1:74" s="716" customFormat="1" ht="32" x14ac:dyDescent="0.2">
      <c r="A1856" s="194" t="s">
        <v>545</v>
      </c>
      <c r="B1856" s="255" t="s">
        <v>1147</v>
      </c>
      <c r="C1856" s="255"/>
      <c r="D1856" s="196">
        <f t="shared" si="37"/>
        <v>1.96</v>
      </c>
      <c r="E1856" s="197"/>
      <c r="F1856" s="197"/>
      <c r="G1856" s="197"/>
      <c r="H1856" s="197">
        <v>7.0000000000000007E-2</v>
      </c>
      <c r="I1856" s="197">
        <v>0.13</v>
      </c>
      <c r="J1856" s="231"/>
      <c r="L1856" s="231"/>
      <c r="M1856" s="231"/>
      <c r="Q1856" s="231"/>
      <c r="R1856" s="231"/>
      <c r="S1856" s="231"/>
      <c r="T1856" s="231"/>
      <c r="U1856" s="231"/>
      <c r="V1856" s="231"/>
      <c r="W1856" s="231"/>
      <c r="X1856" s="231"/>
      <c r="Y1856" s="231"/>
      <c r="Z1856" s="231"/>
      <c r="AB1856" s="231"/>
      <c r="AC1856" s="231"/>
      <c r="AD1856" s="231"/>
      <c r="AE1856" s="231"/>
      <c r="AF1856" s="231"/>
      <c r="AG1856" s="231"/>
      <c r="AH1856" s="231"/>
      <c r="AI1856" s="231"/>
      <c r="AJ1856" s="231"/>
      <c r="AK1856" s="231"/>
      <c r="AL1856" s="231"/>
      <c r="AM1856" s="231"/>
      <c r="AN1856" s="231"/>
      <c r="AO1856" s="231"/>
      <c r="AP1856" s="231"/>
      <c r="AQ1856" s="231"/>
      <c r="AR1856" s="231"/>
      <c r="AS1856" s="231"/>
      <c r="AT1856" s="231"/>
      <c r="AU1856" s="231">
        <v>0.03</v>
      </c>
      <c r="AV1856" s="231"/>
      <c r="AW1856" s="231"/>
      <c r="AX1856" s="231"/>
      <c r="AY1856" s="231"/>
      <c r="AZ1856" s="231"/>
      <c r="BA1856" s="231">
        <v>1.73</v>
      </c>
      <c r="BB1856" s="310"/>
      <c r="BC1856" s="310"/>
      <c r="BD1856" s="200" t="s">
        <v>2034</v>
      </c>
      <c r="BE1856" s="232" t="s">
        <v>546</v>
      </c>
      <c r="BF1856" s="233">
        <v>2017</v>
      </c>
      <c r="BG1856" s="19" t="s">
        <v>1383</v>
      </c>
      <c r="BH1856" s="209"/>
      <c r="BI1856" s="17"/>
      <c r="BJ1856" s="209"/>
      <c r="BK1856" s="19"/>
      <c r="BL1856" s="18"/>
      <c r="BM1856" s="18"/>
      <c r="BN1856" s="18"/>
      <c r="BO1856" s="18"/>
      <c r="BP1856" s="18"/>
      <c r="BQ1856" s="18"/>
      <c r="BR1856" s="18"/>
      <c r="BS1856" s="18"/>
      <c r="BT1856" s="18"/>
      <c r="BU1856" s="18"/>
      <c r="BV1856" s="18"/>
    </row>
    <row r="1857" spans="1:74" s="716" customFormat="1" ht="32" x14ac:dyDescent="0.2">
      <c r="A1857" s="194" t="s">
        <v>547</v>
      </c>
      <c r="B1857" s="255" t="s">
        <v>548</v>
      </c>
      <c r="C1857" s="255"/>
      <c r="D1857" s="196">
        <f t="shared" si="37"/>
        <v>1.5</v>
      </c>
      <c r="E1857" s="197"/>
      <c r="F1857" s="197"/>
      <c r="G1857" s="197"/>
      <c r="H1857" s="197">
        <v>1</v>
      </c>
      <c r="I1857" s="197">
        <v>0.5</v>
      </c>
      <c r="J1857" s="197"/>
      <c r="L1857" s="197"/>
      <c r="M1857" s="197"/>
      <c r="Q1857" s="231"/>
      <c r="R1857" s="231"/>
      <c r="S1857" s="231"/>
      <c r="T1857" s="231"/>
      <c r="U1857" s="231"/>
      <c r="V1857" s="231"/>
      <c r="W1857" s="231"/>
      <c r="X1857" s="231"/>
      <c r="Y1857" s="231"/>
      <c r="Z1857" s="231"/>
      <c r="AB1857" s="231"/>
      <c r="AC1857" s="231"/>
      <c r="AD1857" s="231"/>
      <c r="AE1857" s="231"/>
      <c r="AF1857" s="231"/>
      <c r="AG1857" s="231"/>
      <c r="AH1857" s="231"/>
      <c r="AI1857" s="231"/>
      <c r="AJ1857" s="231"/>
      <c r="AK1857" s="231"/>
      <c r="AL1857" s="231"/>
      <c r="AM1857" s="231">
        <v>0.06</v>
      </c>
      <c r="AN1857" s="231"/>
      <c r="AO1857" s="231"/>
      <c r="AP1857" s="231"/>
      <c r="AQ1857" s="231"/>
      <c r="AR1857" s="231"/>
      <c r="AS1857" s="231"/>
      <c r="AT1857" s="231"/>
      <c r="AU1857" s="231"/>
      <c r="AV1857" s="231"/>
      <c r="AW1857" s="231"/>
      <c r="AX1857" s="231"/>
      <c r="AY1857" s="231"/>
      <c r="AZ1857" s="231"/>
      <c r="BA1857" s="231"/>
      <c r="BB1857" s="310"/>
      <c r="BC1857" s="310"/>
      <c r="BD1857" s="200" t="s">
        <v>1978</v>
      </c>
      <c r="BE1857" s="232" t="s">
        <v>549</v>
      </c>
      <c r="BF1857" s="233">
        <v>2017</v>
      </c>
      <c r="BG1857" s="19" t="s">
        <v>1383</v>
      </c>
      <c r="BH1857" s="209"/>
      <c r="BI1857" s="17"/>
      <c r="BJ1857" s="209"/>
      <c r="BK1857" s="19"/>
      <c r="BL1857" s="18"/>
      <c r="BM1857" s="18"/>
      <c r="BN1857" s="18"/>
      <c r="BO1857" s="18"/>
      <c r="BP1857" s="18"/>
      <c r="BQ1857" s="18"/>
      <c r="BR1857" s="18"/>
      <c r="BS1857" s="18"/>
      <c r="BT1857" s="18"/>
      <c r="BU1857" s="18"/>
      <c r="BV1857" s="18"/>
    </row>
    <row r="1858" spans="1:74" s="716" customFormat="1" ht="32" x14ac:dyDescent="0.2">
      <c r="A1858" s="194" t="s">
        <v>550</v>
      </c>
      <c r="B1858" s="255" t="s">
        <v>551</v>
      </c>
      <c r="C1858" s="255"/>
      <c r="D1858" s="196">
        <f t="shared" si="37"/>
        <v>1.1000000000000001</v>
      </c>
      <c r="E1858" s="197"/>
      <c r="F1858" s="197"/>
      <c r="G1858" s="197"/>
      <c r="H1858" s="197"/>
      <c r="I1858" s="197"/>
      <c r="J1858" s="197"/>
      <c r="L1858" s="197">
        <v>1.1000000000000001</v>
      </c>
      <c r="M1858" s="197"/>
      <c r="Q1858" s="231"/>
      <c r="R1858" s="231"/>
      <c r="S1858" s="231"/>
      <c r="T1858" s="231"/>
      <c r="U1858" s="231"/>
      <c r="V1858" s="231"/>
      <c r="W1858" s="231"/>
      <c r="X1858" s="231"/>
      <c r="Y1858" s="231"/>
      <c r="Z1858" s="231"/>
      <c r="AB1858" s="231"/>
      <c r="AC1858" s="231"/>
      <c r="AD1858" s="231"/>
      <c r="AE1858" s="231"/>
      <c r="AF1858" s="231"/>
      <c r="AG1858" s="231"/>
      <c r="AH1858" s="231"/>
      <c r="AI1858" s="231"/>
      <c r="AJ1858" s="231"/>
      <c r="AK1858" s="231"/>
      <c r="AL1858" s="231"/>
      <c r="AM1858" s="231"/>
      <c r="AN1858" s="231"/>
      <c r="AO1858" s="231"/>
      <c r="AP1858" s="231"/>
      <c r="AQ1858" s="231"/>
      <c r="AR1858" s="231"/>
      <c r="AS1858" s="231"/>
      <c r="AT1858" s="231"/>
      <c r="AU1858" s="231"/>
      <c r="AV1858" s="231"/>
      <c r="AW1858" s="231"/>
      <c r="AX1858" s="231"/>
      <c r="AY1858" s="231"/>
      <c r="AZ1858" s="231"/>
      <c r="BA1858" s="231"/>
      <c r="BB1858" s="310"/>
      <c r="BC1858" s="310"/>
      <c r="BD1858" s="200" t="s">
        <v>1978</v>
      </c>
      <c r="BE1858" s="232" t="s">
        <v>552</v>
      </c>
      <c r="BF1858" s="233">
        <v>2017</v>
      </c>
      <c r="BG1858" s="19" t="s">
        <v>1383</v>
      </c>
      <c r="BH1858" s="209"/>
      <c r="BI1858" s="17"/>
      <c r="BJ1858" s="209"/>
      <c r="BK1858" s="19"/>
      <c r="BL1858" s="18"/>
      <c r="BM1858" s="18"/>
      <c r="BN1858" s="18"/>
      <c r="BO1858" s="18"/>
      <c r="BP1858" s="18"/>
      <c r="BQ1858" s="18"/>
      <c r="BR1858" s="18"/>
      <c r="BS1858" s="18"/>
      <c r="BT1858" s="18"/>
      <c r="BU1858" s="18"/>
      <c r="BV1858" s="18"/>
    </row>
    <row r="1859" spans="1:74" s="716" customFormat="1" ht="48" x14ac:dyDescent="0.2">
      <c r="A1859" s="194" t="s">
        <v>553</v>
      </c>
      <c r="B1859" s="255" t="s">
        <v>1388</v>
      </c>
      <c r="C1859" s="255"/>
      <c r="D1859" s="196">
        <f t="shared" si="37"/>
        <v>0.3</v>
      </c>
      <c r="E1859" s="197"/>
      <c r="F1859" s="197"/>
      <c r="G1859" s="197"/>
      <c r="H1859" s="197">
        <v>0.3</v>
      </c>
      <c r="I1859" s="197"/>
      <c r="J1859" s="231"/>
      <c r="L1859" s="197"/>
      <c r="M1859" s="231"/>
      <c r="Q1859" s="231"/>
      <c r="R1859" s="231"/>
      <c r="S1859" s="231"/>
      <c r="T1859" s="231"/>
      <c r="U1859" s="231"/>
      <c r="V1859" s="231"/>
      <c r="W1859" s="231"/>
      <c r="X1859" s="231"/>
      <c r="Y1859" s="231"/>
      <c r="Z1859" s="231"/>
      <c r="AB1859" s="231"/>
      <c r="AC1859" s="231"/>
      <c r="AD1859" s="231"/>
      <c r="AE1859" s="231"/>
      <c r="AF1859" s="231"/>
      <c r="AG1859" s="231"/>
      <c r="AH1859" s="231"/>
      <c r="AI1859" s="231"/>
      <c r="AJ1859" s="231"/>
      <c r="AK1859" s="231"/>
      <c r="AL1859" s="231"/>
      <c r="AM1859" s="231"/>
      <c r="AN1859" s="231"/>
      <c r="AO1859" s="231"/>
      <c r="AP1859" s="231"/>
      <c r="AQ1859" s="231"/>
      <c r="AR1859" s="231"/>
      <c r="AS1859" s="231"/>
      <c r="AT1859" s="231"/>
      <c r="AU1859" s="231"/>
      <c r="AV1859" s="231"/>
      <c r="AW1859" s="231"/>
      <c r="AX1859" s="231"/>
      <c r="AY1859" s="231"/>
      <c r="AZ1859" s="231"/>
      <c r="BA1859" s="231"/>
      <c r="BB1859" s="310"/>
      <c r="BC1859" s="310"/>
      <c r="BD1859" s="200" t="s">
        <v>2086</v>
      </c>
      <c r="BE1859" s="232"/>
      <c r="BF1859" s="206">
        <v>2017</v>
      </c>
      <c r="BG1859" s="19" t="s">
        <v>1383</v>
      </c>
      <c r="BH1859" s="209"/>
      <c r="BI1859" s="17"/>
      <c r="BJ1859" s="209"/>
      <c r="BK1859" s="19"/>
      <c r="BL1859" s="18"/>
      <c r="BM1859" s="18"/>
      <c r="BN1859" s="18"/>
      <c r="BO1859" s="18"/>
      <c r="BP1859" s="18"/>
      <c r="BQ1859" s="18"/>
      <c r="BR1859" s="18"/>
      <c r="BS1859" s="18"/>
      <c r="BT1859" s="18"/>
      <c r="BU1859" s="18"/>
      <c r="BV1859" s="18"/>
    </row>
    <row r="1860" spans="1:74" s="716" customFormat="1" x14ac:dyDescent="0.2">
      <c r="A1860" s="194" t="s">
        <v>554</v>
      </c>
      <c r="B1860" s="255" t="s">
        <v>1147</v>
      </c>
      <c r="C1860" s="255"/>
      <c r="D1860" s="196">
        <f t="shared" si="37"/>
        <v>0.4</v>
      </c>
      <c r="E1860" s="197"/>
      <c r="F1860" s="197"/>
      <c r="G1860" s="197"/>
      <c r="H1860" s="197">
        <v>0.4</v>
      </c>
      <c r="I1860" s="197"/>
      <c r="J1860" s="231"/>
      <c r="L1860" s="197"/>
      <c r="M1860" s="231"/>
      <c r="Q1860" s="231"/>
      <c r="R1860" s="231"/>
      <c r="S1860" s="231"/>
      <c r="T1860" s="231"/>
      <c r="U1860" s="231"/>
      <c r="V1860" s="231"/>
      <c r="W1860" s="231"/>
      <c r="X1860" s="231"/>
      <c r="Y1860" s="231"/>
      <c r="Z1860" s="231"/>
      <c r="AB1860" s="231"/>
      <c r="AC1860" s="231"/>
      <c r="AD1860" s="231"/>
      <c r="AE1860" s="231"/>
      <c r="AF1860" s="231"/>
      <c r="AG1860" s="231"/>
      <c r="AH1860" s="231"/>
      <c r="AI1860" s="231"/>
      <c r="AJ1860" s="231"/>
      <c r="AK1860" s="231"/>
      <c r="AL1860" s="231"/>
      <c r="AM1860" s="231"/>
      <c r="AN1860" s="231"/>
      <c r="AO1860" s="231"/>
      <c r="AP1860" s="231"/>
      <c r="AQ1860" s="231"/>
      <c r="AR1860" s="231"/>
      <c r="AS1860" s="231"/>
      <c r="AT1860" s="231"/>
      <c r="AU1860" s="231"/>
      <c r="AV1860" s="231"/>
      <c r="AW1860" s="231"/>
      <c r="AX1860" s="231"/>
      <c r="AY1860" s="231"/>
      <c r="AZ1860" s="231"/>
      <c r="BA1860" s="231"/>
      <c r="BB1860" s="310"/>
      <c r="BC1860" s="310"/>
      <c r="BD1860" s="200" t="s">
        <v>2086</v>
      </c>
      <c r="BE1860" s="232" t="s">
        <v>555</v>
      </c>
      <c r="BF1860" s="233">
        <v>2017</v>
      </c>
      <c r="BG1860" s="19" t="s">
        <v>1383</v>
      </c>
      <c r="BH1860" s="209"/>
      <c r="BI1860" s="17"/>
      <c r="BJ1860" s="209"/>
      <c r="BK1860" s="19"/>
      <c r="BL1860" s="18"/>
      <c r="BM1860" s="18"/>
      <c r="BN1860" s="18"/>
      <c r="BO1860" s="18"/>
      <c r="BP1860" s="18"/>
      <c r="BQ1860" s="18"/>
      <c r="BR1860" s="18"/>
      <c r="BS1860" s="18"/>
      <c r="BT1860" s="18"/>
      <c r="BU1860" s="18"/>
      <c r="BV1860" s="18"/>
    </row>
    <row r="1861" spans="1:74" s="716" customFormat="1" ht="64" x14ac:dyDescent="0.2">
      <c r="A1861" s="194" t="s">
        <v>556</v>
      </c>
      <c r="B1861" s="255" t="s">
        <v>557</v>
      </c>
      <c r="C1861" s="255"/>
      <c r="D1861" s="196">
        <f t="shared" si="37"/>
        <v>8.02</v>
      </c>
      <c r="E1861" s="231"/>
      <c r="F1861" s="231"/>
      <c r="G1861" s="231"/>
      <c r="H1861" s="231">
        <f>1.67</f>
        <v>1.67</v>
      </c>
      <c r="I1861" s="231">
        <f>0.04</f>
        <v>0.04</v>
      </c>
      <c r="J1861" s="231"/>
      <c r="L1861" s="231">
        <v>0.35</v>
      </c>
      <c r="M1861" s="231"/>
      <c r="Q1861" s="231"/>
      <c r="R1861" s="231"/>
      <c r="S1861" s="231"/>
      <c r="T1861" s="231"/>
      <c r="U1861" s="231"/>
      <c r="V1861" s="231"/>
      <c r="W1861" s="231"/>
      <c r="X1861" s="231">
        <f>SUM(Y1861:AD1861)</f>
        <v>0</v>
      </c>
      <c r="Y1861" s="231"/>
      <c r="Z1861" s="231"/>
      <c r="AB1861" s="231"/>
      <c r="AC1861" s="231"/>
      <c r="AD1861" s="231"/>
      <c r="AE1861" s="231"/>
      <c r="AF1861" s="231"/>
      <c r="AG1861" s="231"/>
      <c r="AH1861" s="231"/>
      <c r="AI1861" s="231"/>
      <c r="AJ1861" s="231"/>
      <c r="AK1861" s="231"/>
      <c r="AL1861" s="231"/>
      <c r="AM1861" s="231"/>
      <c r="AN1861" s="231"/>
      <c r="AO1861" s="231"/>
      <c r="AP1861" s="231"/>
      <c r="AQ1861" s="231"/>
      <c r="AR1861" s="231"/>
      <c r="AS1861" s="231"/>
      <c r="AT1861" s="231"/>
      <c r="AU1861" s="231"/>
      <c r="AV1861" s="231"/>
      <c r="AW1861" s="231"/>
      <c r="AX1861" s="231"/>
      <c r="AY1861" s="231"/>
      <c r="AZ1861" s="231"/>
      <c r="BA1861" s="231">
        <v>5.96</v>
      </c>
      <c r="BB1861" s="310"/>
      <c r="BC1861" s="310"/>
      <c r="BD1861" s="200" t="s">
        <v>2086</v>
      </c>
      <c r="BE1861" s="201" t="s">
        <v>558</v>
      </c>
      <c r="BF1861" s="202">
        <v>2017</v>
      </c>
      <c r="BG1861" s="19" t="s">
        <v>1383</v>
      </c>
      <c r="BH1861" s="209" t="s">
        <v>1984</v>
      </c>
      <c r="BI1861" s="17"/>
      <c r="BJ1861" s="209"/>
      <c r="BK1861" s="19"/>
      <c r="BL1861" s="18"/>
      <c r="BM1861" s="18"/>
      <c r="BN1861" s="18"/>
      <c r="BO1861" s="18"/>
      <c r="BP1861" s="18"/>
      <c r="BQ1861" s="18"/>
      <c r="BR1861" s="18"/>
      <c r="BS1861" s="18"/>
      <c r="BT1861" s="18"/>
      <c r="BU1861" s="18"/>
      <c r="BV1861" s="18"/>
    </row>
    <row r="1862" spans="1:74" s="716" customFormat="1" ht="32" x14ac:dyDescent="0.2">
      <c r="A1862" s="194" t="s">
        <v>559</v>
      </c>
      <c r="B1862" s="255" t="s">
        <v>1147</v>
      </c>
      <c r="C1862" s="255"/>
      <c r="D1862" s="196">
        <v>1.42</v>
      </c>
      <c r="E1862" s="197">
        <v>7.0000000000000007E-2</v>
      </c>
      <c r="F1862" s="197"/>
      <c r="G1862" s="197"/>
      <c r="H1862" s="197">
        <v>1.25</v>
      </c>
      <c r="I1862" s="197"/>
      <c r="J1862" s="197"/>
      <c r="L1862" s="197"/>
      <c r="M1862" s="197">
        <v>0.03</v>
      </c>
      <c r="Q1862" s="231"/>
      <c r="R1862" s="231"/>
      <c r="S1862" s="231"/>
      <c r="T1862" s="231"/>
      <c r="U1862" s="231"/>
      <c r="V1862" s="231"/>
      <c r="W1862" s="231"/>
      <c r="X1862" s="231">
        <v>7.0000000000000007E-2</v>
      </c>
      <c r="Y1862" s="231"/>
      <c r="Z1862" s="231"/>
      <c r="AB1862" s="231"/>
      <c r="AC1862" s="231"/>
      <c r="AD1862" s="231"/>
      <c r="AE1862" s="231"/>
      <c r="AF1862" s="231">
        <v>7.0000000000000007E-2</v>
      </c>
      <c r="AG1862" s="231"/>
      <c r="AH1862" s="231"/>
      <c r="AI1862" s="231"/>
      <c r="AJ1862" s="231"/>
      <c r="AK1862" s="231"/>
      <c r="AL1862" s="231"/>
      <c r="AM1862" s="231"/>
      <c r="AN1862" s="231"/>
      <c r="AO1862" s="231"/>
      <c r="AP1862" s="231"/>
      <c r="AQ1862" s="231"/>
      <c r="AR1862" s="231"/>
      <c r="AS1862" s="231"/>
      <c r="AT1862" s="231"/>
      <c r="AU1862" s="231"/>
      <c r="AV1862" s="231"/>
      <c r="AW1862" s="231"/>
      <c r="AX1862" s="231"/>
      <c r="AY1862" s="231"/>
      <c r="AZ1862" s="231"/>
      <c r="BA1862" s="231"/>
      <c r="BB1862" s="310"/>
      <c r="BC1862" s="310"/>
      <c r="BD1862" s="200" t="s">
        <v>560</v>
      </c>
      <c r="BE1862" s="232" t="s">
        <v>561</v>
      </c>
      <c r="BF1862" s="233">
        <v>2017</v>
      </c>
      <c r="BG1862" s="19" t="s">
        <v>1383</v>
      </c>
      <c r="BH1862" s="209"/>
      <c r="BI1862" s="17"/>
      <c r="BJ1862" s="209"/>
      <c r="BK1862" s="19"/>
      <c r="BL1862" s="18"/>
      <c r="BM1862" s="18"/>
      <c r="BN1862" s="18"/>
      <c r="BO1862" s="18"/>
      <c r="BP1862" s="18"/>
      <c r="BQ1862" s="18"/>
      <c r="BR1862" s="18"/>
      <c r="BS1862" s="18"/>
      <c r="BT1862" s="18"/>
      <c r="BU1862" s="18"/>
      <c r="BV1862" s="18"/>
    </row>
    <row r="1863" spans="1:74" s="716" customFormat="1" x14ac:dyDescent="0.2">
      <c r="A1863" s="194" t="s">
        <v>562</v>
      </c>
      <c r="B1863" s="255" t="s">
        <v>563</v>
      </c>
      <c r="C1863" s="255"/>
      <c r="D1863" s="196">
        <f>SUM(E1863:X1863,AS1863:BA1863)</f>
        <v>2.6900000000000004</v>
      </c>
      <c r="E1863" s="197"/>
      <c r="F1863" s="197"/>
      <c r="G1863" s="197"/>
      <c r="H1863" s="197">
        <v>2.1800000000000002</v>
      </c>
      <c r="I1863" s="231"/>
      <c r="J1863" s="231"/>
      <c r="L1863" s="231"/>
      <c r="M1863" s="231"/>
      <c r="Q1863" s="231"/>
      <c r="R1863" s="231"/>
      <c r="S1863" s="231"/>
      <c r="T1863" s="231"/>
      <c r="U1863" s="231"/>
      <c r="V1863" s="231"/>
      <c r="W1863" s="231"/>
      <c r="X1863" s="231"/>
      <c r="Y1863" s="231"/>
      <c r="Z1863" s="231"/>
      <c r="AB1863" s="231"/>
      <c r="AC1863" s="231"/>
      <c r="AD1863" s="231"/>
      <c r="AE1863" s="231"/>
      <c r="AF1863" s="231"/>
      <c r="AG1863" s="231"/>
      <c r="AH1863" s="231"/>
      <c r="AI1863" s="231"/>
      <c r="AJ1863" s="231"/>
      <c r="AK1863" s="231"/>
      <c r="AL1863" s="231"/>
      <c r="AM1863" s="231"/>
      <c r="AN1863" s="231"/>
      <c r="AO1863" s="231"/>
      <c r="AP1863" s="231"/>
      <c r="AQ1863" s="231"/>
      <c r="AR1863" s="231"/>
      <c r="AS1863" s="231"/>
      <c r="AT1863" s="231"/>
      <c r="AU1863" s="231"/>
      <c r="AV1863" s="231"/>
      <c r="AW1863" s="231"/>
      <c r="AX1863" s="231"/>
      <c r="AY1863" s="231"/>
      <c r="AZ1863" s="231"/>
      <c r="BA1863" s="197">
        <v>0.51</v>
      </c>
      <c r="BB1863" s="303"/>
      <c r="BC1863" s="303"/>
      <c r="BD1863" s="200" t="s">
        <v>1980</v>
      </c>
      <c r="BE1863" s="232"/>
      <c r="BF1863" s="233">
        <v>2017</v>
      </c>
      <c r="BG1863" s="19" t="s">
        <v>1383</v>
      </c>
      <c r="BH1863" s="209"/>
      <c r="BI1863" s="17"/>
      <c r="BJ1863" s="209"/>
      <c r="BK1863" s="19"/>
      <c r="BL1863" s="18"/>
      <c r="BM1863" s="18"/>
      <c r="BN1863" s="18"/>
      <c r="BO1863" s="18"/>
      <c r="BP1863" s="18"/>
      <c r="BQ1863" s="18"/>
      <c r="BR1863" s="18"/>
      <c r="BS1863" s="18"/>
      <c r="BT1863" s="18"/>
      <c r="BU1863" s="18"/>
      <c r="BV1863" s="18"/>
    </row>
    <row r="1864" spans="1:74" s="716" customFormat="1" ht="32" x14ac:dyDescent="0.2">
      <c r="A1864" s="194" t="s">
        <v>564</v>
      </c>
      <c r="B1864" s="255" t="s">
        <v>565</v>
      </c>
      <c r="C1864" s="255"/>
      <c r="D1864" s="231">
        <v>5</v>
      </c>
      <c r="E1864" s="197"/>
      <c r="F1864" s="197"/>
      <c r="G1864" s="197"/>
      <c r="H1864" s="197">
        <v>2</v>
      </c>
      <c r="I1864" s="197">
        <v>3</v>
      </c>
      <c r="J1864" s="231"/>
      <c r="L1864" s="231"/>
      <c r="M1864" s="231"/>
      <c r="Q1864" s="231"/>
      <c r="R1864" s="231"/>
      <c r="S1864" s="231"/>
      <c r="T1864" s="231"/>
      <c r="U1864" s="231"/>
      <c r="V1864" s="231"/>
      <c r="W1864" s="231"/>
      <c r="X1864" s="231"/>
      <c r="Y1864" s="231"/>
      <c r="Z1864" s="231"/>
      <c r="AB1864" s="231"/>
      <c r="AC1864" s="231"/>
      <c r="AD1864" s="231"/>
      <c r="AE1864" s="231"/>
      <c r="AF1864" s="231"/>
      <c r="AG1864" s="231"/>
      <c r="AH1864" s="231"/>
      <c r="AI1864" s="231"/>
      <c r="AJ1864" s="231"/>
      <c r="AK1864" s="231"/>
      <c r="AL1864" s="231"/>
      <c r="AM1864" s="231"/>
      <c r="AN1864" s="231"/>
      <c r="AO1864" s="231"/>
      <c r="AP1864" s="231"/>
      <c r="AQ1864" s="231"/>
      <c r="AR1864" s="231"/>
      <c r="AS1864" s="231"/>
      <c r="AT1864" s="231"/>
      <c r="AU1864" s="231"/>
      <c r="AV1864" s="231"/>
      <c r="AW1864" s="231"/>
      <c r="AX1864" s="231"/>
      <c r="AY1864" s="231"/>
      <c r="AZ1864" s="231"/>
      <c r="BA1864" s="231"/>
      <c r="BB1864" s="310"/>
      <c r="BC1864" s="310"/>
      <c r="BD1864" s="205" t="s">
        <v>1980</v>
      </c>
      <c r="BE1864" s="232"/>
      <c r="BF1864" s="206">
        <v>2017</v>
      </c>
      <c r="BG1864" s="19" t="s">
        <v>1383</v>
      </c>
      <c r="BH1864" s="209"/>
      <c r="BI1864" s="17"/>
      <c r="BJ1864" s="209"/>
      <c r="BK1864" s="19"/>
      <c r="BL1864" s="18"/>
      <c r="BM1864" s="18"/>
      <c r="BN1864" s="18"/>
      <c r="BO1864" s="18"/>
      <c r="BP1864" s="18"/>
      <c r="BQ1864" s="18"/>
      <c r="BR1864" s="18"/>
      <c r="BS1864" s="18"/>
      <c r="BT1864" s="18"/>
      <c r="BU1864" s="18"/>
      <c r="BV1864" s="18"/>
    </row>
    <row r="1865" spans="1:74" s="716" customFormat="1" x14ac:dyDescent="0.2">
      <c r="A1865" s="194" t="s">
        <v>566</v>
      </c>
      <c r="B1865" s="255" t="s">
        <v>567</v>
      </c>
      <c r="C1865" s="255"/>
      <c r="D1865" s="196">
        <f>SUM(E1865:X1865,AS1865:BA1865)</f>
        <v>0.22</v>
      </c>
      <c r="E1865" s="197">
        <v>0.22</v>
      </c>
      <c r="F1865" s="197"/>
      <c r="G1865" s="197"/>
      <c r="H1865" s="197"/>
      <c r="I1865" s="231"/>
      <c r="J1865" s="231"/>
      <c r="L1865" s="231"/>
      <c r="M1865" s="231"/>
      <c r="Q1865" s="197"/>
      <c r="R1865" s="197"/>
      <c r="S1865" s="197"/>
      <c r="T1865" s="197"/>
      <c r="U1865" s="197"/>
      <c r="V1865" s="231"/>
      <c r="W1865" s="231"/>
      <c r="X1865" s="231">
        <f>SUM(Y1865:AD1865)</f>
        <v>0</v>
      </c>
      <c r="Y1865" s="231"/>
      <c r="Z1865" s="231"/>
      <c r="AB1865" s="231"/>
      <c r="AC1865" s="231"/>
      <c r="AD1865" s="231"/>
      <c r="AE1865" s="231"/>
      <c r="AF1865" s="231"/>
      <c r="AG1865" s="231"/>
      <c r="AH1865" s="231"/>
      <c r="AI1865" s="231"/>
      <c r="AJ1865" s="231"/>
      <c r="AK1865" s="231"/>
      <c r="AL1865" s="231"/>
      <c r="AM1865" s="231"/>
      <c r="AN1865" s="231"/>
      <c r="AO1865" s="197"/>
      <c r="AP1865" s="231"/>
      <c r="AQ1865" s="231"/>
      <c r="AR1865" s="231"/>
      <c r="AS1865" s="231"/>
      <c r="AT1865" s="231"/>
      <c r="AU1865" s="231"/>
      <c r="AV1865" s="231"/>
      <c r="AW1865" s="231"/>
      <c r="AX1865" s="231"/>
      <c r="AY1865" s="197"/>
      <c r="AZ1865" s="197"/>
      <c r="BA1865" s="197"/>
      <c r="BB1865" s="303"/>
      <c r="BC1865" s="303"/>
      <c r="BD1865" s="200" t="s">
        <v>568</v>
      </c>
      <c r="BE1865" s="232" t="s">
        <v>569</v>
      </c>
      <c r="BF1865" s="233">
        <v>2017</v>
      </c>
      <c r="BG1865" s="19" t="s">
        <v>1383</v>
      </c>
      <c r="BH1865" s="209"/>
      <c r="BI1865" s="17" t="s">
        <v>570</v>
      </c>
      <c r="BJ1865" s="184"/>
      <c r="BK1865" s="19"/>
      <c r="BL1865" s="20"/>
      <c r="BM1865" s="20"/>
      <c r="BN1865" s="20"/>
      <c r="BO1865" s="20"/>
      <c r="BP1865" s="20"/>
      <c r="BQ1865" s="20"/>
      <c r="BR1865" s="20"/>
      <c r="BS1865" s="20"/>
      <c r="BT1865" s="20"/>
      <c r="BU1865" s="20"/>
      <c r="BV1865" s="20"/>
    </row>
    <row r="1866" spans="1:74" s="716" customFormat="1" x14ac:dyDescent="0.2">
      <c r="A1866" s="194" t="s">
        <v>571</v>
      </c>
      <c r="B1866" s="255" t="s">
        <v>1147</v>
      </c>
      <c r="C1866" s="255"/>
      <c r="D1866" s="196">
        <v>1.31</v>
      </c>
      <c r="E1866" s="197">
        <v>0.04</v>
      </c>
      <c r="F1866" s="197"/>
      <c r="G1866" s="197"/>
      <c r="H1866" s="197">
        <v>0.47</v>
      </c>
      <c r="I1866" s="231"/>
      <c r="J1866" s="231"/>
      <c r="L1866" s="231">
        <v>0.02</v>
      </c>
      <c r="M1866" s="231">
        <v>0.73</v>
      </c>
      <c r="Q1866" s="197"/>
      <c r="R1866" s="197"/>
      <c r="S1866" s="197"/>
      <c r="T1866" s="197"/>
      <c r="U1866" s="197"/>
      <c r="V1866" s="231"/>
      <c r="W1866" s="231"/>
      <c r="X1866" s="231"/>
      <c r="Y1866" s="231"/>
      <c r="Z1866" s="231"/>
      <c r="AB1866" s="231"/>
      <c r="AC1866" s="231"/>
      <c r="AD1866" s="231"/>
      <c r="AE1866" s="231"/>
      <c r="AF1866" s="231"/>
      <c r="AG1866" s="231"/>
      <c r="AH1866" s="231"/>
      <c r="AI1866" s="231"/>
      <c r="AJ1866" s="231"/>
      <c r="AK1866" s="231"/>
      <c r="AL1866" s="231"/>
      <c r="AM1866" s="231"/>
      <c r="AN1866" s="231"/>
      <c r="AO1866" s="197"/>
      <c r="AP1866" s="231"/>
      <c r="AQ1866" s="231"/>
      <c r="AR1866" s="231"/>
      <c r="AS1866" s="231"/>
      <c r="AT1866" s="231"/>
      <c r="AU1866" s="231"/>
      <c r="AV1866" s="231"/>
      <c r="AW1866" s="231"/>
      <c r="AX1866" s="231"/>
      <c r="AY1866" s="197"/>
      <c r="AZ1866" s="197"/>
      <c r="BA1866" s="197">
        <v>0.05</v>
      </c>
      <c r="BB1866" s="303"/>
      <c r="BC1866" s="303"/>
      <c r="BD1866" s="200" t="s">
        <v>568</v>
      </c>
      <c r="BE1866" s="232" t="s">
        <v>572</v>
      </c>
      <c r="BF1866" s="233">
        <v>2017</v>
      </c>
      <c r="BG1866" s="19" t="s">
        <v>1383</v>
      </c>
      <c r="BH1866" s="209"/>
      <c r="BI1866" s="17"/>
      <c r="BJ1866" s="184"/>
      <c r="BK1866" s="19"/>
      <c r="BL1866" s="20"/>
      <c r="BM1866" s="20"/>
      <c r="BN1866" s="20"/>
      <c r="BO1866" s="20"/>
      <c r="BP1866" s="20"/>
      <c r="BQ1866" s="20"/>
      <c r="BR1866" s="20"/>
      <c r="BS1866" s="20"/>
      <c r="BT1866" s="20"/>
      <c r="BU1866" s="20"/>
      <c r="BV1866" s="20"/>
    </row>
    <row r="1867" spans="1:74" s="716" customFormat="1" x14ac:dyDescent="0.2">
      <c r="A1867" s="194" t="s">
        <v>573</v>
      </c>
      <c r="B1867" s="255" t="s">
        <v>1147</v>
      </c>
      <c r="C1867" s="255"/>
      <c r="D1867" s="231">
        <v>1.92</v>
      </c>
      <c r="E1867" s="197">
        <v>0.5</v>
      </c>
      <c r="F1867" s="197"/>
      <c r="G1867" s="197"/>
      <c r="H1867" s="197">
        <v>1</v>
      </c>
      <c r="I1867" s="197">
        <v>0.42</v>
      </c>
      <c r="J1867" s="197"/>
      <c r="L1867" s="197"/>
      <c r="M1867" s="197"/>
      <c r="Q1867" s="197"/>
      <c r="R1867" s="197"/>
      <c r="S1867" s="197"/>
      <c r="T1867" s="197"/>
      <c r="U1867" s="197"/>
      <c r="V1867" s="231"/>
      <c r="W1867" s="231"/>
      <c r="X1867" s="231"/>
      <c r="Y1867" s="231"/>
      <c r="Z1867" s="231"/>
      <c r="AB1867" s="231"/>
      <c r="AC1867" s="231"/>
      <c r="AD1867" s="231"/>
      <c r="AE1867" s="231"/>
      <c r="AF1867" s="231"/>
      <c r="AG1867" s="231"/>
      <c r="AH1867" s="231"/>
      <c r="AI1867" s="231"/>
      <c r="AJ1867" s="231"/>
      <c r="AK1867" s="231"/>
      <c r="AL1867" s="231"/>
      <c r="AM1867" s="231"/>
      <c r="AN1867" s="231"/>
      <c r="AO1867" s="197"/>
      <c r="AP1867" s="231"/>
      <c r="AQ1867" s="231"/>
      <c r="AR1867" s="231"/>
      <c r="AS1867" s="231"/>
      <c r="AT1867" s="231"/>
      <c r="AU1867" s="231"/>
      <c r="AV1867" s="231"/>
      <c r="AW1867" s="231"/>
      <c r="AX1867" s="231"/>
      <c r="AY1867" s="231"/>
      <c r="AZ1867" s="231"/>
      <c r="BA1867" s="231"/>
      <c r="BB1867" s="310"/>
      <c r="BC1867" s="310"/>
      <c r="BD1867" s="205" t="s">
        <v>412</v>
      </c>
      <c r="BE1867" s="232"/>
      <c r="BF1867" s="233">
        <v>2017</v>
      </c>
      <c r="BG1867" s="19" t="s">
        <v>1383</v>
      </c>
      <c r="BH1867" s="209"/>
      <c r="BI1867" s="17"/>
      <c r="BJ1867" s="184"/>
      <c r="BK1867" s="19"/>
      <c r="BL1867" s="20"/>
      <c r="BM1867" s="20"/>
      <c r="BN1867" s="20"/>
      <c r="BO1867" s="20"/>
      <c r="BP1867" s="20"/>
      <c r="BQ1867" s="20"/>
      <c r="BR1867" s="20"/>
      <c r="BS1867" s="20"/>
      <c r="BT1867" s="20"/>
      <c r="BU1867" s="20"/>
      <c r="BV1867" s="20"/>
    </row>
    <row r="1868" spans="1:74" s="725" customFormat="1" x14ac:dyDescent="0.2">
      <c r="A1868" s="213" t="s">
        <v>574</v>
      </c>
      <c r="B1868" s="271" t="s">
        <v>1148</v>
      </c>
      <c r="C1868" s="271"/>
      <c r="D1868" s="236">
        <f>SUM(D1869:D1874)</f>
        <v>10.229999999999999</v>
      </c>
      <c r="E1868" s="236">
        <f>SUM(E1869:E1874)</f>
        <v>0</v>
      </c>
      <c r="F1868" s="236"/>
      <c r="G1868" s="236">
        <f>SUM(G1869:G1874)</f>
        <v>5.5</v>
      </c>
      <c r="H1868" s="236">
        <f>SUM(H1869:H1874)</f>
        <v>3.6100000000000003</v>
      </c>
      <c r="I1868" s="236">
        <f>SUM(I1869:I1874)</f>
        <v>0</v>
      </c>
      <c r="J1868" s="236">
        <f>SUM(J1869:J1874)</f>
        <v>0</v>
      </c>
      <c r="L1868" s="236">
        <f>SUM(L1869:L1874)</f>
        <v>0</v>
      </c>
      <c r="M1868" s="236">
        <f>SUM(M1869:M1874)</f>
        <v>0.12</v>
      </c>
      <c r="Q1868" s="236"/>
      <c r="R1868" s="236"/>
      <c r="S1868" s="236"/>
      <c r="T1868" s="236"/>
      <c r="U1868" s="236"/>
      <c r="V1868" s="236">
        <f>SUM(V1869:V1874)</f>
        <v>0</v>
      </c>
      <c r="W1868" s="236"/>
      <c r="X1868" s="236">
        <f>SUM(X1869:X1874)</f>
        <v>0</v>
      </c>
      <c r="Y1868" s="236">
        <f>SUM(Y1869:Y1874)</f>
        <v>0</v>
      </c>
      <c r="Z1868" s="236">
        <f>SUM(Z1869:Z1874)</f>
        <v>0</v>
      </c>
      <c r="AB1868" s="236">
        <f>SUM(AB1869:AB1874)</f>
        <v>0</v>
      </c>
      <c r="AC1868" s="236">
        <f>SUM(AC1869:AC1874)</f>
        <v>0</v>
      </c>
      <c r="AD1868" s="236">
        <f>SUM(AD1869:AD1874)</f>
        <v>0</v>
      </c>
      <c r="AE1868" s="236">
        <f>SUM(AE1869:AE1874)</f>
        <v>0</v>
      </c>
      <c r="AF1868" s="236">
        <f>SUM(AF1869:AF1874)</f>
        <v>0</v>
      </c>
      <c r="AG1868" s="236"/>
      <c r="AH1868" s="236"/>
      <c r="AI1868" s="236"/>
      <c r="AJ1868" s="236"/>
      <c r="AK1868" s="236"/>
      <c r="AL1868" s="236"/>
      <c r="AM1868" s="236">
        <f>SUM(AM1869:AM1874)</f>
        <v>0</v>
      </c>
      <c r="AN1868" s="236">
        <f>SUM(AN1869:AN1874)</f>
        <v>0</v>
      </c>
      <c r="AO1868" s="236">
        <f>SUM(AO1869:AO1874)</f>
        <v>0</v>
      </c>
      <c r="AP1868" s="236"/>
      <c r="AQ1868" s="236"/>
      <c r="AR1868" s="236"/>
      <c r="AS1868" s="236">
        <f>SUM(AS1869:AS1874)</f>
        <v>0.57999999999999996</v>
      </c>
      <c r="AT1868" s="236"/>
      <c r="AU1868" s="236">
        <f>SUM(AU1869:AU1874)</f>
        <v>0</v>
      </c>
      <c r="AV1868" s="236"/>
      <c r="AW1868" s="236"/>
      <c r="AX1868" s="236">
        <f>SUM(AX1869:AX1874)</f>
        <v>0</v>
      </c>
      <c r="AY1868" s="236">
        <f>SUM(AY1869:AY1874)</f>
        <v>0</v>
      </c>
      <c r="AZ1868" s="236"/>
      <c r="BA1868" s="236">
        <f>SUM(BA1869:BA1874)</f>
        <v>0.42000000000000004</v>
      </c>
      <c r="BB1868" s="307"/>
      <c r="BC1868" s="307"/>
      <c r="BD1868" s="200"/>
      <c r="BE1868" s="262"/>
      <c r="BF1868" s="182"/>
      <c r="BG1868" s="219" t="s">
        <v>1470</v>
      </c>
      <c r="BH1868" s="220"/>
      <c r="BI1868" s="219"/>
      <c r="BJ1868" s="220"/>
      <c r="BK1868" s="256"/>
      <c r="BL1868" s="263"/>
      <c r="BM1868" s="263"/>
      <c r="BN1868" s="263"/>
      <c r="BO1868" s="263"/>
      <c r="BP1868" s="263"/>
      <c r="BQ1868" s="263"/>
      <c r="BR1868" s="263"/>
      <c r="BS1868" s="263"/>
      <c r="BT1868" s="263"/>
      <c r="BU1868" s="263"/>
      <c r="BV1868" s="263"/>
    </row>
    <row r="1869" spans="1:74" s="716" customFormat="1" x14ac:dyDescent="0.2">
      <c r="A1869" s="194" t="s">
        <v>575</v>
      </c>
      <c r="B1869" s="272" t="s">
        <v>576</v>
      </c>
      <c r="C1869" s="272"/>
      <c r="D1869" s="203">
        <v>4</v>
      </c>
      <c r="E1869" s="198"/>
      <c r="F1869" s="198"/>
      <c r="G1869" s="231">
        <v>3.8</v>
      </c>
      <c r="H1869" s="273"/>
      <c r="I1869" s="273"/>
      <c r="J1869" s="231"/>
      <c r="L1869" s="231"/>
      <c r="M1869" s="273"/>
      <c r="Q1869" s="231"/>
      <c r="R1869" s="231"/>
      <c r="S1869" s="231"/>
      <c r="T1869" s="231"/>
      <c r="U1869" s="231"/>
      <c r="V1869" s="231"/>
      <c r="W1869" s="231"/>
      <c r="X1869" s="231"/>
      <c r="Y1869" s="231"/>
      <c r="Z1869" s="231"/>
      <c r="AB1869" s="231"/>
      <c r="AC1869" s="231"/>
      <c r="AD1869" s="231"/>
      <c r="AE1869" s="231"/>
      <c r="AF1869" s="231"/>
      <c r="AG1869" s="231"/>
      <c r="AH1869" s="231"/>
      <c r="AI1869" s="231"/>
      <c r="AJ1869" s="231"/>
      <c r="AK1869" s="231"/>
      <c r="AL1869" s="231"/>
      <c r="AM1869" s="231"/>
      <c r="AN1869" s="231"/>
      <c r="AO1869" s="231"/>
      <c r="AP1869" s="231"/>
      <c r="AQ1869" s="231"/>
      <c r="AR1869" s="231"/>
      <c r="AS1869" s="231"/>
      <c r="AT1869" s="231"/>
      <c r="AU1869" s="231"/>
      <c r="AV1869" s="231"/>
      <c r="AW1869" s="231"/>
      <c r="AX1869" s="231"/>
      <c r="AY1869" s="231"/>
      <c r="AZ1869" s="231"/>
      <c r="BA1869" s="231">
        <v>0.2</v>
      </c>
      <c r="BB1869" s="310"/>
      <c r="BC1869" s="310"/>
      <c r="BD1869" s="200" t="s">
        <v>1982</v>
      </c>
      <c r="BE1869" s="232" t="s">
        <v>577</v>
      </c>
      <c r="BF1869" s="202">
        <v>2017</v>
      </c>
      <c r="BG1869" s="19" t="s">
        <v>1470</v>
      </c>
      <c r="BH1869" s="209"/>
      <c r="BI1869" s="17"/>
      <c r="BJ1869" s="209"/>
      <c r="BK1869" s="19"/>
      <c r="BL1869" s="18"/>
      <c r="BM1869" s="18"/>
      <c r="BN1869" s="18"/>
      <c r="BO1869" s="18"/>
      <c r="BP1869" s="18"/>
      <c r="BQ1869" s="18"/>
      <c r="BR1869" s="18"/>
      <c r="BS1869" s="18"/>
      <c r="BT1869" s="18"/>
      <c r="BU1869" s="18"/>
      <c r="BV1869" s="18"/>
    </row>
    <row r="1870" spans="1:74" s="716" customFormat="1" ht="32" x14ac:dyDescent="0.2">
      <c r="A1870" s="194" t="s">
        <v>578</v>
      </c>
      <c r="B1870" s="272" t="s">
        <v>579</v>
      </c>
      <c r="C1870" s="272"/>
      <c r="D1870" s="203">
        <v>1</v>
      </c>
      <c r="E1870" s="198"/>
      <c r="F1870" s="198"/>
      <c r="G1870" s="231"/>
      <c r="H1870" s="273">
        <v>1</v>
      </c>
      <c r="I1870" s="273"/>
      <c r="J1870" s="231"/>
      <c r="L1870" s="231"/>
      <c r="M1870" s="273"/>
      <c r="Q1870" s="231"/>
      <c r="R1870" s="231"/>
      <c r="S1870" s="231"/>
      <c r="T1870" s="231"/>
      <c r="U1870" s="231"/>
      <c r="V1870" s="231"/>
      <c r="W1870" s="231"/>
      <c r="X1870" s="231"/>
      <c r="Y1870" s="231"/>
      <c r="Z1870" s="231"/>
      <c r="AB1870" s="231"/>
      <c r="AC1870" s="231"/>
      <c r="AD1870" s="231"/>
      <c r="AE1870" s="231"/>
      <c r="AF1870" s="231"/>
      <c r="AG1870" s="231"/>
      <c r="AH1870" s="231"/>
      <c r="AI1870" s="231"/>
      <c r="AJ1870" s="231"/>
      <c r="AK1870" s="231"/>
      <c r="AL1870" s="231"/>
      <c r="AM1870" s="231"/>
      <c r="AN1870" s="231"/>
      <c r="AO1870" s="231"/>
      <c r="AP1870" s="231"/>
      <c r="AQ1870" s="231"/>
      <c r="AR1870" s="231"/>
      <c r="AS1870" s="231"/>
      <c r="AT1870" s="231"/>
      <c r="AU1870" s="231"/>
      <c r="AV1870" s="231"/>
      <c r="AW1870" s="231"/>
      <c r="AX1870" s="231"/>
      <c r="AY1870" s="231"/>
      <c r="AZ1870" s="231"/>
      <c r="BA1870" s="231"/>
      <c r="BB1870" s="310"/>
      <c r="BC1870" s="310"/>
      <c r="BD1870" s="200" t="s">
        <v>1982</v>
      </c>
      <c r="BE1870" s="232" t="s">
        <v>580</v>
      </c>
      <c r="BF1870" s="202">
        <v>2017</v>
      </c>
      <c r="BG1870" s="19" t="s">
        <v>1470</v>
      </c>
      <c r="BH1870" s="209"/>
      <c r="BI1870" s="17"/>
      <c r="BJ1870" s="209"/>
      <c r="BK1870" s="19"/>
      <c r="BL1870" s="18"/>
      <c r="BM1870" s="18"/>
      <c r="BN1870" s="18"/>
      <c r="BO1870" s="18"/>
      <c r="BP1870" s="18"/>
      <c r="BQ1870" s="18"/>
      <c r="BR1870" s="18"/>
      <c r="BS1870" s="18"/>
      <c r="BT1870" s="18"/>
      <c r="BU1870" s="18"/>
      <c r="BV1870" s="18"/>
    </row>
    <row r="1871" spans="1:74" s="716" customFormat="1" x14ac:dyDescent="0.2">
      <c r="A1871" s="194" t="s">
        <v>581</v>
      </c>
      <c r="B1871" s="272" t="s">
        <v>1148</v>
      </c>
      <c r="C1871" s="272"/>
      <c r="D1871" s="203">
        <v>0.15</v>
      </c>
      <c r="E1871" s="198"/>
      <c r="F1871" s="198"/>
      <c r="G1871" s="231"/>
      <c r="H1871" s="273">
        <v>0.15</v>
      </c>
      <c r="I1871" s="273"/>
      <c r="J1871" s="231"/>
      <c r="L1871" s="231"/>
      <c r="M1871" s="273"/>
      <c r="Q1871" s="231"/>
      <c r="R1871" s="231"/>
      <c r="S1871" s="231"/>
      <c r="T1871" s="231"/>
      <c r="U1871" s="231"/>
      <c r="V1871" s="231"/>
      <c r="W1871" s="231"/>
      <c r="X1871" s="231"/>
      <c r="Y1871" s="231"/>
      <c r="Z1871" s="231"/>
      <c r="AB1871" s="231"/>
      <c r="AC1871" s="231"/>
      <c r="AD1871" s="231"/>
      <c r="AE1871" s="231"/>
      <c r="AF1871" s="231"/>
      <c r="AG1871" s="231"/>
      <c r="AH1871" s="231"/>
      <c r="AI1871" s="231"/>
      <c r="AJ1871" s="231"/>
      <c r="AK1871" s="231"/>
      <c r="AL1871" s="231"/>
      <c r="AM1871" s="231"/>
      <c r="AN1871" s="231"/>
      <c r="AO1871" s="231"/>
      <c r="AP1871" s="231"/>
      <c r="AQ1871" s="231"/>
      <c r="AR1871" s="231"/>
      <c r="AS1871" s="231"/>
      <c r="AT1871" s="231"/>
      <c r="AU1871" s="231"/>
      <c r="AV1871" s="231"/>
      <c r="AW1871" s="231"/>
      <c r="AX1871" s="231"/>
      <c r="AY1871" s="231"/>
      <c r="AZ1871" s="231"/>
      <c r="BA1871" s="231"/>
      <c r="BB1871" s="310"/>
      <c r="BC1871" s="310"/>
      <c r="BD1871" s="200" t="s">
        <v>1982</v>
      </c>
      <c r="BE1871" s="232" t="s">
        <v>582</v>
      </c>
      <c r="BF1871" s="202">
        <v>2017</v>
      </c>
      <c r="BG1871" s="19" t="s">
        <v>1470</v>
      </c>
      <c r="BH1871" s="209"/>
      <c r="BI1871" s="17"/>
      <c r="BJ1871" s="209"/>
      <c r="BK1871" s="19"/>
      <c r="BL1871" s="18"/>
      <c r="BM1871" s="18"/>
      <c r="BN1871" s="18"/>
      <c r="BO1871" s="18"/>
      <c r="BP1871" s="18"/>
      <c r="BQ1871" s="18"/>
      <c r="BR1871" s="18"/>
      <c r="BS1871" s="18"/>
      <c r="BT1871" s="18"/>
      <c r="BU1871" s="18"/>
      <c r="BV1871" s="18"/>
    </row>
    <row r="1872" spans="1:74" s="716" customFormat="1" ht="32" x14ac:dyDescent="0.2">
      <c r="A1872" s="194" t="s">
        <v>583</v>
      </c>
      <c r="B1872" s="272" t="s">
        <v>584</v>
      </c>
      <c r="C1872" s="272"/>
      <c r="D1872" s="203">
        <v>0.3</v>
      </c>
      <c r="E1872" s="198"/>
      <c r="F1872" s="198"/>
      <c r="G1872" s="231"/>
      <c r="H1872" s="273">
        <v>0.3</v>
      </c>
      <c r="I1872" s="273"/>
      <c r="J1872" s="231"/>
      <c r="L1872" s="231"/>
      <c r="M1872" s="273"/>
      <c r="Q1872" s="231"/>
      <c r="R1872" s="231"/>
      <c r="S1872" s="231"/>
      <c r="T1872" s="231"/>
      <c r="U1872" s="231"/>
      <c r="V1872" s="231"/>
      <c r="W1872" s="231"/>
      <c r="X1872" s="231"/>
      <c r="Y1872" s="231"/>
      <c r="Z1872" s="231"/>
      <c r="AB1872" s="231"/>
      <c r="AC1872" s="231"/>
      <c r="AD1872" s="231"/>
      <c r="AE1872" s="231"/>
      <c r="AF1872" s="231"/>
      <c r="AG1872" s="231"/>
      <c r="AH1872" s="231"/>
      <c r="AI1872" s="231"/>
      <c r="AJ1872" s="231"/>
      <c r="AK1872" s="231"/>
      <c r="AL1872" s="231"/>
      <c r="AM1872" s="231"/>
      <c r="AN1872" s="231"/>
      <c r="AO1872" s="231"/>
      <c r="AP1872" s="231"/>
      <c r="AQ1872" s="231"/>
      <c r="AR1872" s="231"/>
      <c r="AS1872" s="231"/>
      <c r="AT1872" s="231"/>
      <c r="AU1872" s="231"/>
      <c r="AV1872" s="231"/>
      <c r="AW1872" s="231"/>
      <c r="AX1872" s="231"/>
      <c r="AY1872" s="231"/>
      <c r="AZ1872" s="231"/>
      <c r="BA1872" s="231"/>
      <c r="BB1872" s="310"/>
      <c r="BC1872" s="310"/>
      <c r="BD1872" s="200" t="s">
        <v>1982</v>
      </c>
      <c r="BE1872" s="232"/>
      <c r="BF1872" s="202">
        <v>2017</v>
      </c>
      <c r="BG1872" s="19" t="s">
        <v>1470</v>
      </c>
      <c r="BH1872" s="209"/>
      <c r="BI1872" s="17"/>
      <c r="BJ1872" s="209"/>
      <c r="BK1872" s="19"/>
      <c r="BL1872" s="18"/>
      <c r="BM1872" s="18"/>
      <c r="BN1872" s="18"/>
      <c r="BO1872" s="18"/>
      <c r="BP1872" s="18"/>
      <c r="BQ1872" s="18"/>
      <c r="BR1872" s="18"/>
      <c r="BS1872" s="18"/>
      <c r="BT1872" s="18"/>
      <c r="BU1872" s="18"/>
      <c r="BV1872" s="18"/>
    </row>
    <row r="1873" spans="1:74" s="716" customFormat="1" ht="80" x14ac:dyDescent="0.2">
      <c r="A1873" s="194" t="s">
        <v>585</v>
      </c>
      <c r="B1873" s="272" t="s">
        <v>586</v>
      </c>
      <c r="C1873" s="272"/>
      <c r="D1873" s="196">
        <v>4</v>
      </c>
      <c r="E1873" s="274"/>
      <c r="F1873" s="274"/>
      <c r="G1873" s="231">
        <v>1.5</v>
      </c>
      <c r="H1873" s="231">
        <v>2</v>
      </c>
      <c r="I1873" s="231"/>
      <c r="J1873" s="231"/>
      <c r="L1873" s="231"/>
      <c r="M1873" s="231"/>
      <c r="Q1873" s="197"/>
      <c r="R1873" s="197"/>
      <c r="S1873" s="197"/>
      <c r="T1873" s="197"/>
      <c r="U1873" s="197"/>
      <c r="V1873" s="231"/>
      <c r="W1873" s="231"/>
      <c r="X1873" s="231"/>
      <c r="Y1873" s="231"/>
      <c r="Z1873" s="231"/>
      <c r="AB1873" s="231"/>
      <c r="AC1873" s="231"/>
      <c r="AD1873" s="231"/>
      <c r="AE1873" s="231"/>
      <c r="AF1873" s="231"/>
      <c r="AG1873" s="231"/>
      <c r="AH1873" s="231"/>
      <c r="AI1873" s="231"/>
      <c r="AJ1873" s="231"/>
      <c r="AK1873" s="231"/>
      <c r="AL1873" s="231"/>
      <c r="AM1873" s="231"/>
      <c r="AN1873" s="231"/>
      <c r="AO1873" s="197"/>
      <c r="AP1873" s="231"/>
      <c r="AQ1873" s="231"/>
      <c r="AR1873" s="231"/>
      <c r="AS1873" s="231">
        <v>0.5</v>
      </c>
      <c r="AT1873" s="231"/>
      <c r="AU1873" s="231"/>
      <c r="AV1873" s="231"/>
      <c r="AW1873" s="231"/>
      <c r="AX1873" s="231"/>
      <c r="AY1873" s="231"/>
      <c r="AZ1873" s="231"/>
      <c r="BA1873" s="231"/>
      <c r="BB1873" s="310"/>
      <c r="BC1873" s="310"/>
      <c r="BD1873" s="200" t="s">
        <v>1982</v>
      </c>
      <c r="BE1873" s="275" t="s">
        <v>587</v>
      </c>
      <c r="BF1873" s="233">
        <v>2017</v>
      </c>
      <c r="BG1873" s="19" t="s">
        <v>1470</v>
      </c>
      <c r="BH1873" s="209" t="s">
        <v>1984</v>
      </c>
      <c r="BI1873" s="17"/>
      <c r="BJ1873" s="184"/>
      <c r="BK1873" s="19"/>
      <c r="BL1873" s="20"/>
      <c r="BM1873" s="20"/>
      <c r="BN1873" s="20"/>
      <c r="BO1873" s="20"/>
      <c r="BP1873" s="20"/>
      <c r="BQ1873" s="20"/>
      <c r="BR1873" s="20"/>
      <c r="BS1873" s="20"/>
      <c r="BT1873" s="20"/>
      <c r="BU1873" s="20"/>
      <c r="BV1873" s="20"/>
    </row>
    <row r="1874" spans="1:74" s="716" customFormat="1" ht="48" x14ac:dyDescent="0.2">
      <c r="A1874" s="194" t="s">
        <v>588</v>
      </c>
      <c r="B1874" s="237" t="s">
        <v>1148</v>
      </c>
      <c r="C1874" s="237"/>
      <c r="D1874" s="196">
        <v>0.78</v>
      </c>
      <c r="E1874" s="231"/>
      <c r="F1874" s="231"/>
      <c r="G1874" s="231">
        <v>0.2</v>
      </c>
      <c r="H1874" s="231">
        <v>0.16</v>
      </c>
      <c r="I1874" s="231"/>
      <c r="J1874" s="231"/>
      <c r="L1874" s="231"/>
      <c r="M1874" s="231">
        <v>0.12</v>
      </c>
      <c r="Q1874" s="197"/>
      <c r="R1874" s="197"/>
      <c r="S1874" s="197"/>
      <c r="T1874" s="197"/>
      <c r="U1874" s="197"/>
      <c r="V1874" s="231"/>
      <c r="W1874" s="231"/>
      <c r="X1874" s="231"/>
      <c r="Y1874" s="231"/>
      <c r="Z1874" s="231"/>
      <c r="AB1874" s="231"/>
      <c r="AC1874" s="231"/>
      <c r="AD1874" s="231"/>
      <c r="AE1874" s="231"/>
      <c r="AF1874" s="231"/>
      <c r="AG1874" s="231"/>
      <c r="AH1874" s="231"/>
      <c r="AI1874" s="231"/>
      <c r="AJ1874" s="231"/>
      <c r="AK1874" s="231"/>
      <c r="AL1874" s="231"/>
      <c r="AM1874" s="231"/>
      <c r="AN1874" s="231"/>
      <c r="AO1874" s="197"/>
      <c r="AP1874" s="231"/>
      <c r="AQ1874" s="231"/>
      <c r="AR1874" s="231"/>
      <c r="AS1874" s="231">
        <v>0.08</v>
      </c>
      <c r="AT1874" s="231"/>
      <c r="AU1874" s="231"/>
      <c r="AV1874" s="231"/>
      <c r="AW1874" s="231"/>
      <c r="AX1874" s="231"/>
      <c r="AY1874" s="231"/>
      <c r="AZ1874" s="231"/>
      <c r="BA1874" s="231">
        <v>0.22</v>
      </c>
      <c r="BB1874" s="310"/>
      <c r="BC1874" s="310"/>
      <c r="BD1874" s="200" t="s">
        <v>1982</v>
      </c>
      <c r="BE1874" s="232" t="s">
        <v>589</v>
      </c>
      <c r="BF1874" s="233">
        <v>2017</v>
      </c>
      <c r="BG1874" s="19" t="s">
        <v>1470</v>
      </c>
      <c r="BH1874" s="209"/>
      <c r="BI1874" s="17"/>
      <c r="BJ1874" s="184"/>
      <c r="BK1874" s="19"/>
      <c r="BL1874" s="20"/>
      <c r="BM1874" s="20"/>
      <c r="BN1874" s="20"/>
      <c r="BO1874" s="20"/>
      <c r="BP1874" s="20"/>
      <c r="BQ1874" s="20"/>
      <c r="BR1874" s="20"/>
      <c r="BS1874" s="20"/>
      <c r="BT1874" s="20"/>
      <c r="BU1874" s="20"/>
      <c r="BV1874" s="20"/>
    </row>
    <row r="1875" spans="1:74" s="285" customFormat="1" x14ac:dyDescent="0.2">
      <c r="A1875" s="177" t="s">
        <v>590</v>
      </c>
      <c r="B1875" s="234" t="s">
        <v>76</v>
      </c>
      <c r="C1875" s="234"/>
      <c r="D1875" s="236">
        <f t="shared" ref="D1875:M1875" si="38">SUM(D1876:D1876)</f>
        <v>2</v>
      </c>
      <c r="E1875" s="236">
        <f t="shared" si="38"/>
        <v>0.5</v>
      </c>
      <c r="F1875" s="236"/>
      <c r="G1875" s="236">
        <f t="shared" si="38"/>
        <v>0</v>
      </c>
      <c r="H1875" s="236">
        <f t="shared" si="38"/>
        <v>0.56000000000000005</v>
      </c>
      <c r="I1875" s="236">
        <f t="shared" si="38"/>
        <v>0.44</v>
      </c>
      <c r="J1875" s="236">
        <f>SUM(J1876:J1876)</f>
        <v>0</v>
      </c>
      <c r="L1875" s="236">
        <f>SUM(L1876:L1876)</f>
        <v>0.5</v>
      </c>
      <c r="M1875" s="236">
        <f t="shared" si="38"/>
        <v>0</v>
      </c>
      <c r="Q1875" s="199"/>
      <c r="R1875" s="199"/>
      <c r="S1875" s="199"/>
      <c r="T1875" s="199"/>
      <c r="U1875" s="199"/>
      <c r="V1875" s="276"/>
      <c r="W1875" s="276"/>
      <c r="X1875" s="236">
        <f>SUM(X1876:X1876)</f>
        <v>0</v>
      </c>
      <c r="Y1875" s="276"/>
      <c r="Z1875" s="276"/>
      <c r="AB1875" s="276"/>
      <c r="AC1875" s="276"/>
      <c r="AD1875" s="276"/>
      <c r="AE1875" s="276"/>
      <c r="AF1875" s="276"/>
      <c r="AG1875" s="276"/>
      <c r="AH1875" s="276"/>
      <c r="AI1875" s="276"/>
      <c r="AJ1875" s="276"/>
      <c r="AK1875" s="276"/>
      <c r="AL1875" s="276"/>
      <c r="AM1875" s="276"/>
      <c r="AN1875" s="276"/>
      <c r="AO1875" s="199"/>
      <c r="AP1875" s="276"/>
      <c r="AQ1875" s="276"/>
      <c r="AR1875" s="276"/>
      <c r="AS1875" s="276"/>
      <c r="AT1875" s="276"/>
      <c r="AU1875" s="276"/>
      <c r="AV1875" s="276"/>
      <c r="AW1875" s="276"/>
      <c r="AX1875" s="276"/>
      <c r="AY1875" s="276"/>
      <c r="AZ1875" s="276"/>
      <c r="BA1875" s="236">
        <f>SUM(BA1876:BA1876)</f>
        <v>0</v>
      </c>
      <c r="BB1875" s="307"/>
      <c r="BC1875" s="307"/>
      <c r="BD1875" s="277"/>
      <c r="BE1875" s="241"/>
      <c r="BF1875" s="211"/>
      <c r="BG1875" s="17" t="s">
        <v>77</v>
      </c>
      <c r="BH1875" s="209"/>
      <c r="BI1875" s="17"/>
      <c r="BJ1875" s="209"/>
      <c r="BK1875" s="17"/>
      <c r="BL1875" s="18"/>
      <c r="BM1875" s="18"/>
      <c r="BN1875" s="18"/>
      <c r="BO1875" s="18"/>
      <c r="BP1875" s="18"/>
      <c r="BQ1875" s="18"/>
      <c r="BR1875" s="18"/>
      <c r="BS1875" s="18"/>
      <c r="BT1875" s="18"/>
      <c r="BU1875" s="18"/>
      <c r="BV1875" s="18"/>
    </row>
    <row r="1876" spans="1:74" s="716" customFormat="1" ht="32" x14ac:dyDescent="0.2">
      <c r="A1876" s="194" t="s">
        <v>591</v>
      </c>
      <c r="B1876" s="223" t="s">
        <v>76</v>
      </c>
      <c r="C1876" s="223"/>
      <c r="D1876" s="203">
        <v>2</v>
      </c>
      <c r="E1876" s="198">
        <v>0.5</v>
      </c>
      <c r="F1876" s="198"/>
      <c r="G1876" s="231"/>
      <c r="H1876" s="198">
        <v>0.56000000000000005</v>
      </c>
      <c r="I1876" s="231">
        <v>0.44</v>
      </c>
      <c r="J1876" s="231"/>
      <c r="L1876" s="231">
        <v>0.5</v>
      </c>
      <c r="M1876" s="231"/>
      <c r="Q1876" s="197"/>
      <c r="R1876" s="197"/>
      <c r="S1876" s="197"/>
      <c r="T1876" s="197"/>
      <c r="U1876" s="197"/>
      <c r="V1876" s="231"/>
      <c r="W1876" s="231"/>
      <c r="X1876" s="231"/>
      <c r="Y1876" s="231"/>
      <c r="Z1876" s="231"/>
      <c r="AB1876" s="231"/>
      <c r="AC1876" s="231"/>
      <c r="AD1876" s="231"/>
      <c r="AE1876" s="231"/>
      <c r="AF1876" s="231"/>
      <c r="AG1876" s="231"/>
      <c r="AH1876" s="231"/>
      <c r="AI1876" s="231"/>
      <c r="AJ1876" s="231"/>
      <c r="AK1876" s="231"/>
      <c r="AL1876" s="231"/>
      <c r="AM1876" s="231"/>
      <c r="AN1876" s="231"/>
      <c r="AO1876" s="197"/>
      <c r="AP1876" s="231"/>
      <c r="AQ1876" s="231"/>
      <c r="AR1876" s="231"/>
      <c r="AS1876" s="231"/>
      <c r="AT1876" s="231"/>
      <c r="AU1876" s="231"/>
      <c r="AV1876" s="231"/>
      <c r="AW1876" s="231"/>
      <c r="AX1876" s="231"/>
      <c r="AY1876" s="231"/>
      <c r="AZ1876" s="231"/>
      <c r="BA1876" s="231"/>
      <c r="BB1876" s="310"/>
      <c r="BC1876" s="310"/>
      <c r="BD1876" s="200" t="s">
        <v>2138</v>
      </c>
      <c r="BE1876" s="224"/>
      <c r="BF1876" s="202">
        <v>2017</v>
      </c>
      <c r="BG1876" s="19" t="s">
        <v>77</v>
      </c>
      <c r="BH1876" s="209"/>
      <c r="BI1876" s="17"/>
      <c r="BJ1876" s="184"/>
      <c r="BK1876" s="19"/>
      <c r="BL1876" s="20"/>
      <c r="BM1876" s="20"/>
      <c r="BN1876" s="20"/>
      <c r="BO1876" s="20"/>
      <c r="BP1876" s="20"/>
      <c r="BQ1876" s="20"/>
      <c r="BR1876" s="20"/>
      <c r="BS1876" s="20"/>
      <c r="BT1876" s="20"/>
      <c r="BU1876" s="20"/>
      <c r="BV1876" s="20"/>
    </row>
    <row r="1877" spans="1:74" s="285" customFormat="1" ht="32" x14ac:dyDescent="0.2">
      <c r="A1877" s="177" t="s">
        <v>592</v>
      </c>
      <c r="B1877" s="234" t="s">
        <v>359</v>
      </c>
      <c r="C1877" s="234"/>
      <c r="D1877" s="236">
        <f t="shared" ref="D1877:M1877" si="39">SUM(D1878:D1883)</f>
        <v>3.2600000000000002</v>
      </c>
      <c r="E1877" s="236">
        <f t="shared" si="39"/>
        <v>0.2</v>
      </c>
      <c r="F1877" s="236"/>
      <c r="G1877" s="236">
        <f t="shared" si="39"/>
        <v>0</v>
      </c>
      <c r="H1877" s="236">
        <f t="shared" si="39"/>
        <v>0.2</v>
      </c>
      <c r="I1877" s="236">
        <f t="shared" si="39"/>
        <v>0</v>
      </c>
      <c r="J1877" s="236">
        <f>SUM(J1878:J1883)</f>
        <v>0</v>
      </c>
      <c r="L1877" s="236">
        <f>SUM(L1878:L1883)</f>
        <v>0.53</v>
      </c>
      <c r="M1877" s="236">
        <f t="shared" si="39"/>
        <v>2</v>
      </c>
      <c r="Q1877" s="199"/>
      <c r="R1877" s="199"/>
      <c r="S1877" s="199"/>
      <c r="T1877" s="199"/>
      <c r="U1877" s="199"/>
      <c r="V1877" s="276"/>
      <c r="W1877" s="276"/>
      <c r="X1877" s="236">
        <f>SUM(X1878:X1883)</f>
        <v>7.0000000000000007E-2</v>
      </c>
      <c r="Y1877" s="236">
        <f>SUM(Y1878:Y1883)</f>
        <v>7.0000000000000007E-2</v>
      </c>
      <c r="Z1877" s="276"/>
      <c r="AB1877" s="276"/>
      <c r="AC1877" s="276"/>
      <c r="AD1877" s="276"/>
      <c r="AE1877" s="276"/>
      <c r="AF1877" s="276"/>
      <c r="AG1877" s="276"/>
      <c r="AH1877" s="276"/>
      <c r="AI1877" s="276"/>
      <c r="AJ1877" s="276"/>
      <c r="AK1877" s="276"/>
      <c r="AL1877" s="276"/>
      <c r="AM1877" s="276"/>
      <c r="AN1877" s="276"/>
      <c r="AO1877" s="199"/>
      <c r="AP1877" s="276"/>
      <c r="AQ1877" s="276"/>
      <c r="AR1877" s="276"/>
      <c r="AS1877" s="276"/>
      <c r="AT1877" s="276"/>
      <c r="AU1877" s="276"/>
      <c r="AV1877" s="276"/>
      <c r="AW1877" s="276"/>
      <c r="AX1877" s="276"/>
      <c r="AY1877" s="276"/>
      <c r="AZ1877" s="276"/>
      <c r="BA1877" s="236">
        <f>SUM(BA1878:BA1883)</f>
        <v>0.26</v>
      </c>
      <c r="BB1877" s="307"/>
      <c r="BC1877" s="307"/>
      <c r="BD1877" s="277"/>
      <c r="BE1877" s="241"/>
      <c r="BF1877" s="211"/>
      <c r="BG1877" s="17" t="s">
        <v>97</v>
      </c>
      <c r="BH1877" s="209"/>
      <c r="BI1877" s="17"/>
      <c r="BJ1877" s="209"/>
      <c r="BK1877" s="17"/>
      <c r="BL1877" s="18"/>
      <c r="BM1877" s="18"/>
      <c r="BN1877" s="18"/>
      <c r="BO1877" s="18"/>
      <c r="BP1877" s="18"/>
      <c r="BQ1877" s="18"/>
      <c r="BR1877" s="18"/>
      <c r="BS1877" s="18"/>
      <c r="BT1877" s="18"/>
      <c r="BU1877" s="18"/>
      <c r="BV1877" s="18"/>
    </row>
    <row r="1878" spans="1:74" s="716" customFormat="1" x14ac:dyDescent="0.2">
      <c r="A1878" s="194" t="s">
        <v>593</v>
      </c>
      <c r="B1878" s="278" t="s">
        <v>594</v>
      </c>
      <c r="C1878" s="278"/>
      <c r="D1878" s="203">
        <v>2</v>
      </c>
      <c r="E1878" s="198"/>
      <c r="F1878" s="198"/>
      <c r="G1878" s="198"/>
      <c r="H1878" s="198"/>
      <c r="I1878" s="198"/>
      <c r="J1878" s="198"/>
      <c r="L1878" s="198"/>
      <c r="M1878" s="198">
        <v>2</v>
      </c>
      <c r="Q1878" s="197"/>
      <c r="R1878" s="197"/>
      <c r="S1878" s="197"/>
      <c r="T1878" s="197"/>
      <c r="U1878" s="197"/>
      <c r="V1878" s="231"/>
      <c r="W1878" s="231"/>
      <c r="X1878" s="198"/>
      <c r="Y1878" s="198"/>
      <c r="Z1878" s="231"/>
      <c r="AB1878" s="231"/>
      <c r="AC1878" s="231"/>
      <c r="AD1878" s="231"/>
      <c r="AE1878" s="231"/>
      <c r="AF1878" s="231"/>
      <c r="AG1878" s="231"/>
      <c r="AH1878" s="231"/>
      <c r="AI1878" s="231"/>
      <c r="AJ1878" s="231"/>
      <c r="AK1878" s="231"/>
      <c r="AL1878" s="231"/>
      <c r="AM1878" s="231"/>
      <c r="AN1878" s="231"/>
      <c r="AO1878" s="197"/>
      <c r="AP1878" s="231"/>
      <c r="AQ1878" s="231"/>
      <c r="AR1878" s="231"/>
      <c r="AS1878" s="231"/>
      <c r="AT1878" s="231"/>
      <c r="AU1878" s="231"/>
      <c r="AV1878" s="231"/>
      <c r="AW1878" s="231"/>
      <c r="AX1878" s="231"/>
      <c r="AY1878" s="231"/>
      <c r="AZ1878" s="231"/>
      <c r="BA1878" s="198"/>
      <c r="BB1878" s="306"/>
      <c r="BC1878" s="306"/>
      <c r="BD1878" s="200" t="s">
        <v>560</v>
      </c>
      <c r="BE1878" s="279"/>
      <c r="BF1878" s="225">
        <v>2017</v>
      </c>
      <c r="BG1878" s="19" t="s">
        <v>97</v>
      </c>
      <c r="BH1878" s="209"/>
      <c r="BI1878" s="17"/>
      <c r="BJ1878" s="184"/>
      <c r="BK1878" s="19"/>
      <c r="BL1878" s="20"/>
      <c r="BM1878" s="20"/>
      <c r="BN1878" s="20"/>
      <c r="BO1878" s="20"/>
      <c r="BP1878" s="20"/>
      <c r="BQ1878" s="20"/>
      <c r="BR1878" s="20"/>
      <c r="BS1878" s="20"/>
      <c r="BT1878" s="20"/>
      <c r="BU1878" s="20"/>
      <c r="BV1878" s="20"/>
    </row>
    <row r="1879" spans="1:74" s="716" customFormat="1" ht="48" x14ac:dyDescent="0.2">
      <c r="A1879" s="194" t="s">
        <v>595</v>
      </c>
      <c r="B1879" s="195" t="s">
        <v>596</v>
      </c>
      <c r="C1879" s="195"/>
      <c r="D1879" s="203">
        <v>0.26</v>
      </c>
      <c r="E1879" s="198"/>
      <c r="F1879" s="198"/>
      <c r="G1879" s="231"/>
      <c r="H1879" s="231"/>
      <c r="I1879" s="231"/>
      <c r="J1879" s="231"/>
      <c r="L1879" s="198"/>
      <c r="M1879" s="198"/>
      <c r="Q1879" s="197"/>
      <c r="R1879" s="197"/>
      <c r="S1879" s="197"/>
      <c r="T1879" s="197"/>
      <c r="U1879" s="197"/>
      <c r="V1879" s="231"/>
      <c r="W1879" s="231"/>
      <c r="X1879" s="231"/>
      <c r="Y1879" s="231"/>
      <c r="Z1879" s="231"/>
      <c r="AB1879" s="231"/>
      <c r="AC1879" s="231"/>
      <c r="AD1879" s="231"/>
      <c r="AE1879" s="231"/>
      <c r="AF1879" s="231"/>
      <c r="AG1879" s="231"/>
      <c r="AH1879" s="231"/>
      <c r="AI1879" s="231"/>
      <c r="AJ1879" s="231"/>
      <c r="AK1879" s="231"/>
      <c r="AL1879" s="231"/>
      <c r="AM1879" s="231"/>
      <c r="AN1879" s="231"/>
      <c r="AO1879" s="197"/>
      <c r="AP1879" s="231"/>
      <c r="AQ1879" s="231"/>
      <c r="AR1879" s="231"/>
      <c r="AS1879" s="231"/>
      <c r="AT1879" s="231"/>
      <c r="AU1879" s="231"/>
      <c r="AV1879" s="231"/>
      <c r="AW1879" s="231"/>
      <c r="AX1879" s="231"/>
      <c r="AY1879" s="231"/>
      <c r="AZ1879" s="231"/>
      <c r="BA1879" s="198">
        <v>0.26</v>
      </c>
      <c r="BB1879" s="306"/>
      <c r="BC1879" s="306"/>
      <c r="BD1879" s="200" t="s">
        <v>1982</v>
      </c>
      <c r="BE1879" s="238" t="s">
        <v>597</v>
      </c>
      <c r="BF1879" s="225">
        <v>2017</v>
      </c>
      <c r="BG1879" s="19" t="s">
        <v>97</v>
      </c>
      <c r="BH1879" s="209"/>
      <c r="BI1879" s="17"/>
      <c r="BJ1879" s="184"/>
      <c r="BK1879" s="19"/>
      <c r="BL1879" s="20"/>
      <c r="BM1879" s="20"/>
      <c r="BN1879" s="20"/>
      <c r="BO1879" s="20"/>
      <c r="BP1879" s="20"/>
      <c r="BQ1879" s="20"/>
      <c r="BR1879" s="20"/>
      <c r="BS1879" s="20"/>
      <c r="BT1879" s="20"/>
      <c r="BU1879" s="20"/>
      <c r="BV1879" s="20"/>
    </row>
    <row r="1880" spans="1:74" s="716" customFormat="1" ht="48" x14ac:dyDescent="0.2">
      <c r="A1880" s="194" t="s">
        <v>598</v>
      </c>
      <c r="B1880" s="243" t="s">
        <v>599</v>
      </c>
      <c r="C1880" s="243"/>
      <c r="D1880" s="203">
        <v>0.2</v>
      </c>
      <c r="E1880" s="198"/>
      <c r="F1880" s="198"/>
      <c r="G1880" s="231"/>
      <c r="H1880" s="231">
        <v>0.2</v>
      </c>
      <c r="I1880" s="231"/>
      <c r="J1880" s="231"/>
      <c r="L1880" s="198"/>
      <c r="M1880" s="198"/>
      <c r="Q1880" s="197"/>
      <c r="R1880" s="197"/>
      <c r="S1880" s="197"/>
      <c r="T1880" s="197"/>
      <c r="U1880" s="197"/>
      <c r="V1880" s="231"/>
      <c r="W1880" s="231"/>
      <c r="X1880" s="231"/>
      <c r="Y1880" s="231"/>
      <c r="Z1880" s="231"/>
      <c r="AB1880" s="231"/>
      <c r="AC1880" s="231"/>
      <c r="AD1880" s="231"/>
      <c r="AE1880" s="231"/>
      <c r="AF1880" s="231"/>
      <c r="AG1880" s="231"/>
      <c r="AH1880" s="231"/>
      <c r="AI1880" s="231"/>
      <c r="AJ1880" s="231"/>
      <c r="AK1880" s="231"/>
      <c r="AL1880" s="231"/>
      <c r="AM1880" s="231"/>
      <c r="AN1880" s="231"/>
      <c r="AO1880" s="197"/>
      <c r="AP1880" s="231"/>
      <c r="AQ1880" s="231"/>
      <c r="AR1880" s="231"/>
      <c r="AS1880" s="231"/>
      <c r="AT1880" s="231"/>
      <c r="AU1880" s="231"/>
      <c r="AV1880" s="231"/>
      <c r="AW1880" s="231"/>
      <c r="AX1880" s="231"/>
      <c r="AY1880" s="231"/>
      <c r="AZ1880" s="231"/>
      <c r="BA1880" s="198"/>
      <c r="BB1880" s="306"/>
      <c r="BC1880" s="306"/>
      <c r="BD1880" s="200" t="s">
        <v>1982</v>
      </c>
      <c r="BE1880" s="238"/>
      <c r="BF1880" s="225">
        <v>2017</v>
      </c>
      <c r="BG1880" s="19" t="s">
        <v>97</v>
      </c>
      <c r="BH1880" s="209"/>
      <c r="BI1880" s="17"/>
      <c r="BJ1880" s="184"/>
      <c r="BK1880" s="19"/>
      <c r="BL1880" s="20"/>
      <c r="BM1880" s="20"/>
      <c r="BN1880" s="20"/>
      <c r="BO1880" s="20"/>
      <c r="BP1880" s="20"/>
      <c r="BQ1880" s="20"/>
      <c r="BR1880" s="20"/>
      <c r="BS1880" s="20"/>
      <c r="BT1880" s="20"/>
      <c r="BU1880" s="20"/>
      <c r="BV1880" s="20"/>
    </row>
    <row r="1881" spans="1:74" s="716" customFormat="1" x14ac:dyDescent="0.2">
      <c r="A1881" s="194" t="s">
        <v>600</v>
      </c>
      <c r="B1881" s="223" t="s">
        <v>601</v>
      </c>
      <c r="C1881" s="223"/>
      <c r="D1881" s="203">
        <v>0.2</v>
      </c>
      <c r="E1881" s="198">
        <v>0.2</v>
      </c>
      <c r="F1881" s="198"/>
      <c r="G1881" s="231"/>
      <c r="H1881" s="231"/>
      <c r="I1881" s="231"/>
      <c r="J1881" s="231"/>
      <c r="L1881" s="198"/>
      <c r="M1881" s="198"/>
      <c r="Q1881" s="197"/>
      <c r="R1881" s="197"/>
      <c r="S1881" s="197"/>
      <c r="T1881" s="197"/>
      <c r="U1881" s="197"/>
      <c r="V1881" s="231"/>
      <c r="W1881" s="231"/>
      <c r="X1881" s="231"/>
      <c r="Y1881" s="231"/>
      <c r="Z1881" s="231"/>
      <c r="AB1881" s="231"/>
      <c r="AC1881" s="231"/>
      <c r="AD1881" s="231"/>
      <c r="AE1881" s="231"/>
      <c r="AF1881" s="231"/>
      <c r="AG1881" s="231"/>
      <c r="AH1881" s="231"/>
      <c r="AI1881" s="231"/>
      <c r="AJ1881" s="231"/>
      <c r="AK1881" s="231"/>
      <c r="AL1881" s="231"/>
      <c r="AM1881" s="231"/>
      <c r="AN1881" s="231"/>
      <c r="AO1881" s="197"/>
      <c r="AP1881" s="231"/>
      <c r="AQ1881" s="231"/>
      <c r="AR1881" s="231"/>
      <c r="AS1881" s="231"/>
      <c r="AT1881" s="231"/>
      <c r="AU1881" s="231"/>
      <c r="AV1881" s="231"/>
      <c r="AW1881" s="231"/>
      <c r="AX1881" s="231"/>
      <c r="AY1881" s="231"/>
      <c r="AZ1881" s="231"/>
      <c r="BA1881" s="198"/>
      <c r="BB1881" s="306"/>
      <c r="BC1881" s="306"/>
      <c r="BD1881" s="200" t="s">
        <v>1989</v>
      </c>
      <c r="BE1881" s="224"/>
      <c r="BF1881" s="225">
        <v>2017</v>
      </c>
      <c r="BG1881" s="19" t="s">
        <v>97</v>
      </c>
      <c r="BH1881" s="209"/>
      <c r="BI1881" s="17"/>
      <c r="BJ1881" s="184"/>
      <c r="BK1881" s="19"/>
      <c r="BL1881" s="20"/>
      <c r="BM1881" s="20"/>
      <c r="BN1881" s="20"/>
      <c r="BO1881" s="20"/>
      <c r="BP1881" s="20"/>
      <c r="BQ1881" s="20"/>
      <c r="BR1881" s="20"/>
      <c r="BS1881" s="20"/>
      <c r="BT1881" s="20"/>
      <c r="BU1881" s="20"/>
      <c r="BV1881" s="20"/>
    </row>
    <row r="1882" spans="1:74" s="716" customFormat="1" x14ac:dyDescent="0.2">
      <c r="A1882" s="194" t="s">
        <v>602</v>
      </c>
      <c r="B1882" s="223" t="s">
        <v>603</v>
      </c>
      <c r="C1882" s="223"/>
      <c r="D1882" s="203">
        <v>0.1</v>
      </c>
      <c r="E1882" s="198"/>
      <c r="F1882" s="198"/>
      <c r="G1882" s="231"/>
      <c r="H1882" s="231"/>
      <c r="I1882" s="231"/>
      <c r="J1882" s="231"/>
      <c r="L1882" s="198">
        <v>0.03</v>
      </c>
      <c r="M1882" s="198"/>
      <c r="Q1882" s="197"/>
      <c r="R1882" s="197"/>
      <c r="S1882" s="197"/>
      <c r="T1882" s="197"/>
      <c r="U1882" s="197"/>
      <c r="V1882" s="231"/>
      <c r="W1882" s="231"/>
      <c r="X1882" s="231">
        <v>7.0000000000000007E-2</v>
      </c>
      <c r="Y1882" s="231">
        <v>7.0000000000000007E-2</v>
      </c>
      <c r="Z1882" s="231"/>
      <c r="AB1882" s="231"/>
      <c r="AC1882" s="231"/>
      <c r="AD1882" s="231"/>
      <c r="AE1882" s="231"/>
      <c r="AF1882" s="231"/>
      <c r="AG1882" s="231"/>
      <c r="AH1882" s="231"/>
      <c r="AI1882" s="231"/>
      <c r="AJ1882" s="231"/>
      <c r="AK1882" s="231"/>
      <c r="AL1882" s="231"/>
      <c r="AM1882" s="231"/>
      <c r="AN1882" s="231"/>
      <c r="AO1882" s="197"/>
      <c r="AP1882" s="231"/>
      <c r="AQ1882" s="231"/>
      <c r="AR1882" s="231"/>
      <c r="AS1882" s="231"/>
      <c r="AT1882" s="231"/>
      <c r="AU1882" s="231"/>
      <c r="AV1882" s="231"/>
      <c r="AW1882" s="231"/>
      <c r="AX1882" s="231"/>
      <c r="AY1882" s="231"/>
      <c r="AZ1882" s="231"/>
      <c r="BA1882" s="198"/>
      <c r="BB1882" s="306"/>
      <c r="BC1882" s="306"/>
      <c r="BD1882" s="200" t="s">
        <v>1978</v>
      </c>
      <c r="BE1882" s="201" t="s">
        <v>604</v>
      </c>
      <c r="BF1882" s="225">
        <v>2017</v>
      </c>
      <c r="BG1882" s="19" t="s">
        <v>97</v>
      </c>
      <c r="BH1882" s="209"/>
      <c r="BI1882" s="17"/>
      <c r="BJ1882" s="184"/>
      <c r="BK1882" s="19"/>
      <c r="BL1882" s="20"/>
      <c r="BM1882" s="20"/>
      <c r="BN1882" s="20"/>
      <c r="BO1882" s="20"/>
      <c r="BP1882" s="20"/>
      <c r="BQ1882" s="20"/>
      <c r="BR1882" s="20"/>
      <c r="BS1882" s="20"/>
      <c r="BT1882" s="20"/>
      <c r="BU1882" s="20"/>
      <c r="BV1882" s="20"/>
    </row>
    <row r="1883" spans="1:74" s="716" customFormat="1" ht="48" x14ac:dyDescent="0.2">
      <c r="A1883" s="194" t="s">
        <v>605</v>
      </c>
      <c r="B1883" s="223" t="s">
        <v>606</v>
      </c>
      <c r="C1883" s="223"/>
      <c r="D1883" s="196">
        <v>0.5</v>
      </c>
      <c r="E1883" s="231"/>
      <c r="F1883" s="231"/>
      <c r="G1883" s="231"/>
      <c r="H1883" s="231"/>
      <c r="I1883" s="231"/>
      <c r="J1883" s="231"/>
      <c r="L1883" s="231">
        <v>0.5</v>
      </c>
      <c r="M1883" s="231"/>
      <c r="Q1883" s="197"/>
      <c r="R1883" s="197"/>
      <c r="S1883" s="197"/>
      <c r="T1883" s="197"/>
      <c r="U1883" s="197"/>
      <c r="V1883" s="231"/>
      <c r="W1883" s="231"/>
      <c r="X1883" s="231"/>
      <c r="Y1883" s="231"/>
      <c r="Z1883" s="231"/>
      <c r="AB1883" s="231"/>
      <c r="AC1883" s="231"/>
      <c r="AD1883" s="231"/>
      <c r="AE1883" s="231"/>
      <c r="AF1883" s="231"/>
      <c r="AG1883" s="231"/>
      <c r="AH1883" s="231"/>
      <c r="AI1883" s="231"/>
      <c r="AJ1883" s="231"/>
      <c r="AK1883" s="231"/>
      <c r="AL1883" s="231"/>
      <c r="AM1883" s="231"/>
      <c r="AN1883" s="231"/>
      <c r="AO1883" s="197"/>
      <c r="AP1883" s="231"/>
      <c r="AQ1883" s="231"/>
      <c r="AR1883" s="231"/>
      <c r="AS1883" s="231"/>
      <c r="AT1883" s="231"/>
      <c r="AU1883" s="231"/>
      <c r="AV1883" s="231"/>
      <c r="AW1883" s="231"/>
      <c r="AX1883" s="231"/>
      <c r="AY1883" s="231"/>
      <c r="AZ1883" s="231"/>
      <c r="BA1883" s="231"/>
      <c r="BB1883" s="310"/>
      <c r="BC1883" s="310"/>
      <c r="BD1883" s="200" t="s">
        <v>568</v>
      </c>
      <c r="BE1883" s="238" t="s">
        <v>607</v>
      </c>
      <c r="BF1883" s="225">
        <v>2017</v>
      </c>
      <c r="BG1883" s="19" t="s">
        <v>97</v>
      </c>
      <c r="BH1883" s="209"/>
      <c r="BI1883" s="17"/>
      <c r="BJ1883" s="184"/>
      <c r="BK1883" s="19"/>
      <c r="BL1883" s="20"/>
      <c r="BM1883" s="20"/>
      <c r="BN1883" s="20"/>
      <c r="BO1883" s="20"/>
      <c r="BP1883" s="20"/>
      <c r="BQ1883" s="20"/>
      <c r="BR1883" s="20"/>
      <c r="BS1883" s="20"/>
      <c r="BT1883" s="20"/>
      <c r="BU1883" s="20"/>
      <c r="BV1883" s="20"/>
    </row>
    <row r="1884" spans="1:74" s="717" customFormat="1" x14ac:dyDescent="0.2">
      <c r="A1884" s="213" t="s">
        <v>608</v>
      </c>
      <c r="B1884" s="271" t="s">
        <v>609</v>
      </c>
      <c r="C1884" s="271"/>
      <c r="D1884" s="236">
        <f>SUM(D1885:D1892)</f>
        <v>16.32</v>
      </c>
      <c r="E1884" s="236">
        <f>SUM(E1885:E1892)</f>
        <v>0</v>
      </c>
      <c r="F1884" s="236"/>
      <c r="G1884" s="236">
        <f>SUM(G1885:G1892)</f>
        <v>0</v>
      </c>
      <c r="H1884" s="236">
        <f>SUM(H1885:H1892)</f>
        <v>2.95</v>
      </c>
      <c r="I1884" s="236">
        <f>SUM(I1885:I1892)</f>
        <v>0.3</v>
      </c>
      <c r="J1884" s="236">
        <f>SUM(J1885:J1892)</f>
        <v>0</v>
      </c>
      <c r="L1884" s="236">
        <f>SUM(L1885:L1892)</f>
        <v>12.87</v>
      </c>
      <c r="M1884" s="236">
        <f>SUM(M1885:M1892)</f>
        <v>0</v>
      </c>
      <c r="Q1884" s="236"/>
      <c r="R1884" s="236"/>
      <c r="S1884" s="236"/>
      <c r="T1884" s="236"/>
      <c r="U1884" s="236"/>
      <c r="V1884" s="236">
        <f>SUM(V1885:V1892)</f>
        <v>0</v>
      </c>
      <c r="W1884" s="236"/>
      <c r="X1884" s="236">
        <f>SUM(X1885:X1892)</f>
        <v>0</v>
      </c>
      <c r="Y1884" s="236">
        <f>SUM(Y1885:Y1892)</f>
        <v>0</v>
      </c>
      <c r="Z1884" s="236">
        <f>SUM(Z1885:Z1892)</f>
        <v>0</v>
      </c>
      <c r="AB1884" s="236">
        <f>SUM(AB1885:AB1892)</f>
        <v>0</v>
      </c>
      <c r="AC1884" s="236">
        <f>SUM(AC1885:AC1892)</f>
        <v>0</v>
      </c>
      <c r="AD1884" s="236">
        <f>SUM(AD1885:AD1892)</f>
        <v>0</v>
      </c>
      <c r="AE1884" s="236">
        <f>SUM(AE1885:AE1892)</f>
        <v>0</v>
      </c>
      <c r="AF1884" s="236">
        <f>SUM(AF1885:AF1892)</f>
        <v>0</v>
      </c>
      <c r="AG1884" s="236"/>
      <c r="AH1884" s="236"/>
      <c r="AI1884" s="236"/>
      <c r="AJ1884" s="236"/>
      <c r="AK1884" s="236"/>
      <c r="AL1884" s="236"/>
      <c r="AM1884" s="236">
        <f>SUM(AM1885:AM1892)</f>
        <v>0</v>
      </c>
      <c r="AN1884" s="236">
        <f>SUM(AN1885:AN1892)</f>
        <v>0</v>
      </c>
      <c r="AO1884" s="236">
        <f>SUM(AO1885:AO1892)</f>
        <v>0</v>
      </c>
      <c r="AP1884" s="236"/>
      <c r="AQ1884" s="236"/>
      <c r="AR1884" s="236"/>
      <c r="AS1884" s="236">
        <f>SUM(AS1885:AS1892)</f>
        <v>0</v>
      </c>
      <c r="AT1884" s="236"/>
      <c r="AU1884" s="236">
        <f>SUM(AU1885:AU1892)</f>
        <v>0</v>
      </c>
      <c r="AV1884" s="236"/>
      <c r="AW1884" s="236"/>
      <c r="AX1884" s="236">
        <f>SUM(AX1885:AX1892)</f>
        <v>0</v>
      </c>
      <c r="AY1884" s="236">
        <f>SUM(AY1885:AY1892)</f>
        <v>0</v>
      </c>
      <c r="AZ1884" s="236"/>
      <c r="BA1884" s="236">
        <f>SUM(BA1885:BA1892)</f>
        <v>0.2</v>
      </c>
      <c r="BB1884" s="307"/>
      <c r="BC1884" s="307"/>
      <c r="BD1884" s="200"/>
      <c r="BE1884" s="262"/>
      <c r="BF1884" s="182"/>
      <c r="BG1884" s="219" t="s">
        <v>139</v>
      </c>
      <c r="BH1884" s="220"/>
      <c r="BI1884" s="219"/>
      <c r="BJ1884" s="220"/>
      <c r="BK1884" s="219"/>
      <c r="BL1884" s="263"/>
      <c r="BM1884" s="263"/>
      <c r="BN1884" s="263"/>
      <c r="BO1884" s="263"/>
      <c r="BP1884" s="263"/>
      <c r="BQ1884" s="263"/>
      <c r="BR1884" s="263"/>
      <c r="BS1884" s="263"/>
      <c r="BT1884" s="263"/>
      <c r="BU1884" s="263"/>
      <c r="BV1884" s="263"/>
    </row>
    <row r="1885" spans="1:74" s="716" customFormat="1" x14ac:dyDescent="0.2">
      <c r="A1885" s="194" t="s">
        <v>610</v>
      </c>
      <c r="B1885" s="195" t="s">
        <v>611</v>
      </c>
      <c r="C1885" s="195"/>
      <c r="D1885" s="196">
        <f t="shared" ref="D1885:D1890" si="40">SUM(E1885:X1885,AU1885:BA1885)</f>
        <v>0.85</v>
      </c>
      <c r="E1885" s="231"/>
      <c r="F1885" s="231"/>
      <c r="G1885" s="231"/>
      <c r="H1885" s="231">
        <v>0.85</v>
      </c>
      <c r="I1885" s="231"/>
      <c r="J1885" s="231"/>
      <c r="L1885" s="231"/>
      <c r="M1885" s="231"/>
      <c r="Q1885" s="231"/>
      <c r="R1885" s="231"/>
      <c r="S1885" s="231"/>
      <c r="T1885" s="231"/>
      <c r="U1885" s="231"/>
      <c r="V1885" s="231"/>
      <c r="W1885" s="231"/>
      <c r="X1885" s="231"/>
      <c r="Y1885" s="231"/>
      <c r="Z1885" s="231"/>
      <c r="AB1885" s="231"/>
      <c r="AC1885" s="231"/>
      <c r="AD1885" s="231"/>
      <c r="AE1885" s="231"/>
      <c r="AF1885" s="231"/>
      <c r="AG1885" s="231"/>
      <c r="AH1885" s="231"/>
      <c r="AI1885" s="231"/>
      <c r="AJ1885" s="231"/>
      <c r="AK1885" s="231"/>
      <c r="AL1885" s="231"/>
      <c r="AM1885" s="231"/>
      <c r="AN1885" s="231"/>
      <c r="AO1885" s="231"/>
      <c r="AP1885" s="231"/>
      <c r="AQ1885" s="231"/>
      <c r="AR1885" s="231"/>
      <c r="AS1885" s="231"/>
      <c r="AT1885" s="231"/>
      <c r="AU1885" s="231"/>
      <c r="AV1885" s="231"/>
      <c r="AW1885" s="231"/>
      <c r="AX1885" s="231"/>
      <c r="AY1885" s="231"/>
      <c r="AZ1885" s="231"/>
      <c r="BA1885" s="231"/>
      <c r="BB1885" s="310"/>
      <c r="BC1885" s="310"/>
      <c r="BD1885" s="200" t="s">
        <v>2111</v>
      </c>
      <c r="BE1885" s="201" t="s">
        <v>612</v>
      </c>
      <c r="BF1885" s="206">
        <v>2017</v>
      </c>
      <c r="BG1885" s="19" t="s">
        <v>139</v>
      </c>
      <c r="BH1885" s="184" t="s">
        <v>1984</v>
      </c>
      <c r="BI1885" s="19" t="s">
        <v>613</v>
      </c>
      <c r="BJ1885" s="184"/>
      <c r="BK1885" s="19"/>
      <c r="BL1885" s="20"/>
      <c r="BM1885" s="20"/>
      <c r="BN1885" s="20"/>
      <c r="BO1885" s="20"/>
      <c r="BP1885" s="20"/>
      <c r="BQ1885" s="20"/>
      <c r="BR1885" s="20"/>
      <c r="BS1885" s="20"/>
      <c r="BT1885" s="20"/>
      <c r="BU1885" s="20"/>
      <c r="BV1885" s="20"/>
    </row>
    <row r="1886" spans="1:74" s="716" customFormat="1" x14ac:dyDescent="0.2">
      <c r="A1886" s="194" t="s">
        <v>614</v>
      </c>
      <c r="B1886" s="237" t="s">
        <v>615</v>
      </c>
      <c r="C1886" s="237"/>
      <c r="D1886" s="196">
        <f t="shared" si="40"/>
        <v>0.89999999999999991</v>
      </c>
      <c r="E1886" s="231"/>
      <c r="F1886" s="231"/>
      <c r="G1886" s="231"/>
      <c r="H1886" s="231">
        <v>0.6</v>
      </c>
      <c r="I1886" s="231">
        <v>0.3</v>
      </c>
      <c r="J1886" s="231"/>
      <c r="L1886" s="231"/>
      <c r="M1886" s="231"/>
      <c r="Q1886" s="231"/>
      <c r="R1886" s="231"/>
      <c r="S1886" s="231"/>
      <c r="T1886" s="231"/>
      <c r="U1886" s="231"/>
      <c r="V1886" s="231"/>
      <c r="W1886" s="231"/>
      <c r="X1886" s="231"/>
      <c r="Y1886" s="231"/>
      <c r="Z1886" s="231"/>
      <c r="AB1886" s="231"/>
      <c r="AC1886" s="231"/>
      <c r="AD1886" s="231"/>
      <c r="AE1886" s="231"/>
      <c r="AF1886" s="231"/>
      <c r="AG1886" s="231"/>
      <c r="AH1886" s="231"/>
      <c r="AI1886" s="231"/>
      <c r="AJ1886" s="231"/>
      <c r="AK1886" s="231"/>
      <c r="AL1886" s="231"/>
      <c r="AM1886" s="231"/>
      <c r="AN1886" s="231"/>
      <c r="AO1886" s="231"/>
      <c r="AP1886" s="231"/>
      <c r="AQ1886" s="231"/>
      <c r="AR1886" s="231"/>
      <c r="AS1886" s="231"/>
      <c r="AT1886" s="231"/>
      <c r="AU1886" s="231"/>
      <c r="AV1886" s="231"/>
      <c r="AW1886" s="231"/>
      <c r="AX1886" s="231"/>
      <c r="AY1886" s="231"/>
      <c r="AZ1886" s="231"/>
      <c r="BA1886" s="231"/>
      <c r="BB1886" s="310"/>
      <c r="BC1886" s="310"/>
      <c r="BD1886" s="200" t="s">
        <v>2111</v>
      </c>
      <c r="BE1886" s="232" t="s">
        <v>616</v>
      </c>
      <c r="BF1886" s="206">
        <v>2017</v>
      </c>
      <c r="BG1886" s="19" t="s">
        <v>139</v>
      </c>
      <c r="BH1886" s="184"/>
      <c r="BI1886" s="19"/>
      <c r="BJ1886" s="184"/>
      <c r="BK1886" s="19"/>
      <c r="BL1886" s="20"/>
      <c r="BM1886" s="20"/>
      <c r="BN1886" s="20"/>
      <c r="BO1886" s="20"/>
      <c r="BP1886" s="20"/>
      <c r="BQ1886" s="20"/>
      <c r="BR1886" s="20"/>
      <c r="BS1886" s="20"/>
      <c r="BT1886" s="20"/>
      <c r="BU1886" s="20"/>
      <c r="BV1886" s="20"/>
    </row>
    <row r="1887" spans="1:74" s="716" customFormat="1" x14ac:dyDescent="0.2">
      <c r="A1887" s="194" t="s">
        <v>617</v>
      </c>
      <c r="B1887" s="195" t="s">
        <v>618</v>
      </c>
      <c r="C1887" s="195"/>
      <c r="D1887" s="196">
        <f t="shared" si="40"/>
        <v>0.7</v>
      </c>
      <c r="E1887" s="231"/>
      <c r="F1887" s="231"/>
      <c r="G1887" s="231"/>
      <c r="H1887" s="231">
        <v>0.5</v>
      </c>
      <c r="I1887" s="198"/>
      <c r="J1887" s="231"/>
      <c r="L1887" s="198"/>
      <c r="M1887" s="231"/>
      <c r="Q1887" s="231"/>
      <c r="R1887" s="231"/>
      <c r="S1887" s="231"/>
      <c r="T1887" s="231"/>
      <c r="U1887" s="231"/>
      <c r="V1887" s="231"/>
      <c r="W1887" s="231"/>
      <c r="X1887" s="231"/>
      <c r="Y1887" s="231"/>
      <c r="Z1887" s="231"/>
      <c r="AB1887" s="231"/>
      <c r="AC1887" s="231"/>
      <c r="AD1887" s="231"/>
      <c r="AE1887" s="231"/>
      <c r="AF1887" s="231"/>
      <c r="AG1887" s="231"/>
      <c r="AH1887" s="231"/>
      <c r="AI1887" s="231"/>
      <c r="AJ1887" s="231"/>
      <c r="AK1887" s="231"/>
      <c r="AL1887" s="231"/>
      <c r="AM1887" s="231"/>
      <c r="AN1887" s="231"/>
      <c r="AO1887" s="231"/>
      <c r="AP1887" s="231"/>
      <c r="AQ1887" s="231"/>
      <c r="AR1887" s="231"/>
      <c r="AS1887" s="231"/>
      <c r="AT1887" s="231"/>
      <c r="AU1887" s="231"/>
      <c r="AV1887" s="231"/>
      <c r="AW1887" s="231"/>
      <c r="AX1887" s="231"/>
      <c r="AY1887" s="231"/>
      <c r="AZ1887" s="231"/>
      <c r="BA1887" s="231">
        <v>0.2</v>
      </c>
      <c r="BB1887" s="310"/>
      <c r="BC1887" s="310"/>
      <c r="BD1887" s="200" t="s">
        <v>2024</v>
      </c>
      <c r="BE1887" s="201" t="s">
        <v>619</v>
      </c>
      <c r="BF1887" s="206">
        <v>2017</v>
      </c>
      <c r="BG1887" s="19" t="s">
        <v>139</v>
      </c>
      <c r="BH1887" s="184"/>
      <c r="BI1887" s="19"/>
      <c r="BJ1887" s="184"/>
      <c r="BK1887" s="19"/>
      <c r="BL1887" s="20"/>
      <c r="BM1887" s="20"/>
      <c r="BN1887" s="20"/>
      <c r="BO1887" s="20"/>
      <c r="BP1887" s="20"/>
      <c r="BQ1887" s="20"/>
      <c r="BR1887" s="20"/>
      <c r="BS1887" s="20"/>
      <c r="BT1887" s="20"/>
      <c r="BU1887" s="20"/>
      <c r="BV1887" s="20"/>
    </row>
    <row r="1888" spans="1:74" s="716" customFormat="1" ht="32" x14ac:dyDescent="0.2">
      <c r="A1888" s="194" t="s">
        <v>620</v>
      </c>
      <c r="B1888" s="195" t="s">
        <v>621</v>
      </c>
      <c r="C1888" s="195"/>
      <c r="D1888" s="196">
        <f t="shared" si="40"/>
        <v>2</v>
      </c>
      <c r="E1888" s="231"/>
      <c r="F1888" s="231"/>
      <c r="G1888" s="231"/>
      <c r="H1888" s="231"/>
      <c r="I1888" s="231"/>
      <c r="J1888" s="231"/>
      <c r="L1888" s="231">
        <v>2</v>
      </c>
      <c r="M1888" s="231"/>
      <c r="Q1888" s="197"/>
      <c r="R1888" s="197"/>
      <c r="S1888" s="197"/>
      <c r="T1888" s="197"/>
      <c r="U1888" s="197"/>
      <c r="V1888" s="231"/>
      <c r="W1888" s="231"/>
      <c r="X1888" s="231"/>
      <c r="Y1888" s="231"/>
      <c r="Z1888" s="231"/>
      <c r="AB1888" s="231"/>
      <c r="AC1888" s="231"/>
      <c r="AD1888" s="231"/>
      <c r="AE1888" s="231"/>
      <c r="AF1888" s="231"/>
      <c r="AG1888" s="231"/>
      <c r="AH1888" s="231"/>
      <c r="AI1888" s="231"/>
      <c r="AJ1888" s="231"/>
      <c r="AK1888" s="231"/>
      <c r="AL1888" s="231"/>
      <c r="AM1888" s="231"/>
      <c r="AN1888" s="231"/>
      <c r="AO1888" s="197"/>
      <c r="AP1888" s="231"/>
      <c r="AQ1888" s="231"/>
      <c r="AR1888" s="231"/>
      <c r="AS1888" s="231"/>
      <c r="AT1888" s="231"/>
      <c r="AU1888" s="231"/>
      <c r="AV1888" s="231"/>
      <c r="AW1888" s="231"/>
      <c r="AX1888" s="231"/>
      <c r="AY1888" s="231"/>
      <c r="AZ1888" s="231"/>
      <c r="BA1888" s="231"/>
      <c r="BB1888" s="310"/>
      <c r="BC1888" s="310"/>
      <c r="BD1888" s="200" t="s">
        <v>2086</v>
      </c>
      <c r="BE1888" s="232" t="s">
        <v>622</v>
      </c>
      <c r="BF1888" s="206">
        <v>2017</v>
      </c>
      <c r="BG1888" s="19" t="s">
        <v>139</v>
      </c>
      <c r="BH1888" s="184"/>
      <c r="BI1888" s="17" t="s">
        <v>623</v>
      </c>
      <c r="BJ1888" s="184"/>
      <c r="BK1888" s="19"/>
      <c r="BL1888" s="20"/>
      <c r="BM1888" s="20"/>
      <c r="BN1888" s="20"/>
      <c r="BO1888" s="20"/>
      <c r="BP1888" s="20"/>
      <c r="BQ1888" s="20"/>
      <c r="BR1888" s="20"/>
      <c r="BS1888" s="20"/>
      <c r="BT1888" s="20"/>
      <c r="BU1888" s="20"/>
      <c r="BV1888" s="20"/>
    </row>
    <row r="1889" spans="1:74" s="716" customFormat="1" ht="32" x14ac:dyDescent="0.2">
      <c r="A1889" s="194" t="s">
        <v>624</v>
      </c>
      <c r="B1889" s="195" t="s">
        <v>625</v>
      </c>
      <c r="C1889" s="195"/>
      <c r="D1889" s="196">
        <f t="shared" si="40"/>
        <v>0.69</v>
      </c>
      <c r="E1889" s="198"/>
      <c r="F1889" s="198"/>
      <c r="G1889" s="197"/>
      <c r="H1889" s="198"/>
      <c r="I1889" s="198"/>
      <c r="J1889" s="276"/>
      <c r="L1889" s="198">
        <v>0.69</v>
      </c>
      <c r="M1889" s="276"/>
      <c r="Q1889" s="199"/>
      <c r="R1889" s="199"/>
      <c r="S1889" s="199"/>
      <c r="T1889" s="199"/>
      <c r="U1889" s="199"/>
      <c r="V1889" s="276"/>
      <c r="W1889" s="276"/>
      <c r="X1889" s="231"/>
      <c r="Y1889" s="276"/>
      <c r="Z1889" s="276"/>
      <c r="AB1889" s="276"/>
      <c r="AC1889" s="276"/>
      <c r="AD1889" s="276"/>
      <c r="AE1889" s="276"/>
      <c r="AF1889" s="276"/>
      <c r="AG1889" s="276"/>
      <c r="AH1889" s="276"/>
      <c r="AI1889" s="276"/>
      <c r="AJ1889" s="276"/>
      <c r="AK1889" s="276"/>
      <c r="AL1889" s="276"/>
      <c r="AM1889" s="276"/>
      <c r="AN1889" s="276"/>
      <c r="AO1889" s="199"/>
      <c r="AP1889" s="276"/>
      <c r="AQ1889" s="276"/>
      <c r="AR1889" s="276"/>
      <c r="AS1889" s="276"/>
      <c r="AT1889" s="276"/>
      <c r="AU1889" s="276"/>
      <c r="AV1889" s="276"/>
      <c r="AW1889" s="276"/>
      <c r="AX1889" s="276"/>
      <c r="AY1889" s="276"/>
      <c r="AZ1889" s="276"/>
      <c r="BA1889" s="198"/>
      <c r="BB1889" s="306"/>
      <c r="BC1889" s="306"/>
      <c r="BD1889" s="200" t="s">
        <v>2126</v>
      </c>
      <c r="BE1889" s="224"/>
      <c r="BF1889" s="202">
        <v>2017</v>
      </c>
      <c r="BG1889" s="19" t="s">
        <v>139</v>
      </c>
      <c r="BH1889" s="209"/>
      <c r="BI1889" s="17"/>
      <c r="BJ1889" s="209"/>
      <c r="BK1889" s="19"/>
      <c r="BL1889" s="18"/>
      <c r="BM1889" s="18"/>
      <c r="BN1889" s="18"/>
      <c r="BO1889" s="18"/>
      <c r="BP1889" s="18"/>
      <c r="BQ1889" s="18"/>
      <c r="BR1889" s="18"/>
      <c r="BS1889" s="18"/>
      <c r="BT1889" s="18"/>
      <c r="BU1889" s="18"/>
      <c r="BV1889" s="18"/>
    </row>
    <row r="1890" spans="1:74" s="716" customFormat="1" x14ac:dyDescent="0.2">
      <c r="A1890" s="194" t="s">
        <v>626</v>
      </c>
      <c r="B1890" s="195" t="s">
        <v>627</v>
      </c>
      <c r="C1890" s="195"/>
      <c r="D1890" s="196">
        <f t="shared" si="40"/>
        <v>5</v>
      </c>
      <c r="E1890" s="197"/>
      <c r="F1890" s="197"/>
      <c r="G1890" s="197"/>
      <c r="H1890" s="197"/>
      <c r="I1890" s="231"/>
      <c r="J1890" s="276"/>
      <c r="L1890" s="231">
        <v>5</v>
      </c>
      <c r="M1890" s="276"/>
      <c r="Q1890" s="199"/>
      <c r="R1890" s="199"/>
      <c r="S1890" s="199"/>
      <c r="T1890" s="199"/>
      <c r="U1890" s="199"/>
      <c r="V1890" s="276"/>
      <c r="W1890" s="276"/>
      <c r="X1890" s="231"/>
      <c r="Y1890" s="276"/>
      <c r="Z1890" s="276"/>
      <c r="AB1890" s="276"/>
      <c r="AC1890" s="276"/>
      <c r="AD1890" s="276"/>
      <c r="AE1890" s="276"/>
      <c r="AF1890" s="276"/>
      <c r="AG1890" s="276"/>
      <c r="AH1890" s="276"/>
      <c r="AI1890" s="276"/>
      <c r="AJ1890" s="276"/>
      <c r="AK1890" s="276"/>
      <c r="AL1890" s="276"/>
      <c r="AM1890" s="276"/>
      <c r="AN1890" s="276"/>
      <c r="AO1890" s="199"/>
      <c r="AP1890" s="276"/>
      <c r="AQ1890" s="276"/>
      <c r="AR1890" s="276"/>
      <c r="AS1890" s="276"/>
      <c r="AT1890" s="276"/>
      <c r="AU1890" s="276"/>
      <c r="AV1890" s="276"/>
      <c r="AW1890" s="276"/>
      <c r="AX1890" s="276"/>
      <c r="AY1890" s="276"/>
      <c r="AZ1890" s="276"/>
      <c r="BA1890" s="198"/>
      <c r="BB1890" s="306"/>
      <c r="BC1890" s="306"/>
      <c r="BD1890" s="200" t="s">
        <v>560</v>
      </c>
      <c r="BE1890" s="224" t="s">
        <v>628</v>
      </c>
      <c r="BF1890" s="202">
        <v>2017</v>
      </c>
      <c r="BG1890" s="19" t="s">
        <v>139</v>
      </c>
      <c r="BH1890" s="209"/>
      <c r="BI1890" s="17"/>
      <c r="BJ1890" s="209"/>
      <c r="BK1890" s="19"/>
      <c r="BL1890" s="18"/>
      <c r="BM1890" s="18"/>
      <c r="BN1890" s="18"/>
      <c r="BO1890" s="18"/>
      <c r="BP1890" s="18"/>
      <c r="BQ1890" s="18"/>
      <c r="BR1890" s="18"/>
      <c r="BS1890" s="18"/>
      <c r="BT1890" s="18"/>
      <c r="BU1890" s="18"/>
      <c r="BV1890" s="18"/>
    </row>
    <row r="1891" spans="1:74" s="716" customFormat="1" ht="48" x14ac:dyDescent="0.2">
      <c r="A1891" s="194" t="s">
        <v>629</v>
      </c>
      <c r="B1891" s="195" t="s">
        <v>630</v>
      </c>
      <c r="C1891" s="195"/>
      <c r="D1891" s="196">
        <v>6</v>
      </c>
      <c r="E1891" s="197"/>
      <c r="F1891" s="197"/>
      <c r="G1891" s="197"/>
      <c r="H1891" s="197">
        <v>1</v>
      </c>
      <c r="I1891" s="231"/>
      <c r="J1891" s="276"/>
      <c r="L1891" s="231">
        <v>5</v>
      </c>
      <c r="M1891" s="276"/>
      <c r="Q1891" s="199"/>
      <c r="R1891" s="199"/>
      <c r="S1891" s="199"/>
      <c r="T1891" s="199"/>
      <c r="U1891" s="199"/>
      <c r="V1891" s="276"/>
      <c r="W1891" s="276"/>
      <c r="X1891" s="231"/>
      <c r="Y1891" s="276"/>
      <c r="Z1891" s="276"/>
      <c r="AB1891" s="276"/>
      <c r="AC1891" s="276"/>
      <c r="AD1891" s="276"/>
      <c r="AE1891" s="276"/>
      <c r="AF1891" s="276"/>
      <c r="AG1891" s="276"/>
      <c r="AH1891" s="276"/>
      <c r="AI1891" s="276"/>
      <c r="AJ1891" s="276"/>
      <c r="AK1891" s="276"/>
      <c r="AL1891" s="276"/>
      <c r="AM1891" s="276"/>
      <c r="AN1891" s="276"/>
      <c r="AO1891" s="199"/>
      <c r="AP1891" s="276"/>
      <c r="AQ1891" s="276"/>
      <c r="AR1891" s="276"/>
      <c r="AS1891" s="276"/>
      <c r="AT1891" s="276"/>
      <c r="AU1891" s="276"/>
      <c r="AV1891" s="276"/>
      <c r="AW1891" s="276"/>
      <c r="AX1891" s="276"/>
      <c r="AY1891" s="276"/>
      <c r="AZ1891" s="276"/>
      <c r="BA1891" s="198"/>
      <c r="BB1891" s="306"/>
      <c r="BC1891" s="306"/>
      <c r="BD1891" s="200" t="s">
        <v>560</v>
      </c>
      <c r="BE1891" s="224"/>
      <c r="BF1891" s="202">
        <v>2017</v>
      </c>
      <c r="BG1891" s="19" t="s">
        <v>139</v>
      </c>
      <c r="BH1891" s="209"/>
      <c r="BI1891" s="17"/>
      <c r="BJ1891" s="209"/>
      <c r="BK1891" s="19"/>
      <c r="BL1891" s="18"/>
      <c r="BM1891" s="18"/>
      <c r="BN1891" s="18"/>
      <c r="BO1891" s="18"/>
      <c r="BP1891" s="18"/>
      <c r="BQ1891" s="18"/>
      <c r="BR1891" s="18"/>
      <c r="BS1891" s="18"/>
      <c r="BT1891" s="18"/>
      <c r="BU1891" s="18"/>
      <c r="BV1891" s="18"/>
    </row>
    <row r="1892" spans="1:74" s="716" customFormat="1" ht="64" x14ac:dyDescent="0.2">
      <c r="A1892" s="194" t="s">
        <v>631</v>
      </c>
      <c r="B1892" s="195" t="s">
        <v>632</v>
      </c>
      <c r="C1892" s="195"/>
      <c r="D1892" s="196">
        <v>0.18</v>
      </c>
      <c r="E1892" s="197"/>
      <c r="F1892" s="197"/>
      <c r="G1892" s="197"/>
      <c r="H1892" s="197"/>
      <c r="I1892" s="231"/>
      <c r="J1892" s="276"/>
      <c r="L1892" s="231">
        <v>0.18</v>
      </c>
      <c r="M1892" s="276"/>
      <c r="Q1892" s="199"/>
      <c r="R1892" s="199"/>
      <c r="S1892" s="199"/>
      <c r="T1892" s="199"/>
      <c r="U1892" s="199"/>
      <c r="V1892" s="276"/>
      <c r="W1892" s="276"/>
      <c r="X1892" s="231"/>
      <c r="Y1892" s="276"/>
      <c r="Z1892" s="276"/>
      <c r="AB1892" s="276"/>
      <c r="AC1892" s="276"/>
      <c r="AD1892" s="276"/>
      <c r="AE1892" s="276"/>
      <c r="AF1892" s="276"/>
      <c r="AG1892" s="276"/>
      <c r="AH1892" s="276"/>
      <c r="AI1892" s="276"/>
      <c r="AJ1892" s="276"/>
      <c r="AK1892" s="276"/>
      <c r="AL1892" s="276"/>
      <c r="AM1892" s="276"/>
      <c r="AN1892" s="276"/>
      <c r="AO1892" s="199"/>
      <c r="AP1892" s="276"/>
      <c r="AQ1892" s="276"/>
      <c r="AR1892" s="276"/>
      <c r="AS1892" s="276"/>
      <c r="AT1892" s="276"/>
      <c r="AU1892" s="276"/>
      <c r="AV1892" s="276"/>
      <c r="AW1892" s="276"/>
      <c r="AX1892" s="276"/>
      <c r="AY1892" s="276"/>
      <c r="AZ1892" s="276"/>
      <c r="BA1892" s="198"/>
      <c r="BB1892" s="306"/>
      <c r="BC1892" s="306"/>
      <c r="BD1892" s="200" t="s">
        <v>560</v>
      </c>
      <c r="BE1892" s="224"/>
      <c r="BF1892" s="202">
        <v>2017</v>
      </c>
      <c r="BG1892" s="19" t="s">
        <v>139</v>
      </c>
      <c r="BH1892" s="209"/>
      <c r="BI1892" s="17"/>
      <c r="BJ1892" s="209"/>
      <c r="BK1892" s="19"/>
      <c r="BL1892" s="18"/>
      <c r="BM1892" s="18"/>
      <c r="BN1892" s="18"/>
      <c r="BO1892" s="18"/>
      <c r="BP1892" s="18"/>
      <c r="BQ1892" s="18"/>
      <c r="BR1892" s="18"/>
      <c r="BS1892" s="18"/>
      <c r="BT1892" s="18"/>
      <c r="BU1892" s="18"/>
      <c r="BV1892" s="18"/>
    </row>
    <row r="1893" spans="1:74" s="716" customFormat="1" x14ac:dyDescent="0.2">
      <c r="A1893" s="213" t="s">
        <v>633</v>
      </c>
      <c r="B1893" s="280" t="s">
        <v>150</v>
      </c>
      <c r="C1893" s="280"/>
      <c r="D1893" s="179">
        <f>SUM(D1894:D1900)</f>
        <v>1.6500000000000001</v>
      </c>
      <c r="E1893" s="179">
        <f>SUM(E1894:E1900)</f>
        <v>0.87</v>
      </c>
      <c r="F1893" s="179"/>
      <c r="G1893" s="179">
        <f>SUM(G1894:G1900)</f>
        <v>0</v>
      </c>
      <c r="H1893" s="179">
        <f>SUM(H1894:H1900)</f>
        <v>0.48000000000000004</v>
      </c>
      <c r="I1893" s="179">
        <f>SUM(I1894:I1900)</f>
        <v>0</v>
      </c>
      <c r="J1893" s="179">
        <f>SUM(J1894:J1900)</f>
        <v>0</v>
      </c>
      <c r="L1893" s="179">
        <f>SUM(L1894:L1900)</f>
        <v>0</v>
      </c>
      <c r="M1893" s="179">
        <f>SUM(M1894:M1900)</f>
        <v>0</v>
      </c>
      <c r="Q1893" s="179"/>
      <c r="R1893" s="179"/>
      <c r="S1893" s="179"/>
      <c r="T1893" s="179"/>
      <c r="U1893" s="179"/>
      <c r="V1893" s="179">
        <f>SUM(V1894:V1900)</f>
        <v>0</v>
      </c>
      <c r="W1893" s="179"/>
      <c r="X1893" s="179">
        <f>SUM(X1894:X1900)</f>
        <v>0</v>
      </c>
      <c r="Y1893" s="179">
        <f>SUM(Y1894:Y1900)</f>
        <v>0</v>
      </c>
      <c r="Z1893" s="179">
        <f>SUM(Z1894:Z1900)</f>
        <v>0</v>
      </c>
      <c r="AB1893" s="179">
        <f>SUM(AB1894:AB1900)</f>
        <v>0</v>
      </c>
      <c r="AC1893" s="179">
        <f>SUM(AC1894:AC1900)</f>
        <v>0</v>
      </c>
      <c r="AD1893" s="179">
        <f>SUM(AD1894:AD1900)</f>
        <v>0</v>
      </c>
      <c r="AE1893" s="179">
        <f>SUM(AE1894:AE1900)</f>
        <v>0</v>
      </c>
      <c r="AF1893" s="179">
        <f>SUM(AF1894:AF1900)</f>
        <v>0</v>
      </c>
      <c r="AG1893" s="179"/>
      <c r="AH1893" s="179"/>
      <c r="AI1893" s="179"/>
      <c r="AJ1893" s="179"/>
      <c r="AK1893" s="179"/>
      <c r="AL1893" s="179"/>
      <c r="AM1893" s="179">
        <f>SUM(AM1894:AM1900)</f>
        <v>0.2</v>
      </c>
      <c r="AN1893" s="179">
        <f>SUM(AN1894:AN1900)</f>
        <v>0</v>
      </c>
      <c r="AO1893" s="179">
        <f>SUM(AO1894:AO1900)</f>
        <v>0</v>
      </c>
      <c r="AP1893" s="179"/>
      <c r="AQ1893" s="179"/>
      <c r="AR1893" s="179"/>
      <c r="AS1893" s="179">
        <f>SUM(AS1894:AS1900)</f>
        <v>0</v>
      </c>
      <c r="AT1893" s="179"/>
      <c r="AU1893" s="179">
        <f>SUM(AU1894:AU1900)</f>
        <v>0</v>
      </c>
      <c r="AV1893" s="179"/>
      <c r="AW1893" s="179"/>
      <c r="AX1893" s="179">
        <f>SUM(AX1894:AX1900)</f>
        <v>0</v>
      </c>
      <c r="AY1893" s="179">
        <f>SUM(AY1894:AY1900)</f>
        <v>0</v>
      </c>
      <c r="AZ1893" s="179"/>
      <c r="BA1893" s="179">
        <f>SUM(BA1894:BA1900)</f>
        <v>0.1</v>
      </c>
      <c r="BB1893" s="302"/>
      <c r="BC1893" s="302"/>
      <c r="BD1893" s="200"/>
      <c r="BE1893" s="229"/>
      <c r="BF1893" s="182"/>
      <c r="BG1893" s="17" t="s">
        <v>151</v>
      </c>
      <c r="BH1893" s="209"/>
      <c r="BI1893" s="17"/>
      <c r="BJ1893" s="209"/>
      <c r="BK1893" s="19"/>
      <c r="BL1893" s="18"/>
      <c r="BM1893" s="18"/>
      <c r="BN1893" s="18"/>
      <c r="BO1893" s="18"/>
      <c r="BP1893" s="18"/>
      <c r="BQ1893" s="18"/>
      <c r="BR1893" s="18"/>
      <c r="BS1893" s="18"/>
      <c r="BT1893" s="18"/>
      <c r="BU1893" s="18"/>
      <c r="BV1893" s="18"/>
    </row>
    <row r="1894" spans="1:74" s="716" customFormat="1" x14ac:dyDescent="0.2">
      <c r="A1894" s="194" t="s">
        <v>634</v>
      </c>
      <c r="B1894" s="195" t="s">
        <v>635</v>
      </c>
      <c r="C1894" s="195"/>
      <c r="D1894" s="203">
        <v>0.15</v>
      </c>
      <c r="E1894" s="231">
        <v>0.15</v>
      </c>
      <c r="F1894" s="231"/>
      <c r="G1894" s="231"/>
      <c r="H1894" s="231"/>
      <c r="I1894" s="231"/>
      <c r="J1894" s="231"/>
      <c r="L1894" s="231"/>
      <c r="M1894" s="231"/>
      <c r="Q1894" s="197"/>
      <c r="R1894" s="197"/>
      <c r="S1894" s="197"/>
      <c r="T1894" s="197"/>
      <c r="U1894" s="197"/>
      <c r="V1894" s="231"/>
      <c r="W1894" s="231"/>
      <c r="X1894" s="231"/>
      <c r="Y1894" s="231"/>
      <c r="Z1894" s="231"/>
      <c r="AB1894" s="231"/>
      <c r="AC1894" s="231"/>
      <c r="AD1894" s="231"/>
      <c r="AE1894" s="231"/>
      <c r="AF1894" s="231"/>
      <c r="AG1894" s="231"/>
      <c r="AH1894" s="231"/>
      <c r="AI1894" s="231"/>
      <c r="AJ1894" s="231"/>
      <c r="AK1894" s="231"/>
      <c r="AL1894" s="231"/>
      <c r="AM1894" s="231"/>
      <c r="AN1894" s="231"/>
      <c r="AO1894" s="197"/>
      <c r="AP1894" s="231"/>
      <c r="AQ1894" s="231"/>
      <c r="AR1894" s="231"/>
      <c r="AS1894" s="231"/>
      <c r="AT1894" s="231"/>
      <c r="AU1894" s="231"/>
      <c r="AV1894" s="231"/>
      <c r="AW1894" s="231"/>
      <c r="AX1894" s="231"/>
      <c r="AY1894" s="231"/>
      <c r="AZ1894" s="231"/>
      <c r="BA1894" s="231"/>
      <c r="BB1894" s="310"/>
      <c r="BC1894" s="310"/>
      <c r="BD1894" s="200" t="s">
        <v>2108</v>
      </c>
      <c r="BE1894" s="201" t="s">
        <v>636</v>
      </c>
      <c r="BF1894" s="202">
        <v>2017</v>
      </c>
      <c r="BG1894" s="19" t="s">
        <v>151</v>
      </c>
      <c r="BH1894" s="209" t="s">
        <v>1984</v>
      </c>
      <c r="BI1894" s="227" t="s">
        <v>637</v>
      </c>
      <c r="BJ1894" s="184"/>
      <c r="BK1894" s="19"/>
      <c r="BL1894" s="20"/>
      <c r="BM1894" s="20"/>
      <c r="BN1894" s="20"/>
      <c r="BO1894" s="20"/>
      <c r="BP1894" s="20"/>
      <c r="BQ1894" s="20"/>
      <c r="BR1894" s="20"/>
      <c r="BS1894" s="20"/>
      <c r="BT1894" s="20"/>
      <c r="BU1894" s="20"/>
      <c r="BV1894" s="20"/>
    </row>
    <row r="1895" spans="1:74" s="716" customFormat="1" ht="32" x14ac:dyDescent="0.2">
      <c r="A1895" s="194" t="s">
        <v>638</v>
      </c>
      <c r="B1895" s="195" t="s">
        <v>639</v>
      </c>
      <c r="C1895" s="195"/>
      <c r="D1895" s="203">
        <v>0.51</v>
      </c>
      <c r="E1895" s="231">
        <v>0.51</v>
      </c>
      <c r="F1895" s="231"/>
      <c r="G1895" s="231"/>
      <c r="H1895" s="231"/>
      <c r="I1895" s="231"/>
      <c r="J1895" s="231"/>
      <c r="L1895" s="231"/>
      <c r="M1895" s="231"/>
      <c r="Q1895" s="197"/>
      <c r="R1895" s="197"/>
      <c r="S1895" s="197"/>
      <c r="T1895" s="197"/>
      <c r="U1895" s="197"/>
      <c r="V1895" s="231"/>
      <c r="W1895" s="231"/>
      <c r="X1895" s="231"/>
      <c r="Y1895" s="231"/>
      <c r="Z1895" s="231"/>
      <c r="AB1895" s="231"/>
      <c r="AC1895" s="231"/>
      <c r="AD1895" s="231"/>
      <c r="AE1895" s="231"/>
      <c r="AF1895" s="231"/>
      <c r="AG1895" s="231"/>
      <c r="AH1895" s="231"/>
      <c r="AI1895" s="231"/>
      <c r="AJ1895" s="231"/>
      <c r="AK1895" s="231"/>
      <c r="AL1895" s="231"/>
      <c r="AM1895" s="231"/>
      <c r="AN1895" s="231"/>
      <c r="AO1895" s="197"/>
      <c r="AP1895" s="231"/>
      <c r="AQ1895" s="231"/>
      <c r="AR1895" s="231"/>
      <c r="AS1895" s="231"/>
      <c r="AT1895" s="231"/>
      <c r="AU1895" s="231"/>
      <c r="AV1895" s="231"/>
      <c r="AW1895" s="231"/>
      <c r="AX1895" s="231"/>
      <c r="AY1895" s="231"/>
      <c r="AZ1895" s="231"/>
      <c r="BA1895" s="231"/>
      <c r="BB1895" s="310"/>
      <c r="BC1895" s="310"/>
      <c r="BD1895" s="200" t="s">
        <v>640</v>
      </c>
      <c r="BE1895" s="201" t="s">
        <v>641</v>
      </c>
      <c r="BF1895" s="202">
        <v>2017</v>
      </c>
      <c r="BG1895" s="19" t="s">
        <v>151</v>
      </c>
      <c r="BH1895" s="209"/>
      <c r="BI1895" s="227" t="s">
        <v>642</v>
      </c>
      <c r="BJ1895" s="184"/>
      <c r="BK1895" s="19"/>
      <c r="BL1895" s="20"/>
      <c r="BM1895" s="20"/>
      <c r="BN1895" s="20"/>
      <c r="BO1895" s="20"/>
      <c r="BP1895" s="20"/>
      <c r="BQ1895" s="20"/>
      <c r="BR1895" s="20"/>
      <c r="BS1895" s="20"/>
      <c r="BT1895" s="20"/>
      <c r="BU1895" s="20"/>
      <c r="BV1895" s="20"/>
    </row>
    <row r="1896" spans="1:74" s="716" customFormat="1" x14ac:dyDescent="0.2">
      <c r="A1896" s="194" t="s">
        <v>643</v>
      </c>
      <c r="B1896" s="195" t="s">
        <v>644</v>
      </c>
      <c r="C1896" s="195"/>
      <c r="D1896" s="203">
        <v>0.2</v>
      </c>
      <c r="E1896" s="231"/>
      <c r="F1896" s="231"/>
      <c r="G1896" s="231"/>
      <c r="H1896" s="231">
        <v>0.2</v>
      </c>
      <c r="I1896" s="231"/>
      <c r="J1896" s="231"/>
      <c r="L1896" s="231"/>
      <c r="M1896" s="231"/>
      <c r="Q1896" s="197"/>
      <c r="R1896" s="197"/>
      <c r="S1896" s="197"/>
      <c r="T1896" s="197"/>
      <c r="U1896" s="197"/>
      <c r="V1896" s="231"/>
      <c r="W1896" s="231"/>
      <c r="X1896" s="231"/>
      <c r="Y1896" s="231"/>
      <c r="Z1896" s="231"/>
      <c r="AB1896" s="231"/>
      <c r="AC1896" s="231"/>
      <c r="AD1896" s="231"/>
      <c r="AE1896" s="231"/>
      <c r="AF1896" s="231"/>
      <c r="AG1896" s="231"/>
      <c r="AH1896" s="231"/>
      <c r="AI1896" s="231"/>
      <c r="AJ1896" s="231"/>
      <c r="AK1896" s="231"/>
      <c r="AL1896" s="231"/>
      <c r="AM1896" s="231"/>
      <c r="AN1896" s="231"/>
      <c r="AO1896" s="197"/>
      <c r="AP1896" s="231"/>
      <c r="AQ1896" s="231"/>
      <c r="AR1896" s="231"/>
      <c r="AS1896" s="231"/>
      <c r="AT1896" s="231"/>
      <c r="AU1896" s="231"/>
      <c r="AV1896" s="231"/>
      <c r="AW1896" s="231"/>
      <c r="AX1896" s="231"/>
      <c r="AY1896" s="231"/>
      <c r="AZ1896" s="231"/>
      <c r="BA1896" s="231"/>
      <c r="BB1896" s="310"/>
      <c r="BC1896" s="310"/>
      <c r="BD1896" s="200" t="s">
        <v>560</v>
      </c>
      <c r="BE1896" s="201"/>
      <c r="BF1896" s="202">
        <v>2017</v>
      </c>
      <c r="BG1896" s="19" t="s">
        <v>151</v>
      </c>
      <c r="BH1896" s="209"/>
      <c r="BI1896" s="227"/>
      <c r="BJ1896" s="184"/>
      <c r="BK1896" s="19"/>
      <c r="BL1896" s="20"/>
      <c r="BM1896" s="20"/>
      <c r="BN1896" s="20"/>
      <c r="BO1896" s="20"/>
      <c r="BP1896" s="20"/>
      <c r="BQ1896" s="20"/>
      <c r="BR1896" s="20"/>
      <c r="BS1896" s="20"/>
      <c r="BT1896" s="20"/>
      <c r="BU1896" s="20"/>
      <c r="BV1896" s="20"/>
    </row>
    <row r="1897" spans="1:74" s="716" customFormat="1" x14ac:dyDescent="0.2">
      <c r="A1897" s="194" t="s">
        <v>645</v>
      </c>
      <c r="B1897" s="195" t="s">
        <v>646</v>
      </c>
      <c r="C1897" s="195"/>
      <c r="D1897" s="203">
        <v>0.3</v>
      </c>
      <c r="E1897" s="231"/>
      <c r="F1897" s="231"/>
      <c r="G1897" s="231"/>
      <c r="H1897" s="231">
        <v>0.1</v>
      </c>
      <c r="I1897" s="231"/>
      <c r="J1897" s="231"/>
      <c r="L1897" s="231"/>
      <c r="M1897" s="231"/>
      <c r="Q1897" s="197"/>
      <c r="R1897" s="197"/>
      <c r="S1897" s="197"/>
      <c r="T1897" s="197"/>
      <c r="U1897" s="197"/>
      <c r="V1897" s="231"/>
      <c r="W1897" s="231"/>
      <c r="X1897" s="231"/>
      <c r="Y1897" s="231"/>
      <c r="Z1897" s="231"/>
      <c r="AB1897" s="231"/>
      <c r="AC1897" s="231"/>
      <c r="AD1897" s="231"/>
      <c r="AE1897" s="231"/>
      <c r="AF1897" s="231"/>
      <c r="AG1897" s="231"/>
      <c r="AH1897" s="231"/>
      <c r="AI1897" s="231"/>
      <c r="AJ1897" s="231"/>
      <c r="AK1897" s="231"/>
      <c r="AL1897" s="231"/>
      <c r="AM1897" s="231">
        <v>0.2</v>
      </c>
      <c r="AN1897" s="231"/>
      <c r="AO1897" s="197"/>
      <c r="AP1897" s="231"/>
      <c r="AQ1897" s="231"/>
      <c r="AR1897" s="231"/>
      <c r="AS1897" s="231"/>
      <c r="AT1897" s="231"/>
      <c r="AU1897" s="231"/>
      <c r="AV1897" s="231"/>
      <c r="AW1897" s="231"/>
      <c r="AX1897" s="231"/>
      <c r="AY1897" s="231"/>
      <c r="AZ1897" s="231"/>
      <c r="BA1897" s="231"/>
      <c r="BB1897" s="310"/>
      <c r="BC1897" s="310"/>
      <c r="BD1897" s="200" t="s">
        <v>2111</v>
      </c>
      <c r="BE1897" s="201"/>
      <c r="BF1897" s="202">
        <v>2017</v>
      </c>
      <c r="BG1897" s="19" t="s">
        <v>151</v>
      </c>
      <c r="BH1897" s="209"/>
      <c r="BI1897" s="227"/>
      <c r="BJ1897" s="184"/>
      <c r="BK1897" s="19"/>
      <c r="BL1897" s="20"/>
      <c r="BM1897" s="20"/>
      <c r="BN1897" s="20"/>
      <c r="BO1897" s="20"/>
      <c r="BP1897" s="20"/>
      <c r="BQ1897" s="20"/>
      <c r="BR1897" s="20"/>
      <c r="BS1897" s="20"/>
      <c r="BT1897" s="20"/>
      <c r="BU1897" s="20"/>
      <c r="BV1897" s="20"/>
    </row>
    <row r="1898" spans="1:74" s="716" customFormat="1" ht="32" x14ac:dyDescent="0.2">
      <c r="A1898" s="194" t="s">
        <v>647</v>
      </c>
      <c r="B1898" s="237" t="s">
        <v>648</v>
      </c>
      <c r="C1898" s="237"/>
      <c r="D1898" s="231">
        <v>0.21</v>
      </c>
      <c r="E1898" s="231">
        <v>0.21</v>
      </c>
      <c r="F1898" s="231"/>
      <c r="G1898" s="231"/>
      <c r="H1898" s="231"/>
      <c r="I1898" s="231"/>
      <c r="J1898" s="231"/>
      <c r="L1898" s="231"/>
      <c r="M1898" s="231"/>
      <c r="Q1898" s="197"/>
      <c r="R1898" s="197"/>
      <c r="S1898" s="197"/>
      <c r="T1898" s="197"/>
      <c r="U1898" s="197"/>
      <c r="V1898" s="231"/>
      <c r="W1898" s="231"/>
      <c r="X1898" s="231"/>
      <c r="Y1898" s="231"/>
      <c r="Z1898" s="231"/>
      <c r="AB1898" s="231"/>
      <c r="AC1898" s="231"/>
      <c r="AD1898" s="231"/>
      <c r="AE1898" s="231"/>
      <c r="AF1898" s="231"/>
      <c r="AG1898" s="231"/>
      <c r="AH1898" s="231"/>
      <c r="AI1898" s="231"/>
      <c r="AJ1898" s="231"/>
      <c r="AK1898" s="231"/>
      <c r="AL1898" s="231"/>
      <c r="AM1898" s="231"/>
      <c r="AN1898" s="231"/>
      <c r="AO1898" s="197"/>
      <c r="AP1898" s="231"/>
      <c r="AQ1898" s="231"/>
      <c r="AR1898" s="231"/>
      <c r="AS1898" s="231"/>
      <c r="AT1898" s="231"/>
      <c r="AU1898" s="231"/>
      <c r="AV1898" s="231"/>
      <c r="AW1898" s="231"/>
      <c r="AX1898" s="231"/>
      <c r="AY1898" s="231"/>
      <c r="AZ1898" s="231"/>
      <c r="BA1898" s="231"/>
      <c r="BB1898" s="310"/>
      <c r="BC1898" s="310"/>
      <c r="BD1898" s="205" t="s">
        <v>2111</v>
      </c>
      <c r="BE1898" s="259" t="s">
        <v>649</v>
      </c>
      <c r="BF1898" s="206">
        <v>2017</v>
      </c>
      <c r="BG1898" s="19" t="s">
        <v>151</v>
      </c>
      <c r="BH1898" s="209"/>
      <c r="BI1898" s="227"/>
      <c r="BJ1898" s="184"/>
      <c r="BK1898" s="19"/>
      <c r="BL1898" s="20"/>
      <c r="BM1898" s="20"/>
      <c r="BN1898" s="20"/>
      <c r="BO1898" s="20"/>
      <c r="BP1898" s="20"/>
      <c r="BQ1898" s="20"/>
      <c r="BR1898" s="20"/>
      <c r="BS1898" s="20"/>
      <c r="BT1898" s="20"/>
      <c r="BU1898" s="20"/>
      <c r="BV1898" s="20"/>
    </row>
    <row r="1899" spans="1:74" s="716" customFormat="1" x14ac:dyDescent="0.2">
      <c r="A1899" s="194" t="s">
        <v>650</v>
      </c>
      <c r="B1899" s="195" t="s">
        <v>651</v>
      </c>
      <c r="C1899" s="195"/>
      <c r="D1899" s="196">
        <v>0.18</v>
      </c>
      <c r="E1899" s="231"/>
      <c r="F1899" s="231"/>
      <c r="G1899" s="231"/>
      <c r="H1899" s="274">
        <v>0.18</v>
      </c>
      <c r="I1899" s="231"/>
      <c r="J1899" s="231"/>
      <c r="L1899" s="231"/>
      <c r="M1899" s="231"/>
      <c r="Q1899" s="197"/>
      <c r="R1899" s="197"/>
      <c r="S1899" s="197"/>
      <c r="T1899" s="197"/>
      <c r="U1899" s="197"/>
      <c r="V1899" s="231"/>
      <c r="W1899" s="231"/>
      <c r="X1899" s="231"/>
      <c r="Y1899" s="231"/>
      <c r="Z1899" s="231"/>
      <c r="AB1899" s="231"/>
      <c r="AC1899" s="231"/>
      <c r="AD1899" s="231"/>
      <c r="AE1899" s="231"/>
      <c r="AF1899" s="231"/>
      <c r="AG1899" s="231"/>
      <c r="AH1899" s="231"/>
      <c r="AI1899" s="231"/>
      <c r="AJ1899" s="231"/>
      <c r="AK1899" s="231"/>
      <c r="AL1899" s="231"/>
      <c r="AM1899" s="231"/>
      <c r="AN1899" s="231"/>
      <c r="AO1899" s="197"/>
      <c r="AP1899" s="231"/>
      <c r="AQ1899" s="231"/>
      <c r="AR1899" s="231"/>
      <c r="AS1899" s="231"/>
      <c r="AT1899" s="231"/>
      <c r="AU1899" s="231"/>
      <c r="AV1899" s="231"/>
      <c r="AW1899" s="231"/>
      <c r="AX1899" s="231"/>
      <c r="AY1899" s="231"/>
      <c r="AZ1899" s="231"/>
      <c r="BA1899" s="231"/>
      <c r="BB1899" s="310"/>
      <c r="BC1899" s="310"/>
      <c r="BD1899" s="200" t="s">
        <v>1982</v>
      </c>
      <c r="BE1899" s="238" t="s">
        <v>652</v>
      </c>
      <c r="BF1899" s="281">
        <v>2017</v>
      </c>
      <c r="BG1899" s="19" t="s">
        <v>151</v>
      </c>
      <c r="BH1899" s="209" t="s">
        <v>1984</v>
      </c>
      <c r="BI1899" s="17"/>
      <c r="BJ1899" s="184"/>
      <c r="BK1899" s="19"/>
      <c r="BL1899" s="20"/>
      <c r="BM1899" s="20"/>
      <c r="BN1899" s="20"/>
      <c r="BO1899" s="20"/>
      <c r="BP1899" s="20"/>
      <c r="BQ1899" s="20"/>
      <c r="BR1899" s="20"/>
      <c r="BS1899" s="20"/>
      <c r="BT1899" s="20"/>
      <c r="BU1899" s="20"/>
      <c r="BV1899" s="20"/>
    </row>
    <row r="1900" spans="1:74" s="716" customFormat="1" x14ac:dyDescent="0.2">
      <c r="A1900" s="194" t="s">
        <v>653</v>
      </c>
      <c r="B1900" s="195" t="s">
        <v>654</v>
      </c>
      <c r="C1900" s="195"/>
      <c r="D1900" s="196">
        <v>0.1</v>
      </c>
      <c r="E1900" s="231"/>
      <c r="F1900" s="231"/>
      <c r="G1900" s="231"/>
      <c r="H1900" s="231"/>
      <c r="I1900" s="231"/>
      <c r="J1900" s="231"/>
      <c r="L1900" s="231"/>
      <c r="M1900" s="231"/>
      <c r="Q1900" s="197"/>
      <c r="R1900" s="197"/>
      <c r="S1900" s="197"/>
      <c r="T1900" s="197"/>
      <c r="U1900" s="197"/>
      <c r="V1900" s="231"/>
      <c r="W1900" s="231"/>
      <c r="X1900" s="231"/>
      <c r="Y1900" s="231"/>
      <c r="Z1900" s="231"/>
      <c r="AB1900" s="231"/>
      <c r="AC1900" s="231"/>
      <c r="AD1900" s="231"/>
      <c r="AE1900" s="231"/>
      <c r="AF1900" s="231"/>
      <c r="AG1900" s="231"/>
      <c r="AH1900" s="231"/>
      <c r="AI1900" s="231"/>
      <c r="AJ1900" s="231"/>
      <c r="AK1900" s="231"/>
      <c r="AL1900" s="231"/>
      <c r="AM1900" s="231"/>
      <c r="AN1900" s="231"/>
      <c r="AO1900" s="197"/>
      <c r="AP1900" s="231"/>
      <c r="AQ1900" s="231"/>
      <c r="AR1900" s="231"/>
      <c r="AS1900" s="231"/>
      <c r="AT1900" s="231"/>
      <c r="AU1900" s="231"/>
      <c r="AV1900" s="231"/>
      <c r="AW1900" s="231"/>
      <c r="AX1900" s="231"/>
      <c r="AY1900" s="231"/>
      <c r="AZ1900" s="231"/>
      <c r="BA1900" s="231">
        <v>0.1</v>
      </c>
      <c r="BB1900" s="310"/>
      <c r="BC1900" s="310"/>
      <c r="BD1900" s="200" t="s">
        <v>1982</v>
      </c>
      <c r="BE1900" s="259" t="s">
        <v>655</v>
      </c>
      <c r="BF1900" s="281">
        <v>2017</v>
      </c>
      <c r="BG1900" s="19" t="s">
        <v>151</v>
      </c>
      <c r="BH1900" s="209"/>
      <c r="BI1900" s="17" t="s">
        <v>656</v>
      </c>
      <c r="BJ1900" s="184"/>
      <c r="BK1900" s="19"/>
      <c r="BL1900" s="20"/>
      <c r="BM1900" s="20"/>
      <c r="BN1900" s="20"/>
      <c r="BO1900" s="20"/>
      <c r="BP1900" s="20"/>
      <c r="BQ1900" s="20"/>
      <c r="BR1900" s="20"/>
      <c r="BS1900" s="20"/>
      <c r="BT1900" s="20"/>
      <c r="BU1900" s="20"/>
      <c r="BV1900" s="20"/>
    </row>
    <row r="1901" spans="1:74" s="716" customFormat="1" x14ac:dyDescent="0.2">
      <c r="A1901" s="177" t="s">
        <v>657</v>
      </c>
      <c r="B1901" s="248" t="s">
        <v>658</v>
      </c>
      <c r="C1901" s="248"/>
      <c r="D1901" s="179">
        <f>SUM(D1902:D1903)</f>
        <v>1.58</v>
      </c>
      <c r="E1901" s="179">
        <f>SUM(E1902:E1903)</f>
        <v>0</v>
      </c>
      <c r="F1901" s="179"/>
      <c r="G1901" s="179">
        <f>SUM(G1902:G1903)</f>
        <v>0</v>
      </c>
      <c r="H1901" s="179">
        <f>SUM(H1902:H1903)</f>
        <v>0.08</v>
      </c>
      <c r="I1901" s="179">
        <f>SUM(I1902:I1903)</f>
        <v>0</v>
      </c>
      <c r="J1901" s="179">
        <f>SUM(J1902:J1903)</f>
        <v>0</v>
      </c>
      <c r="L1901" s="179">
        <f>SUM(L1902:L1903)</f>
        <v>1.5</v>
      </c>
      <c r="M1901" s="179">
        <f>SUM(M1902:M1903)</f>
        <v>0</v>
      </c>
      <c r="Q1901" s="179"/>
      <c r="R1901" s="179"/>
      <c r="S1901" s="179"/>
      <c r="T1901" s="179"/>
      <c r="U1901" s="179"/>
      <c r="V1901" s="179">
        <f>SUM(V1902:V1903)</f>
        <v>0</v>
      </c>
      <c r="W1901" s="179"/>
      <c r="X1901" s="179">
        <f>SUM(X1902:X1903)</f>
        <v>0</v>
      </c>
      <c r="Y1901" s="179">
        <f>SUM(Y1902:Y1903)</f>
        <v>0</v>
      </c>
      <c r="Z1901" s="179">
        <f>SUM(Z1902:Z1903)</f>
        <v>0</v>
      </c>
      <c r="AB1901" s="179">
        <f>SUM(AB1902:AB1903)</f>
        <v>0</v>
      </c>
      <c r="AC1901" s="179">
        <f>SUM(AC1902:AC1903)</f>
        <v>0</v>
      </c>
      <c r="AD1901" s="179">
        <f>SUM(AD1902:AD1903)</f>
        <v>0</v>
      </c>
      <c r="AE1901" s="179">
        <f>SUM(AE1902:AE1903)</f>
        <v>0</v>
      </c>
      <c r="AF1901" s="179">
        <f>SUM(AF1902:AF1903)</f>
        <v>0</v>
      </c>
      <c r="AG1901" s="179"/>
      <c r="AH1901" s="179"/>
      <c r="AI1901" s="179"/>
      <c r="AJ1901" s="179"/>
      <c r="AK1901" s="179"/>
      <c r="AL1901" s="179"/>
      <c r="AM1901" s="179">
        <f>SUM(AM1902:AM1903)</f>
        <v>0</v>
      </c>
      <c r="AN1901" s="179">
        <f>SUM(AN1902:AN1903)</f>
        <v>0</v>
      </c>
      <c r="AO1901" s="179">
        <f>SUM(AO1902:AO1903)</f>
        <v>0</v>
      </c>
      <c r="AP1901" s="179"/>
      <c r="AQ1901" s="179"/>
      <c r="AR1901" s="179"/>
      <c r="AS1901" s="179">
        <f>SUM(AS1902:AS1903)</f>
        <v>0</v>
      </c>
      <c r="AT1901" s="179"/>
      <c r="AU1901" s="179">
        <f>SUM(AU1902:AU1903)</f>
        <v>0</v>
      </c>
      <c r="AV1901" s="179"/>
      <c r="AW1901" s="179"/>
      <c r="AX1901" s="179">
        <f>SUM(AX1902:AX1903)</f>
        <v>0</v>
      </c>
      <c r="AY1901" s="179">
        <f>SUM(AY1902:AY1903)</f>
        <v>0</v>
      </c>
      <c r="AZ1901" s="179"/>
      <c r="BA1901" s="179">
        <f>SUM(BA1902:BA1903)</f>
        <v>0</v>
      </c>
      <c r="BB1901" s="302"/>
      <c r="BC1901" s="302"/>
      <c r="BD1901" s="200"/>
      <c r="BE1901" s="229"/>
      <c r="BF1901" s="182"/>
      <c r="BG1901" s="17" t="s">
        <v>130</v>
      </c>
      <c r="BH1901" s="209"/>
      <c r="BI1901" s="17"/>
      <c r="BJ1901" s="209"/>
      <c r="BK1901" s="17"/>
      <c r="BL1901" s="18"/>
      <c r="BM1901" s="18"/>
      <c r="BN1901" s="18"/>
      <c r="BO1901" s="18"/>
      <c r="BP1901" s="18"/>
      <c r="BQ1901" s="18"/>
      <c r="BR1901" s="18"/>
      <c r="BS1901" s="18"/>
      <c r="BT1901" s="18"/>
      <c r="BU1901" s="18"/>
      <c r="BV1901" s="18"/>
    </row>
    <row r="1902" spans="1:74" s="716" customFormat="1" x14ac:dyDescent="0.2">
      <c r="A1902" s="194" t="s">
        <v>659</v>
      </c>
      <c r="B1902" s="195" t="s">
        <v>660</v>
      </c>
      <c r="C1902" s="195"/>
      <c r="D1902" s="196">
        <v>0.08</v>
      </c>
      <c r="E1902" s="196"/>
      <c r="F1902" s="196"/>
      <c r="G1902" s="196"/>
      <c r="H1902" s="196">
        <v>0.08</v>
      </c>
      <c r="I1902" s="196"/>
      <c r="J1902" s="196"/>
      <c r="L1902" s="196"/>
      <c r="M1902" s="196"/>
      <c r="Q1902" s="196"/>
      <c r="R1902" s="196"/>
      <c r="S1902" s="196"/>
      <c r="T1902" s="196"/>
      <c r="U1902" s="196"/>
      <c r="V1902" s="196"/>
      <c r="W1902" s="196"/>
      <c r="X1902" s="196"/>
      <c r="Y1902" s="196"/>
      <c r="Z1902" s="196"/>
      <c r="AB1902" s="196"/>
      <c r="AC1902" s="196"/>
      <c r="AD1902" s="196"/>
      <c r="AE1902" s="196"/>
      <c r="AF1902" s="196"/>
      <c r="AG1902" s="196"/>
      <c r="AH1902" s="196"/>
      <c r="AI1902" s="196"/>
      <c r="AJ1902" s="196"/>
      <c r="AK1902" s="196"/>
      <c r="AL1902" s="196"/>
      <c r="AM1902" s="196"/>
      <c r="AN1902" s="196"/>
      <c r="AO1902" s="196"/>
      <c r="AP1902" s="196"/>
      <c r="AQ1902" s="196"/>
      <c r="AR1902" s="196"/>
      <c r="AS1902" s="196"/>
      <c r="AT1902" s="196"/>
      <c r="AU1902" s="196"/>
      <c r="AV1902" s="196"/>
      <c r="AW1902" s="196"/>
      <c r="AX1902" s="196"/>
      <c r="AY1902" s="196"/>
      <c r="AZ1902" s="196"/>
      <c r="BA1902" s="196"/>
      <c r="BB1902" s="309"/>
      <c r="BC1902" s="309"/>
      <c r="BD1902" s="200" t="s">
        <v>1989</v>
      </c>
      <c r="BE1902" s="232"/>
      <c r="BF1902" s="233">
        <v>2017</v>
      </c>
      <c r="BG1902" s="19" t="s">
        <v>130</v>
      </c>
      <c r="BH1902" s="184"/>
      <c r="BI1902" s="19"/>
      <c r="BJ1902" s="184"/>
      <c r="BK1902" s="19"/>
      <c r="BL1902" s="20"/>
      <c r="BM1902" s="20"/>
      <c r="BN1902" s="20"/>
      <c r="BO1902" s="20"/>
      <c r="BP1902" s="20"/>
      <c r="BQ1902" s="20"/>
      <c r="BR1902" s="20"/>
      <c r="BS1902" s="20"/>
      <c r="BT1902" s="20"/>
      <c r="BU1902" s="20"/>
      <c r="BV1902" s="20"/>
    </row>
    <row r="1903" spans="1:74" s="716" customFormat="1" x14ac:dyDescent="0.2">
      <c r="A1903" s="194" t="s">
        <v>661</v>
      </c>
      <c r="B1903" s="195" t="s">
        <v>662</v>
      </c>
      <c r="C1903" s="195"/>
      <c r="D1903" s="196">
        <f>SUM(E1903:X1903,AU1903:BA1903)</f>
        <v>1.5</v>
      </c>
      <c r="E1903" s="231"/>
      <c r="F1903" s="231"/>
      <c r="G1903" s="231"/>
      <c r="H1903" s="231"/>
      <c r="I1903" s="231"/>
      <c r="J1903" s="231"/>
      <c r="L1903" s="231">
        <v>1.5</v>
      </c>
      <c r="M1903" s="231"/>
      <c r="Q1903" s="231"/>
      <c r="R1903" s="231"/>
      <c r="S1903" s="231"/>
      <c r="T1903" s="231"/>
      <c r="U1903" s="231"/>
      <c r="V1903" s="231"/>
      <c r="W1903" s="231"/>
      <c r="X1903" s="231"/>
      <c r="Y1903" s="231"/>
      <c r="Z1903" s="231"/>
      <c r="AB1903" s="231"/>
      <c r="AC1903" s="231"/>
      <c r="AD1903" s="231"/>
      <c r="AE1903" s="231"/>
      <c r="AF1903" s="231"/>
      <c r="AG1903" s="231"/>
      <c r="AH1903" s="231"/>
      <c r="AI1903" s="231"/>
      <c r="AJ1903" s="231"/>
      <c r="AK1903" s="231"/>
      <c r="AL1903" s="231"/>
      <c r="AM1903" s="231"/>
      <c r="AN1903" s="231"/>
      <c r="AO1903" s="231"/>
      <c r="AP1903" s="231"/>
      <c r="AQ1903" s="231"/>
      <c r="AR1903" s="231"/>
      <c r="AS1903" s="231"/>
      <c r="AT1903" s="231"/>
      <c r="AU1903" s="231"/>
      <c r="AV1903" s="231"/>
      <c r="AW1903" s="231"/>
      <c r="AX1903" s="231"/>
      <c r="AY1903" s="231"/>
      <c r="AZ1903" s="231"/>
      <c r="BA1903" s="231"/>
      <c r="BB1903" s="310"/>
      <c r="BC1903" s="310"/>
      <c r="BD1903" s="200" t="s">
        <v>2086</v>
      </c>
      <c r="BE1903" s="232" t="s">
        <v>663</v>
      </c>
      <c r="BF1903" s="233">
        <v>2017</v>
      </c>
      <c r="BG1903" s="19" t="s">
        <v>130</v>
      </c>
      <c r="BH1903" s="184"/>
      <c r="BI1903" s="19" t="s">
        <v>664</v>
      </c>
      <c r="BJ1903" s="184"/>
      <c r="BK1903" s="19"/>
      <c r="BL1903" s="20"/>
      <c r="BM1903" s="20"/>
      <c r="BN1903" s="20"/>
      <c r="BO1903" s="20"/>
      <c r="BP1903" s="20"/>
      <c r="BQ1903" s="20"/>
      <c r="BR1903" s="20"/>
      <c r="BS1903" s="20"/>
      <c r="BT1903" s="20"/>
      <c r="BU1903" s="20"/>
      <c r="BV1903" s="20"/>
    </row>
    <row r="1904" spans="1:74" s="716" customFormat="1" x14ac:dyDescent="0.2">
      <c r="A1904" s="213" t="s">
        <v>665</v>
      </c>
      <c r="B1904" s="264" t="s">
        <v>134</v>
      </c>
      <c r="C1904" s="264"/>
      <c r="D1904" s="179">
        <f>SUM(D1905:D1910)</f>
        <v>2.09</v>
      </c>
      <c r="E1904" s="179">
        <f>SUM(E1905:E1910)</f>
        <v>0</v>
      </c>
      <c r="F1904" s="179"/>
      <c r="G1904" s="179">
        <f>SUM(G1905:G1910)</f>
        <v>0</v>
      </c>
      <c r="H1904" s="179">
        <f>SUM(H1905:H1910)</f>
        <v>1.8</v>
      </c>
      <c r="I1904" s="179">
        <f>SUM(I1905:I1910)</f>
        <v>0</v>
      </c>
      <c r="J1904" s="179">
        <f>SUM(J1905:J1910)</f>
        <v>0</v>
      </c>
      <c r="L1904" s="179">
        <f>SUM(L1905:L1910)</f>
        <v>0.29000000000000004</v>
      </c>
      <c r="M1904" s="179">
        <f>SUM(M1905:M1910)</f>
        <v>0</v>
      </c>
      <c r="Q1904" s="179"/>
      <c r="R1904" s="179"/>
      <c r="S1904" s="179"/>
      <c r="T1904" s="179"/>
      <c r="U1904" s="179"/>
      <c r="V1904" s="179">
        <f>SUM(V1905:V1910)</f>
        <v>0</v>
      </c>
      <c r="W1904" s="179"/>
      <c r="X1904" s="179">
        <f>SUM(X1905:X1910)</f>
        <v>0</v>
      </c>
      <c r="Y1904" s="179">
        <f>SUM(Y1905:Y1910)</f>
        <v>0</v>
      </c>
      <c r="Z1904" s="179">
        <f>SUM(Z1905:Z1910)</f>
        <v>0</v>
      </c>
      <c r="AB1904" s="179">
        <f>SUM(AB1905:AB1910)</f>
        <v>0</v>
      </c>
      <c r="AC1904" s="179">
        <f>SUM(AC1905:AC1910)</f>
        <v>0</v>
      </c>
      <c r="AD1904" s="179">
        <f>SUM(AD1905:AD1910)</f>
        <v>0</v>
      </c>
      <c r="AE1904" s="179">
        <f>SUM(AE1905:AE1910)</f>
        <v>0</v>
      </c>
      <c r="AF1904" s="179">
        <f>SUM(AF1905:AF1910)</f>
        <v>0</v>
      </c>
      <c r="AG1904" s="179"/>
      <c r="AH1904" s="179"/>
      <c r="AI1904" s="179"/>
      <c r="AJ1904" s="179"/>
      <c r="AK1904" s="179"/>
      <c r="AL1904" s="179"/>
      <c r="AM1904" s="179">
        <f>SUM(AM1905:AM1910)</f>
        <v>0</v>
      </c>
      <c r="AN1904" s="179">
        <f>SUM(AN1905:AN1910)</f>
        <v>0</v>
      </c>
      <c r="AO1904" s="179">
        <f>SUM(AO1905:AO1910)</f>
        <v>0</v>
      </c>
      <c r="AP1904" s="179"/>
      <c r="AQ1904" s="179"/>
      <c r="AR1904" s="179"/>
      <c r="AS1904" s="179">
        <f>SUM(AS1905:AS1910)</f>
        <v>0</v>
      </c>
      <c r="AT1904" s="179"/>
      <c r="AU1904" s="179">
        <f>SUM(AU1905:AU1910)</f>
        <v>0</v>
      </c>
      <c r="AV1904" s="179"/>
      <c r="AW1904" s="179"/>
      <c r="AX1904" s="179">
        <f>SUM(AX1905:AX1910)</f>
        <v>0</v>
      </c>
      <c r="AY1904" s="179">
        <f>SUM(AY1905:AY1910)</f>
        <v>0</v>
      </c>
      <c r="AZ1904" s="179"/>
      <c r="BA1904" s="179">
        <f>SUM(BA1905:BA1910)</f>
        <v>0</v>
      </c>
      <c r="BB1904" s="302"/>
      <c r="BC1904" s="302"/>
      <c r="BD1904" s="200"/>
      <c r="BE1904" s="229"/>
      <c r="BF1904" s="182"/>
      <c r="BG1904" s="17" t="s">
        <v>135</v>
      </c>
      <c r="BH1904" s="209"/>
      <c r="BI1904" s="17"/>
      <c r="BJ1904" s="209"/>
      <c r="BK1904" s="18"/>
      <c r="BL1904" s="18"/>
      <c r="BM1904" s="18"/>
      <c r="BN1904" s="18"/>
      <c r="BO1904" s="18"/>
      <c r="BP1904" s="18"/>
      <c r="BQ1904" s="18"/>
      <c r="BR1904" s="18"/>
      <c r="BS1904" s="18"/>
      <c r="BT1904" s="18"/>
      <c r="BU1904" s="18"/>
      <c r="BV1904" s="18"/>
    </row>
    <row r="1905" spans="1:74" s="716" customFormat="1" x14ac:dyDescent="0.2">
      <c r="A1905" s="194" t="s">
        <v>666</v>
      </c>
      <c r="B1905" s="195" t="s">
        <v>667</v>
      </c>
      <c r="C1905" s="195"/>
      <c r="D1905" s="203">
        <v>0.5</v>
      </c>
      <c r="E1905" s="276"/>
      <c r="F1905" s="276"/>
      <c r="G1905" s="276"/>
      <c r="H1905" s="198">
        <v>0.5</v>
      </c>
      <c r="I1905" s="276"/>
      <c r="J1905" s="276"/>
      <c r="L1905" s="276"/>
      <c r="M1905" s="276"/>
      <c r="Q1905" s="276"/>
      <c r="R1905" s="276"/>
      <c r="S1905" s="276"/>
      <c r="T1905" s="276"/>
      <c r="U1905" s="276"/>
      <c r="V1905" s="276"/>
      <c r="W1905" s="276"/>
      <c r="X1905" s="276"/>
      <c r="Y1905" s="276"/>
      <c r="Z1905" s="276"/>
      <c r="AB1905" s="276"/>
      <c r="AC1905" s="276"/>
      <c r="AD1905" s="276"/>
      <c r="AE1905" s="276"/>
      <c r="AF1905" s="276"/>
      <c r="AG1905" s="276"/>
      <c r="AH1905" s="276"/>
      <c r="AI1905" s="276"/>
      <c r="AJ1905" s="276"/>
      <c r="AK1905" s="276"/>
      <c r="AL1905" s="276"/>
      <c r="AM1905" s="198"/>
      <c r="AN1905" s="276"/>
      <c r="AO1905" s="276"/>
      <c r="AP1905" s="276"/>
      <c r="AQ1905" s="276"/>
      <c r="AR1905" s="276"/>
      <c r="AS1905" s="276"/>
      <c r="AT1905" s="276"/>
      <c r="AU1905" s="276"/>
      <c r="AV1905" s="276"/>
      <c r="AW1905" s="276"/>
      <c r="AX1905" s="276"/>
      <c r="AY1905" s="276"/>
      <c r="AZ1905" s="276"/>
      <c r="BA1905" s="276"/>
      <c r="BB1905" s="312"/>
      <c r="BC1905" s="312"/>
      <c r="BD1905" s="200" t="s">
        <v>2113</v>
      </c>
      <c r="BE1905" s="229"/>
      <c r="BF1905" s="202">
        <v>2017</v>
      </c>
      <c r="BG1905" s="19" t="s">
        <v>135</v>
      </c>
      <c r="BH1905" s="209"/>
      <c r="BI1905" s="227" t="s">
        <v>2127</v>
      </c>
      <c r="BJ1905" s="209"/>
      <c r="BK1905" s="18"/>
      <c r="BL1905" s="18"/>
      <c r="BM1905" s="18"/>
      <c r="BN1905" s="18"/>
      <c r="BO1905" s="18"/>
      <c r="BP1905" s="18"/>
      <c r="BQ1905" s="18"/>
      <c r="BR1905" s="18"/>
      <c r="BS1905" s="18"/>
      <c r="BT1905" s="18"/>
      <c r="BU1905" s="18"/>
      <c r="BV1905" s="18"/>
    </row>
    <row r="1906" spans="1:74" s="716" customFormat="1" ht="32" x14ac:dyDescent="0.2">
      <c r="A1906" s="194" t="s">
        <v>668</v>
      </c>
      <c r="B1906" s="195" t="s">
        <v>669</v>
      </c>
      <c r="C1906" s="195"/>
      <c r="D1906" s="203">
        <v>0.3</v>
      </c>
      <c r="E1906" s="276"/>
      <c r="F1906" s="276"/>
      <c r="G1906" s="276"/>
      <c r="H1906" s="198">
        <v>0.3</v>
      </c>
      <c r="I1906" s="274"/>
      <c r="J1906" s="276"/>
      <c r="L1906" s="276"/>
      <c r="M1906" s="276"/>
      <c r="Q1906" s="276"/>
      <c r="R1906" s="276"/>
      <c r="S1906" s="276"/>
      <c r="T1906" s="276"/>
      <c r="U1906" s="276"/>
      <c r="V1906" s="276"/>
      <c r="W1906" s="276"/>
      <c r="X1906" s="276"/>
      <c r="Y1906" s="276"/>
      <c r="Z1906" s="276"/>
      <c r="AB1906" s="276"/>
      <c r="AC1906" s="276"/>
      <c r="AD1906" s="276"/>
      <c r="AE1906" s="276"/>
      <c r="AF1906" s="276"/>
      <c r="AG1906" s="276"/>
      <c r="AH1906" s="276"/>
      <c r="AI1906" s="276"/>
      <c r="AJ1906" s="276"/>
      <c r="AK1906" s="276"/>
      <c r="AL1906" s="276"/>
      <c r="AM1906" s="198"/>
      <c r="AN1906" s="276"/>
      <c r="AO1906" s="276"/>
      <c r="AP1906" s="276"/>
      <c r="AQ1906" s="276"/>
      <c r="AR1906" s="276"/>
      <c r="AS1906" s="276"/>
      <c r="AT1906" s="276"/>
      <c r="AU1906" s="276"/>
      <c r="AV1906" s="276"/>
      <c r="AW1906" s="276"/>
      <c r="AX1906" s="276"/>
      <c r="AY1906" s="276"/>
      <c r="AZ1906" s="276"/>
      <c r="BA1906" s="276"/>
      <c r="BB1906" s="312"/>
      <c r="BC1906" s="312"/>
      <c r="BD1906" s="200" t="s">
        <v>1982</v>
      </c>
      <c r="BE1906" s="238" t="s">
        <v>670</v>
      </c>
      <c r="BF1906" s="202">
        <v>2017</v>
      </c>
      <c r="BG1906" s="19" t="s">
        <v>135</v>
      </c>
      <c r="BH1906" s="209" t="s">
        <v>1984</v>
      </c>
      <c r="BI1906" s="227"/>
      <c r="BJ1906" s="209"/>
      <c r="BK1906" s="18"/>
      <c r="BL1906" s="18"/>
      <c r="BM1906" s="18"/>
      <c r="BN1906" s="18"/>
      <c r="BO1906" s="18"/>
      <c r="BP1906" s="18"/>
      <c r="BQ1906" s="18"/>
      <c r="BR1906" s="18"/>
      <c r="BS1906" s="18"/>
      <c r="BT1906" s="18"/>
      <c r="BU1906" s="18"/>
      <c r="BV1906" s="18"/>
    </row>
    <row r="1907" spans="1:74" s="716" customFormat="1" ht="32" x14ac:dyDescent="0.2">
      <c r="A1907" s="194" t="s">
        <v>671</v>
      </c>
      <c r="B1907" s="195" t="s">
        <v>672</v>
      </c>
      <c r="C1907" s="195"/>
      <c r="D1907" s="203">
        <v>0.15</v>
      </c>
      <c r="E1907" s="276"/>
      <c r="F1907" s="276"/>
      <c r="G1907" s="276"/>
      <c r="H1907" s="198">
        <v>0.15</v>
      </c>
      <c r="I1907" s="231"/>
      <c r="J1907" s="276"/>
      <c r="L1907" s="276"/>
      <c r="M1907" s="276"/>
      <c r="Q1907" s="276"/>
      <c r="R1907" s="276"/>
      <c r="S1907" s="276"/>
      <c r="T1907" s="276"/>
      <c r="U1907" s="276"/>
      <c r="V1907" s="276"/>
      <c r="W1907" s="276"/>
      <c r="X1907" s="276"/>
      <c r="Y1907" s="276"/>
      <c r="Z1907" s="276"/>
      <c r="AB1907" s="276"/>
      <c r="AC1907" s="276"/>
      <c r="AD1907" s="276"/>
      <c r="AE1907" s="276"/>
      <c r="AF1907" s="276"/>
      <c r="AG1907" s="276"/>
      <c r="AH1907" s="276"/>
      <c r="AI1907" s="276"/>
      <c r="AJ1907" s="276"/>
      <c r="AK1907" s="276"/>
      <c r="AL1907" s="276"/>
      <c r="AM1907" s="198"/>
      <c r="AN1907" s="276"/>
      <c r="AO1907" s="276"/>
      <c r="AP1907" s="276"/>
      <c r="AQ1907" s="276"/>
      <c r="AR1907" s="276"/>
      <c r="AS1907" s="276"/>
      <c r="AT1907" s="276"/>
      <c r="AU1907" s="276"/>
      <c r="AV1907" s="276"/>
      <c r="AW1907" s="276"/>
      <c r="AX1907" s="276"/>
      <c r="AY1907" s="276"/>
      <c r="AZ1907" s="276"/>
      <c r="BA1907" s="276"/>
      <c r="BB1907" s="312"/>
      <c r="BC1907" s="312"/>
      <c r="BD1907" s="200" t="s">
        <v>1982</v>
      </c>
      <c r="BE1907" s="238" t="s">
        <v>673</v>
      </c>
      <c r="BF1907" s="202">
        <v>2017</v>
      </c>
      <c r="BG1907" s="19" t="s">
        <v>135</v>
      </c>
      <c r="BH1907" s="209"/>
      <c r="BI1907" s="227"/>
      <c r="BJ1907" s="209"/>
      <c r="BK1907" s="18"/>
      <c r="BL1907" s="18"/>
      <c r="BM1907" s="18"/>
      <c r="BN1907" s="18"/>
      <c r="BO1907" s="18"/>
      <c r="BP1907" s="18"/>
      <c r="BQ1907" s="18"/>
      <c r="BR1907" s="18"/>
      <c r="BS1907" s="18"/>
      <c r="BT1907" s="18"/>
      <c r="BU1907" s="18"/>
      <c r="BV1907" s="18"/>
    </row>
    <row r="1908" spans="1:74" s="716" customFormat="1" x14ac:dyDescent="0.2">
      <c r="A1908" s="194" t="s">
        <v>674</v>
      </c>
      <c r="B1908" s="195" t="s">
        <v>675</v>
      </c>
      <c r="C1908" s="195"/>
      <c r="D1908" s="203">
        <v>0.85</v>
      </c>
      <c r="E1908" s="276"/>
      <c r="F1908" s="276"/>
      <c r="G1908" s="276"/>
      <c r="H1908" s="198">
        <v>0.85</v>
      </c>
      <c r="I1908" s="276"/>
      <c r="J1908" s="276"/>
      <c r="L1908" s="276"/>
      <c r="M1908" s="276"/>
      <c r="Q1908" s="276"/>
      <c r="R1908" s="276"/>
      <c r="S1908" s="276"/>
      <c r="T1908" s="276"/>
      <c r="U1908" s="276"/>
      <c r="V1908" s="276"/>
      <c r="W1908" s="276"/>
      <c r="X1908" s="276"/>
      <c r="Y1908" s="276"/>
      <c r="Z1908" s="276"/>
      <c r="AB1908" s="276"/>
      <c r="AC1908" s="276"/>
      <c r="AD1908" s="276"/>
      <c r="AE1908" s="276"/>
      <c r="AF1908" s="276"/>
      <c r="AG1908" s="276"/>
      <c r="AH1908" s="276"/>
      <c r="AI1908" s="276"/>
      <c r="AJ1908" s="276"/>
      <c r="AK1908" s="276"/>
      <c r="AL1908" s="276"/>
      <c r="AM1908" s="198"/>
      <c r="AN1908" s="276"/>
      <c r="AO1908" s="276"/>
      <c r="AP1908" s="276"/>
      <c r="AQ1908" s="276"/>
      <c r="AR1908" s="276"/>
      <c r="AS1908" s="276"/>
      <c r="AT1908" s="276"/>
      <c r="AU1908" s="276"/>
      <c r="AV1908" s="276"/>
      <c r="AW1908" s="276"/>
      <c r="AX1908" s="276"/>
      <c r="AY1908" s="276"/>
      <c r="AZ1908" s="276"/>
      <c r="BA1908" s="276"/>
      <c r="BB1908" s="312"/>
      <c r="BC1908" s="312"/>
      <c r="BD1908" s="200" t="s">
        <v>2086</v>
      </c>
      <c r="BE1908" s="238"/>
      <c r="BF1908" s="202">
        <v>2017</v>
      </c>
      <c r="BG1908" s="19" t="s">
        <v>135</v>
      </c>
      <c r="BH1908" s="209"/>
      <c r="BI1908" s="227"/>
      <c r="BJ1908" s="209"/>
      <c r="BK1908" s="18"/>
      <c r="BL1908" s="18"/>
      <c r="BM1908" s="18"/>
      <c r="BN1908" s="18"/>
      <c r="BO1908" s="18"/>
      <c r="BP1908" s="18"/>
      <c r="BQ1908" s="18"/>
      <c r="BR1908" s="18"/>
      <c r="BS1908" s="18"/>
      <c r="BT1908" s="18"/>
      <c r="BU1908" s="18"/>
      <c r="BV1908" s="18"/>
    </row>
    <row r="1909" spans="1:74" s="716" customFormat="1" x14ac:dyDescent="0.2">
      <c r="A1909" s="194" t="s">
        <v>676</v>
      </c>
      <c r="B1909" s="195" t="s">
        <v>134</v>
      </c>
      <c r="C1909" s="195"/>
      <c r="D1909" s="203">
        <v>0.12</v>
      </c>
      <c r="E1909" s="231"/>
      <c r="F1909" s="231"/>
      <c r="G1909" s="231"/>
      <c r="H1909" s="198"/>
      <c r="I1909" s="231"/>
      <c r="J1909" s="231"/>
      <c r="L1909" s="231">
        <v>0.12</v>
      </c>
      <c r="M1909" s="231"/>
      <c r="Q1909" s="231"/>
      <c r="R1909" s="231"/>
      <c r="S1909" s="231"/>
      <c r="T1909" s="231"/>
      <c r="U1909" s="231"/>
      <c r="V1909" s="231"/>
      <c r="W1909" s="231"/>
      <c r="X1909" s="231"/>
      <c r="Y1909" s="231"/>
      <c r="Z1909" s="231"/>
      <c r="AB1909" s="231"/>
      <c r="AC1909" s="231"/>
      <c r="AD1909" s="231"/>
      <c r="AE1909" s="231"/>
      <c r="AF1909" s="231"/>
      <c r="AG1909" s="231"/>
      <c r="AH1909" s="231"/>
      <c r="AI1909" s="231"/>
      <c r="AJ1909" s="231"/>
      <c r="AK1909" s="231"/>
      <c r="AL1909" s="231"/>
      <c r="AM1909" s="198"/>
      <c r="AN1909" s="231"/>
      <c r="AO1909" s="231"/>
      <c r="AP1909" s="231"/>
      <c r="AQ1909" s="231"/>
      <c r="AR1909" s="231"/>
      <c r="AS1909" s="231"/>
      <c r="AT1909" s="231"/>
      <c r="AU1909" s="231"/>
      <c r="AV1909" s="231"/>
      <c r="AW1909" s="231"/>
      <c r="AX1909" s="231"/>
      <c r="AY1909" s="231"/>
      <c r="AZ1909" s="231"/>
      <c r="BA1909" s="231"/>
      <c r="BB1909" s="310"/>
      <c r="BC1909" s="310"/>
      <c r="BD1909" s="200" t="s">
        <v>568</v>
      </c>
      <c r="BE1909" s="238" t="s">
        <v>677</v>
      </c>
      <c r="BF1909" s="202">
        <v>2017</v>
      </c>
      <c r="BG1909" s="19" t="s">
        <v>135</v>
      </c>
      <c r="BH1909" s="184"/>
      <c r="BI1909" s="282"/>
      <c r="BJ1909" s="184"/>
      <c r="BK1909" s="20"/>
      <c r="BL1909" s="20"/>
      <c r="BM1909" s="20"/>
      <c r="BN1909" s="20"/>
      <c r="BO1909" s="20"/>
      <c r="BP1909" s="20"/>
      <c r="BQ1909" s="20"/>
      <c r="BR1909" s="20"/>
      <c r="BS1909" s="20"/>
      <c r="BT1909" s="20"/>
      <c r="BU1909" s="20"/>
      <c r="BV1909" s="20"/>
    </row>
    <row r="1910" spans="1:74" s="716" customFormat="1" x14ac:dyDescent="0.2">
      <c r="A1910" s="194" t="s">
        <v>678</v>
      </c>
      <c r="B1910" s="195" t="s">
        <v>679</v>
      </c>
      <c r="C1910" s="195"/>
      <c r="D1910" s="203">
        <v>0.17</v>
      </c>
      <c r="E1910" s="231"/>
      <c r="F1910" s="231"/>
      <c r="G1910" s="231"/>
      <c r="H1910" s="198"/>
      <c r="I1910" s="231"/>
      <c r="J1910" s="231"/>
      <c r="L1910" s="231">
        <v>0.17</v>
      </c>
      <c r="M1910" s="231"/>
      <c r="Q1910" s="231"/>
      <c r="R1910" s="231"/>
      <c r="S1910" s="231"/>
      <c r="T1910" s="231"/>
      <c r="U1910" s="231"/>
      <c r="V1910" s="231"/>
      <c r="W1910" s="231"/>
      <c r="X1910" s="231"/>
      <c r="Y1910" s="231"/>
      <c r="Z1910" s="231"/>
      <c r="AB1910" s="231"/>
      <c r="AC1910" s="231"/>
      <c r="AD1910" s="231"/>
      <c r="AE1910" s="231"/>
      <c r="AF1910" s="231"/>
      <c r="AG1910" s="231"/>
      <c r="AH1910" s="231"/>
      <c r="AI1910" s="231"/>
      <c r="AJ1910" s="231"/>
      <c r="AK1910" s="231"/>
      <c r="AL1910" s="231"/>
      <c r="AM1910" s="198"/>
      <c r="AN1910" s="231"/>
      <c r="AO1910" s="231"/>
      <c r="AP1910" s="231"/>
      <c r="AQ1910" s="231"/>
      <c r="AR1910" s="231"/>
      <c r="AS1910" s="231"/>
      <c r="AT1910" s="231"/>
      <c r="AU1910" s="231"/>
      <c r="AV1910" s="231"/>
      <c r="AW1910" s="231"/>
      <c r="AX1910" s="231"/>
      <c r="AY1910" s="231"/>
      <c r="AZ1910" s="231"/>
      <c r="BA1910" s="231"/>
      <c r="BB1910" s="310"/>
      <c r="BC1910" s="310"/>
      <c r="BD1910" s="200" t="s">
        <v>568</v>
      </c>
      <c r="BE1910" s="238" t="s">
        <v>680</v>
      </c>
      <c r="BF1910" s="202">
        <v>2017</v>
      </c>
      <c r="BG1910" s="19" t="s">
        <v>135</v>
      </c>
      <c r="BH1910" s="184"/>
      <c r="BI1910" s="282"/>
      <c r="BJ1910" s="184"/>
      <c r="BK1910" s="20"/>
      <c r="BL1910" s="20"/>
      <c r="BM1910" s="20"/>
      <c r="BN1910" s="20"/>
      <c r="BO1910" s="20"/>
      <c r="BP1910" s="20"/>
      <c r="BQ1910" s="20"/>
      <c r="BR1910" s="20"/>
      <c r="BS1910" s="20"/>
      <c r="BT1910" s="20"/>
      <c r="BU1910" s="20"/>
      <c r="BV1910" s="20"/>
    </row>
    <row r="1911" spans="1:74" s="285" customFormat="1" x14ac:dyDescent="0.2">
      <c r="A1911" s="213" t="s">
        <v>681</v>
      </c>
      <c r="B1911" s="264" t="s">
        <v>682</v>
      </c>
      <c r="C1911" s="264"/>
      <c r="D1911" s="283">
        <f>D1912</f>
        <v>0.08</v>
      </c>
      <c r="E1911" s="283">
        <f>E1912</f>
        <v>0</v>
      </c>
      <c r="F1911" s="283"/>
      <c r="G1911" s="283">
        <f>G1912</f>
        <v>0</v>
      </c>
      <c r="H1911" s="283">
        <f>H1912</f>
        <v>0</v>
      </c>
      <c r="I1911" s="283">
        <f>I1912</f>
        <v>0</v>
      </c>
      <c r="J1911" s="283">
        <f>J1912</f>
        <v>0</v>
      </c>
      <c r="L1911" s="283">
        <f>L1912</f>
        <v>0.08</v>
      </c>
      <c r="M1911" s="283">
        <f>M1912</f>
        <v>0</v>
      </c>
      <c r="Q1911" s="283"/>
      <c r="R1911" s="283"/>
      <c r="S1911" s="283"/>
      <c r="T1911" s="283"/>
      <c r="U1911" s="283"/>
      <c r="V1911" s="283">
        <f>V1912</f>
        <v>0</v>
      </c>
      <c r="W1911" s="283"/>
      <c r="X1911" s="283">
        <f>X1912</f>
        <v>0</v>
      </c>
      <c r="Y1911" s="283">
        <f>Y1912</f>
        <v>0</v>
      </c>
      <c r="Z1911" s="283">
        <f>Z1912</f>
        <v>0</v>
      </c>
      <c r="AB1911" s="283">
        <f>AB1912</f>
        <v>0</v>
      </c>
      <c r="AC1911" s="283">
        <f>AC1912</f>
        <v>0</v>
      </c>
      <c r="AD1911" s="283">
        <f>AD1912</f>
        <v>0</v>
      </c>
      <c r="AE1911" s="283">
        <f>AE1912</f>
        <v>0</v>
      </c>
      <c r="AF1911" s="283">
        <f>AF1912</f>
        <v>0</v>
      </c>
      <c r="AG1911" s="283"/>
      <c r="AH1911" s="283"/>
      <c r="AI1911" s="283"/>
      <c r="AJ1911" s="283"/>
      <c r="AK1911" s="283"/>
      <c r="AL1911" s="283"/>
      <c r="AM1911" s="283">
        <f>AM1912</f>
        <v>0</v>
      </c>
      <c r="AN1911" s="283">
        <f>AN1912</f>
        <v>0</v>
      </c>
      <c r="AO1911" s="283">
        <f>AO1912</f>
        <v>0</v>
      </c>
      <c r="AP1911" s="283"/>
      <c r="AQ1911" s="283"/>
      <c r="AR1911" s="283"/>
      <c r="AS1911" s="283">
        <f>AS1912</f>
        <v>0</v>
      </c>
      <c r="AT1911" s="283"/>
      <c r="AU1911" s="283">
        <f>AU1912</f>
        <v>0</v>
      </c>
      <c r="AV1911" s="283"/>
      <c r="AW1911" s="283"/>
      <c r="AX1911" s="283">
        <f>AX1912</f>
        <v>0</v>
      </c>
      <c r="AY1911" s="283">
        <f>AY1912</f>
        <v>0</v>
      </c>
      <c r="AZ1911" s="283"/>
      <c r="BA1911" s="283">
        <f>BA1912</f>
        <v>0</v>
      </c>
      <c r="BB1911" s="313"/>
      <c r="BC1911" s="313"/>
      <c r="BD1911" s="277"/>
      <c r="BE1911" s="249"/>
      <c r="BF1911" s="254"/>
      <c r="BG1911" s="17" t="s">
        <v>309</v>
      </c>
      <c r="BH1911" s="209"/>
      <c r="BI1911" s="227"/>
      <c r="BJ1911" s="209"/>
      <c r="BK1911" s="18"/>
      <c r="BL1911" s="18"/>
      <c r="BM1911" s="18"/>
      <c r="BN1911" s="18"/>
      <c r="BO1911" s="18"/>
      <c r="BP1911" s="18"/>
      <c r="BQ1911" s="18"/>
      <c r="BR1911" s="18"/>
      <c r="BS1911" s="18"/>
      <c r="BT1911" s="18"/>
      <c r="BU1911" s="18"/>
      <c r="BV1911" s="18"/>
    </row>
    <row r="1912" spans="1:74" s="716" customFormat="1" ht="64" x14ac:dyDescent="0.2">
      <c r="A1912" s="194" t="s">
        <v>683</v>
      </c>
      <c r="B1912" s="195" t="s">
        <v>684</v>
      </c>
      <c r="C1912" s="195"/>
      <c r="D1912" s="203">
        <v>0.08</v>
      </c>
      <c r="E1912" s="231"/>
      <c r="F1912" s="231"/>
      <c r="G1912" s="231"/>
      <c r="H1912" s="198"/>
      <c r="I1912" s="231"/>
      <c r="J1912" s="231"/>
      <c r="L1912" s="231">
        <v>0.08</v>
      </c>
      <c r="M1912" s="231"/>
      <c r="Q1912" s="231"/>
      <c r="R1912" s="231"/>
      <c r="S1912" s="231"/>
      <c r="T1912" s="231"/>
      <c r="U1912" s="231"/>
      <c r="V1912" s="231"/>
      <c r="W1912" s="231"/>
      <c r="X1912" s="231"/>
      <c r="Y1912" s="231"/>
      <c r="Z1912" s="231"/>
      <c r="AB1912" s="231"/>
      <c r="AC1912" s="231"/>
      <c r="AD1912" s="231"/>
      <c r="AE1912" s="231"/>
      <c r="AF1912" s="231"/>
      <c r="AG1912" s="231"/>
      <c r="AH1912" s="231"/>
      <c r="AI1912" s="231"/>
      <c r="AJ1912" s="231"/>
      <c r="AK1912" s="231"/>
      <c r="AL1912" s="231"/>
      <c r="AM1912" s="198"/>
      <c r="AN1912" s="231"/>
      <c r="AO1912" s="231"/>
      <c r="AP1912" s="231"/>
      <c r="AQ1912" s="231"/>
      <c r="AR1912" s="231"/>
      <c r="AS1912" s="231"/>
      <c r="AT1912" s="231"/>
      <c r="AU1912" s="231"/>
      <c r="AV1912" s="231"/>
      <c r="AW1912" s="231"/>
      <c r="AX1912" s="231"/>
      <c r="AY1912" s="231"/>
      <c r="AZ1912" s="231"/>
      <c r="BA1912" s="231"/>
      <c r="BB1912" s="310"/>
      <c r="BC1912" s="310"/>
      <c r="BD1912" s="200" t="s">
        <v>1978</v>
      </c>
      <c r="BE1912" s="238"/>
      <c r="BF1912" s="202">
        <v>2017</v>
      </c>
      <c r="BG1912" s="19" t="s">
        <v>309</v>
      </c>
      <c r="BH1912" s="184"/>
      <c r="BI1912" s="282"/>
      <c r="BJ1912" s="184"/>
      <c r="BK1912" s="20"/>
      <c r="BL1912" s="20"/>
      <c r="BM1912" s="20"/>
      <c r="BN1912" s="20"/>
      <c r="BO1912" s="20"/>
      <c r="BP1912" s="20"/>
      <c r="BQ1912" s="20"/>
      <c r="BR1912" s="20"/>
      <c r="BS1912" s="20"/>
      <c r="BT1912" s="20"/>
      <c r="BU1912" s="20"/>
      <c r="BV1912" s="20"/>
    </row>
    <row r="1913" spans="1:74" s="285" customFormat="1" ht="32" x14ac:dyDescent="0.2">
      <c r="A1913" s="177" t="s">
        <v>685</v>
      </c>
      <c r="B1913" s="284" t="s">
        <v>686</v>
      </c>
      <c r="C1913" s="284"/>
      <c r="D1913" s="179">
        <f>D1914+D1915</f>
        <v>2835.4059999999999</v>
      </c>
      <c r="E1913" s="179">
        <f>E1914+E1915</f>
        <v>7.7559999999999985</v>
      </c>
      <c r="F1913" s="179"/>
      <c r="G1913" s="179">
        <f>G1914+G1915</f>
        <v>4</v>
      </c>
      <c r="H1913" s="179">
        <f>H1914+H1915</f>
        <v>44.13</v>
      </c>
      <c r="I1913" s="179">
        <f>I1914+I1915</f>
        <v>3.55</v>
      </c>
      <c r="J1913" s="179">
        <f>J1914+J1915</f>
        <v>2153.29</v>
      </c>
      <c r="L1913" s="179">
        <f>L1914+L1915</f>
        <v>512.17999999999995</v>
      </c>
      <c r="M1913" s="179">
        <f>M1914+M1915</f>
        <v>22.5</v>
      </c>
      <c r="Q1913" s="179"/>
      <c r="R1913" s="179"/>
      <c r="S1913" s="179"/>
      <c r="T1913" s="179"/>
      <c r="U1913" s="179"/>
      <c r="V1913" s="179">
        <f>V1914+V1915</f>
        <v>0</v>
      </c>
      <c r="W1913" s="179"/>
      <c r="X1913" s="179">
        <f>X1914+X1915</f>
        <v>0.6</v>
      </c>
      <c r="Y1913" s="179">
        <f>Y1914+Y1915</f>
        <v>0.56000000000000005</v>
      </c>
      <c r="Z1913" s="179">
        <f>Z1914+Z1915</f>
        <v>0</v>
      </c>
      <c r="AB1913" s="179">
        <f>AB1914+AB1915</f>
        <v>0</v>
      </c>
      <c r="AC1913" s="179">
        <f>AC1914+AC1915</f>
        <v>0</v>
      </c>
      <c r="AD1913" s="179">
        <f>AD1914+AD1915</f>
        <v>0</v>
      </c>
      <c r="AE1913" s="179">
        <f>AE1914+AE1915</f>
        <v>0.04</v>
      </c>
      <c r="AF1913" s="179">
        <f>AF1914+AF1915</f>
        <v>0</v>
      </c>
      <c r="AG1913" s="179"/>
      <c r="AH1913" s="179"/>
      <c r="AI1913" s="179"/>
      <c r="AJ1913" s="179"/>
      <c r="AK1913" s="179"/>
      <c r="AL1913" s="179"/>
      <c r="AM1913" s="179">
        <f>AM1914+AM1915</f>
        <v>0.47</v>
      </c>
      <c r="AN1913" s="179">
        <f>AN1914+AN1915</f>
        <v>0</v>
      </c>
      <c r="AO1913" s="179">
        <f>AO1914+AO1915</f>
        <v>0</v>
      </c>
      <c r="AP1913" s="179"/>
      <c r="AQ1913" s="179"/>
      <c r="AR1913" s="179"/>
      <c r="AS1913" s="179">
        <f>AS1914+AS1915</f>
        <v>0</v>
      </c>
      <c r="AT1913" s="179"/>
      <c r="AU1913" s="179">
        <f>AU1914+AU1915</f>
        <v>0.12</v>
      </c>
      <c r="AV1913" s="179"/>
      <c r="AW1913" s="179"/>
      <c r="AX1913" s="179">
        <f>AX1914+AX1915</f>
        <v>1.3499999999999999</v>
      </c>
      <c r="AY1913" s="179">
        <f>AY1914+AY1915</f>
        <v>1.04</v>
      </c>
      <c r="AZ1913" s="179"/>
      <c r="BA1913" s="179">
        <f>BA1914+BA1915</f>
        <v>84.42</v>
      </c>
      <c r="BB1913" s="302"/>
      <c r="BC1913" s="302"/>
      <c r="BD1913" s="200"/>
      <c r="BE1913" s="191"/>
      <c r="BF1913" s="230"/>
      <c r="BG1913" s="17"/>
      <c r="BH1913" s="209"/>
      <c r="BI1913" s="17"/>
      <c r="BJ1913" s="251"/>
      <c r="BK1913" s="17"/>
      <c r="BL1913" s="17"/>
      <c r="BM1913" s="17"/>
      <c r="BN1913" s="17"/>
      <c r="BO1913" s="17"/>
      <c r="BP1913" s="17"/>
      <c r="BQ1913" s="17"/>
      <c r="BR1913" s="17"/>
      <c r="BS1913" s="17"/>
      <c r="BT1913" s="17"/>
      <c r="BU1913" s="17"/>
      <c r="BV1913" s="17"/>
    </row>
    <row r="1914" spans="1:74" s="716" customFormat="1" ht="48" x14ac:dyDescent="0.2">
      <c r="A1914" s="177">
        <v>1</v>
      </c>
      <c r="B1914" s="248" t="s">
        <v>1262</v>
      </c>
      <c r="C1914" s="248"/>
      <c r="D1914" s="196"/>
      <c r="E1914" s="197"/>
      <c r="F1914" s="197"/>
      <c r="G1914" s="197"/>
      <c r="H1914" s="197"/>
      <c r="I1914" s="197"/>
      <c r="J1914" s="197"/>
      <c r="L1914" s="197"/>
      <c r="M1914" s="197"/>
      <c r="Q1914" s="197"/>
      <c r="R1914" s="197"/>
      <c r="S1914" s="197"/>
      <c r="T1914" s="197"/>
      <c r="U1914" s="197"/>
      <c r="V1914" s="197"/>
      <c r="W1914" s="197"/>
      <c r="X1914" s="197"/>
      <c r="Y1914" s="197"/>
      <c r="Z1914" s="197"/>
      <c r="AB1914" s="197"/>
      <c r="AC1914" s="197"/>
      <c r="AD1914" s="197"/>
      <c r="AE1914" s="197"/>
      <c r="AF1914" s="197"/>
      <c r="AG1914" s="197"/>
      <c r="AH1914" s="197"/>
      <c r="AI1914" s="197"/>
      <c r="AJ1914" s="197"/>
      <c r="AK1914" s="197"/>
      <c r="AL1914" s="197"/>
      <c r="AM1914" s="197"/>
      <c r="AN1914" s="197"/>
      <c r="AO1914" s="197"/>
      <c r="AP1914" s="197"/>
      <c r="AQ1914" s="197"/>
      <c r="AR1914" s="197"/>
      <c r="AS1914" s="197"/>
      <c r="AT1914" s="197"/>
      <c r="AU1914" s="197"/>
      <c r="AV1914" s="197"/>
      <c r="AW1914" s="197"/>
      <c r="AX1914" s="197"/>
      <c r="AY1914" s="197"/>
      <c r="AZ1914" s="197"/>
      <c r="BA1914" s="197"/>
      <c r="BB1914" s="303"/>
      <c r="BC1914" s="303"/>
      <c r="BD1914" s="200"/>
      <c r="BE1914" s="201"/>
      <c r="BF1914" s="225"/>
      <c r="BG1914" s="19"/>
      <c r="BH1914" s="209"/>
      <c r="BI1914" s="17"/>
      <c r="BJ1914" s="226"/>
      <c r="BK1914" s="19"/>
      <c r="BL1914" s="19"/>
      <c r="BM1914" s="19"/>
      <c r="BN1914" s="19"/>
      <c r="BO1914" s="19"/>
      <c r="BP1914" s="19"/>
      <c r="BQ1914" s="19"/>
      <c r="BR1914" s="19"/>
      <c r="BS1914" s="19"/>
      <c r="BT1914" s="19"/>
      <c r="BU1914" s="19"/>
      <c r="BV1914" s="19"/>
    </row>
    <row r="1915" spans="1:74" s="285" customFormat="1" ht="80" x14ac:dyDescent="0.2">
      <c r="A1915" s="177">
        <v>2</v>
      </c>
      <c r="B1915" s="248" t="s">
        <v>197</v>
      </c>
      <c r="C1915" s="248"/>
      <c r="D1915" s="179">
        <f>D1916+D1920+D1940+D1965+D1977+D1982+D1984+D1989+D1991+D1993+D1995</f>
        <v>2835.4059999999999</v>
      </c>
      <c r="E1915" s="179">
        <f>E1916+E1920+E1940+E1965+E1977+E1982+E1984+E1989+E1991+E1993+E1995</f>
        <v>7.7559999999999985</v>
      </c>
      <c r="F1915" s="179"/>
      <c r="G1915" s="179">
        <f>G1916+G1920+G1940+G1965+G1977+G1982+G1984+G1989+G1991+G1993+G1995</f>
        <v>4</v>
      </c>
      <c r="H1915" s="179">
        <f>H1916+H1920+H1940+H1965+H1977+H1982+H1984+H1989+H1991+H1993+H1995</f>
        <v>44.13</v>
      </c>
      <c r="I1915" s="179">
        <f>I1916+I1920+I1940+I1965+I1977+I1982+I1984+I1989+I1991+I1993+I1995</f>
        <v>3.55</v>
      </c>
      <c r="J1915" s="179">
        <f>J1916+J1920+J1940+J1965+J1977+J1982+J1984+J1989+J1991+J1993+J1995</f>
        <v>2153.29</v>
      </c>
      <c r="L1915" s="179">
        <f>L1916+L1920+L1940+L1965+L1977+L1982+L1984+L1989+L1991+L1993+L1995</f>
        <v>512.17999999999995</v>
      </c>
      <c r="M1915" s="179">
        <f>M1916+M1920+M1940+M1965+M1977+M1982+M1984+M1989+M1991+M1993+M1995</f>
        <v>22.5</v>
      </c>
      <c r="Q1915" s="179"/>
      <c r="R1915" s="179"/>
      <c r="S1915" s="179"/>
      <c r="T1915" s="179"/>
      <c r="U1915" s="179"/>
      <c r="V1915" s="179">
        <f>V1916+V1920+V1940+V1965+V1977+V1982+V1984+V1989+V1991+V1993+V1995</f>
        <v>0</v>
      </c>
      <c r="W1915" s="179"/>
      <c r="X1915" s="179">
        <f>X1916+X1920+X1940+X1965+X1977+X1982+X1984+X1989+X1991+X1993+X1995</f>
        <v>0.6</v>
      </c>
      <c r="Y1915" s="179">
        <f>Y1916+Y1920+Y1940+Y1965+Y1977+Y1982+Y1984+Y1989+Y1991+Y1993+Y1995</f>
        <v>0.56000000000000005</v>
      </c>
      <c r="Z1915" s="179">
        <f>Z1916+Z1920+Z1940+Z1965+Z1977+Z1982+Z1984+Z1989+Z1991+Z1993+Z1995</f>
        <v>0</v>
      </c>
      <c r="AB1915" s="179">
        <f>AB1916+AB1920+AB1940+AB1965+AB1977+AB1982+AB1984+AB1989+AB1991+AB1993+AB1995</f>
        <v>0</v>
      </c>
      <c r="AC1915" s="179">
        <f>AC1916+AC1920+AC1940+AC1965+AC1977+AC1982+AC1984+AC1989+AC1991+AC1993+AC1995</f>
        <v>0</v>
      </c>
      <c r="AD1915" s="179">
        <f>AD1916+AD1920+AD1940+AD1965+AD1977+AD1982+AD1984+AD1989+AD1991+AD1993+AD1995</f>
        <v>0</v>
      </c>
      <c r="AE1915" s="179">
        <f>AE1916+AE1920+AE1940+AE1965+AE1977+AE1982+AE1984+AE1989+AE1991+AE1993+AE1995</f>
        <v>0.04</v>
      </c>
      <c r="AF1915" s="179">
        <f>AF1916+AF1920+AF1940+AF1965+AF1977+AF1982+AF1984+AF1989+AF1991+AF1993+AF1995</f>
        <v>0</v>
      </c>
      <c r="AG1915" s="179"/>
      <c r="AH1915" s="179"/>
      <c r="AI1915" s="179"/>
      <c r="AJ1915" s="179"/>
      <c r="AK1915" s="179"/>
      <c r="AL1915" s="179"/>
      <c r="AM1915" s="179">
        <f>AM1916+AM1920+AM1940+AM1965+AM1977+AM1982+AM1984+AM1989+AM1991+AM1993+AM1995</f>
        <v>0.47</v>
      </c>
      <c r="AN1915" s="179">
        <f>AN1916+AN1920+AN1940+AN1965+AN1977+AN1982+AN1984+AN1989+AN1991+AN1993+AN1995</f>
        <v>0</v>
      </c>
      <c r="AO1915" s="179">
        <f>AO1916+AO1920+AO1940+AO1965+AO1977+AO1982+AO1984+AO1989+AO1991+AO1993+AO1995</f>
        <v>0</v>
      </c>
      <c r="AP1915" s="179"/>
      <c r="AQ1915" s="179"/>
      <c r="AR1915" s="179"/>
      <c r="AS1915" s="179">
        <f>AS1916+AS1920+AS1940+AS1965+AS1977+AS1982+AS1984+AS1989+AS1991+AS1993+AS1995</f>
        <v>0</v>
      </c>
      <c r="AT1915" s="179"/>
      <c r="AU1915" s="179">
        <f>AU1916+AU1920+AU1940+AU1965+AU1977+AU1982+AU1984+AU1989+AU1991+AU1993+AU1995</f>
        <v>0.12</v>
      </c>
      <c r="AV1915" s="179"/>
      <c r="AW1915" s="179"/>
      <c r="AX1915" s="179">
        <f>AX1916+AX1920+AX1940+AX1965+AX1977+AX1982+AX1984+AX1989+AX1991+AX1993+AX1995</f>
        <v>1.3499999999999999</v>
      </c>
      <c r="AY1915" s="179">
        <f>AY1916+AY1920+AY1940+AY1965+AY1977+AY1982+AY1984+AY1989+AY1991+AY1993+AY1995</f>
        <v>1.04</v>
      </c>
      <c r="AZ1915" s="179"/>
      <c r="BA1915" s="179">
        <f>BA1916+BA1920+BA1940+BA1965+BA1977+BA1982+BA1984+BA1989+BA1991+BA1993+BA1995</f>
        <v>84.42</v>
      </c>
      <c r="BB1915" s="302"/>
      <c r="BC1915" s="302"/>
      <c r="BD1915" s="200"/>
      <c r="BE1915" s="229"/>
      <c r="BF1915" s="230"/>
      <c r="BG1915" s="17"/>
      <c r="BH1915" s="209"/>
      <c r="BI1915" s="17"/>
      <c r="BJ1915" s="251"/>
      <c r="BK1915" s="17"/>
      <c r="BL1915" s="17"/>
      <c r="BM1915" s="17"/>
      <c r="BN1915" s="17"/>
      <c r="BO1915" s="17"/>
      <c r="BP1915" s="17"/>
      <c r="BQ1915" s="17"/>
      <c r="BR1915" s="17"/>
      <c r="BS1915" s="17"/>
      <c r="BT1915" s="17"/>
      <c r="BU1915" s="17"/>
      <c r="BV1915" s="17"/>
    </row>
    <row r="1916" spans="1:74" s="716" customFormat="1" x14ac:dyDescent="0.2">
      <c r="A1916" s="177" t="s">
        <v>1261</v>
      </c>
      <c r="B1916" s="228" t="s">
        <v>338</v>
      </c>
      <c r="C1916" s="228"/>
      <c r="D1916" s="179">
        <f>SUM(D1917:D1919)</f>
        <v>39</v>
      </c>
      <c r="E1916" s="179">
        <f>SUM(E1917:E1919)</f>
        <v>2</v>
      </c>
      <c r="F1916" s="179"/>
      <c r="G1916" s="179">
        <f>SUM(G1917:G1919)</f>
        <v>0</v>
      </c>
      <c r="H1916" s="179">
        <f>SUM(H1917:H1919)</f>
        <v>12</v>
      </c>
      <c r="I1916" s="179">
        <f>SUM(I1917:I1919)</f>
        <v>0</v>
      </c>
      <c r="J1916" s="179">
        <f>SUM(J1917:J1919)</f>
        <v>0</v>
      </c>
      <c r="L1916" s="179">
        <f>SUM(L1917:L1919)</f>
        <v>16</v>
      </c>
      <c r="M1916" s="179">
        <f>SUM(M1917:M1919)</f>
        <v>9</v>
      </c>
      <c r="Q1916" s="179"/>
      <c r="R1916" s="179"/>
      <c r="S1916" s="179"/>
      <c r="T1916" s="179"/>
      <c r="U1916" s="179"/>
      <c r="V1916" s="179">
        <f>SUM(V1917:V1919)</f>
        <v>0</v>
      </c>
      <c r="W1916" s="179"/>
      <c r="X1916" s="179">
        <f>SUM(X1917:X1919)</f>
        <v>0</v>
      </c>
      <c r="Y1916" s="179">
        <f>SUM(Y1917:Y1919)</f>
        <v>0</v>
      </c>
      <c r="Z1916" s="179">
        <f>SUM(Z1917:Z1919)</f>
        <v>0</v>
      </c>
      <c r="AB1916" s="179">
        <f>SUM(AB1917:AB1919)</f>
        <v>0</v>
      </c>
      <c r="AC1916" s="179">
        <f>SUM(AC1917:AC1919)</f>
        <v>0</v>
      </c>
      <c r="AD1916" s="179">
        <f>SUM(AD1917:AD1919)</f>
        <v>0</v>
      </c>
      <c r="AE1916" s="179">
        <f>SUM(AE1917:AE1919)</f>
        <v>0</v>
      </c>
      <c r="AF1916" s="179">
        <f>SUM(AF1917:AF1919)</f>
        <v>0</v>
      </c>
      <c r="AG1916" s="179"/>
      <c r="AH1916" s="179"/>
      <c r="AI1916" s="179"/>
      <c r="AJ1916" s="179"/>
      <c r="AK1916" s="179"/>
      <c r="AL1916" s="179"/>
      <c r="AM1916" s="179">
        <f>SUM(AM1917:AM1919)</f>
        <v>0</v>
      </c>
      <c r="AN1916" s="179">
        <f>SUM(AN1917:AN1919)</f>
        <v>0</v>
      </c>
      <c r="AO1916" s="179">
        <f>SUM(AO1917:AO1919)</f>
        <v>0</v>
      </c>
      <c r="AP1916" s="179"/>
      <c r="AQ1916" s="179"/>
      <c r="AR1916" s="179"/>
      <c r="AS1916" s="179">
        <f>SUM(AS1917:AS1919)</f>
        <v>0</v>
      </c>
      <c r="AT1916" s="179"/>
      <c r="AU1916" s="179">
        <f>SUM(AU1917:AU1919)</f>
        <v>0</v>
      </c>
      <c r="AV1916" s="179"/>
      <c r="AW1916" s="179"/>
      <c r="AX1916" s="179">
        <f>SUM(AX1917:AX1919)</f>
        <v>0</v>
      </c>
      <c r="AY1916" s="179">
        <f>SUM(AY1917:AY1919)</f>
        <v>0</v>
      </c>
      <c r="AZ1916" s="179"/>
      <c r="BA1916" s="179">
        <f>SUM(BA1917:BA1919)</f>
        <v>0</v>
      </c>
      <c r="BB1916" s="302"/>
      <c r="BC1916" s="302"/>
      <c r="BD1916" s="200"/>
      <c r="BE1916" s="191"/>
      <c r="BF1916" s="230"/>
      <c r="BG1916" s="17" t="s">
        <v>1232</v>
      </c>
      <c r="BH1916" s="209"/>
      <c r="BI1916" s="17"/>
      <c r="BJ1916" s="251"/>
      <c r="BK1916" s="17"/>
      <c r="BL1916" s="17"/>
      <c r="BM1916" s="17"/>
      <c r="BN1916" s="17"/>
      <c r="BO1916" s="17"/>
      <c r="BP1916" s="17"/>
      <c r="BQ1916" s="17"/>
      <c r="BR1916" s="17"/>
      <c r="BS1916" s="17"/>
      <c r="BT1916" s="17"/>
      <c r="BU1916" s="17"/>
      <c r="BV1916" s="17"/>
    </row>
    <row r="1917" spans="1:74" s="716" customFormat="1" ht="32" x14ac:dyDescent="0.2">
      <c r="A1917" s="194" t="s">
        <v>1263</v>
      </c>
      <c r="B1917" s="210" t="s">
        <v>687</v>
      </c>
      <c r="C1917" s="210"/>
      <c r="D1917" s="196">
        <v>9</v>
      </c>
      <c r="E1917" s="197"/>
      <c r="F1917" s="197"/>
      <c r="G1917" s="197"/>
      <c r="H1917" s="197"/>
      <c r="I1917" s="197"/>
      <c r="J1917" s="197"/>
      <c r="L1917" s="197"/>
      <c r="M1917" s="286">
        <v>9</v>
      </c>
      <c r="Q1917" s="197"/>
      <c r="R1917" s="197"/>
      <c r="S1917" s="197"/>
      <c r="T1917" s="197"/>
      <c r="U1917" s="197"/>
      <c r="V1917" s="197"/>
      <c r="W1917" s="197"/>
      <c r="X1917" s="197"/>
      <c r="Y1917" s="197"/>
      <c r="Z1917" s="197"/>
      <c r="AB1917" s="197"/>
      <c r="AC1917" s="197"/>
      <c r="AD1917" s="197"/>
      <c r="AE1917" s="197"/>
      <c r="AF1917" s="197"/>
      <c r="AG1917" s="197"/>
      <c r="AH1917" s="197"/>
      <c r="AI1917" s="197"/>
      <c r="AJ1917" s="197"/>
      <c r="AK1917" s="197"/>
      <c r="AL1917" s="197"/>
      <c r="AM1917" s="197"/>
      <c r="AN1917" s="197"/>
      <c r="AO1917" s="197"/>
      <c r="AP1917" s="197"/>
      <c r="AQ1917" s="197"/>
      <c r="AR1917" s="197"/>
      <c r="AS1917" s="197"/>
      <c r="AT1917" s="197"/>
      <c r="AU1917" s="197"/>
      <c r="AV1917" s="197"/>
      <c r="AW1917" s="197"/>
      <c r="AX1917" s="197"/>
      <c r="AY1917" s="197"/>
      <c r="AZ1917" s="197"/>
      <c r="BA1917" s="197"/>
      <c r="BB1917" s="303"/>
      <c r="BC1917" s="303"/>
      <c r="BD1917" s="200" t="s">
        <v>2086</v>
      </c>
      <c r="BE1917" s="287"/>
      <c r="BF1917" s="225">
        <v>2017</v>
      </c>
      <c r="BG1917" s="19" t="s">
        <v>1232</v>
      </c>
      <c r="BH1917" s="209"/>
      <c r="BI1917" s="17"/>
      <c r="BJ1917" s="226"/>
      <c r="BK1917" s="17"/>
      <c r="BL1917" s="19"/>
      <c r="BM1917" s="19"/>
      <c r="BN1917" s="19"/>
      <c r="BO1917" s="19"/>
      <c r="BP1917" s="19"/>
      <c r="BQ1917" s="19"/>
      <c r="BR1917" s="19"/>
      <c r="BS1917" s="19"/>
      <c r="BT1917" s="19"/>
      <c r="BU1917" s="19"/>
      <c r="BV1917" s="19"/>
    </row>
    <row r="1918" spans="1:74" s="716" customFormat="1" x14ac:dyDescent="0.2">
      <c r="A1918" s="194" t="s">
        <v>358</v>
      </c>
      <c r="B1918" s="195" t="s">
        <v>688</v>
      </c>
      <c r="C1918" s="195"/>
      <c r="D1918" s="196">
        <v>10</v>
      </c>
      <c r="E1918" s="197"/>
      <c r="F1918" s="197"/>
      <c r="G1918" s="197"/>
      <c r="H1918" s="197"/>
      <c r="I1918" s="197"/>
      <c r="J1918" s="197"/>
      <c r="L1918" s="197">
        <v>10</v>
      </c>
      <c r="M1918" s="286"/>
      <c r="Q1918" s="197"/>
      <c r="R1918" s="197"/>
      <c r="S1918" s="197"/>
      <c r="T1918" s="197"/>
      <c r="U1918" s="197"/>
      <c r="V1918" s="197"/>
      <c r="W1918" s="197"/>
      <c r="X1918" s="197"/>
      <c r="Y1918" s="197"/>
      <c r="Z1918" s="197"/>
      <c r="AB1918" s="197"/>
      <c r="AC1918" s="197"/>
      <c r="AD1918" s="197"/>
      <c r="AE1918" s="197"/>
      <c r="AF1918" s="197"/>
      <c r="AG1918" s="197"/>
      <c r="AH1918" s="197"/>
      <c r="AI1918" s="197"/>
      <c r="AJ1918" s="197"/>
      <c r="AK1918" s="197"/>
      <c r="AL1918" s="197"/>
      <c r="AM1918" s="197"/>
      <c r="AN1918" s="197"/>
      <c r="AO1918" s="197"/>
      <c r="AP1918" s="197"/>
      <c r="AQ1918" s="197"/>
      <c r="AR1918" s="197"/>
      <c r="AS1918" s="197"/>
      <c r="AT1918" s="197"/>
      <c r="AU1918" s="197"/>
      <c r="AV1918" s="197"/>
      <c r="AW1918" s="197"/>
      <c r="AX1918" s="197"/>
      <c r="AY1918" s="197"/>
      <c r="AZ1918" s="197"/>
      <c r="BA1918" s="197"/>
      <c r="BB1918" s="303"/>
      <c r="BC1918" s="303"/>
      <c r="BD1918" s="200" t="s">
        <v>568</v>
      </c>
      <c r="BE1918" s="287"/>
      <c r="BF1918" s="225">
        <v>2017</v>
      </c>
      <c r="BG1918" s="19" t="s">
        <v>1232</v>
      </c>
      <c r="BH1918" s="209"/>
      <c r="BI1918" s="17"/>
      <c r="BJ1918" s="226"/>
      <c r="BK1918" s="17"/>
      <c r="BL1918" s="19"/>
      <c r="BM1918" s="19"/>
      <c r="BN1918" s="19"/>
      <c r="BO1918" s="19"/>
      <c r="BP1918" s="19"/>
      <c r="BQ1918" s="19"/>
      <c r="BR1918" s="19"/>
      <c r="BS1918" s="19"/>
      <c r="BT1918" s="19"/>
      <c r="BU1918" s="19"/>
      <c r="BV1918" s="19"/>
    </row>
    <row r="1919" spans="1:74" s="716" customFormat="1" x14ac:dyDescent="0.2">
      <c r="A1919" s="194" t="s">
        <v>364</v>
      </c>
      <c r="B1919" s="195" t="s">
        <v>689</v>
      </c>
      <c r="C1919" s="195"/>
      <c r="D1919" s="196">
        <v>20</v>
      </c>
      <c r="E1919" s="197">
        <v>2</v>
      </c>
      <c r="F1919" s="197"/>
      <c r="G1919" s="197"/>
      <c r="H1919" s="197">
        <v>12</v>
      </c>
      <c r="I1919" s="197"/>
      <c r="J1919" s="197"/>
      <c r="L1919" s="197">
        <v>6</v>
      </c>
      <c r="M1919" s="286"/>
      <c r="Q1919" s="197"/>
      <c r="R1919" s="197"/>
      <c r="S1919" s="197"/>
      <c r="T1919" s="197"/>
      <c r="U1919" s="197"/>
      <c r="V1919" s="197"/>
      <c r="W1919" s="197"/>
      <c r="X1919" s="197"/>
      <c r="Y1919" s="197"/>
      <c r="Z1919" s="197"/>
      <c r="AB1919" s="197"/>
      <c r="AC1919" s="197"/>
      <c r="AD1919" s="197"/>
      <c r="AE1919" s="197"/>
      <c r="AF1919" s="197"/>
      <c r="AG1919" s="197"/>
      <c r="AH1919" s="197"/>
      <c r="AI1919" s="197"/>
      <c r="AJ1919" s="197"/>
      <c r="AK1919" s="197"/>
      <c r="AL1919" s="197"/>
      <c r="AM1919" s="197"/>
      <c r="AN1919" s="197"/>
      <c r="AO1919" s="197"/>
      <c r="AP1919" s="197"/>
      <c r="AQ1919" s="197"/>
      <c r="AR1919" s="197"/>
      <c r="AS1919" s="197"/>
      <c r="AT1919" s="197"/>
      <c r="AU1919" s="197"/>
      <c r="AV1919" s="197"/>
      <c r="AW1919" s="197"/>
      <c r="AX1919" s="197"/>
      <c r="AY1919" s="197"/>
      <c r="AZ1919" s="197"/>
      <c r="BA1919" s="197"/>
      <c r="BB1919" s="303"/>
      <c r="BC1919" s="303"/>
      <c r="BD1919" s="200" t="s">
        <v>560</v>
      </c>
      <c r="BE1919" s="287"/>
      <c r="BF1919" s="225">
        <v>2017</v>
      </c>
      <c r="BG1919" s="19" t="s">
        <v>1232</v>
      </c>
      <c r="BH1919" s="209"/>
      <c r="BI1919" s="17"/>
      <c r="BJ1919" s="226"/>
      <c r="BK1919" s="17"/>
      <c r="BL1919" s="19"/>
      <c r="BM1919" s="19"/>
      <c r="BN1919" s="19"/>
      <c r="BO1919" s="19"/>
      <c r="BP1919" s="19"/>
      <c r="BQ1919" s="19"/>
      <c r="BR1919" s="19"/>
      <c r="BS1919" s="19"/>
      <c r="BT1919" s="19"/>
      <c r="BU1919" s="19"/>
      <c r="BV1919" s="19"/>
    </row>
    <row r="1920" spans="1:74" s="716" customFormat="1" x14ac:dyDescent="0.2">
      <c r="A1920" s="177" t="s">
        <v>196</v>
      </c>
      <c r="B1920" s="207" t="s">
        <v>297</v>
      </c>
      <c r="C1920" s="207"/>
      <c r="D1920" s="179">
        <f>SUM(D1921:D1939)</f>
        <v>18.950000000000003</v>
      </c>
      <c r="E1920" s="179">
        <f>SUM(E1921:E1939)</f>
        <v>0.92</v>
      </c>
      <c r="F1920" s="179"/>
      <c r="G1920" s="179">
        <f>SUM(G1921:G1939)</f>
        <v>0</v>
      </c>
      <c r="H1920" s="179">
        <f>SUM(H1921:H1939)</f>
        <v>8.11</v>
      </c>
      <c r="I1920" s="179">
        <f>SUM(I1921:I1939)</f>
        <v>1</v>
      </c>
      <c r="J1920" s="179">
        <f>SUM(J1921:J1939)</f>
        <v>3.29</v>
      </c>
      <c r="L1920" s="179">
        <f>SUM(L1921:L1939)</f>
        <v>3.05</v>
      </c>
      <c r="M1920" s="179">
        <f>SUM(M1921:M1939)</f>
        <v>0.79</v>
      </c>
      <c r="Q1920" s="179"/>
      <c r="R1920" s="179"/>
      <c r="S1920" s="179"/>
      <c r="T1920" s="179"/>
      <c r="U1920" s="179"/>
      <c r="V1920" s="179">
        <f>SUM(V1921:V1939)</f>
        <v>0</v>
      </c>
      <c r="W1920" s="179"/>
      <c r="X1920" s="179">
        <f>SUM(X1921:X1939)</f>
        <v>0.06</v>
      </c>
      <c r="Y1920" s="179">
        <f>SUM(Y1921:Y1939)</f>
        <v>0.06</v>
      </c>
      <c r="Z1920" s="179">
        <f>SUM(Z1921:Z1939)</f>
        <v>0</v>
      </c>
      <c r="AB1920" s="179">
        <f>SUM(AB1921:AB1939)</f>
        <v>0</v>
      </c>
      <c r="AC1920" s="179">
        <f>SUM(AC1921:AC1939)</f>
        <v>0</v>
      </c>
      <c r="AD1920" s="179">
        <f>SUM(AD1921:AD1939)</f>
        <v>0</v>
      </c>
      <c r="AE1920" s="179">
        <f>SUM(AE1921:AE1939)</f>
        <v>0</v>
      </c>
      <c r="AF1920" s="179">
        <f>SUM(AF1921:AF1939)</f>
        <v>0</v>
      </c>
      <c r="AG1920" s="179"/>
      <c r="AH1920" s="179"/>
      <c r="AI1920" s="179"/>
      <c r="AJ1920" s="179"/>
      <c r="AK1920" s="179"/>
      <c r="AL1920" s="179"/>
      <c r="AM1920" s="179">
        <f>SUM(AM1921:AM1939)</f>
        <v>0</v>
      </c>
      <c r="AN1920" s="179">
        <f>SUM(AN1921:AN1939)</f>
        <v>0</v>
      </c>
      <c r="AO1920" s="179">
        <f>SUM(AO1921:AO1939)</f>
        <v>0</v>
      </c>
      <c r="AP1920" s="179"/>
      <c r="AQ1920" s="179"/>
      <c r="AR1920" s="179"/>
      <c r="AS1920" s="179">
        <f>SUM(AS1921:AS1939)</f>
        <v>0</v>
      </c>
      <c r="AT1920" s="179"/>
      <c r="AU1920" s="179">
        <f>SUM(AU1921:AU1939)</f>
        <v>0</v>
      </c>
      <c r="AV1920" s="179"/>
      <c r="AW1920" s="179"/>
      <c r="AX1920" s="179">
        <f>SUM(AX1921:AX1939)</f>
        <v>0</v>
      </c>
      <c r="AY1920" s="179">
        <f>SUM(AY1921:AY1939)</f>
        <v>0.2</v>
      </c>
      <c r="AZ1920" s="179"/>
      <c r="BA1920" s="179">
        <f>SUM(BA1921:BA1939)</f>
        <v>1.53</v>
      </c>
      <c r="BB1920" s="302"/>
      <c r="BC1920" s="302"/>
      <c r="BD1920" s="200"/>
      <c r="BE1920" s="201"/>
      <c r="BF1920" s="208"/>
      <c r="BG1920" s="19" t="s">
        <v>200</v>
      </c>
      <c r="BH1920" s="209"/>
      <c r="BI1920" s="17"/>
      <c r="BJ1920" s="226"/>
      <c r="BK1920" s="19"/>
      <c r="BL1920" s="19"/>
      <c r="BM1920" s="19"/>
      <c r="BN1920" s="19"/>
      <c r="BO1920" s="19"/>
      <c r="BP1920" s="19"/>
      <c r="BQ1920" s="19"/>
      <c r="BR1920" s="19"/>
      <c r="BS1920" s="19"/>
      <c r="BT1920" s="19"/>
      <c r="BU1920" s="19"/>
      <c r="BV1920" s="19"/>
    </row>
    <row r="1921" spans="1:74" s="716" customFormat="1" x14ac:dyDescent="0.2">
      <c r="A1921" s="194" t="s">
        <v>198</v>
      </c>
      <c r="B1921" s="223" t="s">
        <v>690</v>
      </c>
      <c r="C1921" s="223"/>
      <c r="D1921" s="196">
        <f>SUM(E1921:X1921,AS1921:BA1921)</f>
        <v>0.1</v>
      </c>
      <c r="E1921" s="196"/>
      <c r="F1921" s="196"/>
      <c r="G1921" s="196"/>
      <c r="H1921" s="196"/>
      <c r="I1921" s="196"/>
      <c r="J1921" s="196"/>
      <c r="L1921" s="196"/>
      <c r="M1921" s="196"/>
      <c r="Q1921" s="196"/>
      <c r="R1921" s="196"/>
      <c r="S1921" s="196"/>
      <c r="T1921" s="196"/>
      <c r="U1921" s="196"/>
      <c r="V1921" s="196"/>
      <c r="W1921" s="196"/>
      <c r="X1921" s="196"/>
      <c r="Y1921" s="196"/>
      <c r="Z1921" s="196"/>
      <c r="AB1921" s="196"/>
      <c r="AC1921" s="196"/>
      <c r="AD1921" s="196"/>
      <c r="AE1921" s="196"/>
      <c r="AF1921" s="196"/>
      <c r="AG1921" s="196"/>
      <c r="AH1921" s="196"/>
      <c r="AI1921" s="196"/>
      <c r="AJ1921" s="196"/>
      <c r="AK1921" s="196"/>
      <c r="AL1921" s="196"/>
      <c r="AM1921" s="196"/>
      <c r="AN1921" s="196"/>
      <c r="AO1921" s="196"/>
      <c r="AP1921" s="196"/>
      <c r="AQ1921" s="196"/>
      <c r="AR1921" s="196"/>
      <c r="AS1921" s="196"/>
      <c r="AT1921" s="196"/>
      <c r="AU1921" s="196"/>
      <c r="AV1921" s="196"/>
      <c r="AW1921" s="196"/>
      <c r="AX1921" s="196"/>
      <c r="AY1921" s="196"/>
      <c r="AZ1921" s="196"/>
      <c r="BA1921" s="197">
        <v>0.1</v>
      </c>
      <c r="BB1921" s="303"/>
      <c r="BC1921" s="303"/>
      <c r="BD1921" s="200" t="s">
        <v>2005</v>
      </c>
      <c r="BE1921" s="201" t="s">
        <v>691</v>
      </c>
      <c r="BF1921" s="225">
        <v>2017</v>
      </c>
      <c r="BG1921" s="19" t="s">
        <v>200</v>
      </c>
      <c r="BH1921" s="184"/>
      <c r="BI1921" s="19"/>
      <c r="BJ1921" s="226"/>
      <c r="BK1921" s="19"/>
      <c r="BL1921" s="19"/>
      <c r="BM1921" s="19"/>
      <c r="BN1921" s="19"/>
      <c r="BO1921" s="19"/>
      <c r="BP1921" s="19"/>
      <c r="BQ1921" s="19"/>
      <c r="BR1921" s="19"/>
      <c r="BS1921" s="19"/>
      <c r="BT1921" s="19"/>
      <c r="BU1921" s="19"/>
      <c r="BV1921" s="19"/>
    </row>
    <row r="1922" spans="1:74" s="716" customFormat="1" x14ac:dyDescent="0.2">
      <c r="A1922" s="194" t="s">
        <v>266</v>
      </c>
      <c r="B1922" s="195" t="s">
        <v>692</v>
      </c>
      <c r="C1922" s="195"/>
      <c r="D1922" s="196">
        <f>SUM(E1922:X1922,AS1922:BA1922)</f>
        <v>0.8</v>
      </c>
      <c r="E1922" s="198">
        <v>0.8</v>
      </c>
      <c r="F1922" s="198"/>
      <c r="G1922" s="196"/>
      <c r="H1922" s="196"/>
      <c r="I1922" s="196"/>
      <c r="J1922" s="196"/>
      <c r="L1922" s="196"/>
      <c r="M1922" s="196"/>
      <c r="Q1922" s="196"/>
      <c r="R1922" s="196"/>
      <c r="S1922" s="196"/>
      <c r="T1922" s="196"/>
      <c r="U1922" s="196"/>
      <c r="V1922" s="196"/>
      <c r="W1922" s="196"/>
      <c r="X1922" s="196"/>
      <c r="Y1922" s="196"/>
      <c r="Z1922" s="196"/>
      <c r="AB1922" s="196"/>
      <c r="AC1922" s="196"/>
      <c r="AD1922" s="196"/>
      <c r="AE1922" s="196"/>
      <c r="AF1922" s="196"/>
      <c r="AG1922" s="196"/>
      <c r="AH1922" s="196"/>
      <c r="AI1922" s="196"/>
      <c r="AJ1922" s="196"/>
      <c r="AK1922" s="196"/>
      <c r="AL1922" s="196"/>
      <c r="AM1922" s="196"/>
      <c r="AN1922" s="196"/>
      <c r="AO1922" s="196"/>
      <c r="AP1922" s="196"/>
      <c r="AQ1922" s="196"/>
      <c r="AR1922" s="196"/>
      <c r="AS1922" s="196"/>
      <c r="AT1922" s="196"/>
      <c r="AU1922" s="196"/>
      <c r="AV1922" s="196"/>
      <c r="AW1922" s="196"/>
      <c r="AX1922" s="196"/>
      <c r="AY1922" s="196"/>
      <c r="AZ1922" s="196"/>
      <c r="BA1922" s="196"/>
      <c r="BB1922" s="309"/>
      <c r="BC1922" s="309"/>
      <c r="BD1922" s="200" t="s">
        <v>2005</v>
      </c>
      <c r="BE1922" s="232"/>
      <c r="BF1922" s="225">
        <v>2017</v>
      </c>
      <c r="BG1922" s="19" t="s">
        <v>200</v>
      </c>
      <c r="BH1922" s="184" t="s">
        <v>693</v>
      </c>
      <c r="BI1922" s="19"/>
      <c r="BJ1922" s="226"/>
      <c r="BK1922" s="19"/>
      <c r="BL1922" s="19"/>
      <c r="BM1922" s="19"/>
      <c r="BN1922" s="19"/>
      <c r="BO1922" s="19"/>
      <c r="BP1922" s="19"/>
      <c r="BQ1922" s="19"/>
      <c r="BR1922" s="19"/>
      <c r="BS1922" s="19"/>
      <c r="BT1922" s="19"/>
      <c r="BU1922" s="19"/>
      <c r="BV1922" s="19"/>
    </row>
    <row r="1923" spans="1:74" s="716" customFormat="1" ht="32" x14ac:dyDescent="0.2">
      <c r="A1923" s="194" t="s">
        <v>277</v>
      </c>
      <c r="B1923" s="195" t="s">
        <v>694</v>
      </c>
      <c r="C1923" s="195"/>
      <c r="D1923" s="196">
        <v>0.12</v>
      </c>
      <c r="E1923" s="197">
        <v>0.12</v>
      </c>
      <c r="F1923" s="197"/>
      <c r="G1923" s="196"/>
      <c r="H1923" s="196"/>
      <c r="I1923" s="196"/>
      <c r="J1923" s="196"/>
      <c r="L1923" s="196"/>
      <c r="M1923" s="196"/>
      <c r="Q1923" s="196"/>
      <c r="R1923" s="196"/>
      <c r="S1923" s="196"/>
      <c r="T1923" s="196"/>
      <c r="U1923" s="196"/>
      <c r="V1923" s="196"/>
      <c r="W1923" s="196"/>
      <c r="X1923" s="196"/>
      <c r="Y1923" s="196"/>
      <c r="Z1923" s="196"/>
      <c r="AB1923" s="196"/>
      <c r="AC1923" s="196"/>
      <c r="AD1923" s="196"/>
      <c r="AE1923" s="196"/>
      <c r="AF1923" s="196"/>
      <c r="AG1923" s="196"/>
      <c r="AH1923" s="196"/>
      <c r="AI1923" s="196"/>
      <c r="AJ1923" s="196"/>
      <c r="AK1923" s="196"/>
      <c r="AL1923" s="196"/>
      <c r="AM1923" s="196"/>
      <c r="AN1923" s="196"/>
      <c r="AO1923" s="196"/>
      <c r="AP1923" s="196"/>
      <c r="AQ1923" s="196"/>
      <c r="AR1923" s="196"/>
      <c r="AS1923" s="196"/>
      <c r="AT1923" s="196"/>
      <c r="AU1923" s="196"/>
      <c r="AV1923" s="196"/>
      <c r="AW1923" s="196"/>
      <c r="AX1923" s="196"/>
      <c r="AY1923" s="196"/>
      <c r="AZ1923" s="196"/>
      <c r="BA1923" s="196"/>
      <c r="BB1923" s="309"/>
      <c r="BC1923" s="309"/>
      <c r="BD1923" s="200" t="s">
        <v>2005</v>
      </c>
      <c r="BE1923" s="201" t="s">
        <v>695</v>
      </c>
      <c r="BF1923" s="225">
        <v>2017</v>
      </c>
      <c r="BG1923" s="19" t="s">
        <v>200</v>
      </c>
      <c r="BH1923" s="184"/>
      <c r="BI1923" s="19"/>
      <c r="BJ1923" s="226"/>
      <c r="BK1923" s="19"/>
      <c r="BL1923" s="19"/>
      <c r="BM1923" s="19"/>
      <c r="BN1923" s="19"/>
      <c r="BO1923" s="19"/>
      <c r="BP1923" s="19"/>
      <c r="BQ1923" s="19"/>
      <c r="BR1923" s="19"/>
      <c r="BS1923" s="19"/>
      <c r="BT1923" s="19"/>
      <c r="BU1923" s="19"/>
      <c r="BV1923" s="19"/>
    </row>
    <row r="1924" spans="1:74" s="716" customFormat="1" x14ac:dyDescent="0.2">
      <c r="A1924" s="194" t="s">
        <v>284</v>
      </c>
      <c r="B1924" s="195" t="s">
        <v>696</v>
      </c>
      <c r="C1924" s="195"/>
      <c r="D1924" s="196">
        <v>1.5</v>
      </c>
      <c r="E1924" s="197"/>
      <c r="F1924" s="197"/>
      <c r="G1924" s="196"/>
      <c r="H1924" s="196"/>
      <c r="I1924" s="196"/>
      <c r="J1924" s="196"/>
      <c r="L1924" s="196">
        <v>1.5</v>
      </c>
      <c r="M1924" s="196"/>
      <c r="Q1924" s="196"/>
      <c r="R1924" s="196"/>
      <c r="S1924" s="196"/>
      <c r="T1924" s="196"/>
      <c r="U1924" s="196"/>
      <c r="V1924" s="196"/>
      <c r="W1924" s="196"/>
      <c r="X1924" s="196"/>
      <c r="Y1924" s="196"/>
      <c r="Z1924" s="196"/>
      <c r="AB1924" s="196"/>
      <c r="AC1924" s="196"/>
      <c r="AD1924" s="196"/>
      <c r="AE1924" s="196"/>
      <c r="AF1924" s="196"/>
      <c r="AG1924" s="196"/>
      <c r="AH1924" s="196"/>
      <c r="AI1924" s="196"/>
      <c r="AJ1924" s="196"/>
      <c r="AK1924" s="196"/>
      <c r="AL1924" s="196"/>
      <c r="AM1924" s="196"/>
      <c r="AN1924" s="196"/>
      <c r="AO1924" s="196"/>
      <c r="AP1924" s="196"/>
      <c r="AQ1924" s="196"/>
      <c r="AR1924" s="196"/>
      <c r="AS1924" s="196"/>
      <c r="AT1924" s="196"/>
      <c r="AU1924" s="196"/>
      <c r="AV1924" s="196"/>
      <c r="AW1924" s="196"/>
      <c r="AX1924" s="196"/>
      <c r="AY1924" s="196"/>
      <c r="AZ1924" s="196"/>
      <c r="BA1924" s="196"/>
      <c r="BB1924" s="309"/>
      <c r="BC1924" s="309"/>
      <c r="BD1924" s="200" t="s">
        <v>1989</v>
      </c>
      <c r="BE1924" s="232" t="s">
        <v>1990</v>
      </c>
      <c r="BF1924" s="202">
        <v>2017</v>
      </c>
      <c r="BG1924" s="19" t="s">
        <v>200</v>
      </c>
      <c r="BH1924" s="184"/>
      <c r="BI1924" s="19"/>
      <c r="BJ1924" s="226"/>
      <c r="BK1924" s="19"/>
      <c r="BL1924" s="19"/>
      <c r="BM1924" s="19"/>
      <c r="BN1924" s="19"/>
      <c r="BO1924" s="19"/>
      <c r="BP1924" s="19"/>
      <c r="BQ1924" s="19"/>
      <c r="BR1924" s="19"/>
      <c r="BS1924" s="19"/>
      <c r="BT1924" s="19"/>
      <c r="BU1924" s="19"/>
      <c r="BV1924" s="19"/>
    </row>
    <row r="1925" spans="1:74" s="716" customFormat="1" x14ac:dyDescent="0.2">
      <c r="A1925" s="194" t="s">
        <v>1944</v>
      </c>
      <c r="B1925" s="223" t="s">
        <v>697</v>
      </c>
      <c r="C1925" s="223"/>
      <c r="D1925" s="196">
        <f t="shared" ref="D1925:D1931" si="41">SUM(E1925:X1925,AS1925:BA1925)</f>
        <v>1.62</v>
      </c>
      <c r="E1925" s="197"/>
      <c r="F1925" s="197"/>
      <c r="G1925" s="197"/>
      <c r="H1925" s="197"/>
      <c r="I1925" s="197"/>
      <c r="J1925" s="197"/>
      <c r="L1925" s="197"/>
      <c r="M1925" s="197">
        <v>0.79</v>
      </c>
      <c r="Q1925" s="197"/>
      <c r="R1925" s="197"/>
      <c r="S1925" s="197"/>
      <c r="T1925" s="197"/>
      <c r="U1925" s="197"/>
      <c r="V1925" s="197"/>
      <c r="W1925" s="197"/>
      <c r="X1925" s="197"/>
      <c r="Y1925" s="197"/>
      <c r="Z1925" s="197"/>
      <c r="AB1925" s="197"/>
      <c r="AC1925" s="197"/>
      <c r="AD1925" s="197"/>
      <c r="AE1925" s="197"/>
      <c r="AF1925" s="197"/>
      <c r="AG1925" s="197"/>
      <c r="AH1925" s="197"/>
      <c r="AI1925" s="197"/>
      <c r="AJ1925" s="197"/>
      <c r="AK1925" s="197"/>
      <c r="AL1925" s="197"/>
      <c r="AM1925" s="197"/>
      <c r="AN1925" s="197"/>
      <c r="AO1925" s="197"/>
      <c r="AP1925" s="197"/>
      <c r="AQ1925" s="197"/>
      <c r="AR1925" s="197"/>
      <c r="AS1925" s="197"/>
      <c r="AT1925" s="197"/>
      <c r="AU1925" s="197"/>
      <c r="AV1925" s="197"/>
      <c r="AW1925" s="197"/>
      <c r="AX1925" s="197"/>
      <c r="AY1925" s="197"/>
      <c r="AZ1925" s="197"/>
      <c r="BA1925" s="197">
        <v>0.83</v>
      </c>
      <c r="BB1925" s="303"/>
      <c r="BC1925" s="303"/>
      <c r="BD1925" s="200" t="s">
        <v>2113</v>
      </c>
      <c r="BE1925" s="201" t="s">
        <v>698</v>
      </c>
      <c r="BF1925" s="225">
        <v>2017</v>
      </c>
      <c r="BG1925" s="19" t="s">
        <v>200</v>
      </c>
      <c r="BH1925" s="193" t="s">
        <v>1984</v>
      </c>
      <c r="BI1925" s="17" t="s">
        <v>699</v>
      </c>
      <c r="BJ1925" s="226"/>
      <c r="BK1925" s="19"/>
      <c r="BL1925" s="19"/>
      <c r="BM1925" s="19"/>
      <c r="BN1925" s="19"/>
      <c r="BO1925" s="19"/>
      <c r="BP1925" s="19"/>
      <c r="BQ1925" s="19"/>
      <c r="BR1925" s="19"/>
      <c r="BS1925" s="19"/>
      <c r="BT1925" s="19"/>
      <c r="BU1925" s="19"/>
      <c r="BV1925" s="19"/>
    </row>
    <row r="1926" spans="1:74" s="716" customFormat="1" x14ac:dyDescent="0.2">
      <c r="A1926" s="194" t="s">
        <v>1948</v>
      </c>
      <c r="B1926" s="223" t="s">
        <v>696</v>
      </c>
      <c r="C1926" s="223"/>
      <c r="D1926" s="196">
        <f t="shared" si="41"/>
        <v>0.1</v>
      </c>
      <c r="E1926" s="197"/>
      <c r="F1926" s="197"/>
      <c r="G1926" s="197"/>
      <c r="H1926" s="197">
        <v>0.1</v>
      </c>
      <c r="I1926" s="197"/>
      <c r="J1926" s="197"/>
      <c r="L1926" s="197"/>
      <c r="M1926" s="197"/>
      <c r="Q1926" s="197"/>
      <c r="R1926" s="197"/>
      <c r="S1926" s="197"/>
      <c r="T1926" s="197"/>
      <c r="U1926" s="197"/>
      <c r="V1926" s="197"/>
      <c r="W1926" s="197"/>
      <c r="X1926" s="197"/>
      <c r="Y1926" s="197"/>
      <c r="Z1926" s="197"/>
      <c r="AB1926" s="197"/>
      <c r="AC1926" s="197"/>
      <c r="AD1926" s="197"/>
      <c r="AE1926" s="197"/>
      <c r="AF1926" s="197"/>
      <c r="AG1926" s="197"/>
      <c r="AH1926" s="197"/>
      <c r="AI1926" s="197"/>
      <c r="AJ1926" s="197"/>
      <c r="AK1926" s="197"/>
      <c r="AL1926" s="197"/>
      <c r="AM1926" s="197"/>
      <c r="AN1926" s="197"/>
      <c r="AO1926" s="197"/>
      <c r="AP1926" s="197"/>
      <c r="AQ1926" s="197"/>
      <c r="AR1926" s="197"/>
      <c r="AS1926" s="197"/>
      <c r="AT1926" s="197"/>
      <c r="AU1926" s="197"/>
      <c r="AV1926" s="197"/>
      <c r="AW1926" s="197"/>
      <c r="AX1926" s="197"/>
      <c r="AY1926" s="197"/>
      <c r="AZ1926" s="197"/>
      <c r="BA1926" s="197"/>
      <c r="BB1926" s="303"/>
      <c r="BC1926" s="303"/>
      <c r="BD1926" s="200" t="s">
        <v>2113</v>
      </c>
      <c r="BE1926" s="201" t="s">
        <v>700</v>
      </c>
      <c r="BF1926" s="225">
        <v>2017</v>
      </c>
      <c r="BG1926" s="19" t="s">
        <v>200</v>
      </c>
      <c r="BH1926" s="193" t="s">
        <v>1984</v>
      </c>
      <c r="BI1926" s="17" t="s">
        <v>701</v>
      </c>
      <c r="BJ1926" s="226" t="s">
        <v>702</v>
      </c>
      <c r="BK1926" s="19"/>
      <c r="BL1926" s="19"/>
      <c r="BM1926" s="19"/>
      <c r="BN1926" s="19"/>
      <c r="BO1926" s="19"/>
      <c r="BP1926" s="19"/>
      <c r="BQ1926" s="19"/>
      <c r="BR1926" s="19"/>
      <c r="BS1926" s="19"/>
      <c r="BT1926" s="19"/>
      <c r="BU1926" s="19"/>
      <c r="BV1926" s="19"/>
    </row>
    <row r="1927" spans="1:74" s="716" customFormat="1" x14ac:dyDescent="0.2">
      <c r="A1927" s="194" t="s">
        <v>1954</v>
      </c>
      <c r="B1927" s="223" t="s">
        <v>690</v>
      </c>
      <c r="C1927" s="223"/>
      <c r="D1927" s="196">
        <f t="shared" si="41"/>
        <v>0.1</v>
      </c>
      <c r="E1927" s="197"/>
      <c r="F1927" s="197"/>
      <c r="G1927" s="197"/>
      <c r="H1927" s="197"/>
      <c r="I1927" s="197"/>
      <c r="J1927" s="197"/>
      <c r="L1927" s="197"/>
      <c r="M1927" s="197"/>
      <c r="Q1927" s="197"/>
      <c r="R1927" s="197"/>
      <c r="S1927" s="197"/>
      <c r="T1927" s="197"/>
      <c r="U1927" s="197"/>
      <c r="V1927" s="197"/>
      <c r="W1927" s="197"/>
      <c r="X1927" s="197"/>
      <c r="Y1927" s="197"/>
      <c r="Z1927" s="197"/>
      <c r="AB1927" s="197"/>
      <c r="AC1927" s="197"/>
      <c r="AD1927" s="197"/>
      <c r="AE1927" s="197"/>
      <c r="AF1927" s="197"/>
      <c r="AG1927" s="197"/>
      <c r="AH1927" s="197"/>
      <c r="AI1927" s="197"/>
      <c r="AJ1927" s="197"/>
      <c r="AK1927" s="197"/>
      <c r="AL1927" s="197"/>
      <c r="AM1927" s="197"/>
      <c r="AN1927" s="197"/>
      <c r="AO1927" s="197"/>
      <c r="AP1927" s="197"/>
      <c r="AQ1927" s="197"/>
      <c r="AR1927" s="197"/>
      <c r="AS1927" s="197"/>
      <c r="AT1927" s="197"/>
      <c r="AU1927" s="197"/>
      <c r="AV1927" s="197"/>
      <c r="AW1927" s="197"/>
      <c r="AX1927" s="197"/>
      <c r="AY1927" s="197"/>
      <c r="AZ1927" s="197"/>
      <c r="BA1927" s="197">
        <v>0.1</v>
      </c>
      <c r="BB1927" s="303"/>
      <c r="BC1927" s="303"/>
      <c r="BD1927" s="200" t="s">
        <v>2113</v>
      </c>
      <c r="BE1927" s="201" t="s">
        <v>703</v>
      </c>
      <c r="BF1927" s="225">
        <v>2017</v>
      </c>
      <c r="BG1927" s="19" t="s">
        <v>200</v>
      </c>
      <c r="BH1927" s="193" t="s">
        <v>1984</v>
      </c>
      <c r="BI1927" s="17"/>
      <c r="BJ1927" s="226"/>
      <c r="BK1927" s="19"/>
      <c r="BL1927" s="19"/>
      <c r="BM1927" s="19"/>
      <c r="BN1927" s="19"/>
      <c r="BO1927" s="19"/>
      <c r="BP1927" s="19"/>
      <c r="BQ1927" s="19"/>
      <c r="BR1927" s="19"/>
      <c r="BS1927" s="19"/>
      <c r="BT1927" s="19"/>
      <c r="BU1927" s="19"/>
      <c r="BV1927" s="19"/>
    </row>
    <row r="1928" spans="1:74" s="716" customFormat="1" x14ac:dyDescent="0.2">
      <c r="A1928" s="194" t="s">
        <v>1960</v>
      </c>
      <c r="B1928" s="223" t="s">
        <v>690</v>
      </c>
      <c r="C1928" s="223"/>
      <c r="D1928" s="196">
        <f t="shared" si="41"/>
        <v>0.05</v>
      </c>
      <c r="E1928" s="231"/>
      <c r="F1928" s="231"/>
      <c r="G1928" s="231"/>
      <c r="H1928" s="231">
        <v>0.05</v>
      </c>
      <c r="I1928" s="276"/>
      <c r="J1928" s="276"/>
      <c r="L1928" s="276"/>
      <c r="M1928" s="276"/>
      <c r="Q1928" s="197"/>
      <c r="R1928" s="197"/>
      <c r="S1928" s="197"/>
      <c r="T1928" s="197"/>
      <c r="U1928" s="197"/>
      <c r="V1928" s="276"/>
      <c r="W1928" s="276"/>
      <c r="X1928" s="197"/>
      <c r="Y1928" s="231"/>
      <c r="Z1928" s="231"/>
      <c r="AB1928" s="276"/>
      <c r="AC1928" s="276"/>
      <c r="AD1928" s="276"/>
      <c r="AE1928" s="199"/>
      <c r="AF1928" s="276"/>
      <c r="AG1928" s="276"/>
      <c r="AH1928" s="276"/>
      <c r="AI1928" s="276"/>
      <c r="AJ1928" s="276"/>
      <c r="AK1928" s="276"/>
      <c r="AL1928" s="276"/>
      <c r="AM1928" s="276"/>
      <c r="AN1928" s="276"/>
      <c r="AO1928" s="197"/>
      <c r="AP1928" s="276"/>
      <c r="AQ1928" s="276"/>
      <c r="AR1928" s="276"/>
      <c r="AS1928" s="276"/>
      <c r="AT1928" s="276"/>
      <c r="AU1928" s="276"/>
      <c r="AV1928" s="276"/>
      <c r="AW1928" s="276"/>
      <c r="AX1928" s="276"/>
      <c r="AY1928" s="276"/>
      <c r="AZ1928" s="276"/>
      <c r="BA1928" s="276"/>
      <c r="BB1928" s="312"/>
      <c r="BC1928" s="312"/>
      <c r="BD1928" s="200" t="s">
        <v>2111</v>
      </c>
      <c r="BE1928" s="201" t="s">
        <v>704</v>
      </c>
      <c r="BF1928" s="225">
        <v>2017</v>
      </c>
      <c r="BG1928" s="19" t="s">
        <v>200</v>
      </c>
      <c r="BH1928" s="193" t="s">
        <v>1984</v>
      </c>
      <c r="BI1928" s="17"/>
      <c r="BJ1928" s="226"/>
      <c r="BK1928" s="288"/>
      <c r="BL1928" s="288"/>
      <c r="BM1928" s="288"/>
      <c r="BN1928" s="288"/>
      <c r="BO1928" s="288"/>
      <c r="BP1928" s="288"/>
      <c r="BQ1928" s="288"/>
      <c r="BR1928" s="288"/>
      <c r="BS1928" s="288"/>
      <c r="BT1928" s="288"/>
      <c r="BU1928" s="288"/>
      <c r="BV1928" s="288"/>
    </row>
    <row r="1929" spans="1:74" s="716" customFormat="1" x14ac:dyDescent="0.2">
      <c r="A1929" s="194" t="s">
        <v>705</v>
      </c>
      <c r="B1929" s="223" t="s">
        <v>706</v>
      </c>
      <c r="C1929" s="223"/>
      <c r="D1929" s="196">
        <f t="shared" si="41"/>
        <v>7.0000000000000007E-2</v>
      </c>
      <c r="E1929" s="197"/>
      <c r="F1929" s="197"/>
      <c r="G1929" s="197"/>
      <c r="H1929" s="197">
        <v>7.0000000000000007E-2</v>
      </c>
      <c r="I1929" s="197"/>
      <c r="J1929" s="197"/>
      <c r="L1929" s="197"/>
      <c r="M1929" s="197"/>
      <c r="Q1929" s="197"/>
      <c r="R1929" s="197"/>
      <c r="S1929" s="197"/>
      <c r="T1929" s="197"/>
      <c r="U1929" s="197"/>
      <c r="V1929" s="197"/>
      <c r="W1929" s="197"/>
      <c r="X1929" s="197"/>
      <c r="Y1929" s="197"/>
      <c r="Z1929" s="197"/>
      <c r="AB1929" s="197"/>
      <c r="AC1929" s="197"/>
      <c r="AD1929" s="197"/>
      <c r="AE1929" s="197"/>
      <c r="AF1929" s="197"/>
      <c r="AG1929" s="197"/>
      <c r="AH1929" s="197"/>
      <c r="AI1929" s="197"/>
      <c r="AJ1929" s="197"/>
      <c r="AK1929" s="197"/>
      <c r="AL1929" s="197"/>
      <c r="AM1929" s="197"/>
      <c r="AN1929" s="197"/>
      <c r="AO1929" s="197"/>
      <c r="AP1929" s="197"/>
      <c r="AQ1929" s="197"/>
      <c r="AR1929" s="197"/>
      <c r="AS1929" s="197"/>
      <c r="AT1929" s="197"/>
      <c r="AU1929" s="197"/>
      <c r="AV1929" s="197"/>
      <c r="AW1929" s="197"/>
      <c r="AX1929" s="197"/>
      <c r="AY1929" s="197"/>
      <c r="AZ1929" s="197"/>
      <c r="BA1929" s="197"/>
      <c r="BB1929" s="303"/>
      <c r="BC1929" s="303"/>
      <c r="BD1929" s="200" t="s">
        <v>2111</v>
      </c>
      <c r="BE1929" s="201" t="s">
        <v>707</v>
      </c>
      <c r="BF1929" s="225">
        <v>2017</v>
      </c>
      <c r="BG1929" s="19" t="s">
        <v>200</v>
      </c>
      <c r="BH1929" s="193" t="s">
        <v>1984</v>
      </c>
      <c r="BI1929" s="17"/>
      <c r="BJ1929" s="226"/>
      <c r="BK1929" s="19"/>
      <c r="BL1929" s="19"/>
      <c r="BM1929" s="19"/>
      <c r="BN1929" s="19"/>
      <c r="BO1929" s="19"/>
      <c r="BP1929" s="19"/>
      <c r="BQ1929" s="19"/>
      <c r="BR1929" s="19"/>
      <c r="BS1929" s="19"/>
      <c r="BT1929" s="19"/>
      <c r="BU1929" s="19"/>
      <c r="BV1929" s="19"/>
    </row>
    <row r="1930" spans="1:74" s="716" customFormat="1" x14ac:dyDescent="0.2">
      <c r="A1930" s="194" t="s">
        <v>708</v>
      </c>
      <c r="B1930" s="255" t="s">
        <v>696</v>
      </c>
      <c r="C1930" s="255"/>
      <c r="D1930" s="196">
        <f t="shared" si="41"/>
        <v>1.5</v>
      </c>
      <c r="E1930" s="197"/>
      <c r="F1930" s="197"/>
      <c r="G1930" s="197"/>
      <c r="H1930" s="197"/>
      <c r="I1930" s="197"/>
      <c r="J1930" s="197"/>
      <c r="L1930" s="197">
        <v>1.5</v>
      </c>
      <c r="M1930" s="197"/>
      <c r="Q1930" s="197"/>
      <c r="R1930" s="197"/>
      <c r="S1930" s="197"/>
      <c r="T1930" s="197"/>
      <c r="U1930" s="197"/>
      <c r="V1930" s="197"/>
      <c r="W1930" s="197"/>
      <c r="X1930" s="197"/>
      <c r="Y1930" s="197"/>
      <c r="Z1930" s="197"/>
      <c r="AB1930" s="197"/>
      <c r="AC1930" s="197"/>
      <c r="AD1930" s="197"/>
      <c r="AE1930" s="197"/>
      <c r="AF1930" s="197"/>
      <c r="AG1930" s="197"/>
      <c r="AH1930" s="197"/>
      <c r="AI1930" s="197"/>
      <c r="AJ1930" s="197"/>
      <c r="AK1930" s="197"/>
      <c r="AL1930" s="197"/>
      <c r="AM1930" s="197"/>
      <c r="AN1930" s="197"/>
      <c r="AO1930" s="197"/>
      <c r="AP1930" s="197"/>
      <c r="AQ1930" s="197"/>
      <c r="AR1930" s="197"/>
      <c r="AS1930" s="197"/>
      <c r="AT1930" s="197"/>
      <c r="AU1930" s="197"/>
      <c r="AV1930" s="197"/>
      <c r="AW1930" s="197"/>
      <c r="AX1930" s="197"/>
      <c r="AY1930" s="197"/>
      <c r="AZ1930" s="197"/>
      <c r="BA1930" s="197"/>
      <c r="BB1930" s="303"/>
      <c r="BC1930" s="303"/>
      <c r="BD1930" s="200" t="s">
        <v>1980</v>
      </c>
      <c r="BE1930" s="201" t="s">
        <v>709</v>
      </c>
      <c r="BF1930" s="225">
        <v>2017</v>
      </c>
      <c r="BG1930" s="19" t="s">
        <v>200</v>
      </c>
      <c r="BH1930" s="209"/>
      <c r="BI1930" s="17"/>
      <c r="BJ1930" s="226"/>
      <c r="BK1930" s="19"/>
      <c r="BL1930" s="19"/>
      <c r="BM1930" s="19"/>
      <c r="BN1930" s="19"/>
      <c r="BO1930" s="19"/>
      <c r="BP1930" s="19"/>
      <c r="BQ1930" s="19"/>
      <c r="BR1930" s="19"/>
      <c r="BS1930" s="19"/>
      <c r="BT1930" s="19"/>
      <c r="BU1930" s="19"/>
      <c r="BV1930" s="19"/>
    </row>
    <row r="1931" spans="1:74" s="716" customFormat="1" x14ac:dyDescent="0.2">
      <c r="A1931" s="194" t="s">
        <v>710</v>
      </c>
      <c r="B1931" s="223" t="s">
        <v>690</v>
      </c>
      <c r="C1931" s="223"/>
      <c r="D1931" s="196">
        <f t="shared" si="41"/>
        <v>0.2</v>
      </c>
      <c r="E1931" s="197"/>
      <c r="F1931" s="197"/>
      <c r="G1931" s="197"/>
      <c r="H1931" s="197"/>
      <c r="I1931" s="197"/>
      <c r="J1931" s="197"/>
      <c r="L1931" s="197"/>
      <c r="M1931" s="197"/>
      <c r="Q1931" s="197"/>
      <c r="R1931" s="197"/>
      <c r="S1931" s="197"/>
      <c r="T1931" s="197"/>
      <c r="U1931" s="197"/>
      <c r="V1931" s="197"/>
      <c r="W1931" s="197"/>
      <c r="X1931" s="197"/>
      <c r="Y1931" s="197"/>
      <c r="Z1931" s="197"/>
      <c r="AB1931" s="197"/>
      <c r="AC1931" s="197"/>
      <c r="AD1931" s="197"/>
      <c r="AE1931" s="197"/>
      <c r="AF1931" s="197"/>
      <c r="AG1931" s="197"/>
      <c r="AH1931" s="197"/>
      <c r="AI1931" s="197"/>
      <c r="AJ1931" s="197"/>
      <c r="AK1931" s="197"/>
      <c r="AL1931" s="197"/>
      <c r="AM1931" s="197"/>
      <c r="AN1931" s="197"/>
      <c r="AO1931" s="197"/>
      <c r="AP1931" s="197"/>
      <c r="AQ1931" s="197"/>
      <c r="AR1931" s="197"/>
      <c r="AS1931" s="197"/>
      <c r="AT1931" s="197"/>
      <c r="AU1931" s="197"/>
      <c r="AV1931" s="197"/>
      <c r="AW1931" s="197"/>
      <c r="AX1931" s="197"/>
      <c r="AY1931" s="197">
        <v>0.2</v>
      </c>
      <c r="AZ1931" s="197"/>
      <c r="BA1931" s="197"/>
      <c r="BB1931" s="303"/>
      <c r="BC1931" s="303"/>
      <c r="BD1931" s="200" t="s">
        <v>1980</v>
      </c>
      <c r="BE1931" s="201" t="s">
        <v>711</v>
      </c>
      <c r="BF1931" s="225">
        <v>2017</v>
      </c>
      <c r="BG1931" s="19" t="s">
        <v>200</v>
      </c>
      <c r="BH1931" s="209"/>
      <c r="BI1931" s="17" t="s">
        <v>2136</v>
      </c>
      <c r="BJ1931" s="226"/>
      <c r="BK1931" s="19"/>
      <c r="BL1931" s="19"/>
      <c r="BM1931" s="19"/>
      <c r="BN1931" s="19"/>
      <c r="BO1931" s="19"/>
      <c r="BP1931" s="19"/>
      <c r="BQ1931" s="19"/>
      <c r="BR1931" s="19"/>
      <c r="BS1931" s="19"/>
      <c r="BT1931" s="19"/>
      <c r="BU1931" s="19"/>
      <c r="BV1931" s="19"/>
    </row>
    <row r="1932" spans="1:74" s="716" customFormat="1" ht="48" x14ac:dyDescent="0.2">
      <c r="A1932" s="194" t="s">
        <v>712</v>
      </c>
      <c r="B1932" s="289" t="s">
        <v>713</v>
      </c>
      <c r="C1932" s="289"/>
      <c r="D1932" s="196">
        <v>0.34</v>
      </c>
      <c r="E1932" s="197"/>
      <c r="F1932" s="197"/>
      <c r="G1932" s="197"/>
      <c r="H1932" s="197">
        <v>0.34</v>
      </c>
      <c r="I1932" s="197"/>
      <c r="J1932" s="197"/>
      <c r="L1932" s="197"/>
      <c r="M1932" s="198"/>
      <c r="Q1932" s="198"/>
      <c r="R1932" s="198"/>
      <c r="S1932" s="198"/>
      <c r="T1932" s="198"/>
      <c r="U1932" s="198"/>
      <c r="V1932" s="197"/>
      <c r="W1932" s="197"/>
      <c r="X1932" s="198"/>
      <c r="Y1932" s="198"/>
      <c r="Z1932" s="197"/>
      <c r="AB1932" s="197"/>
      <c r="AC1932" s="197"/>
      <c r="AD1932" s="197"/>
      <c r="AE1932" s="197"/>
      <c r="AF1932" s="197"/>
      <c r="AG1932" s="197"/>
      <c r="AH1932" s="197"/>
      <c r="AI1932" s="197"/>
      <c r="AJ1932" s="197"/>
      <c r="AK1932" s="197"/>
      <c r="AL1932" s="197"/>
      <c r="AM1932" s="197"/>
      <c r="AN1932" s="197"/>
      <c r="AO1932" s="198"/>
      <c r="AP1932" s="197"/>
      <c r="AQ1932" s="197"/>
      <c r="AR1932" s="197"/>
      <c r="AS1932" s="197"/>
      <c r="AT1932" s="197"/>
      <c r="AU1932" s="197"/>
      <c r="AV1932" s="197"/>
      <c r="AW1932" s="197"/>
      <c r="AX1932" s="198"/>
      <c r="AY1932" s="198"/>
      <c r="AZ1932" s="198"/>
      <c r="BA1932" s="198"/>
      <c r="BB1932" s="306"/>
      <c r="BC1932" s="306"/>
      <c r="BD1932" s="200" t="s">
        <v>1982</v>
      </c>
      <c r="BE1932" s="232"/>
      <c r="BF1932" s="225">
        <v>2017</v>
      </c>
      <c r="BG1932" s="19" t="s">
        <v>200</v>
      </c>
      <c r="BH1932" s="209"/>
      <c r="BI1932" s="17"/>
      <c r="BJ1932" s="185"/>
      <c r="BK1932" s="187"/>
      <c r="BL1932" s="19"/>
      <c r="BM1932" s="19"/>
      <c r="BN1932" s="19"/>
      <c r="BO1932" s="19"/>
      <c r="BP1932" s="19"/>
      <c r="BQ1932" s="19"/>
      <c r="BR1932" s="19"/>
      <c r="BS1932" s="19"/>
      <c r="BT1932" s="19"/>
      <c r="BU1932" s="19"/>
      <c r="BV1932" s="19"/>
    </row>
    <row r="1933" spans="1:74" s="716" customFormat="1" ht="48" x14ac:dyDescent="0.2">
      <c r="A1933" s="194" t="s">
        <v>714</v>
      </c>
      <c r="B1933" s="195" t="s">
        <v>715</v>
      </c>
      <c r="C1933" s="195"/>
      <c r="D1933" s="196">
        <v>0.96</v>
      </c>
      <c r="E1933" s="197"/>
      <c r="F1933" s="197"/>
      <c r="G1933" s="197"/>
      <c r="H1933" s="197">
        <v>0.9</v>
      </c>
      <c r="I1933" s="197"/>
      <c r="J1933" s="197"/>
      <c r="L1933" s="197"/>
      <c r="M1933" s="198"/>
      <c r="Q1933" s="198"/>
      <c r="R1933" s="198"/>
      <c r="S1933" s="198"/>
      <c r="T1933" s="198"/>
      <c r="U1933" s="198"/>
      <c r="V1933" s="197"/>
      <c r="W1933" s="197"/>
      <c r="X1933" s="198">
        <v>0.06</v>
      </c>
      <c r="Y1933" s="198">
        <v>0.06</v>
      </c>
      <c r="Z1933" s="197"/>
      <c r="AB1933" s="197"/>
      <c r="AC1933" s="197"/>
      <c r="AD1933" s="197"/>
      <c r="AE1933" s="197"/>
      <c r="AF1933" s="197"/>
      <c r="AG1933" s="197"/>
      <c r="AH1933" s="197"/>
      <c r="AI1933" s="197"/>
      <c r="AJ1933" s="197"/>
      <c r="AK1933" s="197"/>
      <c r="AL1933" s="197"/>
      <c r="AM1933" s="197"/>
      <c r="AN1933" s="197"/>
      <c r="AO1933" s="198"/>
      <c r="AP1933" s="197"/>
      <c r="AQ1933" s="197"/>
      <c r="AR1933" s="197"/>
      <c r="AS1933" s="197"/>
      <c r="AT1933" s="197"/>
      <c r="AU1933" s="197"/>
      <c r="AV1933" s="197"/>
      <c r="AW1933" s="197"/>
      <c r="AX1933" s="198"/>
      <c r="AY1933" s="198"/>
      <c r="AZ1933" s="198"/>
      <c r="BA1933" s="198"/>
      <c r="BB1933" s="306"/>
      <c r="BC1933" s="306"/>
      <c r="BD1933" s="200" t="s">
        <v>1982</v>
      </c>
      <c r="BE1933" s="232"/>
      <c r="BF1933" s="225">
        <v>2017</v>
      </c>
      <c r="BG1933" s="19" t="s">
        <v>200</v>
      </c>
      <c r="BH1933" s="209"/>
      <c r="BI1933" s="17"/>
      <c r="BJ1933" s="185"/>
      <c r="BK1933" s="187"/>
      <c r="BL1933" s="19"/>
      <c r="BM1933" s="19"/>
      <c r="BN1933" s="19"/>
      <c r="BO1933" s="19"/>
      <c r="BP1933" s="19"/>
      <c r="BQ1933" s="19"/>
      <c r="BR1933" s="19"/>
      <c r="BS1933" s="19"/>
      <c r="BT1933" s="19"/>
      <c r="BU1933" s="19"/>
      <c r="BV1933" s="19"/>
    </row>
    <row r="1934" spans="1:74" s="716" customFormat="1" x14ac:dyDescent="0.2">
      <c r="A1934" s="194" t="s">
        <v>716</v>
      </c>
      <c r="B1934" s="195" t="s">
        <v>717</v>
      </c>
      <c r="C1934" s="195"/>
      <c r="D1934" s="196">
        <f>SUM(E1934:X1934,AS1934:BA1934)</f>
        <v>1.5</v>
      </c>
      <c r="E1934" s="197"/>
      <c r="F1934" s="197"/>
      <c r="G1934" s="197"/>
      <c r="H1934" s="197">
        <v>1</v>
      </c>
      <c r="I1934" s="197"/>
      <c r="J1934" s="197"/>
      <c r="L1934" s="197"/>
      <c r="M1934" s="197"/>
      <c r="Q1934" s="197"/>
      <c r="R1934" s="197"/>
      <c r="S1934" s="197"/>
      <c r="T1934" s="197"/>
      <c r="U1934" s="197"/>
      <c r="V1934" s="197"/>
      <c r="W1934" s="197"/>
      <c r="X1934" s="197"/>
      <c r="Y1934" s="197"/>
      <c r="Z1934" s="197"/>
      <c r="AB1934" s="197"/>
      <c r="AC1934" s="197"/>
      <c r="AD1934" s="197"/>
      <c r="AE1934" s="197"/>
      <c r="AF1934" s="197"/>
      <c r="AG1934" s="197"/>
      <c r="AH1934" s="197"/>
      <c r="AI1934" s="197"/>
      <c r="AJ1934" s="197"/>
      <c r="AK1934" s="197"/>
      <c r="AL1934" s="197"/>
      <c r="AM1934" s="197"/>
      <c r="AN1934" s="197"/>
      <c r="AO1934" s="197"/>
      <c r="AP1934" s="197"/>
      <c r="AQ1934" s="197"/>
      <c r="AR1934" s="197"/>
      <c r="AS1934" s="197"/>
      <c r="AT1934" s="197"/>
      <c r="AU1934" s="197"/>
      <c r="AV1934" s="197"/>
      <c r="AW1934" s="197"/>
      <c r="AX1934" s="197"/>
      <c r="AY1934" s="197"/>
      <c r="AZ1934" s="197"/>
      <c r="BA1934" s="197">
        <v>0.5</v>
      </c>
      <c r="BB1934" s="303"/>
      <c r="BC1934" s="303"/>
      <c r="BD1934" s="200" t="s">
        <v>1982</v>
      </c>
      <c r="BE1934" s="232" t="s">
        <v>718</v>
      </c>
      <c r="BF1934" s="225">
        <v>2017</v>
      </c>
      <c r="BG1934" s="19" t="s">
        <v>200</v>
      </c>
      <c r="BH1934" s="209" t="s">
        <v>1984</v>
      </c>
      <c r="BI1934" s="17" t="s">
        <v>719</v>
      </c>
      <c r="BJ1934" s="226"/>
      <c r="BK1934" s="19"/>
      <c r="BL1934" s="19"/>
      <c r="BM1934" s="19"/>
      <c r="BN1934" s="19"/>
      <c r="BO1934" s="19"/>
      <c r="BP1934" s="19"/>
      <c r="BQ1934" s="19"/>
      <c r="BR1934" s="19"/>
      <c r="BS1934" s="19"/>
      <c r="BT1934" s="19"/>
      <c r="BU1934" s="19"/>
      <c r="BV1934" s="19"/>
    </row>
    <row r="1935" spans="1:74" s="716" customFormat="1" x14ac:dyDescent="0.2">
      <c r="A1935" s="194" t="s">
        <v>720</v>
      </c>
      <c r="B1935" s="195" t="s">
        <v>206</v>
      </c>
      <c r="C1935" s="195"/>
      <c r="D1935" s="196">
        <v>0.5</v>
      </c>
      <c r="E1935" s="197"/>
      <c r="F1935" s="197"/>
      <c r="G1935" s="197"/>
      <c r="H1935" s="197">
        <v>0.5</v>
      </c>
      <c r="I1935" s="197"/>
      <c r="J1935" s="197"/>
      <c r="L1935" s="197"/>
      <c r="M1935" s="197"/>
      <c r="Q1935" s="197"/>
      <c r="R1935" s="197"/>
      <c r="S1935" s="197"/>
      <c r="T1935" s="197"/>
      <c r="U1935" s="197"/>
      <c r="V1935" s="197"/>
      <c r="W1935" s="197"/>
      <c r="X1935" s="197"/>
      <c r="Y1935" s="197"/>
      <c r="Z1935" s="197"/>
      <c r="AB1935" s="197"/>
      <c r="AC1935" s="197"/>
      <c r="AD1935" s="197"/>
      <c r="AE1935" s="197"/>
      <c r="AF1935" s="197"/>
      <c r="AG1935" s="197"/>
      <c r="AH1935" s="197"/>
      <c r="AI1935" s="197"/>
      <c r="AJ1935" s="197"/>
      <c r="AK1935" s="197"/>
      <c r="AL1935" s="197"/>
      <c r="AM1935" s="197"/>
      <c r="AN1935" s="197"/>
      <c r="AO1935" s="197"/>
      <c r="AP1935" s="197"/>
      <c r="AQ1935" s="197"/>
      <c r="AR1935" s="197"/>
      <c r="AS1935" s="197"/>
      <c r="AT1935" s="197"/>
      <c r="AU1935" s="197"/>
      <c r="AV1935" s="197"/>
      <c r="AW1935" s="197"/>
      <c r="AX1935" s="197"/>
      <c r="AY1935" s="197"/>
      <c r="AZ1935" s="197"/>
      <c r="BA1935" s="197"/>
      <c r="BB1935" s="303"/>
      <c r="BC1935" s="303"/>
      <c r="BD1935" s="200" t="s">
        <v>2108</v>
      </c>
      <c r="BE1935" s="232" t="s">
        <v>636</v>
      </c>
      <c r="BF1935" s="202">
        <v>2017</v>
      </c>
      <c r="BG1935" s="19" t="s">
        <v>200</v>
      </c>
      <c r="BH1935" s="209"/>
      <c r="BI1935" s="17"/>
      <c r="BJ1935" s="226"/>
      <c r="BK1935" s="19"/>
      <c r="BL1935" s="19"/>
      <c r="BM1935" s="19"/>
      <c r="BN1935" s="19"/>
      <c r="BO1935" s="19"/>
      <c r="BP1935" s="19"/>
      <c r="BQ1935" s="19"/>
      <c r="BR1935" s="19"/>
      <c r="BS1935" s="19"/>
      <c r="BT1935" s="19"/>
      <c r="BU1935" s="19"/>
      <c r="BV1935" s="19"/>
    </row>
    <row r="1936" spans="1:74" s="716" customFormat="1" ht="32" x14ac:dyDescent="0.2">
      <c r="A1936" s="194" t="s">
        <v>721</v>
      </c>
      <c r="B1936" s="195" t="s">
        <v>722</v>
      </c>
      <c r="C1936" s="195"/>
      <c r="D1936" s="196">
        <v>3.29</v>
      </c>
      <c r="E1936" s="197"/>
      <c r="F1936" s="197"/>
      <c r="G1936" s="197"/>
      <c r="H1936" s="197"/>
      <c r="I1936" s="197"/>
      <c r="J1936" s="197">
        <v>3.29</v>
      </c>
      <c r="L1936" s="197"/>
      <c r="M1936" s="197"/>
      <c r="Q1936" s="197"/>
      <c r="R1936" s="197"/>
      <c r="S1936" s="197"/>
      <c r="T1936" s="197"/>
      <c r="U1936" s="197"/>
      <c r="V1936" s="197"/>
      <c r="W1936" s="197"/>
      <c r="X1936" s="197"/>
      <c r="Y1936" s="197"/>
      <c r="Z1936" s="197"/>
      <c r="AB1936" s="197"/>
      <c r="AC1936" s="197"/>
      <c r="AD1936" s="197"/>
      <c r="AE1936" s="197"/>
      <c r="AF1936" s="197"/>
      <c r="AG1936" s="197"/>
      <c r="AH1936" s="197"/>
      <c r="AI1936" s="197"/>
      <c r="AJ1936" s="197"/>
      <c r="AK1936" s="197"/>
      <c r="AL1936" s="197"/>
      <c r="AM1936" s="197"/>
      <c r="AN1936" s="197"/>
      <c r="AO1936" s="197"/>
      <c r="AP1936" s="197"/>
      <c r="AQ1936" s="197"/>
      <c r="AR1936" s="197"/>
      <c r="AS1936" s="197"/>
      <c r="AT1936" s="197"/>
      <c r="AU1936" s="197"/>
      <c r="AV1936" s="197"/>
      <c r="AW1936" s="197"/>
      <c r="AX1936" s="197"/>
      <c r="AY1936" s="197"/>
      <c r="AZ1936" s="197"/>
      <c r="BA1936" s="197"/>
      <c r="BB1936" s="303"/>
      <c r="BC1936" s="303"/>
      <c r="BD1936" s="200" t="s">
        <v>723</v>
      </c>
      <c r="BE1936" s="232"/>
      <c r="BF1936" s="225">
        <v>2017</v>
      </c>
      <c r="BG1936" s="19" t="s">
        <v>200</v>
      </c>
      <c r="BH1936" s="209"/>
      <c r="BI1936" s="17"/>
      <c r="BJ1936" s="226"/>
      <c r="BK1936" s="19"/>
      <c r="BL1936" s="19"/>
      <c r="BM1936" s="19"/>
      <c r="BN1936" s="19"/>
      <c r="BO1936" s="19"/>
      <c r="BP1936" s="19"/>
      <c r="BQ1936" s="19"/>
      <c r="BR1936" s="19"/>
      <c r="BS1936" s="19"/>
      <c r="BT1936" s="19"/>
      <c r="BU1936" s="19"/>
      <c r="BV1936" s="19"/>
    </row>
    <row r="1937" spans="1:74" s="716" customFormat="1" ht="80" x14ac:dyDescent="0.2">
      <c r="A1937" s="194" t="s">
        <v>724</v>
      </c>
      <c r="B1937" s="195" t="s">
        <v>725</v>
      </c>
      <c r="C1937" s="195"/>
      <c r="D1937" s="196">
        <v>0.05</v>
      </c>
      <c r="E1937" s="197"/>
      <c r="F1937" s="197"/>
      <c r="G1937" s="197"/>
      <c r="H1937" s="197"/>
      <c r="I1937" s="197"/>
      <c r="J1937" s="197"/>
      <c r="L1937" s="197">
        <v>0.05</v>
      </c>
      <c r="M1937" s="197"/>
      <c r="Q1937" s="197"/>
      <c r="R1937" s="197"/>
      <c r="S1937" s="197"/>
      <c r="T1937" s="197"/>
      <c r="U1937" s="197"/>
      <c r="V1937" s="197"/>
      <c r="W1937" s="197"/>
      <c r="X1937" s="197"/>
      <c r="Y1937" s="197"/>
      <c r="Z1937" s="197"/>
      <c r="AB1937" s="197"/>
      <c r="AC1937" s="197"/>
      <c r="AD1937" s="197"/>
      <c r="AE1937" s="197"/>
      <c r="AF1937" s="197"/>
      <c r="AG1937" s="197"/>
      <c r="AH1937" s="197"/>
      <c r="AI1937" s="197"/>
      <c r="AJ1937" s="197"/>
      <c r="AK1937" s="197"/>
      <c r="AL1937" s="197"/>
      <c r="AM1937" s="197"/>
      <c r="AN1937" s="197"/>
      <c r="AO1937" s="197"/>
      <c r="AP1937" s="197"/>
      <c r="AQ1937" s="197"/>
      <c r="AR1937" s="197"/>
      <c r="AS1937" s="197"/>
      <c r="AT1937" s="197"/>
      <c r="AU1937" s="197"/>
      <c r="AV1937" s="197"/>
      <c r="AW1937" s="197"/>
      <c r="AX1937" s="197"/>
      <c r="AY1937" s="197"/>
      <c r="AZ1937" s="197"/>
      <c r="BA1937" s="197"/>
      <c r="BB1937" s="303"/>
      <c r="BC1937" s="303"/>
      <c r="BD1937" s="200" t="s">
        <v>2019</v>
      </c>
      <c r="BE1937" s="232"/>
      <c r="BF1937" s="225">
        <v>2017</v>
      </c>
      <c r="BG1937" s="19" t="s">
        <v>200</v>
      </c>
      <c r="BH1937" s="209"/>
      <c r="BI1937" s="17"/>
      <c r="BJ1937" s="226"/>
      <c r="BK1937" s="19"/>
      <c r="BL1937" s="19"/>
      <c r="BM1937" s="19"/>
      <c r="BN1937" s="19"/>
      <c r="BO1937" s="19"/>
      <c r="BP1937" s="19"/>
      <c r="BQ1937" s="19"/>
      <c r="BR1937" s="19"/>
      <c r="BS1937" s="19"/>
      <c r="BT1937" s="19"/>
      <c r="BU1937" s="19"/>
      <c r="BV1937" s="19"/>
    </row>
    <row r="1938" spans="1:74" s="716" customFormat="1" x14ac:dyDescent="0.2">
      <c r="A1938" s="194" t="s">
        <v>726</v>
      </c>
      <c r="B1938" s="195" t="s">
        <v>727</v>
      </c>
      <c r="C1938" s="195"/>
      <c r="D1938" s="196">
        <v>0.15</v>
      </c>
      <c r="E1938" s="197"/>
      <c r="F1938" s="197"/>
      <c r="G1938" s="197"/>
      <c r="H1938" s="197">
        <v>0.15</v>
      </c>
      <c r="I1938" s="197"/>
      <c r="J1938" s="197"/>
      <c r="L1938" s="197"/>
      <c r="M1938" s="197"/>
      <c r="Q1938" s="197"/>
      <c r="R1938" s="197"/>
      <c r="S1938" s="197"/>
      <c r="T1938" s="197"/>
      <c r="U1938" s="197"/>
      <c r="V1938" s="197"/>
      <c r="W1938" s="197"/>
      <c r="X1938" s="197"/>
      <c r="Y1938" s="197"/>
      <c r="Z1938" s="197"/>
      <c r="AB1938" s="197"/>
      <c r="AC1938" s="197"/>
      <c r="AD1938" s="197"/>
      <c r="AE1938" s="197"/>
      <c r="AF1938" s="197"/>
      <c r="AG1938" s="197"/>
      <c r="AH1938" s="197"/>
      <c r="AI1938" s="197"/>
      <c r="AJ1938" s="197"/>
      <c r="AK1938" s="197"/>
      <c r="AL1938" s="197"/>
      <c r="AM1938" s="197"/>
      <c r="AN1938" s="197"/>
      <c r="AO1938" s="197"/>
      <c r="AP1938" s="197"/>
      <c r="AQ1938" s="197"/>
      <c r="AR1938" s="197"/>
      <c r="AS1938" s="197"/>
      <c r="AT1938" s="197"/>
      <c r="AU1938" s="197"/>
      <c r="AV1938" s="197"/>
      <c r="AW1938" s="197"/>
      <c r="AX1938" s="197"/>
      <c r="AY1938" s="197"/>
      <c r="AZ1938" s="197"/>
      <c r="BA1938" s="197"/>
      <c r="BB1938" s="303"/>
      <c r="BC1938" s="303"/>
      <c r="BD1938" s="200" t="s">
        <v>2086</v>
      </c>
      <c r="BE1938" s="232"/>
      <c r="BF1938" s="225">
        <v>2017</v>
      </c>
      <c r="BG1938" s="19" t="s">
        <v>200</v>
      </c>
      <c r="BH1938" s="209"/>
      <c r="BI1938" s="17"/>
      <c r="BJ1938" s="226"/>
      <c r="BK1938" s="19"/>
      <c r="BL1938" s="19"/>
      <c r="BM1938" s="19"/>
      <c r="BN1938" s="19"/>
      <c r="BO1938" s="19"/>
      <c r="BP1938" s="19"/>
      <c r="BQ1938" s="19"/>
      <c r="BR1938" s="19"/>
      <c r="BS1938" s="19"/>
      <c r="BT1938" s="19"/>
      <c r="BU1938" s="19"/>
      <c r="BV1938" s="19"/>
    </row>
    <row r="1939" spans="1:74" s="716" customFormat="1" ht="32" x14ac:dyDescent="0.2">
      <c r="A1939" s="194" t="s">
        <v>728</v>
      </c>
      <c r="B1939" s="195" t="s">
        <v>199</v>
      </c>
      <c r="C1939" s="195"/>
      <c r="D1939" s="196">
        <v>6</v>
      </c>
      <c r="E1939" s="197"/>
      <c r="F1939" s="197"/>
      <c r="G1939" s="197"/>
      <c r="H1939" s="197">
        <v>5</v>
      </c>
      <c r="I1939" s="197">
        <v>1</v>
      </c>
      <c r="J1939" s="197"/>
      <c r="L1939" s="197"/>
      <c r="M1939" s="197"/>
      <c r="Q1939" s="197"/>
      <c r="R1939" s="197"/>
      <c r="S1939" s="197"/>
      <c r="T1939" s="197"/>
      <c r="U1939" s="197"/>
      <c r="V1939" s="197"/>
      <c r="W1939" s="197"/>
      <c r="X1939" s="197"/>
      <c r="Y1939" s="197"/>
      <c r="Z1939" s="197"/>
      <c r="AB1939" s="197"/>
      <c r="AC1939" s="197"/>
      <c r="AD1939" s="197"/>
      <c r="AE1939" s="197"/>
      <c r="AF1939" s="197"/>
      <c r="AG1939" s="197"/>
      <c r="AH1939" s="197"/>
      <c r="AI1939" s="197"/>
      <c r="AJ1939" s="197"/>
      <c r="AK1939" s="197"/>
      <c r="AL1939" s="197"/>
      <c r="AM1939" s="197"/>
      <c r="AN1939" s="197"/>
      <c r="AO1939" s="197"/>
      <c r="AP1939" s="197"/>
      <c r="AQ1939" s="197"/>
      <c r="AR1939" s="197"/>
      <c r="AS1939" s="197"/>
      <c r="AT1939" s="197"/>
      <c r="AU1939" s="197"/>
      <c r="AV1939" s="197"/>
      <c r="AW1939" s="197"/>
      <c r="AX1939" s="197"/>
      <c r="AY1939" s="196"/>
      <c r="AZ1939" s="196"/>
      <c r="BA1939" s="196"/>
      <c r="BB1939" s="309"/>
      <c r="BC1939" s="309"/>
      <c r="BD1939" s="200" t="s">
        <v>2138</v>
      </c>
      <c r="BE1939" s="232"/>
      <c r="BF1939" s="202">
        <v>2017</v>
      </c>
      <c r="BG1939" s="19" t="s">
        <v>200</v>
      </c>
      <c r="BH1939" s="209"/>
      <c r="BI1939" s="17"/>
      <c r="BJ1939" s="226"/>
      <c r="BK1939" s="19"/>
      <c r="BL1939" s="19"/>
      <c r="BM1939" s="19"/>
      <c r="BN1939" s="19"/>
      <c r="BO1939" s="19"/>
      <c r="BP1939" s="19"/>
      <c r="BQ1939" s="19"/>
      <c r="BR1939" s="19"/>
      <c r="BS1939" s="19"/>
      <c r="BT1939" s="19"/>
      <c r="BU1939" s="19"/>
      <c r="BV1939" s="19"/>
    </row>
    <row r="1940" spans="1:74" s="716" customFormat="1" x14ac:dyDescent="0.2">
      <c r="A1940" s="177" t="s">
        <v>2000</v>
      </c>
      <c r="B1940" s="207" t="s">
        <v>267</v>
      </c>
      <c r="C1940" s="207"/>
      <c r="D1940" s="179">
        <f>SUM(D1941:D1964)</f>
        <v>55.789999999999992</v>
      </c>
      <c r="E1940" s="179">
        <f>SUM(E1941:E1964)</f>
        <v>1.44</v>
      </c>
      <c r="F1940" s="179"/>
      <c r="G1940" s="179">
        <f>SUM(G1941:G1964)</f>
        <v>4</v>
      </c>
      <c r="H1940" s="179">
        <f>SUM(H1941:H1964)</f>
        <v>21.900000000000002</v>
      </c>
      <c r="I1940" s="179">
        <f>SUM(I1941:I1964)</f>
        <v>2.5499999999999998</v>
      </c>
      <c r="J1940" s="179">
        <f>SUM(J1941:J1964)</f>
        <v>0</v>
      </c>
      <c r="L1940" s="179">
        <f>SUM(L1941:L1964)</f>
        <v>13.809999999999999</v>
      </c>
      <c r="M1940" s="179">
        <f>SUM(M1941:M1964)</f>
        <v>0.25</v>
      </c>
      <c r="Q1940" s="179"/>
      <c r="R1940" s="179"/>
      <c r="S1940" s="179"/>
      <c r="T1940" s="179"/>
      <c r="U1940" s="179"/>
      <c r="V1940" s="179">
        <f>SUM(V1941:V1964)</f>
        <v>0</v>
      </c>
      <c r="W1940" s="179"/>
      <c r="X1940" s="179">
        <f>SUM(X1941:X1964)</f>
        <v>0.04</v>
      </c>
      <c r="Y1940" s="179">
        <f>SUM(Y1941:Y1964)</f>
        <v>0</v>
      </c>
      <c r="Z1940" s="179">
        <f>SUM(Z1941:Z1964)</f>
        <v>0</v>
      </c>
      <c r="AB1940" s="179">
        <f>SUM(AB1941:AB1964)</f>
        <v>0</v>
      </c>
      <c r="AC1940" s="179">
        <f>SUM(AC1941:AC1964)</f>
        <v>0</v>
      </c>
      <c r="AD1940" s="179">
        <f>SUM(AD1941:AD1964)</f>
        <v>0</v>
      </c>
      <c r="AE1940" s="179">
        <f>SUM(AE1941:AE1964)</f>
        <v>0.04</v>
      </c>
      <c r="AF1940" s="179">
        <f>SUM(AF1941:AF1964)</f>
        <v>0</v>
      </c>
      <c r="AG1940" s="179"/>
      <c r="AH1940" s="179"/>
      <c r="AI1940" s="179"/>
      <c r="AJ1940" s="179"/>
      <c r="AK1940" s="179"/>
      <c r="AL1940" s="179"/>
      <c r="AM1940" s="179">
        <f>SUM(AM1941:AM1964)</f>
        <v>0.47</v>
      </c>
      <c r="AN1940" s="179">
        <f>SUM(AN1941:AN1964)</f>
        <v>0</v>
      </c>
      <c r="AO1940" s="179">
        <f>SUM(AO1941:AO1964)</f>
        <v>0</v>
      </c>
      <c r="AP1940" s="179"/>
      <c r="AQ1940" s="179"/>
      <c r="AR1940" s="179"/>
      <c r="AS1940" s="179">
        <f>SUM(AS1941:AS1964)</f>
        <v>0</v>
      </c>
      <c r="AT1940" s="179"/>
      <c r="AU1940" s="179">
        <f>SUM(AU1941:AU1964)</f>
        <v>0.12</v>
      </c>
      <c r="AV1940" s="179"/>
      <c r="AW1940" s="179"/>
      <c r="AX1940" s="179">
        <f>SUM(AX1941:AX1964)</f>
        <v>0</v>
      </c>
      <c r="AY1940" s="179">
        <f>SUM(AY1941:AY1964)</f>
        <v>0.09</v>
      </c>
      <c r="AZ1940" s="179"/>
      <c r="BA1940" s="179">
        <f>SUM(BA1941:BA1964)</f>
        <v>11.120000000000001</v>
      </c>
      <c r="BB1940" s="302"/>
      <c r="BC1940" s="302"/>
      <c r="BD1940" s="200"/>
      <c r="BE1940" s="201"/>
      <c r="BF1940" s="225"/>
      <c r="BG1940" s="17" t="s">
        <v>268</v>
      </c>
      <c r="BH1940" s="209"/>
      <c r="BI1940" s="17"/>
      <c r="BJ1940" s="226"/>
      <c r="BK1940" s="19"/>
      <c r="BL1940" s="19"/>
      <c r="BM1940" s="19"/>
      <c r="BN1940" s="19"/>
      <c r="BO1940" s="19"/>
      <c r="BP1940" s="19"/>
      <c r="BQ1940" s="19"/>
      <c r="BR1940" s="19"/>
      <c r="BS1940" s="19"/>
      <c r="BT1940" s="19"/>
      <c r="BU1940" s="19"/>
      <c r="BV1940" s="19"/>
    </row>
    <row r="1941" spans="1:74" s="716" customFormat="1" x14ac:dyDescent="0.2">
      <c r="A1941" s="194" t="s">
        <v>2002</v>
      </c>
      <c r="B1941" s="223" t="s">
        <v>729</v>
      </c>
      <c r="C1941" s="223"/>
      <c r="D1941" s="196">
        <f>SUM(E1941:X1941,AS1941:BA1941)</f>
        <v>1</v>
      </c>
      <c r="E1941" s="197"/>
      <c r="F1941" s="197"/>
      <c r="G1941" s="197"/>
      <c r="H1941" s="197"/>
      <c r="I1941" s="197"/>
      <c r="J1941" s="197"/>
      <c r="L1941" s="197">
        <v>1</v>
      </c>
      <c r="M1941" s="197"/>
      <c r="Q1941" s="197"/>
      <c r="R1941" s="197"/>
      <c r="S1941" s="197"/>
      <c r="T1941" s="197"/>
      <c r="U1941" s="197"/>
      <c r="V1941" s="197"/>
      <c r="W1941" s="197"/>
      <c r="X1941" s="197"/>
      <c r="Y1941" s="197"/>
      <c r="Z1941" s="197"/>
      <c r="AB1941" s="197"/>
      <c r="AC1941" s="197"/>
      <c r="AD1941" s="197"/>
      <c r="AE1941" s="197"/>
      <c r="AF1941" s="197"/>
      <c r="AG1941" s="197"/>
      <c r="AH1941" s="197"/>
      <c r="AI1941" s="197"/>
      <c r="AJ1941" s="197"/>
      <c r="AK1941" s="197"/>
      <c r="AL1941" s="197"/>
      <c r="AM1941" s="197"/>
      <c r="AN1941" s="197"/>
      <c r="AO1941" s="197"/>
      <c r="AP1941" s="197"/>
      <c r="AQ1941" s="197"/>
      <c r="AR1941" s="197"/>
      <c r="AS1941" s="197"/>
      <c r="AT1941" s="197"/>
      <c r="AU1941" s="197"/>
      <c r="AV1941" s="197"/>
      <c r="AW1941" s="197"/>
      <c r="AX1941" s="197"/>
      <c r="AY1941" s="197"/>
      <c r="AZ1941" s="197"/>
      <c r="BA1941" s="197"/>
      <c r="BB1941" s="303"/>
      <c r="BC1941" s="303"/>
      <c r="BD1941" s="200" t="s">
        <v>2013</v>
      </c>
      <c r="BE1941" s="201" t="s">
        <v>730</v>
      </c>
      <c r="BF1941" s="225">
        <v>2017</v>
      </c>
      <c r="BG1941" s="19" t="s">
        <v>268</v>
      </c>
      <c r="BH1941" s="193" t="s">
        <v>1984</v>
      </c>
      <c r="BI1941" s="17"/>
      <c r="BJ1941" s="226"/>
      <c r="BK1941" s="19"/>
      <c r="BL1941" s="19"/>
      <c r="BM1941" s="19"/>
      <c r="BN1941" s="19"/>
      <c r="BO1941" s="19"/>
      <c r="BP1941" s="19"/>
      <c r="BQ1941" s="19"/>
      <c r="BR1941" s="19"/>
      <c r="BS1941" s="19"/>
      <c r="BT1941" s="19"/>
      <c r="BU1941" s="19"/>
      <c r="BV1941" s="19"/>
    </row>
    <row r="1942" spans="1:74" s="716" customFormat="1" ht="32" x14ac:dyDescent="0.2">
      <c r="A1942" s="194" t="s">
        <v>2116</v>
      </c>
      <c r="B1942" s="290" t="s">
        <v>731</v>
      </c>
      <c r="C1942" s="290"/>
      <c r="D1942" s="196">
        <f>SUM(E1942:X1942,AS1942:BA1942)</f>
        <v>5.54</v>
      </c>
      <c r="E1942" s="198"/>
      <c r="F1942" s="198"/>
      <c r="G1942" s="198"/>
      <c r="H1942" s="198"/>
      <c r="I1942" s="198"/>
      <c r="J1942" s="197"/>
      <c r="L1942" s="198">
        <v>4.24</v>
      </c>
      <c r="M1942" s="197"/>
      <c r="Q1942" s="197"/>
      <c r="R1942" s="197"/>
      <c r="S1942" s="197"/>
      <c r="T1942" s="197"/>
      <c r="U1942" s="197"/>
      <c r="V1942" s="197"/>
      <c r="W1942" s="197"/>
      <c r="X1942" s="197"/>
      <c r="Y1942" s="197"/>
      <c r="Z1942" s="197"/>
      <c r="AB1942" s="197"/>
      <c r="AC1942" s="197"/>
      <c r="AD1942" s="197"/>
      <c r="AE1942" s="197"/>
      <c r="AF1942" s="197"/>
      <c r="AG1942" s="197"/>
      <c r="AH1942" s="197"/>
      <c r="AI1942" s="197"/>
      <c r="AJ1942" s="197"/>
      <c r="AK1942" s="197"/>
      <c r="AL1942" s="197"/>
      <c r="AM1942" s="197"/>
      <c r="AN1942" s="197"/>
      <c r="AO1942" s="197"/>
      <c r="AP1942" s="197"/>
      <c r="AQ1942" s="197"/>
      <c r="AR1942" s="197"/>
      <c r="AS1942" s="197"/>
      <c r="AT1942" s="197"/>
      <c r="AU1942" s="197"/>
      <c r="AV1942" s="197"/>
      <c r="AW1942" s="197"/>
      <c r="AX1942" s="197"/>
      <c r="AY1942" s="197"/>
      <c r="AZ1942" s="197"/>
      <c r="BA1942" s="198">
        <v>1.3</v>
      </c>
      <c r="BB1942" s="306"/>
      <c r="BC1942" s="306"/>
      <c r="BD1942" s="200" t="s">
        <v>2013</v>
      </c>
      <c r="BE1942" s="201"/>
      <c r="BF1942" s="202">
        <v>2017</v>
      </c>
      <c r="BG1942" s="19" t="s">
        <v>268</v>
      </c>
      <c r="BH1942" s="193"/>
      <c r="BI1942" s="17"/>
      <c r="BJ1942" s="226"/>
      <c r="BK1942" s="19"/>
      <c r="BL1942" s="19"/>
      <c r="BM1942" s="19"/>
      <c r="BN1942" s="19"/>
      <c r="BO1942" s="19"/>
      <c r="BP1942" s="19"/>
      <c r="BQ1942" s="19"/>
      <c r="BR1942" s="19"/>
      <c r="BS1942" s="19"/>
      <c r="BT1942" s="19"/>
      <c r="BU1942" s="19"/>
      <c r="BV1942" s="19"/>
    </row>
    <row r="1943" spans="1:74" s="716" customFormat="1" ht="32" x14ac:dyDescent="0.2">
      <c r="A1943" s="194" t="s">
        <v>2122</v>
      </c>
      <c r="B1943" s="243" t="s">
        <v>732</v>
      </c>
      <c r="C1943" s="243"/>
      <c r="D1943" s="196">
        <v>0.08</v>
      </c>
      <c r="E1943" s="198"/>
      <c r="F1943" s="198"/>
      <c r="G1943" s="198"/>
      <c r="H1943" s="198"/>
      <c r="I1943" s="198"/>
      <c r="J1943" s="197"/>
      <c r="L1943" s="198"/>
      <c r="M1943" s="197"/>
      <c r="Q1943" s="197"/>
      <c r="R1943" s="197"/>
      <c r="S1943" s="197"/>
      <c r="T1943" s="197"/>
      <c r="U1943" s="197"/>
      <c r="V1943" s="197"/>
      <c r="W1943" s="197"/>
      <c r="X1943" s="197"/>
      <c r="Y1943" s="197"/>
      <c r="Z1943" s="197"/>
      <c r="AB1943" s="197"/>
      <c r="AC1943" s="197"/>
      <c r="AD1943" s="197"/>
      <c r="AE1943" s="197"/>
      <c r="AF1943" s="197"/>
      <c r="AG1943" s="197"/>
      <c r="AH1943" s="197"/>
      <c r="AI1943" s="197"/>
      <c r="AJ1943" s="197"/>
      <c r="AK1943" s="197"/>
      <c r="AL1943" s="197"/>
      <c r="AM1943" s="197"/>
      <c r="AN1943" s="197"/>
      <c r="AO1943" s="197"/>
      <c r="AP1943" s="197"/>
      <c r="AQ1943" s="197"/>
      <c r="AR1943" s="197"/>
      <c r="AS1943" s="197"/>
      <c r="AT1943" s="197"/>
      <c r="AU1943" s="197"/>
      <c r="AV1943" s="197"/>
      <c r="AW1943" s="197"/>
      <c r="AX1943" s="197"/>
      <c r="AY1943" s="197"/>
      <c r="AZ1943" s="197"/>
      <c r="BA1943" s="198">
        <v>0.08</v>
      </c>
      <c r="BB1943" s="306"/>
      <c r="BC1943" s="306"/>
      <c r="BD1943" s="200" t="s">
        <v>2013</v>
      </c>
      <c r="BE1943" s="201" t="s">
        <v>733</v>
      </c>
      <c r="BF1943" s="202">
        <v>2017</v>
      </c>
      <c r="BG1943" s="19" t="s">
        <v>268</v>
      </c>
      <c r="BH1943" s="193"/>
      <c r="BI1943" s="17"/>
      <c r="BJ1943" s="226"/>
      <c r="BK1943" s="19"/>
      <c r="BL1943" s="19"/>
      <c r="BM1943" s="19"/>
      <c r="BN1943" s="19"/>
      <c r="BO1943" s="19"/>
      <c r="BP1943" s="19"/>
      <c r="BQ1943" s="19"/>
      <c r="BR1943" s="19"/>
      <c r="BS1943" s="19"/>
      <c r="BT1943" s="19"/>
      <c r="BU1943" s="19"/>
      <c r="BV1943" s="19"/>
    </row>
    <row r="1944" spans="1:74" s="716" customFormat="1" x14ac:dyDescent="0.2">
      <c r="A1944" s="194" t="s">
        <v>2139</v>
      </c>
      <c r="B1944" s="291" t="s">
        <v>734</v>
      </c>
      <c r="C1944" s="291"/>
      <c r="D1944" s="196">
        <v>0.3</v>
      </c>
      <c r="E1944" s="198"/>
      <c r="F1944" s="198"/>
      <c r="G1944" s="198"/>
      <c r="H1944" s="198"/>
      <c r="I1944" s="198"/>
      <c r="J1944" s="197"/>
      <c r="L1944" s="198">
        <v>0.3</v>
      </c>
      <c r="M1944" s="197"/>
      <c r="Q1944" s="197"/>
      <c r="R1944" s="197"/>
      <c r="S1944" s="197"/>
      <c r="T1944" s="197"/>
      <c r="U1944" s="197"/>
      <c r="V1944" s="197"/>
      <c r="W1944" s="197"/>
      <c r="X1944" s="197"/>
      <c r="Y1944" s="197"/>
      <c r="Z1944" s="197"/>
      <c r="AB1944" s="197"/>
      <c r="AC1944" s="197"/>
      <c r="AD1944" s="197"/>
      <c r="AE1944" s="197"/>
      <c r="AF1944" s="197"/>
      <c r="AG1944" s="197"/>
      <c r="AH1944" s="197"/>
      <c r="AI1944" s="197"/>
      <c r="AJ1944" s="197"/>
      <c r="AK1944" s="197"/>
      <c r="AL1944" s="197"/>
      <c r="AM1944" s="197"/>
      <c r="AN1944" s="197"/>
      <c r="AO1944" s="197"/>
      <c r="AP1944" s="197"/>
      <c r="AQ1944" s="197"/>
      <c r="AR1944" s="197"/>
      <c r="AS1944" s="197"/>
      <c r="AT1944" s="197"/>
      <c r="AU1944" s="197"/>
      <c r="AV1944" s="197"/>
      <c r="AW1944" s="197"/>
      <c r="AX1944" s="197"/>
      <c r="AY1944" s="197"/>
      <c r="AZ1944" s="197"/>
      <c r="BA1944" s="198"/>
      <c r="BB1944" s="306"/>
      <c r="BC1944" s="306"/>
      <c r="BD1944" s="200" t="s">
        <v>2013</v>
      </c>
      <c r="BE1944" s="201"/>
      <c r="BF1944" s="202">
        <v>2017</v>
      </c>
      <c r="BG1944" s="19" t="s">
        <v>268</v>
      </c>
      <c r="BH1944" s="193"/>
      <c r="BI1944" s="17"/>
      <c r="BJ1944" s="226"/>
      <c r="BK1944" s="19"/>
      <c r="BL1944" s="19"/>
      <c r="BM1944" s="19"/>
      <c r="BN1944" s="19"/>
      <c r="BO1944" s="19"/>
      <c r="BP1944" s="19"/>
      <c r="BQ1944" s="19"/>
      <c r="BR1944" s="19"/>
      <c r="BS1944" s="19"/>
      <c r="BT1944" s="19"/>
      <c r="BU1944" s="19"/>
      <c r="BV1944" s="19"/>
    </row>
    <row r="1945" spans="1:74" s="716" customFormat="1" ht="48" x14ac:dyDescent="0.2">
      <c r="A1945" s="194" t="s">
        <v>574</v>
      </c>
      <c r="B1945" s="243" t="s">
        <v>735</v>
      </c>
      <c r="C1945" s="243"/>
      <c r="D1945" s="196">
        <v>0.3</v>
      </c>
      <c r="E1945" s="198"/>
      <c r="F1945" s="198"/>
      <c r="G1945" s="198"/>
      <c r="H1945" s="198"/>
      <c r="I1945" s="198"/>
      <c r="J1945" s="197"/>
      <c r="L1945" s="198">
        <v>0.3</v>
      </c>
      <c r="M1945" s="197"/>
      <c r="Q1945" s="197"/>
      <c r="R1945" s="197"/>
      <c r="S1945" s="197"/>
      <c r="T1945" s="197"/>
      <c r="U1945" s="197"/>
      <c r="V1945" s="197"/>
      <c r="W1945" s="197"/>
      <c r="X1945" s="197"/>
      <c r="Y1945" s="197"/>
      <c r="Z1945" s="197"/>
      <c r="AB1945" s="197"/>
      <c r="AC1945" s="197"/>
      <c r="AD1945" s="197"/>
      <c r="AE1945" s="197"/>
      <c r="AF1945" s="197"/>
      <c r="AG1945" s="197"/>
      <c r="AH1945" s="197"/>
      <c r="AI1945" s="197"/>
      <c r="AJ1945" s="197"/>
      <c r="AK1945" s="197"/>
      <c r="AL1945" s="197"/>
      <c r="AM1945" s="197"/>
      <c r="AN1945" s="197"/>
      <c r="AO1945" s="197"/>
      <c r="AP1945" s="197"/>
      <c r="AQ1945" s="197"/>
      <c r="AR1945" s="197"/>
      <c r="AS1945" s="197"/>
      <c r="AT1945" s="197"/>
      <c r="AU1945" s="197"/>
      <c r="AV1945" s="197"/>
      <c r="AW1945" s="197"/>
      <c r="AX1945" s="197"/>
      <c r="AY1945" s="197"/>
      <c r="AZ1945" s="197"/>
      <c r="BA1945" s="198"/>
      <c r="BB1945" s="306"/>
      <c r="BC1945" s="306"/>
      <c r="BD1945" s="200" t="s">
        <v>2013</v>
      </c>
      <c r="BE1945" s="201"/>
      <c r="BF1945" s="202">
        <v>2017</v>
      </c>
      <c r="BG1945" s="19" t="s">
        <v>268</v>
      </c>
      <c r="BH1945" s="193"/>
      <c r="BI1945" s="17"/>
      <c r="BJ1945" s="226"/>
      <c r="BK1945" s="19"/>
      <c r="BL1945" s="19"/>
      <c r="BM1945" s="19"/>
      <c r="BN1945" s="19"/>
      <c r="BO1945" s="19"/>
      <c r="BP1945" s="19"/>
      <c r="BQ1945" s="19"/>
      <c r="BR1945" s="19"/>
      <c r="BS1945" s="19"/>
      <c r="BT1945" s="19"/>
      <c r="BU1945" s="19"/>
      <c r="BV1945" s="19"/>
    </row>
    <row r="1946" spans="1:74" s="716" customFormat="1" x14ac:dyDescent="0.2">
      <c r="A1946" s="194" t="s">
        <v>590</v>
      </c>
      <c r="B1946" s="223" t="s">
        <v>736</v>
      </c>
      <c r="C1946" s="223"/>
      <c r="D1946" s="196">
        <f>SUM(E1946:X1946,AS1946:BA1946)</f>
        <v>3</v>
      </c>
      <c r="E1946" s="197"/>
      <c r="F1946" s="197"/>
      <c r="G1946" s="197"/>
      <c r="H1946" s="197"/>
      <c r="I1946" s="197"/>
      <c r="J1946" s="197"/>
      <c r="L1946" s="197">
        <v>3</v>
      </c>
      <c r="M1946" s="197"/>
      <c r="Q1946" s="197"/>
      <c r="R1946" s="197"/>
      <c r="S1946" s="197"/>
      <c r="T1946" s="197"/>
      <c r="U1946" s="197"/>
      <c r="V1946" s="197"/>
      <c r="W1946" s="197"/>
      <c r="X1946" s="197"/>
      <c r="Y1946" s="197"/>
      <c r="Z1946" s="197"/>
      <c r="AB1946" s="197"/>
      <c r="AC1946" s="197"/>
      <c r="AD1946" s="197"/>
      <c r="AE1946" s="197"/>
      <c r="AF1946" s="197"/>
      <c r="AG1946" s="197"/>
      <c r="AH1946" s="197"/>
      <c r="AI1946" s="197"/>
      <c r="AJ1946" s="197"/>
      <c r="AK1946" s="197"/>
      <c r="AL1946" s="197"/>
      <c r="AM1946" s="197"/>
      <c r="AN1946" s="197"/>
      <c r="AO1946" s="197"/>
      <c r="AP1946" s="197"/>
      <c r="AQ1946" s="197"/>
      <c r="AR1946" s="197"/>
      <c r="AS1946" s="197"/>
      <c r="AT1946" s="197"/>
      <c r="AU1946" s="197"/>
      <c r="AV1946" s="197"/>
      <c r="AW1946" s="197"/>
      <c r="AX1946" s="197"/>
      <c r="AY1946" s="197"/>
      <c r="AZ1946" s="197"/>
      <c r="BA1946" s="197"/>
      <c r="BB1946" s="303"/>
      <c r="BC1946" s="303"/>
      <c r="BD1946" s="200" t="s">
        <v>560</v>
      </c>
      <c r="BE1946" s="201" t="s">
        <v>737</v>
      </c>
      <c r="BF1946" s="225">
        <v>2017</v>
      </c>
      <c r="BG1946" s="19" t="s">
        <v>268</v>
      </c>
      <c r="BH1946" s="193" t="s">
        <v>1984</v>
      </c>
      <c r="BI1946" s="17"/>
      <c r="BJ1946" s="226"/>
      <c r="BK1946" s="19"/>
      <c r="BL1946" s="19"/>
      <c r="BM1946" s="19"/>
      <c r="BN1946" s="19"/>
      <c r="BO1946" s="19"/>
      <c r="BP1946" s="19"/>
      <c r="BQ1946" s="19"/>
      <c r="BR1946" s="19"/>
      <c r="BS1946" s="19"/>
      <c r="BT1946" s="19"/>
      <c r="BU1946" s="19"/>
      <c r="BV1946" s="19"/>
    </row>
    <row r="1947" spans="1:74" s="716" customFormat="1" ht="32" x14ac:dyDescent="0.2">
      <c r="A1947" s="194" t="s">
        <v>592</v>
      </c>
      <c r="B1947" s="223" t="s">
        <v>738</v>
      </c>
      <c r="C1947" s="223"/>
      <c r="D1947" s="196">
        <f>SUM(E1947:X1947,AS1947:BA1947)</f>
        <v>0.5</v>
      </c>
      <c r="E1947" s="197"/>
      <c r="F1947" s="197"/>
      <c r="G1947" s="197"/>
      <c r="H1947" s="197"/>
      <c r="I1947" s="197"/>
      <c r="J1947" s="197"/>
      <c r="L1947" s="197">
        <v>0.5</v>
      </c>
      <c r="M1947" s="197"/>
      <c r="Q1947" s="197"/>
      <c r="R1947" s="197"/>
      <c r="S1947" s="197"/>
      <c r="T1947" s="197"/>
      <c r="U1947" s="197"/>
      <c r="V1947" s="197"/>
      <c r="W1947" s="197"/>
      <c r="X1947" s="197"/>
      <c r="Y1947" s="197"/>
      <c r="Z1947" s="197"/>
      <c r="AB1947" s="197"/>
      <c r="AC1947" s="197"/>
      <c r="AD1947" s="197"/>
      <c r="AE1947" s="197"/>
      <c r="AF1947" s="197"/>
      <c r="AG1947" s="197"/>
      <c r="AH1947" s="197"/>
      <c r="AI1947" s="197"/>
      <c r="AJ1947" s="197"/>
      <c r="AK1947" s="197"/>
      <c r="AL1947" s="197"/>
      <c r="AM1947" s="197"/>
      <c r="AN1947" s="197"/>
      <c r="AO1947" s="197"/>
      <c r="AP1947" s="197"/>
      <c r="AQ1947" s="197"/>
      <c r="AR1947" s="197"/>
      <c r="AS1947" s="197"/>
      <c r="AT1947" s="197"/>
      <c r="AU1947" s="197"/>
      <c r="AV1947" s="197"/>
      <c r="AW1947" s="197"/>
      <c r="AX1947" s="197"/>
      <c r="AY1947" s="197"/>
      <c r="AZ1947" s="197"/>
      <c r="BA1947" s="197"/>
      <c r="BB1947" s="303"/>
      <c r="BC1947" s="303"/>
      <c r="BD1947" s="200" t="s">
        <v>560</v>
      </c>
      <c r="BE1947" s="232" t="s">
        <v>739</v>
      </c>
      <c r="BF1947" s="225">
        <v>2017</v>
      </c>
      <c r="BG1947" s="19" t="s">
        <v>268</v>
      </c>
      <c r="BH1947" s="193"/>
      <c r="BI1947" s="17"/>
      <c r="BJ1947" s="226"/>
      <c r="BK1947" s="19"/>
      <c r="BL1947" s="19"/>
      <c r="BM1947" s="19"/>
      <c r="BN1947" s="19"/>
      <c r="BO1947" s="19"/>
      <c r="BP1947" s="19"/>
      <c r="BQ1947" s="19"/>
      <c r="BR1947" s="19"/>
      <c r="BS1947" s="19"/>
      <c r="BT1947" s="19"/>
      <c r="BU1947" s="19"/>
      <c r="BV1947" s="19"/>
    </row>
    <row r="1948" spans="1:74" s="716" customFormat="1" x14ac:dyDescent="0.2">
      <c r="A1948" s="194" t="s">
        <v>608</v>
      </c>
      <c r="B1948" s="223" t="s">
        <v>740</v>
      </c>
      <c r="C1948" s="223"/>
      <c r="D1948" s="196">
        <f>SUM(E1948:X1948,AS1948:BA1948)</f>
        <v>0.04</v>
      </c>
      <c r="E1948" s="197"/>
      <c r="F1948" s="197"/>
      <c r="G1948" s="197"/>
      <c r="H1948" s="197"/>
      <c r="I1948" s="197"/>
      <c r="J1948" s="197"/>
      <c r="L1948" s="197"/>
      <c r="M1948" s="197"/>
      <c r="Q1948" s="197"/>
      <c r="R1948" s="197"/>
      <c r="S1948" s="197"/>
      <c r="T1948" s="197"/>
      <c r="U1948" s="197"/>
      <c r="V1948" s="197"/>
      <c r="W1948" s="197"/>
      <c r="X1948" s="197">
        <v>0.04</v>
      </c>
      <c r="Y1948" s="197"/>
      <c r="Z1948" s="197"/>
      <c r="AB1948" s="197"/>
      <c r="AC1948" s="197"/>
      <c r="AD1948" s="197"/>
      <c r="AE1948" s="197">
        <v>0.04</v>
      </c>
      <c r="AF1948" s="197"/>
      <c r="AG1948" s="197"/>
      <c r="AH1948" s="197"/>
      <c r="AI1948" s="197"/>
      <c r="AJ1948" s="197"/>
      <c r="AK1948" s="197"/>
      <c r="AL1948" s="197"/>
      <c r="AM1948" s="197"/>
      <c r="AN1948" s="197"/>
      <c r="AO1948" s="197"/>
      <c r="AP1948" s="197"/>
      <c r="AQ1948" s="197"/>
      <c r="AR1948" s="197"/>
      <c r="AS1948" s="197"/>
      <c r="AT1948" s="197"/>
      <c r="AU1948" s="197"/>
      <c r="AV1948" s="197"/>
      <c r="AW1948" s="197"/>
      <c r="AX1948" s="197"/>
      <c r="AY1948" s="197"/>
      <c r="AZ1948" s="197"/>
      <c r="BA1948" s="197"/>
      <c r="BB1948" s="303"/>
      <c r="BC1948" s="303"/>
      <c r="BD1948" s="200" t="s">
        <v>2086</v>
      </c>
      <c r="BE1948" s="201" t="s">
        <v>741</v>
      </c>
      <c r="BF1948" s="225">
        <v>2017</v>
      </c>
      <c r="BG1948" s="19" t="s">
        <v>268</v>
      </c>
      <c r="BH1948" s="193"/>
      <c r="BI1948" s="17"/>
      <c r="BJ1948" s="226"/>
      <c r="BK1948" s="19"/>
      <c r="BL1948" s="19"/>
      <c r="BM1948" s="19"/>
      <c r="BN1948" s="19"/>
      <c r="BO1948" s="19"/>
      <c r="BP1948" s="19"/>
      <c r="BQ1948" s="19"/>
      <c r="BR1948" s="19"/>
      <c r="BS1948" s="19"/>
      <c r="BT1948" s="19"/>
      <c r="BU1948" s="19"/>
      <c r="BV1948" s="19"/>
    </row>
    <row r="1949" spans="1:74" s="716" customFormat="1" x14ac:dyDescent="0.2">
      <c r="A1949" s="194" t="s">
        <v>633</v>
      </c>
      <c r="B1949" s="223" t="s">
        <v>729</v>
      </c>
      <c r="C1949" s="223"/>
      <c r="D1949" s="196">
        <f>SUM(E1949:X1949,AS1949:BA1949)</f>
        <v>0.55000000000000004</v>
      </c>
      <c r="E1949" s="197"/>
      <c r="F1949" s="197"/>
      <c r="G1949" s="197"/>
      <c r="H1949" s="197"/>
      <c r="I1949" s="197"/>
      <c r="J1949" s="197"/>
      <c r="L1949" s="197"/>
      <c r="M1949" s="197"/>
      <c r="Q1949" s="197"/>
      <c r="R1949" s="197"/>
      <c r="S1949" s="197"/>
      <c r="T1949" s="197"/>
      <c r="U1949" s="197"/>
      <c r="V1949" s="197"/>
      <c r="W1949" s="197"/>
      <c r="X1949" s="197"/>
      <c r="Y1949" s="197"/>
      <c r="Z1949" s="197"/>
      <c r="AB1949" s="197"/>
      <c r="AC1949" s="197"/>
      <c r="AD1949" s="197"/>
      <c r="AE1949" s="197"/>
      <c r="AF1949" s="197"/>
      <c r="AG1949" s="197"/>
      <c r="AH1949" s="197"/>
      <c r="AI1949" s="197"/>
      <c r="AJ1949" s="197"/>
      <c r="AK1949" s="197"/>
      <c r="AL1949" s="197"/>
      <c r="AM1949" s="197"/>
      <c r="AN1949" s="197"/>
      <c r="AO1949" s="197"/>
      <c r="AP1949" s="197"/>
      <c r="AQ1949" s="197"/>
      <c r="AR1949" s="197"/>
      <c r="AS1949" s="197"/>
      <c r="AT1949" s="197"/>
      <c r="AU1949" s="197"/>
      <c r="AV1949" s="197"/>
      <c r="AW1949" s="197"/>
      <c r="AX1949" s="197"/>
      <c r="AY1949" s="197"/>
      <c r="AZ1949" s="197"/>
      <c r="BA1949" s="197">
        <v>0.55000000000000004</v>
      </c>
      <c r="BB1949" s="303"/>
      <c r="BC1949" s="303"/>
      <c r="BD1949" s="200" t="s">
        <v>2086</v>
      </c>
      <c r="BE1949" s="201" t="s">
        <v>742</v>
      </c>
      <c r="BF1949" s="225">
        <v>2017</v>
      </c>
      <c r="BG1949" s="19" t="s">
        <v>268</v>
      </c>
      <c r="BH1949" s="209"/>
      <c r="BI1949" s="17"/>
      <c r="BJ1949" s="226"/>
      <c r="BK1949" s="19"/>
      <c r="BL1949" s="19"/>
      <c r="BM1949" s="19"/>
      <c r="BN1949" s="19"/>
      <c r="BO1949" s="19"/>
      <c r="BP1949" s="19"/>
      <c r="BQ1949" s="19"/>
      <c r="BR1949" s="19"/>
      <c r="BS1949" s="19"/>
      <c r="BT1949" s="19"/>
      <c r="BU1949" s="19"/>
      <c r="BV1949" s="19"/>
    </row>
    <row r="1950" spans="1:74" s="716" customFormat="1" ht="48" x14ac:dyDescent="0.2">
      <c r="A1950" s="194" t="s">
        <v>657</v>
      </c>
      <c r="B1950" s="223" t="s">
        <v>743</v>
      </c>
      <c r="C1950" s="223"/>
      <c r="D1950" s="196">
        <v>8.9499999999999993</v>
      </c>
      <c r="E1950" s="197"/>
      <c r="F1950" s="197"/>
      <c r="G1950" s="197"/>
      <c r="H1950" s="197">
        <v>8.48</v>
      </c>
      <c r="I1950" s="197"/>
      <c r="J1950" s="197"/>
      <c r="L1950" s="197"/>
      <c r="M1950" s="197"/>
      <c r="Q1950" s="197"/>
      <c r="R1950" s="197"/>
      <c r="S1950" s="197"/>
      <c r="T1950" s="197"/>
      <c r="U1950" s="197"/>
      <c r="V1950" s="197"/>
      <c r="W1950" s="197"/>
      <c r="X1950" s="197"/>
      <c r="Y1950" s="197"/>
      <c r="Z1950" s="197"/>
      <c r="AB1950" s="197"/>
      <c r="AC1950" s="197"/>
      <c r="AD1950" s="197"/>
      <c r="AE1950" s="197"/>
      <c r="AF1950" s="197"/>
      <c r="AG1950" s="197"/>
      <c r="AH1950" s="197"/>
      <c r="AI1950" s="197"/>
      <c r="AJ1950" s="197"/>
      <c r="AK1950" s="197"/>
      <c r="AL1950" s="197"/>
      <c r="AM1950" s="197">
        <v>0.47</v>
      </c>
      <c r="AN1950" s="197"/>
      <c r="AO1950" s="197"/>
      <c r="AP1950" s="197"/>
      <c r="AQ1950" s="197"/>
      <c r="AR1950" s="197"/>
      <c r="AS1950" s="197"/>
      <c r="AT1950" s="197"/>
      <c r="AU1950" s="197"/>
      <c r="AV1950" s="197"/>
      <c r="AW1950" s="197"/>
      <c r="AX1950" s="197"/>
      <c r="AY1950" s="197"/>
      <c r="AZ1950" s="197"/>
      <c r="BA1950" s="197"/>
      <c r="BB1950" s="303"/>
      <c r="BC1950" s="303"/>
      <c r="BD1950" s="200" t="s">
        <v>2086</v>
      </c>
      <c r="BE1950" s="201"/>
      <c r="BF1950" s="225">
        <v>2017</v>
      </c>
      <c r="BG1950" s="19" t="s">
        <v>268</v>
      </c>
      <c r="BH1950" s="209"/>
      <c r="BI1950" s="17"/>
      <c r="BJ1950" s="226"/>
      <c r="BK1950" s="19"/>
      <c r="BL1950" s="19"/>
      <c r="BM1950" s="19"/>
      <c r="BN1950" s="19"/>
      <c r="BO1950" s="19"/>
      <c r="BP1950" s="19"/>
      <c r="BQ1950" s="19"/>
      <c r="BR1950" s="19"/>
      <c r="BS1950" s="19"/>
      <c r="BT1950" s="19"/>
      <c r="BU1950" s="19"/>
      <c r="BV1950" s="19"/>
    </row>
    <row r="1951" spans="1:74" s="716" customFormat="1" x14ac:dyDescent="0.2">
      <c r="A1951" s="194" t="s">
        <v>665</v>
      </c>
      <c r="B1951" s="223" t="s">
        <v>729</v>
      </c>
      <c r="C1951" s="223"/>
      <c r="D1951" s="196">
        <f>SUM(E1951:X1951,AS1951:BA1951)</f>
        <v>0.1</v>
      </c>
      <c r="E1951" s="197"/>
      <c r="F1951" s="197"/>
      <c r="G1951" s="197"/>
      <c r="H1951" s="197"/>
      <c r="I1951" s="197"/>
      <c r="J1951" s="197"/>
      <c r="L1951" s="197">
        <v>0.1</v>
      </c>
      <c r="M1951" s="197"/>
      <c r="Q1951" s="197"/>
      <c r="R1951" s="197"/>
      <c r="S1951" s="197"/>
      <c r="T1951" s="197"/>
      <c r="U1951" s="197"/>
      <c r="V1951" s="197"/>
      <c r="W1951" s="197"/>
      <c r="X1951" s="197"/>
      <c r="Y1951" s="197"/>
      <c r="Z1951" s="197"/>
      <c r="AB1951" s="197"/>
      <c r="AC1951" s="197"/>
      <c r="AD1951" s="197"/>
      <c r="AE1951" s="197"/>
      <c r="AF1951" s="197"/>
      <c r="AG1951" s="197"/>
      <c r="AH1951" s="197"/>
      <c r="AI1951" s="197"/>
      <c r="AJ1951" s="197"/>
      <c r="AK1951" s="197"/>
      <c r="AL1951" s="197"/>
      <c r="AM1951" s="197"/>
      <c r="AN1951" s="197"/>
      <c r="AO1951" s="197"/>
      <c r="AP1951" s="197"/>
      <c r="AQ1951" s="197"/>
      <c r="AR1951" s="197"/>
      <c r="AS1951" s="197"/>
      <c r="AT1951" s="197"/>
      <c r="AU1951" s="197"/>
      <c r="AV1951" s="197"/>
      <c r="AW1951" s="197"/>
      <c r="AX1951" s="197"/>
      <c r="AY1951" s="197"/>
      <c r="AZ1951" s="197"/>
      <c r="BA1951" s="197"/>
      <c r="BB1951" s="303"/>
      <c r="BC1951" s="303"/>
      <c r="BD1951" s="200" t="s">
        <v>568</v>
      </c>
      <c r="BE1951" s="201" t="s">
        <v>744</v>
      </c>
      <c r="BF1951" s="225">
        <v>2017</v>
      </c>
      <c r="BG1951" s="19" t="s">
        <v>268</v>
      </c>
      <c r="BH1951" s="209"/>
      <c r="BI1951" s="17"/>
      <c r="BJ1951" s="226"/>
      <c r="BK1951" s="19"/>
      <c r="BL1951" s="19"/>
      <c r="BM1951" s="19"/>
      <c r="BN1951" s="19"/>
      <c r="BO1951" s="19"/>
      <c r="BP1951" s="19"/>
      <c r="BQ1951" s="19"/>
      <c r="BR1951" s="19"/>
      <c r="BS1951" s="19"/>
      <c r="BT1951" s="19"/>
      <c r="BU1951" s="19"/>
      <c r="BV1951" s="19"/>
    </row>
    <row r="1952" spans="1:74" s="716" customFormat="1" x14ac:dyDescent="0.2">
      <c r="A1952" s="194" t="s">
        <v>681</v>
      </c>
      <c r="B1952" s="223" t="s">
        <v>729</v>
      </c>
      <c r="C1952" s="223"/>
      <c r="D1952" s="196">
        <v>1.31</v>
      </c>
      <c r="E1952" s="197"/>
      <c r="F1952" s="197"/>
      <c r="G1952" s="197"/>
      <c r="H1952" s="197">
        <v>0.31</v>
      </c>
      <c r="I1952" s="197"/>
      <c r="J1952" s="197"/>
      <c r="L1952" s="197">
        <v>1</v>
      </c>
      <c r="M1952" s="197"/>
      <c r="Q1952" s="197"/>
      <c r="R1952" s="197"/>
      <c r="S1952" s="197"/>
      <c r="T1952" s="197"/>
      <c r="U1952" s="197"/>
      <c r="V1952" s="197"/>
      <c r="W1952" s="197"/>
      <c r="X1952" s="197"/>
      <c r="Y1952" s="197"/>
      <c r="Z1952" s="197"/>
      <c r="AB1952" s="197"/>
      <c r="AC1952" s="197"/>
      <c r="AD1952" s="197"/>
      <c r="AE1952" s="197"/>
      <c r="AF1952" s="197"/>
      <c r="AG1952" s="197"/>
      <c r="AH1952" s="197"/>
      <c r="AI1952" s="197"/>
      <c r="AJ1952" s="197"/>
      <c r="AK1952" s="197"/>
      <c r="AL1952" s="197"/>
      <c r="AM1952" s="197"/>
      <c r="AN1952" s="197"/>
      <c r="AO1952" s="197"/>
      <c r="AP1952" s="197"/>
      <c r="AQ1952" s="197"/>
      <c r="AR1952" s="197"/>
      <c r="AS1952" s="197"/>
      <c r="AT1952" s="197"/>
      <c r="AU1952" s="197"/>
      <c r="AV1952" s="197"/>
      <c r="AW1952" s="197"/>
      <c r="AX1952" s="197"/>
      <c r="AY1952" s="197"/>
      <c r="AZ1952" s="197"/>
      <c r="BA1952" s="197"/>
      <c r="BB1952" s="303"/>
      <c r="BC1952" s="303"/>
      <c r="BD1952" s="200" t="s">
        <v>2024</v>
      </c>
      <c r="BE1952" s="232" t="s">
        <v>745</v>
      </c>
      <c r="BF1952" s="225">
        <v>2017</v>
      </c>
      <c r="BG1952" s="19" t="s">
        <v>268</v>
      </c>
      <c r="BH1952" s="209"/>
      <c r="BI1952" s="17"/>
      <c r="BJ1952" s="226"/>
      <c r="BK1952" s="19"/>
      <c r="BL1952" s="19"/>
      <c r="BM1952" s="19"/>
      <c r="BN1952" s="19"/>
      <c r="BO1952" s="19"/>
      <c r="BP1952" s="19"/>
      <c r="BQ1952" s="19"/>
      <c r="BR1952" s="19"/>
      <c r="BS1952" s="19"/>
      <c r="BT1952" s="19"/>
      <c r="BU1952" s="19"/>
      <c r="BV1952" s="19"/>
    </row>
    <row r="1953" spans="1:74" s="716" customFormat="1" x14ac:dyDescent="0.2">
      <c r="A1953" s="194" t="s">
        <v>746</v>
      </c>
      <c r="B1953" s="195" t="s">
        <v>1911</v>
      </c>
      <c r="C1953" s="195"/>
      <c r="D1953" s="196">
        <f>SUM(E1953:X1953,AS1953:BA1953)</f>
        <v>1.2500000000000002</v>
      </c>
      <c r="E1953" s="198">
        <v>0.94</v>
      </c>
      <c r="F1953" s="198"/>
      <c r="G1953" s="198"/>
      <c r="H1953" s="198"/>
      <c r="I1953" s="198"/>
      <c r="J1953" s="197"/>
      <c r="L1953" s="198">
        <v>0.1</v>
      </c>
      <c r="M1953" s="198"/>
      <c r="Q1953" s="197"/>
      <c r="R1953" s="197"/>
      <c r="S1953" s="197"/>
      <c r="T1953" s="197"/>
      <c r="U1953" s="197"/>
      <c r="V1953" s="197"/>
      <c r="W1953" s="197"/>
      <c r="X1953" s="198"/>
      <c r="Y1953" s="197"/>
      <c r="Z1953" s="197"/>
      <c r="AB1953" s="197"/>
      <c r="AC1953" s="197"/>
      <c r="AD1953" s="197"/>
      <c r="AE1953" s="197"/>
      <c r="AF1953" s="197"/>
      <c r="AG1953" s="197"/>
      <c r="AH1953" s="197"/>
      <c r="AI1953" s="197"/>
      <c r="AJ1953" s="197"/>
      <c r="AK1953" s="197"/>
      <c r="AL1953" s="197"/>
      <c r="AM1953" s="197"/>
      <c r="AN1953" s="197"/>
      <c r="AO1953" s="197"/>
      <c r="AP1953" s="197"/>
      <c r="AQ1953" s="197"/>
      <c r="AR1953" s="197"/>
      <c r="AS1953" s="197"/>
      <c r="AT1953" s="197"/>
      <c r="AU1953" s="198">
        <v>0.12</v>
      </c>
      <c r="AV1953" s="198"/>
      <c r="AW1953" s="198"/>
      <c r="AX1953" s="197"/>
      <c r="AY1953" s="198">
        <v>0.09</v>
      </c>
      <c r="AZ1953" s="198"/>
      <c r="BA1953" s="198"/>
      <c r="BB1953" s="306"/>
      <c r="BC1953" s="306"/>
      <c r="BD1953" s="200" t="s">
        <v>2126</v>
      </c>
      <c r="BE1953" s="201"/>
      <c r="BF1953" s="202">
        <v>2017</v>
      </c>
      <c r="BG1953" s="19" t="s">
        <v>268</v>
      </c>
      <c r="BH1953" s="209"/>
      <c r="BI1953" s="227" t="s">
        <v>2127</v>
      </c>
      <c r="BJ1953" s="226"/>
      <c r="BK1953" s="19"/>
      <c r="BL1953" s="19"/>
      <c r="BM1953" s="19"/>
      <c r="BN1953" s="19"/>
      <c r="BO1953" s="19"/>
      <c r="BP1953" s="19"/>
      <c r="BQ1953" s="19"/>
      <c r="BR1953" s="19"/>
      <c r="BS1953" s="19"/>
      <c r="BT1953" s="19"/>
      <c r="BU1953" s="19"/>
      <c r="BV1953" s="19"/>
    </row>
    <row r="1954" spans="1:74" s="716" customFormat="1" ht="32" x14ac:dyDescent="0.2">
      <c r="A1954" s="194" t="s">
        <v>747</v>
      </c>
      <c r="B1954" s="237" t="s">
        <v>748</v>
      </c>
      <c r="C1954" s="237"/>
      <c r="D1954" s="196">
        <f>SUM(E1954:X1954,AS1954:BA1954)</f>
        <v>0.82</v>
      </c>
      <c r="E1954" s="198"/>
      <c r="F1954" s="198"/>
      <c r="G1954" s="198"/>
      <c r="H1954" s="198"/>
      <c r="I1954" s="198"/>
      <c r="J1954" s="197"/>
      <c r="L1954" s="198"/>
      <c r="M1954" s="198"/>
      <c r="Q1954" s="197"/>
      <c r="R1954" s="197"/>
      <c r="S1954" s="197"/>
      <c r="T1954" s="197"/>
      <c r="U1954" s="197"/>
      <c r="V1954" s="197"/>
      <c r="W1954" s="197"/>
      <c r="X1954" s="198"/>
      <c r="Y1954" s="197"/>
      <c r="Z1954" s="197"/>
      <c r="AB1954" s="197"/>
      <c r="AC1954" s="197"/>
      <c r="AD1954" s="197"/>
      <c r="AE1954" s="197"/>
      <c r="AF1954" s="197"/>
      <c r="AG1954" s="197"/>
      <c r="AH1954" s="197"/>
      <c r="AI1954" s="197"/>
      <c r="AJ1954" s="197"/>
      <c r="AK1954" s="197"/>
      <c r="AL1954" s="197"/>
      <c r="AM1954" s="197"/>
      <c r="AN1954" s="197"/>
      <c r="AO1954" s="197"/>
      <c r="AP1954" s="197"/>
      <c r="AQ1954" s="197"/>
      <c r="AR1954" s="197"/>
      <c r="AS1954" s="197"/>
      <c r="AT1954" s="197"/>
      <c r="AU1954" s="198"/>
      <c r="AV1954" s="198"/>
      <c r="AW1954" s="198"/>
      <c r="AX1954" s="197"/>
      <c r="AY1954" s="198"/>
      <c r="AZ1954" s="198"/>
      <c r="BA1954" s="197">
        <v>0.82</v>
      </c>
      <c r="BB1954" s="303"/>
      <c r="BC1954" s="303"/>
      <c r="BD1954" s="200" t="s">
        <v>2111</v>
      </c>
      <c r="BE1954" s="201" t="s">
        <v>749</v>
      </c>
      <c r="BF1954" s="225">
        <v>2017</v>
      </c>
      <c r="BG1954" s="19" t="s">
        <v>268</v>
      </c>
      <c r="BH1954" s="209"/>
      <c r="BI1954" s="227"/>
      <c r="BJ1954" s="226"/>
      <c r="BK1954" s="19"/>
      <c r="BL1954" s="19"/>
      <c r="BM1954" s="19"/>
      <c r="BN1954" s="19"/>
      <c r="BO1954" s="19"/>
      <c r="BP1954" s="19"/>
      <c r="BQ1954" s="19"/>
      <c r="BR1954" s="19"/>
      <c r="BS1954" s="19"/>
      <c r="BT1954" s="19"/>
      <c r="BU1954" s="19"/>
      <c r="BV1954" s="19"/>
    </row>
    <row r="1955" spans="1:74" s="716" customFormat="1" ht="32" x14ac:dyDescent="0.2">
      <c r="A1955" s="194" t="s">
        <v>750</v>
      </c>
      <c r="B1955" s="195" t="s">
        <v>751</v>
      </c>
      <c r="C1955" s="195"/>
      <c r="D1955" s="196">
        <f>SUM(E1955:X1955,AS1955:BA1955)</f>
        <v>4.0999999999999996</v>
      </c>
      <c r="E1955" s="197"/>
      <c r="F1955" s="197"/>
      <c r="G1955" s="198">
        <v>4</v>
      </c>
      <c r="H1955" s="198"/>
      <c r="I1955" s="198"/>
      <c r="J1955" s="197"/>
      <c r="L1955" s="198"/>
      <c r="M1955" s="198"/>
      <c r="Q1955" s="197"/>
      <c r="R1955" s="197"/>
      <c r="S1955" s="197"/>
      <c r="T1955" s="197"/>
      <c r="U1955" s="197"/>
      <c r="V1955" s="197"/>
      <c r="W1955" s="197"/>
      <c r="X1955" s="198"/>
      <c r="Y1955" s="197"/>
      <c r="Z1955" s="197"/>
      <c r="AB1955" s="197"/>
      <c r="AC1955" s="197"/>
      <c r="AD1955" s="197"/>
      <c r="AE1955" s="197"/>
      <c r="AF1955" s="197"/>
      <c r="AG1955" s="197"/>
      <c r="AH1955" s="197"/>
      <c r="AI1955" s="197"/>
      <c r="AJ1955" s="197"/>
      <c r="AK1955" s="197"/>
      <c r="AL1955" s="197"/>
      <c r="AM1955" s="197"/>
      <c r="AN1955" s="197"/>
      <c r="AO1955" s="197"/>
      <c r="AP1955" s="197"/>
      <c r="AQ1955" s="197"/>
      <c r="AR1955" s="197"/>
      <c r="AS1955" s="197"/>
      <c r="AT1955" s="197"/>
      <c r="AU1955" s="198"/>
      <c r="AV1955" s="198"/>
      <c r="AW1955" s="198"/>
      <c r="AX1955" s="197"/>
      <c r="AY1955" s="198"/>
      <c r="AZ1955" s="198"/>
      <c r="BA1955" s="198">
        <v>0.1</v>
      </c>
      <c r="BB1955" s="306"/>
      <c r="BC1955" s="306"/>
      <c r="BD1955" s="200" t="s">
        <v>2111</v>
      </c>
      <c r="BE1955" s="201"/>
      <c r="BF1955" s="202">
        <v>2017</v>
      </c>
      <c r="BG1955" s="19" t="s">
        <v>268</v>
      </c>
      <c r="BH1955" s="209"/>
      <c r="BI1955" s="227"/>
      <c r="BJ1955" s="226"/>
      <c r="BK1955" s="19"/>
      <c r="BL1955" s="19"/>
      <c r="BM1955" s="19"/>
      <c r="BN1955" s="19"/>
      <c r="BO1955" s="19"/>
      <c r="BP1955" s="19"/>
      <c r="BQ1955" s="19"/>
      <c r="BR1955" s="19"/>
      <c r="BS1955" s="19"/>
      <c r="BT1955" s="19"/>
      <c r="BU1955" s="19"/>
      <c r="BV1955" s="19"/>
    </row>
    <row r="1956" spans="1:74" s="716" customFormat="1" x14ac:dyDescent="0.2">
      <c r="A1956" s="194" t="s">
        <v>752</v>
      </c>
      <c r="B1956" s="195" t="s">
        <v>753</v>
      </c>
      <c r="C1956" s="195"/>
      <c r="D1956" s="196">
        <f>SUM(E1956:X1956,AS1956:BA1956)</f>
        <v>3.77</v>
      </c>
      <c r="E1956" s="197"/>
      <c r="F1956" s="197"/>
      <c r="G1956" s="197"/>
      <c r="H1956" s="197"/>
      <c r="I1956" s="197"/>
      <c r="J1956" s="197"/>
      <c r="L1956" s="197"/>
      <c r="M1956" s="197"/>
      <c r="Q1956" s="197"/>
      <c r="R1956" s="197"/>
      <c r="S1956" s="197"/>
      <c r="T1956" s="197"/>
      <c r="U1956" s="197"/>
      <c r="V1956" s="197"/>
      <c r="W1956" s="197"/>
      <c r="X1956" s="197"/>
      <c r="Y1956" s="197"/>
      <c r="Z1956" s="197"/>
      <c r="AB1956" s="197"/>
      <c r="AC1956" s="197"/>
      <c r="AD1956" s="197"/>
      <c r="AE1956" s="197"/>
      <c r="AF1956" s="197"/>
      <c r="AG1956" s="197"/>
      <c r="AH1956" s="197"/>
      <c r="AI1956" s="197"/>
      <c r="AJ1956" s="197"/>
      <c r="AK1956" s="197"/>
      <c r="AL1956" s="197"/>
      <c r="AM1956" s="197"/>
      <c r="AN1956" s="197"/>
      <c r="AO1956" s="197"/>
      <c r="AP1956" s="197"/>
      <c r="AQ1956" s="197"/>
      <c r="AR1956" s="197"/>
      <c r="AS1956" s="197"/>
      <c r="AT1956" s="197"/>
      <c r="AU1956" s="197"/>
      <c r="AV1956" s="197"/>
      <c r="AW1956" s="197"/>
      <c r="AX1956" s="197"/>
      <c r="AY1956" s="197"/>
      <c r="AZ1956" s="197"/>
      <c r="BA1956" s="197">
        <v>3.77</v>
      </c>
      <c r="BB1956" s="303"/>
      <c r="BC1956" s="303"/>
      <c r="BD1956" s="200" t="s">
        <v>2111</v>
      </c>
      <c r="BE1956" s="201" t="s">
        <v>754</v>
      </c>
      <c r="BF1956" s="225">
        <v>2017</v>
      </c>
      <c r="BG1956" s="19" t="s">
        <v>268</v>
      </c>
      <c r="BH1956" s="209"/>
      <c r="BI1956" s="17"/>
      <c r="BJ1956" s="226"/>
      <c r="BK1956" s="19"/>
      <c r="BL1956" s="19"/>
      <c r="BM1956" s="19"/>
      <c r="BN1956" s="19"/>
      <c r="BO1956" s="19"/>
      <c r="BP1956" s="19"/>
      <c r="BQ1956" s="19"/>
      <c r="BR1956" s="19"/>
      <c r="BS1956" s="19"/>
      <c r="BT1956" s="19"/>
      <c r="BU1956" s="19"/>
      <c r="BV1956" s="19"/>
    </row>
    <row r="1957" spans="1:74" s="716" customFormat="1" x14ac:dyDescent="0.2">
      <c r="A1957" s="194" t="s">
        <v>755</v>
      </c>
      <c r="B1957" s="195" t="s">
        <v>756</v>
      </c>
      <c r="C1957" s="195"/>
      <c r="D1957" s="196">
        <f>SUM(E1957:X1957,AS1957:BA1957)</f>
        <v>1.24</v>
      </c>
      <c r="E1957" s="197"/>
      <c r="F1957" s="197"/>
      <c r="G1957" s="197"/>
      <c r="H1957" s="197">
        <v>1.24</v>
      </c>
      <c r="I1957" s="197"/>
      <c r="J1957" s="197"/>
      <c r="L1957" s="197"/>
      <c r="M1957" s="197"/>
      <c r="Q1957" s="197"/>
      <c r="R1957" s="197"/>
      <c r="S1957" s="197"/>
      <c r="T1957" s="197"/>
      <c r="U1957" s="197"/>
      <c r="V1957" s="197"/>
      <c r="W1957" s="197"/>
      <c r="X1957" s="197"/>
      <c r="Y1957" s="197"/>
      <c r="Z1957" s="197"/>
      <c r="AB1957" s="197"/>
      <c r="AC1957" s="197"/>
      <c r="AD1957" s="197"/>
      <c r="AE1957" s="197"/>
      <c r="AF1957" s="197"/>
      <c r="AG1957" s="197"/>
      <c r="AH1957" s="197"/>
      <c r="AI1957" s="197"/>
      <c r="AJ1957" s="197"/>
      <c r="AK1957" s="197"/>
      <c r="AL1957" s="197"/>
      <c r="AM1957" s="197"/>
      <c r="AN1957" s="197"/>
      <c r="AO1957" s="197"/>
      <c r="AP1957" s="197"/>
      <c r="AQ1957" s="197"/>
      <c r="AR1957" s="197"/>
      <c r="AS1957" s="197"/>
      <c r="AT1957" s="197"/>
      <c r="AU1957" s="197"/>
      <c r="AV1957" s="197"/>
      <c r="AW1957" s="197"/>
      <c r="AX1957" s="197"/>
      <c r="AY1957" s="197"/>
      <c r="AZ1957" s="197"/>
      <c r="BA1957" s="197"/>
      <c r="BB1957" s="303"/>
      <c r="BC1957" s="303"/>
      <c r="BD1957" s="200" t="s">
        <v>2111</v>
      </c>
      <c r="BE1957" s="201" t="s">
        <v>757</v>
      </c>
      <c r="BF1957" s="225">
        <v>2017</v>
      </c>
      <c r="BG1957" s="19" t="s">
        <v>268</v>
      </c>
      <c r="BH1957" s="209"/>
      <c r="BI1957" s="17"/>
      <c r="BJ1957" s="226"/>
      <c r="BK1957" s="19"/>
      <c r="BL1957" s="19"/>
      <c r="BM1957" s="19"/>
      <c r="BN1957" s="19"/>
      <c r="BO1957" s="19"/>
      <c r="BP1957" s="19"/>
      <c r="BQ1957" s="19"/>
      <c r="BR1957" s="19"/>
      <c r="BS1957" s="19"/>
      <c r="BT1957" s="19"/>
      <c r="BU1957" s="19"/>
      <c r="BV1957" s="19"/>
    </row>
    <row r="1958" spans="1:74" s="716" customFormat="1" x14ac:dyDescent="0.2">
      <c r="A1958" s="194" t="s">
        <v>758</v>
      </c>
      <c r="B1958" s="195" t="s">
        <v>729</v>
      </c>
      <c r="C1958" s="195"/>
      <c r="D1958" s="196">
        <v>2.17</v>
      </c>
      <c r="E1958" s="197"/>
      <c r="F1958" s="197"/>
      <c r="G1958" s="197"/>
      <c r="H1958" s="197"/>
      <c r="I1958" s="197">
        <v>0.9</v>
      </c>
      <c r="J1958" s="197"/>
      <c r="L1958" s="197">
        <v>1.27</v>
      </c>
      <c r="M1958" s="197"/>
      <c r="Q1958" s="197"/>
      <c r="R1958" s="197"/>
      <c r="S1958" s="197"/>
      <c r="T1958" s="197"/>
      <c r="U1958" s="197"/>
      <c r="V1958" s="197"/>
      <c r="W1958" s="197"/>
      <c r="X1958" s="197"/>
      <c r="Y1958" s="197"/>
      <c r="Z1958" s="197"/>
      <c r="AB1958" s="197"/>
      <c r="AC1958" s="197"/>
      <c r="AD1958" s="197"/>
      <c r="AE1958" s="197"/>
      <c r="AF1958" s="197"/>
      <c r="AG1958" s="197"/>
      <c r="AH1958" s="197"/>
      <c r="AI1958" s="197"/>
      <c r="AJ1958" s="197"/>
      <c r="AK1958" s="197"/>
      <c r="AL1958" s="197"/>
      <c r="AM1958" s="197"/>
      <c r="AN1958" s="197"/>
      <c r="AO1958" s="197"/>
      <c r="AP1958" s="197"/>
      <c r="AQ1958" s="197"/>
      <c r="AR1958" s="197"/>
      <c r="AS1958" s="197"/>
      <c r="AT1958" s="197"/>
      <c r="AU1958" s="197"/>
      <c r="AV1958" s="197"/>
      <c r="AW1958" s="197"/>
      <c r="AX1958" s="197"/>
      <c r="AY1958" s="197"/>
      <c r="AZ1958" s="197"/>
      <c r="BA1958" s="197"/>
      <c r="BB1958" s="303"/>
      <c r="BC1958" s="303"/>
      <c r="BD1958" s="200" t="s">
        <v>1980</v>
      </c>
      <c r="BE1958" s="201"/>
      <c r="BF1958" s="225">
        <v>2017</v>
      </c>
      <c r="BG1958" s="19" t="s">
        <v>268</v>
      </c>
      <c r="BH1958" s="209"/>
      <c r="BI1958" s="17"/>
      <c r="BJ1958" s="226"/>
      <c r="BK1958" s="19"/>
      <c r="BL1958" s="19"/>
      <c r="BM1958" s="19"/>
      <c r="BN1958" s="19"/>
      <c r="BO1958" s="19"/>
      <c r="BP1958" s="19"/>
      <c r="BQ1958" s="19"/>
      <c r="BR1958" s="19"/>
      <c r="BS1958" s="19"/>
      <c r="BT1958" s="19"/>
      <c r="BU1958" s="19"/>
      <c r="BV1958" s="19"/>
    </row>
    <row r="1959" spans="1:74" s="716" customFormat="1" ht="32" x14ac:dyDescent="0.2">
      <c r="A1959" s="194" t="s">
        <v>759</v>
      </c>
      <c r="B1959" s="195" t="s">
        <v>760</v>
      </c>
      <c r="C1959" s="195"/>
      <c r="D1959" s="196">
        <f>SUM(E1959:X1959,AS1959:BA1959)</f>
        <v>1.07</v>
      </c>
      <c r="E1959" s="197"/>
      <c r="F1959" s="197"/>
      <c r="G1959" s="197"/>
      <c r="H1959" s="197">
        <v>1.07</v>
      </c>
      <c r="I1959" s="197"/>
      <c r="J1959" s="197"/>
      <c r="L1959" s="197"/>
      <c r="M1959" s="197"/>
      <c r="Q1959" s="197"/>
      <c r="R1959" s="197"/>
      <c r="S1959" s="197"/>
      <c r="T1959" s="197"/>
      <c r="U1959" s="197"/>
      <c r="V1959" s="197"/>
      <c r="W1959" s="197"/>
      <c r="X1959" s="197"/>
      <c r="Y1959" s="197"/>
      <c r="Z1959" s="197"/>
      <c r="AB1959" s="197"/>
      <c r="AC1959" s="197"/>
      <c r="AD1959" s="197"/>
      <c r="AE1959" s="197"/>
      <c r="AF1959" s="197"/>
      <c r="AG1959" s="197"/>
      <c r="AH1959" s="197"/>
      <c r="AI1959" s="197"/>
      <c r="AJ1959" s="197"/>
      <c r="AK1959" s="197"/>
      <c r="AL1959" s="197"/>
      <c r="AM1959" s="197"/>
      <c r="AN1959" s="197"/>
      <c r="AO1959" s="197"/>
      <c r="AP1959" s="197"/>
      <c r="AQ1959" s="197"/>
      <c r="AR1959" s="197"/>
      <c r="AS1959" s="197"/>
      <c r="AT1959" s="197"/>
      <c r="AU1959" s="197"/>
      <c r="AV1959" s="197"/>
      <c r="AW1959" s="197"/>
      <c r="AX1959" s="197"/>
      <c r="AY1959" s="197"/>
      <c r="AZ1959" s="197"/>
      <c r="BA1959" s="197"/>
      <c r="BB1959" s="303"/>
      <c r="BC1959" s="303"/>
      <c r="BD1959" s="200" t="s">
        <v>1978</v>
      </c>
      <c r="BE1959" s="201" t="s">
        <v>761</v>
      </c>
      <c r="BF1959" s="225">
        <v>2017</v>
      </c>
      <c r="BG1959" s="19" t="s">
        <v>268</v>
      </c>
      <c r="BH1959" s="209"/>
      <c r="BI1959" s="17"/>
      <c r="BJ1959" s="226"/>
      <c r="BK1959" s="19"/>
      <c r="BL1959" s="19"/>
      <c r="BM1959" s="19"/>
      <c r="BN1959" s="19"/>
      <c r="BO1959" s="19"/>
      <c r="BP1959" s="19"/>
      <c r="BQ1959" s="19"/>
      <c r="BR1959" s="19"/>
      <c r="BS1959" s="19"/>
      <c r="BT1959" s="19"/>
      <c r="BU1959" s="19"/>
      <c r="BV1959" s="19"/>
    </row>
    <row r="1960" spans="1:74" s="716" customFormat="1" x14ac:dyDescent="0.2">
      <c r="A1960" s="194" t="s">
        <v>762</v>
      </c>
      <c r="B1960" s="195" t="s">
        <v>763</v>
      </c>
      <c r="C1960" s="195"/>
      <c r="D1960" s="196">
        <v>0.5</v>
      </c>
      <c r="E1960" s="197"/>
      <c r="F1960" s="197"/>
      <c r="G1960" s="197"/>
      <c r="H1960" s="197">
        <v>0.25</v>
      </c>
      <c r="I1960" s="197"/>
      <c r="J1960" s="197"/>
      <c r="L1960" s="197"/>
      <c r="M1960" s="197">
        <v>0.25</v>
      </c>
      <c r="Q1960" s="197"/>
      <c r="R1960" s="197"/>
      <c r="S1960" s="197"/>
      <c r="T1960" s="197"/>
      <c r="U1960" s="197"/>
      <c r="V1960" s="197"/>
      <c r="W1960" s="197"/>
      <c r="X1960" s="197"/>
      <c r="Y1960" s="197"/>
      <c r="Z1960" s="197"/>
      <c r="AB1960" s="197"/>
      <c r="AC1960" s="197"/>
      <c r="AD1960" s="197"/>
      <c r="AE1960" s="197"/>
      <c r="AF1960" s="197"/>
      <c r="AG1960" s="197"/>
      <c r="AH1960" s="197"/>
      <c r="AI1960" s="197"/>
      <c r="AJ1960" s="197"/>
      <c r="AK1960" s="197"/>
      <c r="AL1960" s="197"/>
      <c r="AM1960" s="197"/>
      <c r="AN1960" s="197"/>
      <c r="AO1960" s="197"/>
      <c r="AP1960" s="197"/>
      <c r="AQ1960" s="197"/>
      <c r="AR1960" s="197"/>
      <c r="AS1960" s="197"/>
      <c r="AT1960" s="197"/>
      <c r="AU1960" s="197"/>
      <c r="AV1960" s="197"/>
      <c r="AW1960" s="197"/>
      <c r="AX1960" s="197"/>
      <c r="AY1960" s="197"/>
      <c r="AZ1960" s="197"/>
      <c r="BA1960" s="197"/>
      <c r="BB1960" s="303"/>
      <c r="BC1960" s="303"/>
      <c r="BD1960" s="200" t="s">
        <v>2108</v>
      </c>
      <c r="BE1960" s="201"/>
      <c r="BF1960" s="225">
        <v>2017</v>
      </c>
      <c r="BG1960" s="19" t="s">
        <v>268</v>
      </c>
      <c r="BH1960" s="209"/>
      <c r="BI1960" s="17"/>
      <c r="BJ1960" s="226"/>
      <c r="BK1960" s="19"/>
      <c r="BL1960" s="19"/>
      <c r="BM1960" s="19"/>
      <c r="BN1960" s="19"/>
      <c r="BO1960" s="19"/>
      <c r="BP1960" s="19"/>
      <c r="BQ1960" s="19"/>
      <c r="BR1960" s="19"/>
      <c r="BS1960" s="19"/>
      <c r="BT1960" s="19"/>
      <c r="BU1960" s="19"/>
      <c r="BV1960" s="19"/>
    </row>
    <row r="1961" spans="1:74" s="716" customFormat="1" x14ac:dyDescent="0.2">
      <c r="A1961" s="194" t="s">
        <v>764</v>
      </c>
      <c r="B1961" s="195" t="s">
        <v>765</v>
      </c>
      <c r="C1961" s="195"/>
      <c r="D1961" s="196">
        <v>1</v>
      </c>
      <c r="E1961" s="197"/>
      <c r="F1961" s="197"/>
      <c r="G1961" s="197"/>
      <c r="H1961" s="197"/>
      <c r="I1961" s="197"/>
      <c r="J1961" s="197"/>
      <c r="L1961" s="197">
        <v>1</v>
      </c>
      <c r="M1961" s="197"/>
      <c r="Q1961" s="197"/>
      <c r="R1961" s="197"/>
      <c r="S1961" s="197"/>
      <c r="T1961" s="197"/>
      <c r="U1961" s="197"/>
      <c r="V1961" s="197"/>
      <c r="W1961" s="197"/>
      <c r="X1961" s="197"/>
      <c r="Y1961" s="197"/>
      <c r="Z1961" s="197"/>
      <c r="AB1961" s="197"/>
      <c r="AC1961" s="197"/>
      <c r="AD1961" s="197"/>
      <c r="AE1961" s="197"/>
      <c r="AF1961" s="197"/>
      <c r="AG1961" s="197"/>
      <c r="AH1961" s="197"/>
      <c r="AI1961" s="197"/>
      <c r="AJ1961" s="197"/>
      <c r="AK1961" s="197"/>
      <c r="AL1961" s="197"/>
      <c r="AM1961" s="197"/>
      <c r="AN1961" s="197"/>
      <c r="AO1961" s="197"/>
      <c r="AP1961" s="197"/>
      <c r="AQ1961" s="197"/>
      <c r="AR1961" s="197"/>
      <c r="AS1961" s="197"/>
      <c r="AT1961" s="197"/>
      <c r="AU1961" s="197"/>
      <c r="AV1961" s="197"/>
      <c r="AW1961" s="197"/>
      <c r="AX1961" s="197"/>
      <c r="AY1961" s="197"/>
      <c r="AZ1961" s="197"/>
      <c r="BA1961" s="197"/>
      <c r="BB1961" s="303"/>
      <c r="BC1961" s="303"/>
      <c r="BD1961" s="200" t="s">
        <v>568</v>
      </c>
      <c r="BE1961" s="201" t="s">
        <v>766</v>
      </c>
      <c r="BF1961" s="225">
        <v>2017</v>
      </c>
      <c r="BG1961" s="19" t="s">
        <v>268</v>
      </c>
      <c r="BH1961" s="209"/>
      <c r="BI1961" s="17"/>
      <c r="BJ1961" s="226"/>
      <c r="BK1961" s="19"/>
      <c r="BL1961" s="19"/>
      <c r="BM1961" s="19"/>
      <c r="BN1961" s="19"/>
      <c r="BO1961" s="19"/>
      <c r="BP1961" s="19"/>
      <c r="BQ1961" s="19"/>
      <c r="BR1961" s="19"/>
      <c r="BS1961" s="19"/>
      <c r="BT1961" s="19"/>
      <c r="BU1961" s="19"/>
      <c r="BV1961" s="19"/>
    </row>
    <row r="1962" spans="1:74" s="716" customFormat="1" ht="32" x14ac:dyDescent="0.2">
      <c r="A1962" s="194" t="s">
        <v>767</v>
      </c>
      <c r="B1962" s="195" t="s">
        <v>768</v>
      </c>
      <c r="C1962" s="195"/>
      <c r="D1962" s="196">
        <v>11.7</v>
      </c>
      <c r="E1962" s="197"/>
      <c r="F1962" s="197"/>
      <c r="G1962" s="197"/>
      <c r="H1962" s="726">
        <v>7.2</v>
      </c>
      <c r="I1962" s="197"/>
      <c r="J1962" s="197"/>
      <c r="L1962" s="197"/>
      <c r="M1962" s="197"/>
      <c r="Q1962" s="197"/>
      <c r="R1962" s="197"/>
      <c r="S1962" s="197"/>
      <c r="T1962" s="197"/>
      <c r="U1962" s="197"/>
      <c r="V1962" s="197"/>
      <c r="W1962" s="197"/>
      <c r="X1962" s="197"/>
      <c r="Y1962" s="197"/>
      <c r="Z1962" s="197"/>
      <c r="AB1962" s="197"/>
      <c r="AC1962" s="197"/>
      <c r="AD1962" s="197"/>
      <c r="AE1962" s="197"/>
      <c r="AF1962" s="197"/>
      <c r="AG1962" s="197"/>
      <c r="AH1962" s="197"/>
      <c r="AI1962" s="197"/>
      <c r="AJ1962" s="197"/>
      <c r="AK1962" s="197"/>
      <c r="AL1962" s="197"/>
      <c r="AM1962" s="197"/>
      <c r="AN1962" s="197"/>
      <c r="AO1962" s="197"/>
      <c r="AP1962" s="197"/>
      <c r="AQ1962" s="197"/>
      <c r="AR1962" s="197"/>
      <c r="AS1962" s="197"/>
      <c r="AT1962" s="197"/>
      <c r="AU1962" s="197"/>
      <c r="AV1962" s="197"/>
      <c r="AW1962" s="197"/>
      <c r="AX1962" s="197"/>
      <c r="AY1962" s="197"/>
      <c r="AZ1962" s="197"/>
      <c r="BA1962" s="726">
        <v>4.5</v>
      </c>
      <c r="BB1962" s="727"/>
      <c r="BC1962" s="727"/>
      <c r="BD1962" s="200" t="s">
        <v>1982</v>
      </c>
      <c r="BE1962" s="232" t="s">
        <v>769</v>
      </c>
      <c r="BF1962" s="225">
        <v>2017</v>
      </c>
      <c r="BG1962" s="19" t="s">
        <v>268</v>
      </c>
      <c r="BH1962" s="209"/>
      <c r="BI1962" s="17"/>
      <c r="BJ1962" s="226"/>
      <c r="BK1962" s="19"/>
      <c r="BL1962" s="19"/>
      <c r="BM1962" s="19"/>
      <c r="BN1962" s="19"/>
      <c r="BO1962" s="19"/>
      <c r="BP1962" s="19"/>
      <c r="BQ1962" s="19"/>
      <c r="BR1962" s="19"/>
      <c r="BS1962" s="19"/>
      <c r="BT1962" s="19"/>
      <c r="BU1962" s="19"/>
      <c r="BV1962" s="19"/>
    </row>
    <row r="1963" spans="1:74" s="716" customFormat="1" ht="32" x14ac:dyDescent="0.2">
      <c r="A1963" s="194" t="s">
        <v>770</v>
      </c>
      <c r="B1963" s="195" t="s">
        <v>771</v>
      </c>
      <c r="C1963" s="195"/>
      <c r="D1963" s="196">
        <v>0.5</v>
      </c>
      <c r="E1963" s="197"/>
      <c r="F1963" s="197"/>
      <c r="G1963" s="197"/>
      <c r="H1963" s="726">
        <v>0.5</v>
      </c>
      <c r="I1963" s="197"/>
      <c r="J1963" s="197"/>
      <c r="L1963" s="197"/>
      <c r="M1963" s="197"/>
      <c r="Q1963" s="197"/>
      <c r="R1963" s="197"/>
      <c r="S1963" s="197"/>
      <c r="T1963" s="197"/>
      <c r="U1963" s="197"/>
      <c r="V1963" s="197"/>
      <c r="W1963" s="197"/>
      <c r="X1963" s="197"/>
      <c r="Y1963" s="197"/>
      <c r="Z1963" s="197"/>
      <c r="AB1963" s="197"/>
      <c r="AC1963" s="197"/>
      <c r="AD1963" s="197"/>
      <c r="AE1963" s="197"/>
      <c r="AF1963" s="197"/>
      <c r="AG1963" s="197"/>
      <c r="AH1963" s="197"/>
      <c r="AI1963" s="197"/>
      <c r="AJ1963" s="197"/>
      <c r="AK1963" s="197"/>
      <c r="AL1963" s="197"/>
      <c r="AM1963" s="197"/>
      <c r="AN1963" s="197"/>
      <c r="AO1963" s="197"/>
      <c r="AP1963" s="197"/>
      <c r="AQ1963" s="197"/>
      <c r="AR1963" s="197"/>
      <c r="AS1963" s="197"/>
      <c r="AT1963" s="197"/>
      <c r="AU1963" s="197"/>
      <c r="AV1963" s="197"/>
      <c r="AW1963" s="197"/>
      <c r="AX1963" s="197"/>
      <c r="AY1963" s="197"/>
      <c r="AZ1963" s="197"/>
      <c r="BA1963" s="726"/>
      <c r="BB1963" s="727"/>
      <c r="BC1963" s="727"/>
      <c r="BD1963" s="200" t="s">
        <v>2138</v>
      </c>
      <c r="BE1963" s="201"/>
      <c r="BF1963" s="225">
        <v>2017</v>
      </c>
      <c r="BG1963" s="19" t="s">
        <v>268</v>
      </c>
      <c r="BH1963" s="209"/>
      <c r="BI1963" s="17"/>
      <c r="BJ1963" s="226"/>
      <c r="BK1963" s="19"/>
      <c r="BL1963" s="19"/>
      <c r="BM1963" s="19"/>
      <c r="BN1963" s="19"/>
      <c r="BO1963" s="19"/>
      <c r="BP1963" s="19"/>
      <c r="BQ1963" s="19"/>
      <c r="BR1963" s="19"/>
      <c r="BS1963" s="19"/>
      <c r="BT1963" s="19"/>
      <c r="BU1963" s="19"/>
      <c r="BV1963" s="19"/>
    </row>
    <row r="1964" spans="1:74" s="716" customFormat="1" ht="32" x14ac:dyDescent="0.2">
      <c r="A1964" s="194" t="s">
        <v>772</v>
      </c>
      <c r="B1964" s="195" t="s">
        <v>773</v>
      </c>
      <c r="C1964" s="195"/>
      <c r="D1964" s="196">
        <v>6</v>
      </c>
      <c r="E1964" s="197">
        <v>0.5</v>
      </c>
      <c r="F1964" s="197"/>
      <c r="G1964" s="197"/>
      <c r="H1964" s="197">
        <v>2.85</v>
      </c>
      <c r="I1964" s="197">
        <v>1.65</v>
      </c>
      <c r="J1964" s="197"/>
      <c r="L1964" s="197">
        <v>1</v>
      </c>
      <c r="M1964" s="197"/>
      <c r="Q1964" s="197"/>
      <c r="R1964" s="197"/>
      <c r="S1964" s="197"/>
      <c r="T1964" s="197"/>
      <c r="U1964" s="197"/>
      <c r="V1964" s="197"/>
      <c r="W1964" s="197"/>
      <c r="X1964" s="197"/>
      <c r="Y1964" s="197"/>
      <c r="Z1964" s="197"/>
      <c r="AB1964" s="197"/>
      <c r="AC1964" s="197"/>
      <c r="AD1964" s="197"/>
      <c r="AE1964" s="197"/>
      <c r="AF1964" s="197"/>
      <c r="AG1964" s="197"/>
      <c r="AH1964" s="197"/>
      <c r="AI1964" s="197"/>
      <c r="AJ1964" s="197"/>
      <c r="AK1964" s="197"/>
      <c r="AL1964" s="197"/>
      <c r="AM1964" s="197"/>
      <c r="AN1964" s="197"/>
      <c r="AO1964" s="197"/>
      <c r="AP1964" s="197"/>
      <c r="AQ1964" s="197"/>
      <c r="AR1964" s="197"/>
      <c r="AS1964" s="197"/>
      <c r="AT1964" s="197"/>
      <c r="AU1964" s="197"/>
      <c r="AV1964" s="197"/>
      <c r="AW1964" s="197"/>
      <c r="AX1964" s="197"/>
      <c r="AY1964" s="197"/>
      <c r="AZ1964" s="197"/>
      <c r="BA1964" s="197"/>
      <c r="BB1964" s="303"/>
      <c r="BC1964" s="303"/>
      <c r="BD1964" s="200" t="s">
        <v>2138</v>
      </c>
      <c r="BE1964" s="201"/>
      <c r="BF1964" s="225">
        <v>2017</v>
      </c>
      <c r="BG1964" s="19" t="s">
        <v>268</v>
      </c>
      <c r="BH1964" s="209"/>
      <c r="BI1964" s="17"/>
      <c r="BJ1964" s="226"/>
      <c r="BK1964" s="19"/>
      <c r="BL1964" s="19"/>
      <c r="BM1964" s="19"/>
      <c r="BN1964" s="19"/>
      <c r="BO1964" s="19"/>
      <c r="BP1964" s="19"/>
      <c r="BQ1964" s="19"/>
      <c r="BR1964" s="19"/>
      <c r="BS1964" s="19"/>
      <c r="BT1964" s="19"/>
      <c r="BU1964" s="19"/>
      <c r="BV1964" s="19"/>
    </row>
    <row r="1965" spans="1:74" s="716" customFormat="1" ht="32" x14ac:dyDescent="0.2">
      <c r="A1965" s="177" t="s">
        <v>774</v>
      </c>
      <c r="B1965" s="280" t="s">
        <v>278</v>
      </c>
      <c r="C1965" s="280"/>
      <c r="D1965" s="179">
        <f>SUM(D1966:D1976)</f>
        <v>32.820000000000007</v>
      </c>
      <c r="E1965" s="179">
        <f>SUM(E1966:E1976)</f>
        <v>1.05</v>
      </c>
      <c r="F1965" s="179"/>
      <c r="G1965" s="179">
        <f>SUM(G1966:G1976)</f>
        <v>0</v>
      </c>
      <c r="H1965" s="179">
        <f>SUM(H1966:H1976)</f>
        <v>1.1200000000000001</v>
      </c>
      <c r="I1965" s="179">
        <f>SUM(I1966:I1976)</f>
        <v>0</v>
      </c>
      <c r="J1965" s="179">
        <f>SUM(J1966:J1976)</f>
        <v>0</v>
      </c>
      <c r="L1965" s="179">
        <f>SUM(L1966:L1976)</f>
        <v>17.3</v>
      </c>
      <c r="M1965" s="179">
        <f>SUM(M1966:M1976)</f>
        <v>0</v>
      </c>
      <c r="Q1965" s="179"/>
      <c r="R1965" s="179"/>
      <c r="S1965" s="179"/>
      <c r="T1965" s="179"/>
      <c r="U1965" s="179"/>
      <c r="V1965" s="179">
        <f>SUM(V1966:V1976)</f>
        <v>0</v>
      </c>
      <c r="W1965" s="179"/>
      <c r="X1965" s="179">
        <f>SUM(X1966:X1976)</f>
        <v>0</v>
      </c>
      <c r="Y1965" s="179">
        <f>SUM(Y1966:Y1976)</f>
        <v>0</v>
      </c>
      <c r="Z1965" s="179">
        <f>SUM(Z1966:Z1976)</f>
        <v>0</v>
      </c>
      <c r="AB1965" s="179">
        <f>SUM(AB1966:AB1976)</f>
        <v>0</v>
      </c>
      <c r="AC1965" s="179">
        <f>SUM(AC1966:AC1976)</f>
        <v>0</v>
      </c>
      <c r="AD1965" s="179">
        <f>SUM(AD1966:AD1976)</f>
        <v>0</v>
      </c>
      <c r="AE1965" s="179">
        <f>SUM(AE1966:AE1976)</f>
        <v>0</v>
      </c>
      <c r="AF1965" s="179">
        <f>SUM(AF1966:AF1976)</f>
        <v>0</v>
      </c>
      <c r="AG1965" s="179"/>
      <c r="AH1965" s="179"/>
      <c r="AI1965" s="179"/>
      <c r="AJ1965" s="179"/>
      <c r="AK1965" s="179"/>
      <c r="AL1965" s="179"/>
      <c r="AM1965" s="179">
        <f>SUM(AM1966:AM1976)</f>
        <v>0</v>
      </c>
      <c r="AN1965" s="179">
        <f>SUM(AN1966:AN1976)</f>
        <v>0</v>
      </c>
      <c r="AO1965" s="179">
        <f>SUM(AO1966:AO1976)</f>
        <v>0</v>
      </c>
      <c r="AP1965" s="179"/>
      <c r="AQ1965" s="179"/>
      <c r="AR1965" s="179"/>
      <c r="AS1965" s="179">
        <f>SUM(AS1966:AS1976)</f>
        <v>0</v>
      </c>
      <c r="AT1965" s="179"/>
      <c r="AU1965" s="179">
        <f>SUM(AU1966:AU1976)</f>
        <v>0</v>
      </c>
      <c r="AV1965" s="179"/>
      <c r="AW1965" s="179"/>
      <c r="AX1965" s="179">
        <f>SUM(AX1966:AX1976)</f>
        <v>1.3499999999999999</v>
      </c>
      <c r="AY1965" s="179">
        <f>SUM(AY1966:AY1976)</f>
        <v>0</v>
      </c>
      <c r="AZ1965" s="179"/>
      <c r="BA1965" s="179">
        <f>SUM(BA1966:BA1976)</f>
        <v>12</v>
      </c>
      <c r="BB1965" s="302"/>
      <c r="BC1965" s="302"/>
      <c r="BD1965" s="200"/>
      <c r="BE1965" s="201"/>
      <c r="BF1965" s="225"/>
      <c r="BG1965" s="17" t="s">
        <v>279</v>
      </c>
      <c r="BH1965" s="209"/>
      <c r="BI1965" s="17"/>
      <c r="BJ1965" s="226"/>
      <c r="BK1965" s="19"/>
      <c r="BL1965" s="19"/>
      <c r="BM1965" s="19"/>
      <c r="BN1965" s="19"/>
      <c r="BO1965" s="19"/>
      <c r="BP1965" s="19"/>
      <c r="BQ1965" s="19"/>
      <c r="BR1965" s="19"/>
      <c r="BS1965" s="19"/>
      <c r="BT1965" s="19"/>
      <c r="BU1965" s="19"/>
      <c r="BV1965" s="19"/>
    </row>
    <row r="1966" spans="1:74" s="716" customFormat="1" x14ac:dyDescent="0.2">
      <c r="A1966" s="194" t="s">
        <v>775</v>
      </c>
      <c r="B1966" s="237" t="s">
        <v>776</v>
      </c>
      <c r="C1966" s="237"/>
      <c r="D1966" s="196">
        <f>SUM(E1966:X1966,AU1966:BA1966)</f>
        <v>14</v>
      </c>
      <c r="E1966" s="231"/>
      <c r="F1966" s="231"/>
      <c r="G1966" s="231"/>
      <c r="H1966" s="231"/>
      <c r="I1966" s="231"/>
      <c r="J1966" s="231"/>
      <c r="L1966" s="231">
        <v>14</v>
      </c>
      <c r="M1966" s="231"/>
      <c r="Q1966" s="231"/>
      <c r="R1966" s="231"/>
      <c r="S1966" s="231"/>
      <c r="T1966" s="231"/>
      <c r="U1966" s="231"/>
      <c r="V1966" s="231"/>
      <c r="W1966" s="231"/>
      <c r="X1966" s="231"/>
      <c r="Y1966" s="231"/>
      <c r="Z1966" s="231"/>
      <c r="AB1966" s="231"/>
      <c r="AC1966" s="231"/>
      <c r="AD1966" s="231"/>
      <c r="AE1966" s="231"/>
      <c r="AF1966" s="231"/>
      <c r="AG1966" s="231"/>
      <c r="AH1966" s="231"/>
      <c r="AI1966" s="231"/>
      <c r="AJ1966" s="231"/>
      <c r="AK1966" s="231"/>
      <c r="AL1966" s="231"/>
      <c r="AM1966" s="231"/>
      <c r="AN1966" s="231"/>
      <c r="AO1966" s="231"/>
      <c r="AP1966" s="231"/>
      <c r="AQ1966" s="231"/>
      <c r="AR1966" s="231"/>
      <c r="AS1966" s="231"/>
      <c r="AT1966" s="231"/>
      <c r="AU1966" s="231"/>
      <c r="AV1966" s="231"/>
      <c r="AW1966" s="231"/>
      <c r="AX1966" s="231"/>
      <c r="AY1966" s="231"/>
      <c r="AZ1966" s="231"/>
      <c r="BA1966" s="231"/>
      <c r="BB1966" s="310"/>
      <c r="BC1966" s="310"/>
      <c r="BD1966" s="200" t="s">
        <v>1989</v>
      </c>
      <c r="BE1966" s="201" t="s">
        <v>777</v>
      </c>
      <c r="BF1966" s="202">
        <v>2017</v>
      </c>
      <c r="BG1966" s="19" t="s">
        <v>279</v>
      </c>
      <c r="BH1966" s="184"/>
      <c r="BI1966" s="19"/>
      <c r="BJ1966" s="226"/>
      <c r="BK1966" s="19"/>
      <c r="BL1966" s="19"/>
      <c r="BM1966" s="19"/>
      <c r="BN1966" s="19"/>
      <c r="BO1966" s="19"/>
      <c r="BP1966" s="19"/>
      <c r="BQ1966" s="19"/>
      <c r="BR1966" s="19"/>
      <c r="BS1966" s="19"/>
      <c r="BT1966" s="19"/>
      <c r="BU1966" s="19"/>
      <c r="BV1966" s="19"/>
    </row>
    <row r="1967" spans="1:74" s="716" customFormat="1" x14ac:dyDescent="0.2">
      <c r="A1967" s="194" t="s">
        <v>778</v>
      </c>
      <c r="B1967" s="237" t="s">
        <v>779</v>
      </c>
      <c r="C1967" s="237"/>
      <c r="D1967" s="196">
        <f>SUM(E1967:X1967,AU1967:BA1967)</f>
        <v>0.05</v>
      </c>
      <c r="E1967" s="231">
        <v>0.05</v>
      </c>
      <c r="F1967" s="231"/>
      <c r="G1967" s="231"/>
      <c r="H1967" s="231"/>
      <c r="I1967" s="231"/>
      <c r="J1967" s="231"/>
      <c r="L1967" s="231"/>
      <c r="M1967" s="231"/>
      <c r="Q1967" s="231"/>
      <c r="R1967" s="231"/>
      <c r="S1967" s="231"/>
      <c r="T1967" s="231"/>
      <c r="U1967" s="231"/>
      <c r="V1967" s="231"/>
      <c r="W1967" s="231"/>
      <c r="X1967" s="231"/>
      <c r="Y1967" s="231"/>
      <c r="Z1967" s="231"/>
      <c r="AB1967" s="231"/>
      <c r="AC1967" s="231"/>
      <c r="AD1967" s="231"/>
      <c r="AE1967" s="231"/>
      <c r="AF1967" s="231"/>
      <c r="AG1967" s="231"/>
      <c r="AH1967" s="231"/>
      <c r="AI1967" s="231"/>
      <c r="AJ1967" s="231"/>
      <c r="AK1967" s="231"/>
      <c r="AL1967" s="231"/>
      <c r="AM1967" s="231"/>
      <c r="AN1967" s="231"/>
      <c r="AO1967" s="231"/>
      <c r="AP1967" s="231"/>
      <c r="AQ1967" s="231"/>
      <c r="AR1967" s="231"/>
      <c r="AS1967" s="231"/>
      <c r="AT1967" s="231"/>
      <c r="AU1967" s="231"/>
      <c r="AV1967" s="231"/>
      <c r="AW1967" s="231"/>
      <c r="AX1967" s="231"/>
      <c r="AY1967" s="231"/>
      <c r="AZ1967" s="231"/>
      <c r="BA1967" s="231"/>
      <c r="BB1967" s="310"/>
      <c r="BC1967" s="310"/>
      <c r="BD1967" s="200" t="s">
        <v>1989</v>
      </c>
      <c r="BE1967" s="201" t="s">
        <v>780</v>
      </c>
      <c r="BF1967" s="202">
        <v>2017</v>
      </c>
      <c r="BG1967" s="19" t="s">
        <v>279</v>
      </c>
      <c r="BH1967" s="184"/>
      <c r="BI1967" s="19"/>
      <c r="BJ1967" s="226"/>
      <c r="BK1967" s="19"/>
      <c r="BL1967" s="19"/>
      <c r="BM1967" s="19"/>
      <c r="BN1967" s="19"/>
      <c r="BO1967" s="19"/>
      <c r="BP1967" s="19"/>
      <c r="BQ1967" s="19"/>
      <c r="BR1967" s="19"/>
      <c r="BS1967" s="19"/>
      <c r="BT1967" s="19"/>
      <c r="BU1967" s="19"/>
      <c r="BV1967" s="19"/>
    </row>
    <row r="1968" spans="1:74" s="716" customFormat="1" x14ac:dyDescent="0.2">
      <c r="A1968" s="194" t="s">
        <v>781</v>
      </c>
      <c r="B1968" s="223" t="s">
        <v>782</v>
      </c>
      <c r="C1968" s="223"/>
      <c r="D1968" s="196">
        <f>SUM(E1968:X1968,AU1968:BA1968)</f>
        <v>2</v>
      </c>
      <c r="E1968" s="197"/>
      <c r="F1968" s="197"/>
      <c r="G1968" s="197"/>
      <c r="H1968" s="197"/>
      <c r="I1968" s="197"/>
      <c r="J1968" s="231"/>
      <c r="L1968" s="197">
        <v>2</v>
      </c>
      <c r="M1968" s="231"/>
      <c r="Q1968" s="231"/>
      <c r="R1968" s="231"/>
      <c r="S1968" s="231"/>
      <c r="T1968" s="231"/>
      <c r="U1968" s="231"/>
      <c r="V1968" s="231"/>
      <c r="W1968" s="231"/>
      <c r="X1968" s="231"/>
      <c r="Y1968" s="231"/>
      <c r="Z1968" s="231"/>
      <c r="AB1968" s="231"/>
      <c r="AC1968" s="231"/>
      <c r="AD1968" s="231"/>
      <c r="AE1968" s="231"/>
      <c r="AF1968" s="231"/>
      <c r="AG1968" s="231"/>
      <c r="AH1968" s="231"/>
      <c r="AI1968" s="231"/>
      <c r="AJ1968" s="231"/>
      <c r="AK1968" s="231"/>
      <c r="AL1968" s="231"/>
      <c r="AM1968" s="231"/>
      <c r="AN1968" s="231"/>
      <c r="AO1968" s="231"/>
      <c r="AP1968" s="231"/>
      <c r="AQ1968" s="231"/>
      <c r="AR1968" s="231"/>
      <c r="AS1968" s="231"/>
      <c r="AT1968" s="231"/>
      <c r="AU1968" s="231"/>
      <c r="AV1968" s="231"/>
      <c r="AW1968" s="231"/>
      <c r="AX1968" s="231"/>
      <c r="AY1968" s="231"/>
      <c r="AZ1968" s="231"/>
      <c r="BA1968" s="231"/>
      <c r="BB1968" s="310"/>
      <c r="BC1968" s="310"/>
      <c r="BD1968" s="200" t="s">
        <v>1989</v>
      </c>
      <c r="BE1968" s="201" t="s">
        <v>1990</v>
      </c>
      <c r="BF1968" s="225">
        <v>2017</v>
      </c>
      <c r="BG1968" s="19" t="s">
        <v>279</v>
      </c>
      <c r="BH1968" s="184"/>
      <c r="BI1968" s="19"/>
      <c r="BJ1968" s="226"/>
      <c r="BK1968" s="19"/>
      <c r="BL1968" s="19"/>
      <c r="BM1968" s="19"/>
      <c r="BN1968" s="19"/>
      <c r="BO1968" s="19"/>
      <c r="BP1968" s="19"/>
      <c r="BQ1968" s="19"/>
      <c r="BR1968" s="19"/>
      <c r="BS1968" s="19"/>
      <c r="BT1968" s="19"/>
      <c r="BU1968" s="19"/>
      <c r="BV1968" s="19"/>
    </row>
    <row r="1969" spans="1:74" s="716" customFormat="1" ht="32" x14ac:dyDescent="0.2">
      <c r="A1969" s="194" t="s">
        <v>783</v>
      </c>
      <c r="B1969" s="223" t="s">
        <v>784</v>
      </c>
      <c r="C1969" s="223"/>
      <c r="D1969" s="196">
        <f>SUM(E1969:X1969,AU1969:BA1969)</f>
        <v>0.3</v>
      </c>
      <c r="E1969" s="197"/>
      <c r="F1969" s="197"/>
      <c r="G1969" s="197"/>
      <c r="H1969" s="197"/>
      <c r="I1969" s="197"/>
      <c r="J1969" s="231"/>
      <c r="L1969" s="197">
        <v>0.3</v>
      </c>
      <c r="M1969" s="231"/>
      <c r="Q1969" s="231"/>
      <c r="R1969" s="231"/>
      <c r="S1969" s="231"/>
      <c r="T1969" s="231"/>
      <c r="U1969" s="231"/>
      <c r="V1969" s="231"/>
      <c r="W1969" s="231"/>
      <c r="X1969" s="231"/>
      <c r="Y1969" s="231"/>
      <c r="Z1969" s="231"/>
      <c r="AB1969" s="231"/>
      <c r="AC1969" s="231"/>
      <c r="AD1969" s="231"/>
      <c r="AE1969" s="231"/>
      <c r="AF1969" s="231"/>
      <c r="AG1969" s="231"/>
      <c r="AH1969" s="231"/>
      <c r="AI1969" s="231"/>
      <c r="AJ1969" s="231"/>
      <c r="AK1969" s="231"/>
      <c r="AL1969" s="231"/>
      <c r="AM1969" s="231"/>
      <c r="AN1969" s="231"/>
      <c r="AO1969" s="231"/>
      <c r="AP1969" s="231"/>
      <c r="AQ1969" s="231"/>
      <c r="AR1969" s="231"/>
      <c r="AS1969" s="231"/>
      <c r="AT1969" s="231"/>
      <c r="AU1969" s="231"/>
      <c r="AV1969" s="231"/>
      <c r="AW1969" s="231"/>
      <c r="AX1969" s="231"/>
      <c r="AY1969" s="231"/>
      <c r="AZ1969" s="231"/>
      <c r="BA1969" s="231"/>
      <c r="BB1969" s="310"/>
      <c r="BC1969" s="310"/>
      <c r="BD1969" s="200" t="s">
        <v>1989</v>
      </c>
      <c r="BE1969" s="201"/>
      <c r="BF1969" s="225">
        <v>2017</v>
      </c>
      <c r="BG1969" s="19" t="s">
        <v>279</v>
      </c>
      <c r="BH1969" s="184"/>
      <c r="BI1969" s="19"/>
      <c r="BJ1969" s="226"/>
      <c r="BK1969" s="19"/>
      <c r="BL1969" s="19"/>
      <c r="BM1969" s="19"/>
      <c r="BN1969" s="19"/>
      <c r="BO1969" s="19"/>
      <c r="BP1969" s="19"/>
      <c r="BQ1969" s="19"/>
      <c r="BR1969" s="19"/>
      <c r="BS1969" s="19"/>
      <c r="BT1969" s="19"/>
      <c r="BU1969" s="19"/>
      <c r="BV1969" s="19"/>
    </row>
    <row r="1970" spans="1:74" s="716" customFormat="1" ht="32" x14ac:dyDescent="0.2">
      <c r="A1970" s="194" t="s">
        <v>785</v>
      </c>
      <c r="B1970" s="223" t="s">
        <v>786</v>
      </c>
      <c r="C1970" s="223"/>
      <c r="D1970" s="196">
        <f>SUM(E1970:X1970,AU1970:BA1970)</f>
        <v>12</v>
      </c>
      <c r="E1970" s="197"/>
      <c r="F1970" s="197"/>
      <c r="G1970" s="198"/>
      <c r="H1970" s="198"/>
      <c r="I1970" s="197"/>
      <c r="J1970" s="197"/>
      <c r="L1970" s="198"/>
      <c r="M1970" s="197"/>
      <c r="Q1970" s="197"/>
      <c r="R1970" s="197"/>
      <c r="S1970" s="197"/>
      <c r="T1970" s="197"/>
      <c r="U1970" s="197"/>
      <c r="V1970" s="197"/>
      <c r="W1970" s="197"/>
      <c r="X1970" s="197"/>
      <c r="Y1970" s="197"/>
      <c r="Z1970" s="197"/>
      <c r="AB1970" s="197"/>
      <c r="AC1970" s="197"/>
      <c r="AD1970" s="197"/>
      <c r="AE1970" s="197"/>
      <c r="AF1970" s="197"/>
      <c r="AG1970" s="197"/>
      <c r="AH1970" s="197"/>
      <c r="AI1970" s="197"/>
      <c r="AJ1970" s="197"/>
      <c r="AK1970" s="197"/>
      <c r="AL1970" s="197"/>
      <c r="AM1970" s="197"/>
      <c r="AN1970" s="197"/>
      <c r="AO1970" s="197"/>
      <c r="AP1970" s="197"/>
      <c r="AQ1970" s="197"/>
      <c r="AR1970" s="197"/>
      <c r="AS1970" s="197"/>
      <c r="AT1970" s="197"/>
      <c r="AU1970" s="197"/>
      <c r="AV1970" s="197"/>
      <c r="AW1970" s="197"/>
      <c r="AX1970" s="198"/>
      <c r="AY1970" s="197"/>
      <c r="AZ1970" s="197"/>
      <c r="BA1970" s="197">
        <v>12</v>
      </c>
      <c r="BB1970" s="303"/>
      <c r="BC1970" s="303"/>
      <c r="BD1970" s="200" t="s">
        <v>2086</v>
      </c>
      <c r="BE1970" s="201" t="s">
        <v>787</v>
      </c>
      <c r="BF1970" s="225">
        <v>2017</v>
      </c>
      <c r="BG1970" s="19" t="s">
        <v>279</v>
      </c>
      <c r="BH1970" s="209" t="s">
        <v>788</v>
      </c>
      <c r="BI1970" s="17"/>
      <c r="BJ1970" s="728"/>
      <c r="BK1970" s="19"/>
      <c r="BL1970" s="19"/>
      <c r="BM1970" s="19"/>
      <c r="BN1970" s="19"/>
      <c r="BO1970" s="19"/>
      <c r="BP1970" s="19"/>
      <c r="BQ1970" s="19"/>
      <c r="BR1970" s="19"/>
      <c r="BS1970" s="19"/>
      <c r="BT1970" s="19"/>
      <c r="BU1970" s="19"/>
      <c r="BV1970" s="19"/>
    </row>
    <row r="1971" spans="1:74" s="716" customFormat="1" ht="48" x14ac:dyDescent="0.2">
      <c r="A1971" s="194" t="s">
        <v>789</v>
      </c>
      <c r="B1971" s="195" t="s">
        <v>790</v>
      </c>
      <c r="C1971" s="195"/>
      <c r="D1971" s="196">
        <v>2</v>
      </c>
      <c r="E1971" s="197">
        <v>1</v>
      </c>
      <c r="F1971" s="197"/>
      <c r="G1971" s="198"/>
      <c r="H1971" s="198"/>
      <c r="I1971" s="197"/>
      <c r="J1971" s="197"/>
      <c r="L1971" s="198"/>
      <c r="M1971" s="197"/>
      <c r="Q1971" s="197"/>
      <c r="R1971" s="197"/>
      <c r="S1971" s="197"/>
      <c r="T1971" s="197"/>
      <c r="U1971" s="197"/>
      <c r="V1971" s="197"/>
      <c r="W1971" s="197"/>
      <c r="X1971" s="197"/>
      <c r="Y1971" s="197"/>
      <c r="Z1971" s="197"/>
      <c r="AB1971" s="197"/>
      <c r="AC1971" s="197"/>
      <c r="AD1971" s="197"/>
      <c r="AE1971" s="197"/>
      <c r="AF1971" s="197"/>
      <c r="AG1971" s="197"/>
      <c r="AH1971" s="197"/>
      <c r="AI1971" s="197"/>
      <c r="AJ1971" s="197"/>
      <c r="AK1971" s="197"/>
      <c r="AL1971" s="197"/>
      <c r="AM1971" s="197"/>
      <c r="AN1971" s="197"/>
      <c r="AO1971" s="197"/>
      <c r="AP1971" s="197"/>
      <c r="AQ1971" s="197"/>
      <c r="AR1971" s="197"/>
      <c r="AS1971" s="197"/>
      <c r="AT1971" s="197"/>
      <c r="AU1971" s="197"/>
      <c r="AV1971" s="197"/>
      <c r="AW1971" s="197"/>
      <c r="AX1971" s="198">
        <v>1</v>
      </c>
      <c r="AY1971" s="197"/>
      <c r="AZ1971" s="197"/>
      <c r="BA1971" s="198"/>
      <c r="BB1971" s="306"/>
      <c r="BC1971" s="306"/>
      <c r="BD1971" s="200" t="s">
        <v>1982</v>
      </c>
      <c r="BE1971" s="201" t="s">
        <v>791</v>
      </c>
      <c r="BF1971" s="202">
        <v>2017</v>
      </c>
      <c r="BG1971" s="19" t="s">
        <v>279</v>
      </c>
      <c r="BH1971" s="209"/>
      <c r="BI1971" s="17" t="s">
        <v>792</v>
      </c>
      <c r="BJ1971" s="282"/>
      <c r="BK1971" s="19"/>
      <c r="BL1971" s="19"/>
      <c r="BM1971" s="19"/>
      <c r="BN1971" s="19"/>
      <c r="BO1971" s="19"/>
      <c r="BP1971" s="19"/>
      <c r="BQ1971" s="19"/>
      <c r="BR1971" s="19"/>
      <c r="BS1971" s="19"/>
      <c r="BT1971" s="19"/>
      <c r="BU1971" s="19"/>
      <c r="BV1971" s="19"/>
    </row>
    <row r="1972" spans="1:74" s="716" customFormat="1" ht="48" x14ac:dyDescent="0.2">
      <c r="A1972" s="194" t="s">
        <v>793</v>
      </c>
      <c r="B1972" s="223" t="s">
        <v>794</v>
      </c>
      <c r="C1972" s="223"/>
      <c r="D1972" s="231">
        <v>0.03</v>
      </c>
      <c r="E1972" s="197"/>
      <c r="F1972" s="197"/>
      <c r="G1972" s="198"/>
      <c r="H1972" s="198"/>
      <c r="I1972" s="197"/>
      <c r="J1972" s="197"/>
      <c r="L1972" s="198"/>
      <c r="M1972" s="197"/>
      <c r="Q1972" s="197"/>
      <c r="R1972" s="197"/>
      <c r="S1972" s="197"/>
      <c r="T1972" s="197"/>
      <c r="U1972" s="197"/>
      <c r="V1972" s="197"/>
      <c r="W1972" s="197"/>
      <c r="X1972" s="197"/>
      <c r="Y1972" s="197"/>
      <c r="Z1972" s="197"/>
      <c r="AB1972" s="197"/>
      <c r="AC1972" s="197"/>
      <c r="AD1972" s="197"/>
      <c r="AE1972" s="197"/>
      <c r="AF1972" s="197"/>
      <c r="AG1972" s="197"/>
      <c r="AH1972" s="197"/>
      <c r="AI1972" s="197"/>
      <c r="AJ1972" s="197"/>
      <c r="AK1972" s="197"/>
      <c r="AL1972" s="197"/>
      <c r="AM1972" s="197"/>
      <c r="AN1972" s="197"/>
      <c r="AO1972" s="197"/>
      <c r="AP1972" s="197"/>
      <c r="AQ1972" s="197"/>
      <c r="AR1972" s="197"/>
      <c r="AS1972" s="197"/>
      <c r="AT1972" s="197"/>
      <c r="AU1972" s="197"/>
      <c r="AV1972" s="197"/>
      <c r="AW1972" s="197"/>
      <c r="AX1972" s="198">
        <v>0.03</v>
      </c>
      <c r="AY1972" s="197"/>
      <c r="AZ1972" s="197"/>
      <c r="BA1972" s="198"/>
      <c r="BB1972" s="306"/>
      <c r="BC1972" s="306"/>
      <c r="BD1972" s="200" t="s">
        <v>2113</v>
      </c>
      <c r="BE1972" s="201" t="s">
        <v>795</v>
      </c>
      <c r="BF1972" s="206">
        <v>2017</v>
      </c>
      <c r="BG1972" s="19" t="s">
        <v>279</v>
      </c>
      <c r="BH1972" s="209"/>
      <c r="BI1972" s="17"/>
      <c r="BJ1972" s="282"/>
      <c r="BK1972" s="19"/>
      <c r="BL1972" s="19"/>
      <c r="BM1972" s="19"/>
      <c r="BN1972" s="19"/>
      <c r="BO1972" s="19"/>
      <c r="BP1972" s="19"/>
      <c r="BQ1972" s="19"/>
      <c r="BR1972" s="19"/>
      <c r="BS1972" s="19"/>
      <c r="BT1972" s="19"/>
      <c r="BU1972" s="19"/>
      <c r="BV1972" s="19"/>
    </row>
    <row r="1973" spans="1:74" s="716" customFormat="1" ht="48" x14ac:dyDescent="0.2">
      <c r="A1973" s="194" t="s">
        <v>796</v>
      </c>
      <c r="B1973" s="223" t="s">
        <v>797</v>
      </c>
      <c r="C1973" s="223"/>
      <c r="D1973" s="231">
        <v>0.12</v>
      </c>
      <c r="E1973" s="197"/>
      <c r="F1973" s="197"/>
      <c r="G1973" s="198"/>
      <c r="H1973" s="198"/>
      <c r="I1973" s="197"/>
      <c r="J1973" s="197"/>
      <c r="L1973" s="198"/>
      <c r="M1973" s="197"/>
      <c r="Q1973" s="197"/>
      <c r="R1973" s="197"/>
      <c r="S1973" s="197"/>
      <c r="T1973" s="197"/>
      <c r="U1973" s="197"/>
      <c r="V1973" s="197"/>
      <c r="W1973" s="197"/>
      <c r="X1973" s="197"/>
      <c r="Y1973" s="197"/>
      <c r="Z1973" s="197"/>
      <c r="AB1973" s="197"/>
      <c r="AC1973" s="197"/>
      <c r="AD1973" s="197"/>
      <c r="AE1973" s="197"/>
      <c r="AF1973" s="197"/>
      <c r="AG1973" s="197"/>
      <c r="AH1973" s="197"/>
      <c r="AI1973" s="197"/>
      <c r="AJ1973" s="197"/>
      <c r="AK1973" s="197"/>
      <c r="AL1973" s="197"/>
      <c r="AM1973" s="197"/>
      <c r="AN1973" s="197"/>
      <c r="AO1973" s="197"/>
      <c r="AP1973" s="197"/>
      <c r="AQ1973" s="197"/>
      <c r="AR1973" s="197"/>
      <c r="AS1973" s="197"/>
      <c r="AT1973" s="197"/>
      <c r="AU1973" s="197"/>
      <c r="AV1973" s="197"/>
      <c r="AW1973" s="197"/>
      <c r="AX1973" s="198">
        <v>0.12</v>
      </c>
      <c r="AY1973" s="197"/>
      <c r="AZ1973" s="197"/>
      <c r="BA1973" s="198"/>
      <c r="BB1973" s="306"/>
      <c r="BC1973" s="306"/>
      <c r="BD1973" s="200" t="s">
        <v>2113</v>
      </c>
      <c r="BE1973" s="201" t="s">
        <v>798</v>
      </c>
      <c r="BF1973" s="206">
        <v>2017</v>
      </c>
      <c r="BG1973" s="19" t="s">
        <v>279</v>
      </c>
      <c r="BH1973" s="209"/>
      <c r="BI1973" s="17"/>
      <c r="BJ1973" s="282"/>
      <c r="BK1973" s="19"/>
      <c r="BL1973" s="19"/>
      <c r="BM1973" s="19"/>
      <c r="BN1973" s="19"/>
      <c r="BO1973" s="19"/>
      <c r="BP1973" s="19"/>
      <c r="BQ1973" s="19"/>
      <c r="BR1973" s="19"/>
      <c r="BS1973" s="19"/>
      <c r="BT1973" s="19"/>
      <c r="BU1973" s="19"/>
      <c r="BV1973" s="19"/>
    </row>
    <row r="1974" spans="1:74" s="716" customFormat="1" x14ac:dyDescent="0.2">
      <c r="A1974" s="194" t="s">
        <v>799</v>
      </c>
      <c r="B1974" s="223" t="s">
        <v>800</v>
      </c>
      <c r="C1974" s="223"/>
      <c r="D1974" s="196">
        <f>SUM(E1974:X1974,AU1974:BA1974)</f>
        <v>0.2</v>
      </c>
      <c r="E1974" s="197"/>
      <c r="F1974" s="197"/>
      <c r="G1974" s="198"/>
      <c r="H1974" s="198"/>
      <c r="I1974" s="197"/>
      <c r="J1974" s="197"/>
      <c r="L1974" s="198"/>
      <c r="M1974" s="197"/>
      <c r="Q1974" s="197"/>
      <c r="R1974" s="197"/>
      <c r="S1974" s="197"/>
      <c r="T1974" s="197"/>
      <c r="U1974" s="197"/>
      <c r="V1974" s="197"/>
      <c r="W1974" s="197"/>
      <c r="X1974" s="197"/>
      <c r="Y1974" s="197"/>
      <c r="Z1974" s="197"/>
      <c r="AB1974" s="197"/>
      <c r="AC1974" s="197"/>
      <c r="AD1974" s="197"/>
      <c r="AE1974" s="197"/>
      <c r="AF1974" s="197"/>
      <c r="AG1974" s="197"/>
      <c r="AH1974" s="197"/>
      <c r="AI1974" s="197"/>
      <c r="AJ1974" s="197"/>
      <c r="AK1974" s="197"/>
      <c r="AL1974" s="197"/>
      <c r="AM1974" s="197"/>
      <c r="AN1974" s="197"/>
      <c r="AO1974" s="197"/>
      <c r="AP1974" s="197"/>
      <c r="AQ1974" s="197"/>
      <c r="AR1974" s="197"/>
      <c r="AS1974" s="197"/>
      <c r="AT1974" s="197"/>
      <c r="AU1974" s="197"/>
      <c r="AV1974" s="197"/>
      <c r="AW1974" s="197"/>
      <c r="AX1974" s="197">
        <v>0.2</v>
      </c>
      <c r="AY1974" s="197"/>
      <c r="AZ1974" s="197"/>
      <c r="BA1974" s="198"/>
      <c r="BB1974" s="306"/>
      <c r="BC1974" s="306"/>
      <c r="BD1974" s="200" t="s">
        <v>2113</v>
      </c>
      <c r="BE1974" s="201" t="s">
        <v>801</v>
      </c>
      <c r="BF1974" s="225">
        <v>2017</v>
      </c>
      <c r="BG1974" s="19" t="s">
        <v>279</v>
      </c>
      <c r="BH1974" s="209"/>
      <c r="BI1974" s="17"/>
      <c r="BJ1974" s="282"/>
      <c r="BK1974" s="19"/>
      <c r="BL1974" s="19"/>
      <c r="BM1974" s="19"/>
      <c r="BN1974" s="19"/>
      <c r="BO1974" s="19"/>
      <c r="BP1974" s="19"/>
      <c r="BQ1974" s="19"/>
      <c r="BR1974" s="19"/>
      <c r="BS1974" s="19"/>
      <c r="BT1974" s="19"/>
      <c r="BU1974" s="19"/>
      <c r="BV1974" s="19"/>
    </row>
    <row r="1975" spans="1:74" s="716" customFormat="1" x14ac:dyDescent="0.2">
      <c r="A1975" s="194" t="s">
        <v>802</v>
      </c>
      <c r="B1975" s="223" t="s">
        <v>800</v>
      </c>
      <c r="C1975" s="223"/>
      <c r="D1975" s="196">
        <f>SUM(E1975:X1975,AU1975:BA1975)</f>
        <v>1.1200000000000001</v>
      </c>
      <c r="E1975" s="197"/>
      <c r="F1975" s="197"/>
      <c r="G1975" s="197"/>
      <c r="H1975" s="197">
        <v>1.1200000000000001</v>
      </c>
      <c r="I1975" s="197"/>
      <c r="J1975" s="197"/>
      <c r="L1975" s="197"/>
      <c r="M1975" s="197"/>
      <c r="Q1975" s="197"/>
      <c r="R1975" s="197"/>
      <c r="S1975" s="197"/>
      <c r="T1975" s="197"/>
      <c r="U1975" s="197"/>
      <c r="V1975" s="197"/>
      <c r="W1975" s="197"/>
      <c r="X1975" s="197"/>
      <c r="Y1975" s="197"/>
      <c r="Z1975" s="197"/>
      <c r="AB1975" s="197"/>
      <c r="AC1975" s="197"/>
      <c r="AD1975" s="197"/>
      <c r="AE1975" s="197"/>
      <c r="AF1975" s="197"/>
      <c r="AG1975" s="197"/>
      <c r="AH1975" s="197"/>
      <c r="AI1975" s="197"/>
      <c r="AJ1975" s="197"/>
      <c r="AK1975" s="197"/>
      <c r="AL1975" s="197"/>
      <c r="AM1975" s="197"/>
      <c r="AN1975" s="197"/>
      <c r="AO1975" s="197"/>
      <c r="AP1975" s="197"/>
      <c r="AQ1975" s="197"/>
      <c r="AR1975" s="197"/>
      <c r="AS1975" s="197"/>
      <c r="AT1975" s="197"/>
      <c r="AU1975" s="197"/>
      <c r="AV1975" s="197"/>
      <c r="AW1975" s="197"/>
      <c r="AX1975" s="197"/>
      <c r="AY1975" s="197"/>
      <c r="AZ1975" s="197"/>
      <c r="BA1975" s="197"/>
      <c r="BB1975" s="303"/>
      <c r="BC1975" s="303"/>
      <c r="BD1975" s="200" t="s">
        <v>568</v>
      </c>
      <c r="BE1975" s="238" t="s">
        <v>803</v>
      </c>
      <c r="BF1975" s="225">
        <v>2017</v>
      </c>
      <c r="BG1975" s="19" t="s">
        <v>279</v>
      </c>
      <c r="BH1975" s="209"/>
      <c r="BI1975" s="17"/>
      <c r="BJ1975" s="282"/>
      <c r="BK1975" s="19"/>
      <c r="BL1975" s="19"/>
      <c r="BM1975" s="19"/>
      <c r="BN1975" s="19"/>
      <c r="BO1975" s="19"/>
      <c r="BP1975" s="19"/>
      <c r="BQ1975" s="19"/>
      <c r="BR1975" s="19"/>
      <c r="BS1975" s="19"/>
      <c r="BT1975" s="19"/>
      <c r="BU1975" s="19"/>
      <c r="BV1975" s="19"/>
    </row>
    <row r="1976" spans="1:74" s="716" customFormat="1" x14ac:dyDescent="0.2">
      <c r="A1976" s="194" t="s">
        <v>804</v>
      </c>
      <c r="B1976" s="223" t="s">
        <v>800</v>
      </c>
      <c r="C1976" s="223"/>
      <c r="D1976" s="196">
        <v>1</v>
      </c>
      <c r="E1976" s="197"/>
      <c r="F1976" s="197"/>
      <c r="G1976" s="197"/>
      <c r="H1976" s="197"/>
      <c r="I1976" s="197"/>
      <c r="J1976" s="197"/>
      <c r="L1976" s="197">
        <v>1</v>
      </c>
      <c r="M1976" s="197"/>
      <c r="Q1976" s="197"/>
      <c r="R1976" s="197"/>
      <c r="S1976" s="197"/>
      <c r="T1976" s="197"/>
      <c r="U1976" s="197"/>
      <c r="V1976" s="197"/>
      <c r="W1976" s="197"/>
      <c r="X1976" s="197"/>
      <c r="Y1976" s="197"/>
      <c r="Z1976" s="197"/>
      <c r="AB1976" s="197"/>
      <c r="AC1976" s="197"/>
      <c r="AD1976" s="197"/>
      <c r="AE1976" s="197"/>
      <c r="AF1976" s="197"/>
      <c r="AG1976" s="197"/>
      <c r="AH1976" s="197"/>
      <c r="AI1976" s="197"/>
      <c r="AJ1976" s="197"/>
      <c r="AK1976" s="197"/>
      <c r="AL1976" s="197"/>
      <c r="AM1976" s="197"/>
      <c r="AN1976" s="197"/>
      <c r="AO1976" s="197"/>
      <c r="AP1976" s="197"/>
      <c r="AQ1976" s="197"/>
      <c r="AR1976" s="197"/>
      <c r="AS1976" s="197"/>
      <c r="AT1976" s="197"/>
      <c r="AU1976" s="197"/>
      <c r="AV1976" s="197"/>
      <c r="AW1976" s="197"/>
      <c r="AX1976" s="197"/>
      <c r="AY1976" s="197"/>
      <c r="AZ1976" s="197"/>
      <c r="BA1976" s="197"/>
      <c r="BB1976" s="303"/>
      <c r="BC1976" s="303"/>
      <c r="BD1976" s="200" t="s">
        <v>568</v>
      </c>
      <c r="BE1976" s="238" t="s">
        <v>805</v>
      </c>
      <c r="BF1976" s="225">
        <v>2017</v>
      </c>
      <c r="BG1976" s="19" t="s">
        <v>279</v>
      </c>
      <c r="BH1976" s="209"/>
      <c r="BI1976" s="17"/>
      <c r="BJ1976" s="282"/>
      <c r="BK1976" s="19"/>
      <c r="BL1976" s="19"/>
      <c r="BM1976" s="19"/>
      <c r="BN1976" s="19"/>
      <c r="BO1976" s="19"/>
      <c r="BP1976" s="19"/>
      <c r="BQ1976" s="19"/>
      <c r="BR1976" s="19"/>
      <c r="BS1976" s="19"/>
      <c r="BT1976" s="19"/>
      <c r="BU1976" s="19"/>
      <c r="BV1976" s="19"/>
    </row>
    <row r="1977" spans="1:74" s="716" customFormat="1" x14ac:dyDescent="0.2">
      <c r="A1977" s="177" t="s">
        <v>806</v>
      </c>
      <c r="B1977" s="292" t="s">
        <v>1144</v>
      </c>
      <c r="C1977" s="292"/>
      <c r="D1977" s="179">
        <f>SUM(D1978:D1981)</f>
        <v>11.096</v>
      </c>
      <c r="E1977" s="179">
        <f>SUM(E1978:E1981)</f>
        <v>0.246</v>
      </c>
      <c r="F1977" s="179"/>
      <c r="G1977" s="179">
        <f>SUM(G1978:G1981)</f>
        <v>0</v>
      </c>
      <c r="H1977" s="179">
        <f>SUM(H1978:H1981)</f>
        <v>1</v>
      </c>
      <c r="I1977" s="179">
        <f>SUM(I1978:I1981)</f>
        <v>0</v>
      </c>
      <c r="J1977" s="179">
        <f>SUM(J1978:J1981)</f>
        <v>0</v>
      </c>
      <c r="L1977" s="179">
        <f>SUM(L1978:L1981)</f>
        <v>5</v>
      </c>
      <c r="M1977" s="179">
        <f>SUM(M1978:M1981)</f>
        <v>0</v>
      </c>
      <c r="Q1977" s="179"/>
      <c r="R1977" s="179"/>
      <c r="S1977" s="179"/>
      <c r="T1977" s="179"/>
      <c r="U1977" s="179"/>
      <c r="V1977" s="179">
        <f>SUM(V1978:V1981)</f>
        <v>0</v>
      </c>
      <c r="W1977" s="179"/>
      <c r="X1977" s="179">
        <f>SUM(X1978:X1981)</f>
        <v>0</v>
      </c>
      <c r="Y1977" s="179">
        <f>SUM(Y1978:Y1981)</f>
        <v>0</v>
      </c>
      <c r="Z1977" s="179">
        <f>SUM(Z1978:Z1981)</f>
        <v>0</v>
      </c>
      <c r="AB1977" s="179">
        <f>SUM(AB1978:AB1981)</f>
        <v>0</v>
      </c>
      <c r="AC1977" s="179">
        <f>SUM(AC1978:AC1981)</f>
        <v>0</v>
      </c>
      <c r="AD1977" s="179">
        <f>SUM(AD1978:AD1981)</f>
        <v>0</v>
      </c>
      <c r="AE1977" s="179">
        <f>SUM(AE1978:AE1981)</f>
        <v>0</v>
      </c>
      <c r="AF1977" s="179">
        <f>SUM(AF1978:AF1981)</f>
        <v>0</v>
      </c>
      <c r="AG1977" s="179"/>
      <c r="AH1977" s="179"/>
      <c r="AI1977" s="179"/>
      <c r="AJ1977" s="179"/>
      <c r="AK1977" s="179"/>
      <c r="AL1977" s="179"/>
      <c r="AM1977" s="179">
        <f>SUM(AM1978:AM1981)</f>
        <v>0</v>
      </c>
      <c r="AN1977" s="179">
        <f>SUM(AN1978:AN1981)</f>
        <v>0</v>
      </c>
      <c r="AO1977" s="179">
        <f>SUM(AO1978:AO1981)</f>
        <v>0</v>
      </c>
      <c r="AP1977" s="179"/>
      <c r="AQ1977" s="179"/>
      <c r="AR1977" s="179"/>
      <c r="AS1977" s="179">
        <f>SUM(AS1978:AS1981)</f>
        <v>0</v>
      </c>
      <c r="AT1977" s="179"/>
      <c r="AU1977" s="179">
        <f>SUM(AU1978:AU1981)</f>
        <v>0</v>
      </c>
      <c r="AV1977" s="179"/>
      <c r="AW1977" s="179"/>
      <c r="AX1977" s="179">
        <f>SUM(AX1978:AX1981)</f>
        <v>0</v>
      </c>
      <c r="AY1977" s="179">
        <f>SUM(AY1978:AY1981)</f>
        <v>0.75</v>
      </c>
      <c r="AZ1977" s="179"/>
      <c r="BA1977" s="179">
        <f>SUM(BA1978:BA1981)</f>
        <v>4.0999999999999996</v>
      </c>
      <c r="BB1977" s="302"/>
      <c r="BC1977" s="302"/>
      <c r="BD1977" s="200"/>
      <c r="BE1977" s="229"/>
      <c r="BF1977" s="182"/>
      <c r="BG1977" s="17" t="s">
        <v>1956</v>
      </c>
      <c r="BH1977" s="209"/>
      <c r="BI1977" s="17"/>
      <c r="BJ1977" s="209"/>
      <c r="BK1977" s="18"/>
      <c r="BL1977" s="18"/>
      <c r="BM1977" s="18"/>
      <c r="BN1977" s="18"/>
      <c r="BO1977" s="18"/>
      <c r="BP1977" s="18"/>
      <c r="BQ1977" s="18"/>
      <c r="BR1977" s="18"/>
      <c r="BS1977" s="18"/>
      <c r="BT1977" s="18"/>
      <c r="BU1977" s="18"/>
      <c r="BV1977" s="18"/>
    </row>
    <row r="1978" spans="1:74" s="716" customFormat="1" x14ac:dyDescent="0.2">
      <c r="A1978" s="194" t="s">
        <v>807</v>
      </c>
      <c r="B1978" s="293" t="s">
        <v>1144</v>
      </c>
      <c r="C1978" s="293"/>
      <c r="D1978" s="196">
        <f>SUM(E1978:X1978,AU1978:BA1978)</f>
        <v>0.246</v>
      </c>
      <c r="E1978" s="231">
        <f>0.15+0.096</f>
        <v>0.246</v>
      </c>
      <c r="F1978" s="231"/>
      <c r="G1978" s="231"/>
      <c r="H1978" s="231"/>
      <c r="I1978" s="231"/>
      <c r="J1978" s="231"/>
      <c r="L1978" s="231"/>
      <c r="M1978" s="231"/>
      <c r="Q1978" s="197"/>
      <c r="R1978" s="197"/>
      <c r="S1978" s="197"/>
      <c r="T1978" s="197"/>
      <c r="U1978" s="197"/>
      <c r="V1978" s="231"/>
      <c r="W1978" s="231"/>
      <c r="X1978" s="231"/>
      <c r="Y1978" s="231"/>
      <c r="Z1978" s="231"/>
      <c r="AB1978" s="231"/>
      <c r="AC1978" s="231"/>
      <c r="AD1978" s="231"/>
      <c r="AE1978" s="231"/>
      <c r="AF1978" s="231"/>
      <c r="AG1978" s="231"/>
      <c r="AH1978" s="231"/>
      <c r="AI1978" s="231"/>
      <c r="AJ1978" s="231"/>
      <c r="AK1978" s="231"/>
      <c r="AL1978" s="231"/>
      <c r="AM1978" s="231"/>
      <c r="AN1978" s="231"/>
      <c r="AO1978" s="197"/>
      <c r="AP1978" s="231"/>
      <c r="AQ1978" s="231"/>
      <c r="AR1978" s="231"/>
      <c r="AS1978" s="231"/>
      <c r="AT1978" s="231"/>
      <c r="AU1978" s="231"/>
      <c r="AV1978" s="231"/>
      <c r="AW1978" s="231"/>
      <c r="AX1978" s="231"/>
      <c r="AY1978" s="231"/>
      <c r="AZ1978" s="231"/>
      <c r="BA1978" s="231"/>
      <c r="BB1978" s="310"/>
      <c r="BC1978" s="310"/>
      <c r="BD1978" s="200" t="s">
        <v>568</v>
      </c>
      <c r="BE1978" s="294" t="s">
        <v>808</v>
      </c>
      <c r="BF1978" s="225">
        <v>2017</v>
      </c>
      <c r="BG1978" s="19" t="s">
        <v>1956</v>
      </c>
      <c r="BH1978" s="209"/>
      <c r="BI1978" s="17"/>
      <c r="BJ1978" s="184"/>
      <c r="BK1978" s="20"/>
      <c r="BL1978" s="20"/>
      <c r="BM1978" s="20"/>
      <c r="BN1978" s="20"/>
      <c r="BO1978" s="20"/>
      <c r="BP1978" s="20"/>
      <c r="BQ1978" s="20"/>
      <c r="BR1978" s="20"/>
      <c r="BS1978" s="20"/>
      <c r="BT1978" s="20"/>
      <c r="BU1978" s="20"/>
      <c r="BV1978" s="20"/>
    </row>
    <row r="1979" spans="1:74" s="716" customFormat="1" x14ac:dyDescent="0.2">
      <c r="A1979" s="194" t="s">
        <v>809</v>
      </c>
      <c r="B1979" s="195" t="s">
        <v>1144</v>
      </c>
      <c r="C1979" s="195"/>
      <c r="D1979" s="203">
        <v>1.75</v>
      </c>
      <c r="E1979" s="231"/>
      <c r="F1979" s="231"/>
      <c r="G1979" s="231"/>
      <c r="H1979" s="198">
        <v>1</v>
      </c>
      <c r="I1979" s="231"/>
      <c r="J1979" s="231"/>
      <c r="L1979" s="231"/>
      <c r="M1979" s="231"/>
      <c r="Q1979" s="197"/>
      <c r="R1979" s="197"/>
      <c r="S1979" s="197"/>
      <c r="T1979" s="197"/>
      <c r="U1979" s="197"/>
      <c r="V1979" s="231"/>
      <c r="W1979" s="231"/>
      <c r="X1979" s="231"/>
      <c r="Y1979" s="231"/>
      <c r="Z1979" s="231"/>
      <c r="AB1979" s="231"/>
      <c r="AC1979" s="231"/>
      <c r="AD1979" s="231"/>
      <c r="AE1979" s="231"/>
      <c r="AF1979" s="231"/>
      <c r="AG1979" s="231"/>
      <c r="AH1979" s="231"/>
      <c r="AI1979" s="231"/>
      <c r="AJ1979" s="231"/>
      <c r="AK1979" s="231"/>
      <c r="AL1979" s="231"/>
      <c r="AM1979" s="231"/>
      <c r="AN1979" s="231"/>
      <c r="AO1979" s="197"/>
      <c r="AP1979" s="231"/>
      <c r="AQ1979" s="231"/>
      <c r="AR1979" s="231"/>
      <c r="AS1979" s="231"/>
      <c r="AT1979" s="231"/>
      <c r="AU1979" s="231"/>
      <c r="AV1979" s="231"/>
      <c r="AW1979" s="231"/>
      <c r="AX1979" s="231"/>
      <c r="AY1979" s="198">
        <v>0.75</v>
      </c>
      <c r="AZ1979" s="198"/>
      <c r="BA1979" s="198"/>
      <c r="BB1979" s="306"/>
      <c r="BC1979" s="306"/>
      <c r="BD1979" s="200" t="s">
        <v>2113</v>
      </c>
      <c r="BE1979" s="294"/>
      <c r="BF1979" s="202">
        <v>2017</v>
      </c>
      <c r="BG1979" s="19" t="s">
        <v>1956</v>
      </c>
      <c r="BH1979" s="209"/>
      <c r="BI1979" s="209" t="s">
        <v>2127</v>
      </c>
      <c r="BJ1979" s="184"/>
      <c r="BK1979" s="20"/>
      <c r="BL1979" s="20"/>
      <c r="BM1979" s="20"/>
      <c r="BN1979" s="20"/>
      <c r="BO1979" s="20"/>
      <c r="BP1979" s="20"/>
      <c r="BQ1979" s="20"/>
      <c r="BR1979" s="20"/>
      <c r="BS1979" s="20"/>
      <c r="BT1979" s="20"/>
      <c r="BU1979" s="20"/>
      <c r="BV1979" s="20"/>
    </row>
    <row r="1980" spans="1:74" s="716" customFormat="1" x14ac:dyDescent="0.2">
      <c r="A1980" s="194" t="s">
        <v>810</v>
      </c>
      <c r="B1980" s="195" t="s">
        <v>1144</v>
      </c>
      <c r="C1980" s="195"/>
      <c r="D1980" s="196">
        <v>5</v>
      </c>
      <c r="E1980" s="231"/>
      <c r="F1980" s="231"/>
      <c r="G1980" s="231"/>
      <c r="H1980" s="231"/>
      <c r="I1980" s="231"/>
      <c r="J1980" s="231"/>
      <c r="L1980" s="231">
        <v>5</v>
      </c>
      <c r="M1980" s="231"/>
      <c r="Q1980" s="197"/>
      <c r="R1980" s="197"/>
      <c r="S1980" s="197"/>
      <c r="T1980" s="197"/>
      <c r="U1980" s="197"/>
      <c r="V1980" s="231"/>
      <c r="W1980" s="231"/>
      <c r="X1980" s="231"/>
      <c r="Y1980" s="231"/>
      <c r="Z1980" s="231"/>
      <c r="AB1980" s="231"/>
      <c r="AC1980" s="231"/>
      <c r="AD1980" s="231"/>
      <c r="AE1980" s="231"/>
      <c r="AF1980" s="231"/>
      <c r="AG1980" s="231"/>
      <c r="AH1980" s="231"/>
      <c r="AI1980" s="231"/>
      <c r="AJ1980" s="231"/>
      <c r="AK1980" s="231"/>
      <c r="AL1980" s="231"/>
      <c r="AM1980" s="231"/>
      <c r="AN1980" s="231"/>
      <c r="AO1980" s="197"/>
      <c r="AP1980" s="231"/>
      <c r="AQ1980" s="231"/>
      <c r="AR1980" s="231"/>
      <c r="AS1980" s="231"/>
      <c r="AT1980" s="231"/>
      <c r="AU1980" s="231"/>
      <c r="AV1980" s="231"/>
      <c r="AW1980" s="231"/>
      <c r="AX1980" s="231"/>
      <c r="AY1980" s="231"/>
      <c r="AZ1980" s="231"/>
      <c r="BA1980" s="231"/>
      <c r="BB1980" s="310"/>
      <c r="BC1980" s="310"/>
      <c r="BD1980" s="200" t="s">
        <v>2013</v>
      </c>
      <c r="BE1980" s="294" t="s">
        <v>811</v>
      </c>
      <c r="BF1980" s="225">
        <v>2017</v>
      </c>
      <c r="BG1980" s="19" t="s">
        <v>1956</v>
      </c>
      <c r="BH1980" s="209"/>
      <c r="BI1980" s="17" t="s">
        <v>812</v>
      </c>
      <c r="BJ1980" s="184"/>
      <c r="BK1980" s="20"/>
      <c r="BL1980" s="20"/>
      <c r="BM1980" s="20"/>
      <c r="BN1980" s="20"/>
      <c r="BO1980" s="20"/>
      <c r="BP1980" s="20"/>
      <c r="BQ1980" s="20"/>
      <c r="BR1980" s="20"/>
      <c r="BS1980" s="20"/>
      <c r="BT1980" s="20"/>
      <c r="BU1980" s="20"/>
      <c r="BV1980" s="20"/>
    </row>
    <row r="1981" spans="1:74" s="716" customFormat="1" x14ac:dyDescent="0.2">
      <c r="A1981" s="194" t="s">
        <v>813</v>
      </c>
      <c r="B1981" s="195" t="s">
        <v>1144</v>
      </c>
      <c r="C1981" s="195"/>
      <c r="D1981" s="231">
        <v>4.0999999999999996</v>
      </c>
      <c r="E1981" s="231"/>
      <c r="F1981" s="231"/>
      <c r="G1981" s="231"/>
      <c r="H1981" s="231"/>
      <c r="I1981" s="231"/>
      <c r="J1981" s="231"/>
      <c r="L1981" s="231"/>
      <c r="M1981" s="231"/>
      <c r="Q1981" s="197"/>
      <c r="R1981" s="197"/>
      <c r="S1981" s="197"/>
      <c r="T1981" s="197"/>
      <c r="U1981" s="197"/>
      <c r="V1981" s="231"/>
      <c r="W1981" s="231"/>
      <c r="X1981" s="231"/>
      <c r="Y1981" s="231"/>
      <c r="Z1981" s="231"/>
      <c r="AB1981" s="231"/>
      <c r="AC1981" s="231"/>
      <c r="AD1981" s="231"/>
      <c r="AE1981" s="231"/>
      <c r="AF1981" s="231"/>
      <c r="AG1981" s="231"/>
      <c r="AH1981" s="231"/>
      <c r="AI1981" s="231"/>
      <c r="AJ1981" s="231"/>
      <c r="AK1981" s="231"/>
      <c r="AL1981" s="231"/>
      <c r="AM1981" s="231"/>
      <c r="AN1981" s="231"/>
      <c r="AO1981" s="197"/>
      <c r="AP1981" s="231"/>
      <c r="AQ1981" s="231"/>
      <c r="AR1981" s="231"/>
      <c r="AS1981" s="231"/>
      <c r="AT1981" s="231"/>
      <c r="AU1981" s="231"/>
      <c r="AV1981" s="231"/>
      <c r="AW1981" s="231"/>
      <c r="AX1981" s="231"/>
      <c r="AY1981" s="231"/>
      <c r="AZ1981" s="231"/>
      <c r="BA1981" s="231">
        <v>4.0999999999999996</v>
      </c>
      <c r="BB1981" s="310"/>
      <c r="BC1981" s="310"/>
      <c r="BD1981" s="205" t="s">
        <v>2108</v>
      </c>
      <c r="BE1981" s="294" t="s">
        <v>814</v>
      </c>
      <c r="BF1981" s="206">
        <v>2017</v>
      </c>
      <c r="BG1981" s="19" t="s">
        <v>1956</v>
      </c>
      <c r="BH1981" s="209"/>
      <c r="BI1981" s="17" t="s">
        <v>815</v>
      </c>
      <c r="BJ1981" s="184"/>
      <c r="BK1981" s="20"/>
      <c r="BL1981" s="20"/>
      <c r="BM1981" s="20"/>
      <c r="BN1981" s="20"/>
      <c r="BO1981" s="20"/>
      <c r="BP1981" s="20"/>
      <c r="BQ1981" s="20"/>
      <c r="BR1981" s="20"/>
      <c r="BS1981" s="20"/>
      <c r="BT1981" s="20"/>
      <c r="BU1981" s="20"/>
      <c r="BV1981" s="20"/>
    </row>
    <row r="1982" spans="1:74" s="716" customFormat="1" x14ac:dyDescent="0.2">
      <c r="A1982" s="177" t="s">
        <v>816</v>
      </c>
      <c r="B1982" s="248" t="s">
        <v>1142</v>
      </c>
      <c r="C1982" s="248"/>
      <c r="D1982" s="179">
        <f>SUM(D1983:D1983)</f>
        <v>250</v>
      </c>
      <c r="E1982" s="179">
        <f>SUM(E1983:E1983)</f>
        <v>0</v>
      </c>
      <c r="F1982" s="179"/>
      <c r="G1982" s="179">
        <f>SUM(G1983:G1983)</f>
        <v>0</v>
      </c>
      <c r="H1982" s="179">
        <f>SUM(H1983:H1983)</f>
        <v>0</v>
      </c>
      <c r="I1982" s="179">
        <f>SUM(I1983:I1983)</f>
        <v>0</v>
      </c>
      <c r="J1982" s="179">
        <f>SUM(J1983:J1983)</f>
        <v>0</v>
      </c>
      <c r="L1982" s="179">
        <f>SUM(L1983:L1983)</f>
        <v>200</v>
      </c>
      <c r="M1982" s="179">
        <f>SUM(M1983:M1983)</f>
        <v>0</v>
      </c>
      <c r="Q1982" s="179"/>
      <c r="R1982" s="179"/>
      <c r="S1982" s="179"/>
      <c r="T1982" s="179"/>
      <c r="U1982" s="179"/>
      <c r="V1982" s="179">
        <f>SUM(V1983:V1983)</f>
        <v>0</v>
      </c>
      <c r="W1982" s="179"/>
      <c r="X1982" s="179">
        <f>SUM(X1983:X1983)</f>
        <v>0</v>
      </c>
      <c r="Y1982" s="179">
        <f>SUM(Y1983:Y1983)</f>
        <v>0</v>
      </c>
      <c r="Z1982" s="179">
        <f>SUM(Z1983:Z1983)</f>
        <v>0</v>
      </c>
      <c r="AB1982" s="179">
        <f>SUM(AB1983:AB1983)</f>
        <v>0</v>
      </c>
      <c r="AC1982" s="179">
        <f>SUM(AC1983:AC1983)</f>
        <v>0</v>
      </c>
      <c r="AD1982" s="179">
        <f>SUM(AD1983:AD1983)</f>
        <v>0</v>
      </c>
      <c r="AE1982" s="179">
        <f>SUM(AE1983:AE1983)</f>
        <v>0</v>
      </c>
      <c r="AF1982" s="179">
        <f>SUM(AF1983:AF1983)</f>
        <v>0</v>
      </c>
      <c r="AG1982" s="179"/>
      <c r="AH1982" s="179"/>
      <c r="AI1982" s="179"/>
      <c r="AJ1982" s="179"/>
      <c r="AK1982" s="179"/>
      <c r="AL1982" s="179"/>
      <c r="AM1982" s="179">
        <f>SUM(AM1983:AM1983)</f>
        <v>0</v>
      </c>
      <c r="AN1982" s="179">
        <f>SUM(AN1983:AN1983)</f>
        <v>0</v>
      </c>
      <c r="AO1982" s="179">
        <f>SUM(AO1983:AO1983)</f>
        <v>0</v>
      </c>
      <c r="AP1982" s="179"/>
      <c r="AQ1982" s="179"/>
      <c r="AR1982" s="179"/>
      <c r="AS1982" s="179">
        <f>SUM(AS1983:AS1983)</f>
        <v>0</v>
      </c>
      <c r="AT1982" s="179"/>
      <c r="AU1982" s="179">
        <f>SUM(AU1983:AU1983)</f>
        <v>0</v>
      </c>
      <c r="AV1982" s="179"/>
      <c r="AW1982" s="179"/>
      <c r="AX1982" s="179">
        <f>SUM(AX1983:AX1983)</f>
        <v>0</v>
      </c>
      <c r="AY1982" s="179">
        <f>SUM(AY1983:AY1983)</f>
        <v>0</v>
      </c>
      <c r="AZ1982" s="179"/>
      <c r="BA1982" s="179">
        <f>SUM(BA1983:BA1983)</f>
        <v>50</v>
      </c>
      <c r="BB1982" s="302"/>
      <c r="BC1982" s="302"/>
      <c r="BD1982" s="200"/>
      <c r="BE1982" s="294"/>
      <c r="BF1982" s="230"/>
      <c r="BG1982" s="17" t="s">
        <v>1950</v>
      </c>
      <c r="BH1982" s="209"/>
      <c r="BI1982" s="17"/>
      <c r="BJ1982" s="184"/>
      <c r="BK1982" s="20"/>
      <c r="BL1982" s="20"/>
      <c r="BM1982" s="20"/>
      <c r="BN1982" s="20"/>
      <c r="BO1982" s="20"/>
      <c r="BP1982" s="20"/>
      <c r="BQ1982" s="20"/>
      <c r="BR1982" s="20"/>
      <c r="BS1982" s="20"/>
      <c r="BT1982" s="20"/>
      <c r="BU1982" s="20"/>
      <c r="BV1982" s="20"/>
    </row>
    <row r="1983" spans="1:74" s="716" customFormat="1" ht="64" x14ac:dyDescent="0.2">
      <c r="A1983" s="194" t="s">
        <v>817</v>
      </c>
      <c r="B1983" s="295" t="s">
        <v>818</v>
      </c>
      <c r="C1983" s="295"/>
      <c r="D1983" s="196">
        <v>250</v>
      </c>
      <c r="E1983" s="231"/>
      <c r="F1983" s="231"/>
      <c r="G1983" s="231"/>
      <c r="H1983" s="231"/>
      <c r="I1983" s="231"/>
      <c r="J1983" s="231"/>
      <c r="L1983" s="231">
        <v>200</v>
      </c>
      <c r="M1983" s="197"/>
      <c r="Q1983" s="197"/>
      <c r="R1983" s="197"/>
      <c r="S1983" s="197"/>
      <c r="T1983" s="197"/>
      <c r="U1983" s="197"/>
      <c r="V1983" s="231"/>
      <c r="W1983" s="231"/>
      <c r="X1983" s="231"/>
      <c r="Y1983" s="231"/>
      <c r="Z1983" s="231"/>
      <c r="AB1983" s="231"/>
      <c r="AC1983" s="231"/>
      <c r="AD1983" s="231"/>
      <c r="AE1983" s="231"/>
      <c r="AF1983" s="231"/>
      <c r="AG1983" s="231"/>
      <c r="AH1983" s="231"/>
      <c r="AI1983" s="231"/>
      <c r="AJ1983" s="231"/>
      <c r="AK1983" s="231"/>
      <c r="AL1983" s="231"/>
      <c r="AM1983" s="231"/>
      <c r="AN1983" s="231"/>
      <c r="AO1983" s="197"/>
      <c r="AP1983" s="231"/>
      <c r="AQ1983" s="231"/>
      <c r="AR1983" s="231"/>
      <c r="AS1983" s="231"/>
      <c r="AT1983" s="231"/>
      <c r="AU1983" s="231"/>
      <c r="AV1983" s="231"/>
      <c r="AW1983" s="231"/>
      <c r="AX1983" s="231"/>
      <c r="AY1983" s="231"/>
      <c r="AZ1983" s="231"/>
      <c r="BA1983" s="231">
        <v>50</v>
      </c>
      <c r="BB1983" s="310"/>
      <c r="BC1983" s="310"/>
      <c r="BD1983" s="200" t="s">
        <v>1978</v>
      </c>
      <c r="BE1983" s="296" t="s">
        <v>819</v>
      </c>
      <c r="BF1983" s="225">
        <v>2017</v>
      </c>
      <c r="BG1983" s="19" t="s">
        <v>1950</v>
      </c>
      <c r="BH1983" s="209"/>
      <c r="BI1983" s="17"/>
      <c r="BJ1983" s="184"/>
      <c r="BK1983" s="20"/>
      <c r="BL1983" s="20"/>
      <c r="BM1983" s="20"/>
      <c r="BN1983" s="20"/>
      <c r="BO1983" s="20"/>
      <c r="BP1983" s="20"/>
      <c r="BQ1983" s="20"/>
      <c r="BR1983" s="20"/>
      <c r="BS1983" s="20"/>
      <c r="BT1983" s="20"/>
      <c r="BU1983" s="20"/>
      <c r="BV1983" s="20"/>
    </row>
    <row r="1984" spans="1:74" s="716" customFormat="1" x14ac:dyDescent="0.2">
      <c r="A1984" s="177" t="s">
        <v>820</v>
      </c>
      <c r="B1984" s="248" t="s">
        <v>1143</v>
      </c>
      <c r="C1984" s="248"/>
      <c r="D1984" s="179">
        <f>SUM(D1985:D1988)</f>
        <v>2150</v>
      </c>
      <c r="E1984" s="179">
        <f>SUM(E1985:E1988)</f>
        <v>0</v>
      </c>
      <c r="F1984" s="179"/>
      <c r="G1984" s="179">
        <f>SUM(G1985:G1988)</f>
        <v>0</v>
      </c>
      <c r="H1984" s="179">
        <f>SUM(H1985:H1988)</f>
        <v>0</v>
      </c>
      <c r="I1984" s="179">
        <f>SUM(I1985:I1988)</f>
        <v>0</v>
      </c>
      <c r="J1984" s="179">
        <f>SUM(J1985:J1988)</f>
        <v>2150</v>
      </c>
      <c r="L1984" s="179">
        <f>SUM(L1985:L1988)</f>
        <v>0</v>
      </c>
      <c r="M1984" s="179">
        <f>SUM(M1985:M1988)</f>
        <v>0</v>
      </c>
      <c r="Q1984" s="179"/>
      <c r="R1984" s="179"/>
      <c r="S1984" s="179"/>
      <c r="T1984" s="179"/>
      <c r="U1984" s="179"/>
      <c r="V1984" s="179">
        <f>SUM(V1985:V1988)</f>
        <v>0</v>
      </c>
      <c r="W1984" s="179"/>
      <c r="X1984" s="179">
        <f>SUM(X1985:X1988)</f>
        <v>0</v>
      </c>
      <c r="Y1984" s="179">
        <f>SUM(Y1985:Y1988)</f>
        <v>0</v>
      </c>
      <c r="Z1984" s="179">
        <f>SUM(Z1985:Z1988)</f>
        <v>0</v>
      </c>
      <c r="AB1984" s="179">
        <f>SUM(AB1985:AB1988)</f>
        <v>0</v>
      </c>
      <c r="AC1984" s="179">
        <f>SUM(AC1985:AC1988)</f>
        <v>0</v>
      </c>
      <c r="AD1984" s="179">
        <f>SUM(AD1985:AD1988)</f>
        <v>0</v>
      </c>
      <c r="AE1984" s="179">
        <f>SUM(AE1985:AE1988)</f>
        <v>0</v>
      </c>
      <c r="AF1984" s="179">
        <f>SUM(AF1985:AF1988)</f>
        <v>0</v>
      </c>
      <c r="AG1984" s="179"/>
      <c r="AH1984" s="179"/>
      <c r="AI1984" s="179"/>
      <c r="AJ1984" s="179"/>
      <c r="AK1984" s="179"/>
      <c r="AL1984" s="179"/>
      <c r="AM1984" s="179">
        <f>SUM(AM1985:AM1988)</f>
        <v>0</v>
      </c>
      <c r="AN1984" s="179">
        <f>SUM(AN1985:AN1988)</f>
        <v>0</v>
      </c>
      <c r="AO1984" s="179">
        <f>SUM(AO1985:AO1988)</f>
        <v>0</v>
      </c>
      <c r="AP1984" s="179"/>
      <c r="AQ1984" s="179"/>
      <c r="AR1984" s="179"/>
      <c r="AS1984" s="179">
        <f>SUM(AS1985:AS1988)</f>
        <v>0</v>
      </c>
      <c r="AT1984" s="179"/>
      <c r="AU1984" s="179">
        <f>SUM(AU1985:AU1988)</f>
        <v>0</v>
      </c>
      <c r="AV1984" s="179"/>
      <c r="AW1984" s="179"/>
      <c r="AX1984" s="179">
        <f>SUM(AX1985:AX1988)</f>
        <v>0</v>
      </c>
      <c r="AY1984" s="179">
        <f>SUM(AY1985:AY1988)</f>
        <v>0</v>
      </c>
      <c r="AZ1984" s="179"/>
      <c r="BA1984" s="179">
        <f>SUM(BA1985:BA1988)</f>
        <v>0</v>
      </c>
      <c r="BB1984" s="302"/>
      <c r="BC1984" s="302"/>
      <c r="BD1984" s="200"/>
      <c r="BE1984" s="269"/>
      <c r="BF1984" s="230"/>
      <c r="BG1984" s="17" t="s">
        <v>1946</v>
      </c>
      <c r="BH1984" s="209"/>
      <c r="BI1984" s="17"/>
      <c r="BJ1984" s="209"/>
      <c r="BK1984" s="18"/>
      <c r="BL1984" s="18"/>
      <c r="BM1984" s="18"/>
      <c r="BN1984" s="18"/>
      <c r="BO1984" s="18"/>
      <c r="BP1984" s="18"/>
      <c r="BQ1984" s="18"/>
      <c r="BR1984" s="18"/>
      <c r="BS1984" s="18"/>
      <c r="BT1984" s="18"/>
      <c r="BU1984" s="18"/>
      <c r="BV1984" s="18"/>
    </row>
    <row r="1985" spans="1:74" s="716" customFormat="1" ht="32" x14ac:dyDescent="0.2">
      <c r="A1985" s="194" t="s">
        <v>821</v>
      </c>
      <c r="B1985" s="195" t="s">
        <v>822</v>
      </c>
      <c r="C1985" s="195"/>
      <c r="D1985" s="196">
        <v>260</v>
      </c>
      <c r="E1985" s="196"/>
      <c r="F1985" s="196"/>
      <c r="G1985" s="196"/>
      <c r="H1985" s="196"/>
      <c r="I1985" s="196"/>
      <c r="J1985" s="196">
        <v>260</v>
      </c>
      <c r="L1985" s="196"/>
      <c r="M1985" s="196"/>
      <c r="Q1985" s="196"/>
      <c r="R1985" s="196"/>
      <c r="S1985" s="196"/>
      <c r="T1985" s="196"/>
      <c r="U1985" s="196"/>
      <c r="V1985" s="196"/>
      <c r="W1985" s="196"/>
      <c r="X1985" s="196"/>
      <c r="Y1985" s="196"/>
      <c r="Z1985" s="196"/>
      <c r="AB1985" s="196"/>
      <c r="AC1985" s="196"/>
      <c r="AD1985" s="196"/>
      <c r="AE1985" s="196"/>
      <c r="AF1985" s="196"/>
      <c r="AG1985" s="196"/>
      <c r="AH1985" s="196"/>
      <c r="AI1985" s="196"/>
      <c r="AJ1985" s="196"/>
      <c r="AK1985" s="196"/>
      <c r="AL1985" s="196"/>
      <c r="AM1985" s="196"/>
      <c r="AN1985" s="196"/>
      <c r="AO1985" s="196"/>
      <c r="AP1985" s="196"/>
      <c r="AQ1985" s="196"/>
      <c r="AR1985" s="196"/>
      <c r="AS1985" s="196"/>
      <c r="AT1985" s="196"/>
      <c r="AU1985" s="196"/>
      <c r="AV1985" s="196"/>
      <c r="AW1985" s="196"/>
      <c r="AX1985" s="196"/>
      <c r="AY1985" s="196"/>
      <c r="AZ1985" s="196"/>
      <c r="BA1985" s="196"/>
      <c r="BB1985" s="309"/>
      <c r="BC1985" s="309"/>
      <c r="BD1985" s="200" t="s">
        <v>2013</v>
      </c>
      <c r="BE1985" s="224"/>
      <c r="BF1985" s="225">
        <v>2017</v>
      </c>
      <c r="BG1985" s="19" t="s">
        <v>1946</v>
      </c>
      <c r="BH1985" s="184"/>
      <c r="BI1985" s="19"/>
      <c r="BJ1985" s="184"/>
      <c r="BK1985" s="20"/>
      <c r="BL1985" s="20"/>
      <c r="BM1985" s="20"/>
      <c r="BN1985" s="20"/>
      <c r="BO1985" s="20"/>
      <c r="BP1985" s="20"/>
      <c r="BQ1985" s="20"/>
      <c r="BR1985" s="20"/>
      <c r="BS1985" s="20"/>
      <c r="BT1985" s="20"/>
      <c r="BU1985" s="20"/>
      <c r="BV1985" s="20"/>
    </row>
    <row r="1986" spans="1:74" s="716" customFormat="1" ht="32" x14ac:dyDescent="0.2">
      <c r="A1986" s="194" t="s">
        <v>823</v>
      </c>
      <c r="B1986" s="195" t="s">
        <v>824</v>
      </c>
      <c r="C1986" s="195"/>
      <c r="D1986" s="196">
        <v>407.6</v>
      </c>
      <c r="E1986" s="196"/>
      <c r="F1986" s="196"/>
      <c r="G1986" s="196"/>
      <c r="H1986" s="196"/>
      <c r="I1986" s="196"/>
      <c r="J1986" s="196">
        <v>407.6</v>
      </c>
      <c r="L1986" s="196"/>
      <c r="M1986" s="196"/>
      <c r="Q1986" s="196"/>
      <c r="R1986" s="196"/>
      <c r="S1986" s="196"/>
      <c r="T1986" s="196"/>
      <c r="U1986" s="196"/>
      <c r="V1986" s="196"/>
      <c r="W1986" s="196"/>
      <c r="X1986" s="196"/>
      <c r="Y1986" s="196"/>
      <c r="Z1986" s="196"/>
      <c r="AB1986" s="196"/>
      <c r="AC1986" s="196"/>
      <c r="AD1986" s="196"/>
      <c r="AE1986" s="196"/>
      <c r="AF1986" s="196"/>
      <c r="AG1986" s="196"/>
      <c r="AH1986" s="196"/>
      <c r="AI1986" s="196"/>
      <c r="AJ1986" s="196"/>
      <c r="AK1986" s="196"/>
      <c r="AL1986" s="196"/>
      <c r="AM1986" s="196"/>
      <c r="AN1986" s="196"/>
      <c r="AO1986" s="196"/>
      <c r="AP1986" s="196"/>
      <c r="AQ1986" s="196"/>
      <c r="AR1986" s="196"/>
      <c r="AS1986" s="196"/>
      <c r="AT1986" s="196"/>
      <c r="AU1986" s="196"/>
      <c r="AV1986" s="196"/>
      <c r="AW1986" s="196"/>
      <c r="AX1986" s="196"/>
      <c r="AY1986" s="196"/>
      <c r="AZ1986" s="196"/>
      <c r="BA1986" s="196"/>
      <c r="BB1986" s="309"/>
      <c r="BC1986" s="309"/>
      <c r="BD1986" s="200" t="s">
        <v>825</v>
      </c>
      <c r="BE1986" s="224"/>
      <c r="BF1986" s="225">
        <v>2017</v>
      </c>
      <c r="BG1986" s="19" t="s">
        <v>1946</v>
      </c>
      <c r="BH1986" s="184"/>
      <c r="BI1986" s="19"/>
      <c r="BJ1986" s="184"/>
      <c r="BK1986" s="20"/>
      <c r="BL1986" s="20"/>
      <c r="BM1986" s="20"/>
      <c r="BN1986" s="20"/>
      <c r="BO1986" s="20"/>
      <c r="BP1986" s="20"/>
      <c r="BQ1986" s="20"/>
      <c r="BR1986" s="20"/>
      <c r="BS1986" s="20"/>
      <c r="BT1986" s="20"/>
      <c r="BU1986" s="20"/>
      <c r="BV1986" s="20"/>
    </row>
    <row r="1987" spans="1:74" s="716" customFormat="1" x14ac:dyDescent="0.2">
      <c r="A1987" s="194" t="s">
        <v>826</v>
      </c>
      <c r="B1987" s="195" t="s">
        <v>827</v>
      </c>
      <c r="C1987" s="195"/>
      <c r="D1987" s="196">
        <f>SUM(E1987:X1987,AU1987:BA1987)</f>
        <v>250</v>
      </c>
      <c r="E1987" s="276"/>
      <c r="F1987" s="276"/>
      <c r="G1987" s="276"/>
      <c r="H1987" s="198"/>
      <c r="I1987" s="276"/>
      <c r="J1987" s="198">
        <v>250</v>
      </c>
      <c r="L1987" s="276"/>
      <c r="M1987" s="276"/>
      <c r="Q1987" s="276"/>
      <c r="R1987" s="276"/>
      <c r="S1987" s="276"/>
      <c r="T1987" s="276"/>
      <c r="U1987" s="276"/>
      <c r="V1987" s="276"/>
      <c r="W1987" s="276"/>
      <c r="X1987" s="276"/>
      <c r="Y1987" s="276"/>
      <c r="Z1987" s="276"/>
      <c r="AB1987" s="276"/>
      <c r="AC1987" s="276"/>
      <c r="AD1987" s="276"/>
      <c r="AE1987" s="276"/>
      <c r="AF1987" s="276"/>
      <c r="AG1987" s="276"/>
      <c r="AH1987" s="276"/>
      <c r="AI1987" s="276"/>
      <c r="AJ1987" s="276"/>
      <c r="AK1987" s="276"/>
      <c r="AL1987" s="276"/>
      <c r="AM1987" s="276"/>
      <c r="AN1987" s="276"/>
      <c r="AO1987" s="276"/>
      <c r="AP1987" s="276"/>
      <c r="AQ1987" s="276"/>
      <c r="AR1987" s="276"/>
      <c r="AS1987" s="276"/>
      <c r="AT1987" s="276"/>
      <c r="AU1987" s="276"/>
      <c r="AV1987" s="276"/>
      <c r="AW1987" s="276"/>
      <c r="AX1987" s="276"/>
      <c r="AY1987" s="276"/>
      <c r="AZ1987" s="276"/>
      <c r="BA1987" s="198"/>
      <c r="BB1987" s="306"/>
      <c r="BC1987" s="306"/>
      <c r="BD1987" s="200" t="s">
        <v>1978</v>
      </c>
      <c r="BE1987" s="269"/>
      <c r="BF1987" s="233">
        <v>2017</v>
      </c>
      <c r="BG1987" s="19" t="s">
        <v>1946</v>
      </c>
      <c r="BH1987" s="209"/>
      <c r="BI1987" s="227" t="s">
        <v>2127</v>
      </c>
      <c r="BJ1987" s="209"/>
      <c r="BK1987" s="18"/>
      <c r="BL1987" s="18"/>
      <c r="BM1987" s="18"/>
      <c r="BN1987" s="18"/>
      <c r="BO1987" s="18"/>
      <c r="BP1987" s="18"/>
      <c r="BQ1987" s="18"/>
      <c r="BR1987" s="18"/>
      <c r="BS1987" s="18"/>
      <c r="BT1987" s="18"/>
      <c r="BU1987" s="18"/>
      <c r="BV1987" s="18"/>
    </row>
    <row r="1988" spans="1:74" s="716" customFormat="1" x14ac:dyDescent="0.2">
      <c r="A1988" s="194" t="s">
        <v>828</v>
      </c>
      <c r="B1988" s="195" t="s">
        <v>829</v>
      </c>
      <c r="C1988" s="195"/>
      <c r="D1988" s="196">
        <v>1232.4000000000001</v>
      </c>
      <c r="E1988" s="276"/>
      <c r="F1988" s="276"/>
      <c r="G1988" s="276"/>
      <c r="H1988" s="198"/>
      <c r="I1988" s="276"/>
      <c r="J1988" s="198">
        <v>1232.4000000000001</v>
      </c>
      <c r="L1988" s="276"/>
      <c r="M1988" s="276"/>
      <c r="Q1988" s="276"/>
      <c r="R1988" s="276"/>
      <c r="S1988" s="276"/>
      <c r="T1988" s="276"/>
      <c r="U1988" s="276"/>
      <c r="V1988" s="276"/>
      <c r="W1988" s="276"/>
      <c r="X1988" s="276"/>
      <c r="Y1988" s="276"/>
      <c r="Z1988" s="276"/>
      <c r="AB1988" s="276"/>
      <c r="AC1988" s="276"/>
      <c r="AD1988" s="276"/>
      <c r="AE1988" s="276"/>
      <c r="AF1988" s="276"/>
      <c r="AG1988" s="276"/>
      <c r="AH1988" s="276"/>
      <c r="AI1988" s="276"/>
      <c r="AJ1988" s="276"/>
      <c r="AK1988" s="276"/>
      <c r="AL1988" s="276"/>
      <c r="AM1988" s="276"/>
      <c r="AN1988" s="276"/>
      <c r="AO1988" s="276"/>
      <c r="AP1988" s="276"/>
      <c r="AQ1988" s="276"/>
      <c r="AR1988" s="276"/>
      <c r="AS1988" s="276"/>
      <c r="AT1988" s="276"/>
      <c r="AU1988" s="276"/>
      <c r="AV1988" s="276"/>
      <c r="AW1988" s="276"/>
      <c r="AX1988" s="276"/>
      <c r="AY1988" s="276"/>
      <c r="AZ1988" s="276"/>
      <c r="BA1988" s="198"/>
      <c r="BB1988" s="306"/>
      <c r="BC1988" s="306"/>
      <c r="BD1988" s="200" t="s">
        <v>2034</v>
      </c>
      <c r="BE1988" s="269"/>
      <c r="BF1988" s="233">
        <v>2017</v>
      </c>
      <c r="BG1988" s="19" t="s">
        <v>1946</v>
      </c>
      <c r="BH1988" s="209"/>
      <c r="BI1988" s="227" t="s">
        <v>2127</v>
      </c>
      <c r="BJ1988" s="209"/>
      <c r="BK1988" s="18"/>
      <c r="BL1988" s="18"/>
      <c r="BM1988" s="18"/>
      <c r="BN1988" s="18"/>
      <c r="BO1988" s="18"/>
      <c r="BP1988" s="18"/>
      <c r="BQ1988" s="18"/>
      <c r="BR1988" s="18"/>
      <c r="BS1988" s="18"/>
      <c r="BT1988" s="18"/>
      <c r="BU1988" s="18"/>
      <c r="BV1988" s="18"/>
    </row>
    <row r="1989" spans="1:74" s="716" customFormat="1" x14ac:dyDescent="0.2">
      <c r="A1989" s="177" t="s">
        <v>830</v>
      </c>
      <c r="B1989" s="248" t="s">
        <v>293</v>
      </c>
      <c r="C1989" s="248"/>
      <c r="D1989" s="179">
        <f>SUM(D1990)</f>
        <v>5.67</v>
      </c>
      <c r="E1989" s="179">
        <f>SUM(E1990)</f>
        <v>0</v>
      </c>
      <c r="F1989" s="179"/>
      <c r="G1989" s="179">
        <f>SUM(G1990)</f>
        <v>0</v>
      </c>
      <c r="H1989" s="179">
        <f>SUM(H1990)</f>
        <v>0</v>
      </c>
      <c r="I1989" s="179">
        <f>SUM(I1990)</f>
        <v>0</v>
      </c>
      <c r="J1989" s="179">
        <f>SUM(J1990)</f>
        <v>0</v>
      </c>
      <c r="L1989" s="179">
        <f>SUM(L1990)</f>
        <v>0</v>
      </c>
      <c r="M1989" s="179">
        <f>SUM(M1990)</f>
        <v>0</v>
      </c>
      <c r="Q1989" s="179"/>
      <c r="R1989" s="179"/>
      <c r="S1989" s="179"/>
      <c r="T1989" s="179"/>
      <c r="U1989" s="179"/>
      <c r="V1989" s="179">
        <f>SUM(V1990)</f>
        <v>0</v>
      </c>
      <c r="W1989" s="179"/>
      <c r="X1989" s="179">
        <f>SUM(X1990)</f>
        <v>0</v>
      </c>
      <c r="Y1989" s="179">
        <f>SUM(Y1990)</f>
        <v>0</v>
      </c>
      <c r="Z1989" s="179">
        <f>SUM(Z1990)</f>
        <v>0</v>
      </c>
      <c r="AB1989" s="179">
        <f>SUM(AB1990)</f>
        <v>0</v>
      </c>
      <c r="AC1989" s="179">
        <f>SUM(AC1990)</f>
        <v>0</v>
      </c>
      <c r="AD1989" s="179">
        <f>SUM(AD1990)</f>
        <v>0</v>
      </c>
      <c r="AE1989" s="179">
        <f>SUM(AE1990)</f>
        <v>0</v>
      </c>
      <c r="AF1989" s="179">
        <f>SUM(AF1990)</f>
        <v>0</v>
      </c>
      <c r="AG1989" s="179"/>
      <c r="AH1989" s="179"/>
      <c r="AI1989" s="179"/>
      <c r="AJ1989" s="179"/>
      <c r="AK1989" s="179"/>
      <c r="AL1989" s="179"/>
      <c r="AM1989" s="179">
        <f>SUM(AM1990)</f>
        <v>0</v>
      </c>
      <c r="AN1989" s="179">
        <f>SUM(AN1990)</f>
        <v>0</v>
      </c>
      <c r="AO1989" s="179">
        <f>SUM(AO1990)</f>
        <v>0</v>
      </c>
      <c r="AP1989" s="179"/>
      <c r="AQ1989" s="179"/>
      <c r="AR1989" s="179"/>
      <c r="AS1989" s="179">
        <f>SUM(AS1990)</f>
        <v>0</v>
      </c>
      <c r="AT1989" s="179"/>
      <c r="AU1989" s="179">
        <f>SUM(AU1990)</f>
        <v>0</v>
      </c>
      <c r="AV1989" s="179"/>
      <c r="AW1989" s="179"/>
      <c r="AX1989" s="179">
        <f>SUM(AX1990)</f>
        <v>0</v>
      </c>
      <c r="AY1989" s="179">
        <f>SUM(AY1990)</f>
        <v>0</v>
      </c>
      <c r="AZ1989" s="179"/>
      <c r="BA1989" s="179">
        <f>SUM(BA1990)</f>
        <v>5.67</v>
      </c>
      <c r="BB1989" s="302"/>
      <c r="BC1989" s="302"/>
      <c r="BD1989" s="200"/>
      <c r="BE1989" s="269"/>
      <c r="BF1989" s="230"/>
      <c r="BG1989" s="17" t="s">
        <v>831</v>
      </c>
      <c r="BH1989" s="209"/>
      <c r="BI1989" s="17"/>
      <c r="BJ1989" s="209"/>
      <c r="BK1989" s="18"/>
      <c r="BL1989" s="18"/>
      <c r="BM1989" s="18"/>
      <c r="BN1989" s="18"/>
      <c r="BO1989" s="18"/>
      <c r="BP1989" s="18"/>
      <c r="BQ1989" s="18"/>
      <c r="BR1989" s="18"/>
      <c r="BS1989" s="18"/>
      <c r="BT1989" s="18"/>
      <c r="BU1989" s="18"/>
      <c r="BV1989" s="18"/>
    </row>
    <row r="1990" spans="1:74" s="716" customFormat="1" x14ac:dyDescent="0.2">
      <c r="A1990" s="194" t="s">
        <v>832</v>
      </c>
      <c r="B1990" s="210" t="s">
        <v>293</v>
      </c>
      <c r="C1990" s="210"/>
      <c r="D1990" s="203">
        <v>5.67</v>
      </c>
      <c r="E1990" s="231"/>
      <c r="F1990" s="231"/>
      <c r="G1990" s="231"/>
      <c r="H1990" s="231"/>
      <c r="I1990" s="231"/>
      <c r="J1990" s="231"/>
      <c r="L1990" s="231"/>
      <c r="M1990" s="231"/>
      <c r="Q1990" s="231"/>
      <c r="R1990" s="231"/>
      <c r="S1990" s="231"/>
      <c r="T1990" s="231"/>
      <c r="U1990" s="231"/>
      <c r="V1990" s="231"/>
      <c r="W1990" s="231"/>
      <c r="X1990" s="231"/>
      <c r="Y1990" s="231"/>
      <c r="Z1990" s="231"/>
      <c r="AB1990" s="231"/>
      <c r="AC1990" s="231"/>
      <c r="AD1990" s="231"/>
      <c r="AE1990" s="231"/>
      <c r="AF1990" s="231"/>
      <c r="AG1990" s="231"/>
      <c r="AH1990" s="231"/>
      <c r="AI1990" s="231"/>
      <c r="AJ1990" s="231"/>
      <c r="AK1990" s="231"/>
      <c r="AL1990" s="231"/>
      <c r="AM1990" s="231"/>
      <c r="AN1990" s="231"/>
      <c r="AO1990" s="231"/>
      <c r="AP1990" s="231"/>
      <c r="AQ1990" s="231"/>
      <c r="AR1990" s="231"/>
      <c r="AS1990" s="231"/>
      <c r="AT1990" s="231"/>
      <c r="AU1990" s="231"/>
      <c r="AV1990" s="231"/>
      <c r="AW1990" s="231"/>
      <c r="AX1990" s="231"/>
      <c r="AY1990" s="231"/>
      <c r="AZ1990" s="231"/>
      <c r="BA1990" s="231">
        <v>5.67</v>
      </c>
      <c r="BB1990" s="310"/>
      <c r="BC1990" s="310"/>
      <c r="BD1990" s="200" t="s">
        <v>2108</v>
      </c>
      <c r="BE1990" s="224"/>
      <c r="BF1990" s="225">
        <v>2017</v>
      </c>
      <c r="BG1990" s="19" t="s">
        <v>831</v>
      </c>
      <c r="BH1990" s="184"/>
      <c r="BI1990" s="17" t="s">
        <v>2127</v>
      </c>
      <c r="BJ1990" s="184"/>
      <c r="BK1990" s="20"/>
      <c r="BL1990" s="20"/>
      <c r="BM1990" s="20"/>
      <c r="BN1990" s="20"/>
      <c r="BO1990" s="20"/>
      <c r="BP1990" s="20"/>
      <c r="BQ1990" s="20"/>
      <c r="BR1990" s="20"/>
      <c r="BS1990" s="20"/>
      <c r="BT1990" s="20"/>
      <c r="BU1990" s="20"/>
      <c r="BV1990" s="20"/>
    </row>
    <row r="1991" spans="1:74" s="285" customFormat="1" x14ac:dyDescent="0.2">
      <c r="A1991" s="177" t="s">
        <v>833</v>
      </c>
      <c r="B1991" s="248" t="s">
        <v>834</v>
      </c>
      <c r="C1991" s="248"/>
      <c r="D1991" s="179">
        <f>SUM(D1992)</f>
        <v>136</v>
      </c>
      <c r="E1991" s="179">
        <f>SUM(E1992)</f>
        <v>0</v>
      </c>
      <c r="F1991" s="179"/>
      <c r="G1991" s="179">
        <f>SUM(G1992)</f>
        <v>0</v>
      </c>
      <c r="H1991" s="179">
        <f>SUM(H1992)</f>
        <v>0</v>
      </c>
      <c r="I1991" s="179">
        <f>SUM(I1992)</f>
        <v>0</v>
      </c>
      <c r="J1991" s="179">
        <f>SUM(J1992)</f>
        <v>0</v>
      </c>
      <c r="L1991" s="179">
        <f>SUM(L1992)</f>
        <v>136</v>
      </c>
      <c r="M1991" s="179">
        <f>SUM(M1992)</f>
        <v>0</v>
      </c>
      <c r="Q1991" s="179"/>
      <c r="R1991" s="179"/>
      <c r="S1991" s="179"/>
      <c r="T1991" s="179"/>
      <c r="U1991" s="179"/>
      <c r="V1991" s="179">
        <f>SUM(V1992)</f>
        <v>0</v>
      </c>
      <c r="W1991" s="179"/>
      <c r="X1991" s="179">
        <f>SUM(X1992)</f>
        <v>0</v>
      </c>
      <c r="Y1991" s="179">
        <f>SUM(Y1992)</f>
        <v>0</v>
      </c>
      <c r="Z1991" s="179">
        <f>SUM(Z1992)</f>
        <v>0</v>
      </c>
      <c r="AB1991" s="179">
        <f>SUM(AB1992)</f>
        <v>0</v>
      </c>
      <c r="AC1991" s="179">
        <f>SUM(AC1992)</f>
        <v>0</v>
      </c>
      <c r="AD1991" s="179">
        <f>SUM(AD1992)</f>
        <v>0</v>
      </c>
      <c r="AE1991" s="179">
        <f>SUM(AE1992)</f>
        <v>0</v>
      </c>
      <c r="AF1991" s="179">
        <f>SUM(AF1992)</f>
        <v>0</v>
      </c>
      <c r="AG1991" s="179"/>
      <c r="AH1991" s="179"/>
      <c r="AI1991" s="179"/>
      <c r="AJ1991" s="179"/>
      <c r="AK1991" s="179"/>
      <c r="AL1991" s="179"/>
      <c r="AM1991" s="179">
        <f>SUM(AM1992)</f>
        <v>0</v>
      </c>
      <c r="AN1991" s="179">
        <f>SUM(AN1992)</f>
        <v>0</v>
      </c>
      <c r="AO1991" s="179">
        <f>SUM(AO1992)</f>
        <v>0</v>
      </c>
      <c r="AP1991" s="179"/>
      <c r="AQ1991" s="179"/>
      <c r="AR1991" s="179"/>
      <c r="AS1991" s="179">
        <f>SUM(AS1992)</f>
        <v>0</v>
      </c>
      <c r="AT1991" s="179"/>
      <c r="AU1991" s="179">
        <f>SUM(AU1992)</f>
        <v>0</v>
      </c>
      <c r="AV1991" s="179"/>
      <c r="AW1991" s="179"/>
      <c r="AX1991" s="179">
        <f>SUM(AX1992)</f>
        <v>0</v>
      </c>
      <c r="AY1991" s="179">
        <f>SUM(AY1992)</f>
        <v>0</v>
      </c>
      <c r="AZ1991" s="179"/>
      <c r="BA1991" s="179">
        <f>SUM(BA1992)</f>
        <v>0</v>
      </c>
      <c r="BB1991" s="302"/>
      <c r="BC1991" s="302"/>
      <c r="BD1991" s="200"/>
      <c r="BE1991" s="269"/>
      <c r="BF1991" s="230"/>
      <c r="BG1991" s="17" t="s">
        <v>294</v>
      </c>
      <c r="BH1991" s="209"/>
      <c r="BI1991" s="17"/>
      <c r="BJ1991" s="209"/>
      <c r="BK1991" s="18"/>
      <c r="BL1991" s="18"/>
      <c r="BM1991" s="18"/>
      <c r="BN1991" s="18"/>
      <c r="BO1991" s="18"/>
      <c r="BP1991" s="18"/>
      <c r="BQ1991" s="18"/>
      <c r="BR1991" s="18"/>
      <c r="BS1991" s="18"/>
      <c r="BT1991" s="18"/>
      <c r="BU1991" s="18"/>
      <c r="BV1991" s="18"/>
    </row>
    <row r="1992" spans="1:74" s="716" customFormat="1" x14ac:dyDescent="0.2">
      <c r="A1992" s="194" t="s">
        <v>835</v>
      </c>
      <c r="B1992" s="297" t="s">
        <v>834</v>
      </c>
      <c r="C1992" s="297"/>
      <c r="D1992" s="203">
        <v>136</v>
      </c>
      <c r="E1992" s="231"/>
      <c r="F1992" s="231"/>
      <c r="G1992" s="231"/>
      <c r="H1992" s="231"/>
      <c r="I1992" s="231"/>
      <c r="J1992" s="231"/>
      <c r="L1992" s="298">
        <v>136</v>
      </c>
      <c r="M1992" s="231"/>
      <c r="Q1992" s="197"/>
      <c r="R1992" s="197"/>
      <c r="S1992" s="197"/>
      <c r="T1992" s="197"/>
      <c r="U1992" s="197"/>
      <c r="V1992" s="231"/>
      <c r="W1992" s="231"/>
      <c r="X1992" s="231"/>
      <c r="Y1992" s="231"/>
      <c r="Z1992" s="231"/>
      <c r="AB1992" s="231"/>
      <c r="AC1992" s="231"/>
      <c r="AD1992" s="231"/>
      <c r="AE1992" s="231"/>
      <c r="AF1992" s="231"/>
      <c r="AG1992" s="231"/>
      <c r="AH1992" s="231"/>
      <c r="AI1992" s="231"/>
      <c r="AJ1992" s="231"/>
      <c r="AK1992" s="231"/>
      <c r="AL1992" s="231"/>
      <c r="AM1992" s="231"/>
      <c r="AN1992" s="231"/>
      <c r="AO1992" s="197"/>
      <c r="AP1992" s="231"/>
      <c r="AQ1992" s="231"/>
      <c r="AR1992" s="231"/>
      <c r="AS1992" s="231"/>
      <c r="AT1992" s="231"/>
      <c r="AU1992" s="231"/>
      <c r="AV1992" s="231"/>
      <c r="AW1992" s="231"/>
      <c r="AX1992" s="231"/>
      <c r="AY1992" s="231"/>
      <c r="AZ1992" s="231"/>
      <c r="BA1992" s="231"/>
      <c r="BB1992" s="310"/>
      <c r="BC1992" s="310"/>
      <c r="BD1992" s="200" t="s">
        <v>1978</v>
      </c>
      <c r="BE1992" s="224"/>
      <c r="BF1992" s="225">
        <v>2017</v>
      </c>
      <c r="BG1992" s="19" t="s">
        <v>294</v>
      </c>
      <c r="BH1992" s="209"/>
      <c r="BI1992" s="17" t="s">
        <v>2127</v>
      </c>
      <c r="BJ1992" s="184"/>
      <c r="BK1992" s="20"/>
      <c r="BL1992" s="20"/>
      <c r="BM1992" s="20"/>
      <c r="BN1992" s="20"/>
      <c r="BO1992" s="20"/>
      <c r="BP1992" s="20"/>
      <c r="BQ1992" s="20"/>
      <c r="BR1992" s="20"/>
      <c r="BS1992" s="20"/>
      <c r="BT1992" s="20"/>
      <c r="BU1992" s="20"/>
      <c r="BV1992" s="20"/>
    </row>
    <row r="1993" spans="1:74" s="285" customFormat="1" x14ac:dyDescent="0.2">
      <c r="A1993" s="177" t="s">
        <v>836</v>
      </c>
      <c r="B1993" s="292" t="s">
        <v>1141</v>
      </c>
      <c r="C1993" s="292"/>
      <c r="D1993" s="283">
        <v>2.1</v>
      </c>
      <c r="E1993" s="276">
        <v>2.1</v>
      </c>
      <c r="F1993" s="276"/>
      <c r="G1993" s="276"/>
      <c r="H1993" s="276"/>
      <c r="I1993" s="276"/>
      <c r="J1993" s="276"/>
      <c r="L1993" s="299"/>
      <c r="M1993" s="276"/>
      <c r="Q1993" s="199"/>
      <c r="R1993" s="199"/>
      <c r="S1993" s="199"/>
      <c r="T1993" s="199"/>
      <c r="U1993" s="199"/>
      <c r="V1993" s="276"/>
      <c r="W1993" s="276"/>
      <c r="X1993" s="276"/>
      <c r="Y1993" s="276"/>
      <c r="Z1993" s="276"/>
      <c r="AB1993" s="276"/>
      <c r="AC1993" s="276"/>
      <c r="AD1993" s="276"/>
      <c r="AE1993" s="276"/>
      <c r="AF1993" s="276"/>
      <c r="AG1993" s="276"/>
      <c r="AH1993" s="276"/>
      <c r="AI1993" s="276"/>
      <c r="AJ1993" s="276"/>
      <c r="AK1993" s="276"/>
      <c r="AL1993" s="276"/>
      <c r="AM1993" s="276"/>
      <c r="AN1993" s="276"/>
      <c r="AO1993" s="199"/>
      <c r="AP1993" s="276"/>
      <c r="AQ1993" s="276"/>
      <c r="AR1993" s="276"/>
      <c r="AS1993" s="276"/>
      <c r="AT1993" s="276"/>
      <c r="AU1993" s="276"/>
      <c r="AV1993" s="276"/>
      <c r="AW1993" s="276"/>
      <c r="AX1993" s="276"/>
      <c r="AY1993" s="276"/>
      <c r="AZ1993" s="276"/>
      <c r="BA1993" s="276"/>
      <c r="BB1993" s="312"/>
      <c r="BC1993" s="312"/>
      <c r="BD1993" s="277"/>
      <c r="BE1993" s="269"/>
      <c r="BF1993" s="230"/>
      <c r="BG1993" s="17" t="s">
        <v>837</v>
      </c>
      <c r="BH1993" s="209"/>
      <c r="BI1993" s="17"/>
      <c r="BJ1993" s="209"/>
      <c r="BK1993" s="18"/>
      <c r="BL1993" s="18"/>
      <c r="BM1993" s="18"/>
      <c r="BN1993" s="18"/>
      <c r="BO1993" s="18"/>
      <c r="BP1993" s="18"/>
      <c r="BQ1993" s="18"/>
      <c r="BR1993" s="18"/>
      <c r="BS1993" s="18"/>
      <c r="BT1993" s="18"/>
      <c r="BU1993" s="18"/>
      <c r="BV1993" s="18"/>
    </row>
    <row r="1994" spans="1:74" s="716" customFormat="1" ht="48" x14ac:dyDescent="0.2">
      <c r="A1994" s="194" t="s">
        <v>838</v>
      </c>
      <c r="B1994" s="195" t="s">
        <v>839</v>
      </c>
      <c r="C1994" s="195"/>
      <c r="D1994" s="203">
        <v>2.1</v>
      </c>
      <c r="E1994" s="231">
        <v>2.1</v>
      </c>
      <c r="F1994" s="231"/>
      <c r="G1994" s="231"/>
      <c r="H1994" s="231"/>
      <c r="I1994" s="231"/>
      <c r="J1994" s="231"/>
      <c r="L1994" s="198"/>
      <c r="M1994" s="231"/>
      <c r="Q1994" s="197"/>
      <c r="R1994" s="197"/>
      <c r="S1994" s="197"/>
      <c r="T1994" s="197"/>
      <c r="U1994" s="197"/>
      <c r="V1994" s="231"/>
      <c r="W1994" s="231"/>
      <c r="X1994" s="231"/>
      <c r="Y1994" s="231"/>
      <c r="Z1994" s="231"/>
      <c r="AB1994" s="231"/>
      <c r="AC1994" s="231"/>
      <c r="AD1994" s="231"/>
      <c r="AE1994" s="231"/>
      <c r="AF1994" s="231"/>
      <c r="AG1994" s="231"/>
      <c r="AH1994" s="231"/>
      <c r="AI1994" s="231"/>
      <c r="AJ1994" s="231"/>
      <c r="AK1994" s="231"/>
      <c r="AL1994" s="231"/>
      <c r="AM1994" s="231"/>
      <c r="AN1994" s="231"/>
      <c r="AO1994" s="197"/>
      <c r="AP1994" s="231"/>
      <c r="AQ1994" s="231"/>
      <c r="AR1994" s="231"/>
      <c r="AS1994" s="231"/>
      <c r="AT1994" s="231"/>
      <c r="AU1994" s="231"/>
      <c r="AV1994" s="231"/>
      <c r="AW1994" s="231"/>
      <c r="AX1994" s="231"/>
      <c r="AY1994" s="231"/>
      <c r="AZ1994" s="231"/>
      <c r="BA1994" s="231"/>
      <c r="BB1994" s="310"/>
      <c r="BC1994" s="310"/>
      <c r="BD1994" s="200" t="s">
        <v>1978</v>
      </c>
      <c r="BE1994" s="296" t="s">
        <v>840</v>
      </c>
      <c r="BF1994" s="225">
        <v>2017</v>
      </c>
      <c r="BG1994" s="19" t="s">
        <v>837</v>
      </c>
      <c r="BH1994" s="184"/>
      <c r="BI1994" s="19"/>
      <c r="BJ1994" s="184"/>
      <c r="BK1994" s="20"/>
      <c r="BL1994" s="20"/>
      <c r="BM1994" s="20"/>
      <c r="BN1994" s="20"/>
      <c r="BO1994" s="20"/>
      <c r="BP1994" s="20"/>
      <c r="BQ1994" s="20"/>
      <c r="BR1994" s="20"/>
      <c r="BS1994" s="20"/>
      <c r="BT1994" s="20"/>
      <c r="BU1994" s="20"/>
      <c r="BV1994" s="20"/>
    </row>
    <row r="1995" spans="1:74" s="716" customFormat="1" x14ac:dyDescent="0.2">
      <c r="A1995" s="177" t="s">
        <v>841</v>
      </c>
      <c r="B1995" s="292" t="s">
        <v>1146</v>
      </c>
      <c r="C1995" s="292"/>
      <c r="D1995" s="179">
        <f>SUM(D1996:D2003)</f>
        <v>133.97999999999999</v>
      </c>
      <c r="E1995" s="179">
        <f>SUM(E1996:E2003)</f>
        <v>0</v>
      </c>
      <c r="F1995" s="179"/>
      <c r="G1995" s="179">
        <f>SUM(G1996:G2003)</f>
        <v>0</v>
      </c>
      <c r="H1995" s="179">
        <f>SUM(H1996:H2003)</f>
        <v>0</v>
      </c>
      <c r="I1995" s="179">
        <f>SUM(I1996:I2003)</f>
        <v>0</v>
      </c>
      <c r="J1995" s="179">
        <f>SUM(J1996:J2003)</f>
        <v>0</v>
      </c>
      <c r="L1995" s="179">
        <f>SUM(L1996:L2003)</f>
        <v>121.02</v>
      </c>
      <c r="M1995" s="179">
        <f>SUM(M1996:M2003)</f>
        <v>12.46</v>
      </c>
      <c r="Q1995" s="179"/>
      <c r="R1995" s="179"/>
      <c r="S1995" s="179"/>
      <c r="T1995" s="179"/>
      <c r="U1995" s="179"/>
      <c r="V1995" s="179">
        <f>SUM(V1996:V2003)</f>
        <v>0</v>
      </c>
      <c r="W1995" s="179"/>
      <c r="X1995" s="179">
        <f>SUM(X1996:X2003)</f>
        <v>0.5</v>
      </c>
      <c r="Y1995" s="179">
        <f>SUM(Y1996:Y2003)</f>
        <v>0.5</v>
      </c>
      <c r="Z1995" s="179">
        <f>SUM(Z1996:Z2003)</f>
        <v>0</v>
      </c>
      <c r="AB1995" s="179">
        <f>SUM(AB1996:AB2003)</f>
        <v>0</v>
      </c>
      <c r="AC1995" s="179">
        <f>SUM(AC1996:AC2003)</f>
        <v>0</v>
      </c>
      <c r="AD1995" s="179">
        <f>SUM(AD1996:AD2003)</f>
        <v>0</v>
      </c>
      <c r="AE1995" s="179">
        <f>SUM(AE1996:AE2003)</f>
        <v>0</v>
      </c>
      <c r="AF1995" s="179">
        <f>SUM(AF1996:AF2003)</f>
        <v>0</v>
      </c>
      <c r="AG1995" s="179"/>
      <c r="AH1995" s="179"/>
      <c r="AI1995" s="179"/>
      <c r="AJ1995" s="179"/>
      <c r="AK1995" s="179"/>
      <c r="AL1995" s="179"/>
      <c r="AM1995" s="179">
        <f>SUM(AM1996:AM2003)</f>
        <v>0</v>
      </c>
      <c r="AN1995" s="179">
        <f>SUM(AN1996:AN2003)</f>
        <v>0</v>
      </c>
      <c r="AO1995" s="179">
        <f>SUM(AO1996:AO2003)</f>
        <v>0</v>
      </c>
      <c r="AP1995" s="179"/>
      <c r="AQ1995" s="179"/>
      <c r="AR1995" s="179"/>
      <c r="AS1995" s="179">
        <f>SUM(AS1996:AS2003)</f>
        <v>0</v>
      </c>
      <c r="AT1995" s="179"/>
      <c r="AU1995" s="179">
        <f>SUM(AU1996:AU2003)</f>
        <v>0</v>
      </c>
      <c r="AV1995" s="179"/>
      <c r="AW1995" s="179"/>
      <c r="AX1995" s="179">
        <f>SUM(AX1996:AX2003)</f>
        <v>0</v>
      </c>
      <c r="AY1995" s="179">
        <f>SUM(AY1996:AY2003)</f>
        <v>0</v>
      </c>
      <c r="AZ1995" s="179"/>
      <c r="BA1995" s="179">
        <f>SUM(BA1996:BA2003)</f>
        <v>0</v>
      </c>
      <c r="BB1995" s="302"/>
      <c r="BC1995" s="302"/>
      <c r="BD1995" s="200"/>
      <c r="BE1995" s="229"/>
      <c r="BF1995" s="182"/>
      <c r="BG1995" s="17" t="s">
        <v>285</v>
      </c>
      <c r="BH1995" s="209"/>
      <c r="BI1995" s="17"/>
      <c r="BJ1995" s="209"/>
      <c r="BK1995" s="18"/>
      <c r="BL1995" s="18"/>
      <c r="BM1995" s="18"/>
      <c r="BN1995" s="18"/>
      <c r="BO1995" s="18"/>
      <c r="BP1995" s="18"/>
      <c r="BQ1995" s="18"/>
      <c r="BR1995" s="18"/>
      <c r="BS1995" s="18"/>
      <c r="BT1995" s="18"/>
      <c r="BU1995" s="18"/>
      <c r="BV1995" s="18"/>
    </row>
    <row r="1996" spans="1:74" s="716" customFormat="1" x14ac:dyDescent="0.2">
      <c r="A1996" s="194" t="s">
        <v>842</v>
      </c>
      <c r="B1996" s="223" t="s">
        <v>843</v>
      </c>
      <c r="C1996" s="223"/>
      <c r="D1996" s="196">
        <v>20.149999999999999</v>
      </c>
      <c r="E1996" s="231"/>
      <c r="F1996" s="231"/>
      <c r="G1996" s="231"/>
      <c r="H1996" s="231"/>
      <c r="I1996" s="231"/>
      <c r="J1996" s="231"/>
      <c r="L1996" s="231">
        <v>20.149999999999999</v>
      </c>
      <c r="M1996" s="231"/>
      <c r="Q1996" s="197"/>
      <c r="R1996" s="197"/>
      <c r="S1996" s="197"/>
      <c r="T1996" s="197"/>
      <c r="U1996" s="197"/>
      <c r="V1996" s="231"/>
      <c r="W1996" s="231"/>
      <c r="X1996" s="231"/>
      <c r="Y1996" s="231"/>
      <c r="Z1996" s="231"/>
      <c r="AB1996" s="231"/>
      <c r="AC1996" s="231"/>
      <c r="AD1996" s="231"/>
      <c r="AE1996" s="231"/>
      <c r="AF1996" s="231"/>
      <c r="AG1996" s="231"/>
      <c r="AH1996" s="231"/>
      <c r="AI1996" s="231"/>
      <c r="AJ1996" s="231"/>
      <c r="AK1996" s="231"/>
      <c r="AL1996" s="231"/>
      <c r="AM1996" s="231"/>
      <c r="AN1996" s="231"/>
      <c r="AO1996" s="197"/>
      <c r="AP1996" s="231"/>
      <c r="AQ1996" s="231"/>
      <c r="AR1996" s="231"/>
      <c r="AS1996" s="231"/>
      <c r="AT1996" s="231"/>
      <c r="AU1996" s="231"/>
      <c r="AV1996" s="231"/>
      <c r="AW1996" s="231"/>
      <c r="AX1996" s="231"/>
      <c r="AY1996" s="231"/>
      <c r="AZ1996" s="231"/>
      <c r="BA1996" s="231"/>
      <c r="BB1996" s="310"/>
      <c r="BC1996" s="310"/>
      <c r="BD1996" s="200" t="s">
        <v>1978</v>
      </c>
      <c r="BE1996" s="296"/>
      <c r="BF1996" s="225">
        <v>2017</v>
      </c>
      <c r="BG1996" s="19" t="s">
        <v>285</v>
      </c>
      <c r="BH1996" s="209"/>
      <c r="BI1996" s="17"/>
      <c r="BJ1996" s="184" t="s">
        <v>1197</v>
      </c>
      <c r="BK1996" s="20"/>
      <c r="BL1996" s="20"/>
      <c r="BM1996" s="20"/>
      <c r="BN1996" s="20"/>
      <c r="BO1996" s="20"/>
      <c r="BP1996" s="20"/>
      <c r="BQ1996" s="20"/>
      <c r="BR1996" s="20"/>
      <c r="BS1996" s="20"/>
      <c r="BT1996" s="20"/>
      <c r="BU1996" s="20"/>
      <c r="BV1996" s="20"/>
    </row>
    <row r="1997" spans="1:74" s="716" customFormat="1" x14ac:dyDescent="0.2">
      <c r="A1997" s="194" t="s">
        <v>844</v>
      </c>
      <c r="B1997" s="223" t="s">
        <v>845</v>
      </c>
      <c r="C1997" s="223"/>
      <c r="D1997" s="196">
        <f>SUM(E1997:X1997,AU1997:BA1997)</f>
        <v>6.3</v>
      </c>
      <c r="E1997" s="231"/>
      <c r="F1997" s="231"/>
      <c r="G1997" s="231"/>
      <c r="H1997" s="231"/>
      <c r="I1997" s="231"/>
      <c r="J1997" s="231"/>
      <c r="L1997" s="231">
        <v>6.3</v>
      </c>
      <c r="M1997" s="231"/>
      <c r="Q1997" s="197"/>
      <c r="R1997" s="197"/>
      <c r="S1997" s="197"/>
      <c r="T1997" s="197"/>
      <c r="U1997" s="197"/>
      <c r="V1997" s="231"/>
      <c r="W1997" s="231"/>
      <c r="X1997" s="231"/>
      <c r="Y1997" s="231"/>
      <c r="Z1997" s="231"/>
      <c r="AB1997" s="231"/>
      <c r="AC1997" s="231"/>
      <c r="AD1997" s="231"/>
      <c r="AE1997" s="231"/>
      <c r="AF1997" s="231"/>
      <c r="AG1997" s="231"/>
      <c r="AH1997" s="231"/>
      <c r="AI1997" s="231"/>
      <c r="AJ1997" s="231"/>
      <c r="AK1997" s="231"/>
      <c r="AL1997" s="231"/>
      <c r="AM1997" s="231"/>
      <c r="AN1997" s="231"/>
      <c r="AO1997" s="197"/>
      <c r="AP1997" s="231"/>
      <c r="AQ1997" s="231"/>
      <c r="AR1997" s="231"/>
      <c r="AS1997" s="231"/>
      <c r="AT1997" s="231"/>
      <c r="AU1997" s="231"/>
      <c r="AV1997" s="231"/>
      <c r="AW1997" s="231"/>
      <c r="AX1997" s="231"/>
      <c r="AY1997" s="231"/>
      <c r="AZ1997" s="231"/>
      <c r="BA1997" s="231"/>
      <c r="BB1997" s="310"/>
      <c r="BC1997" s="310"/>
      <c r="BD1997" s="200" t="s">
        <v>2086</v>
      </c>
      <c r="BE1997" s="201" t="s">
        <v>846</v>
      </c>
      <c r="BF1997" s="225">
        <v>2017</v>
      </c>
      <c r="BG1997" s="19" t="s">
        <v>285</v>
      </c>
      <c r="BH1997" s="209"/>
      <c r="BI1997" s="17"/>
      <c r="BJ1997" s="184"/>
      <c r="BK1997" s="20"/>
      <c r="BL1997" s="20"/>
      <c r="BM1997" s="20"/>
      <c r="BN1997" s="20"/>
      <c r="BO1997" s="20"/>
      <c r="BP1997" s="20"/>
      <c r="BQ1997" s="20"/>
      <c r="BR1997" s="20"/>
      <c r="BS1997" s="20"/>
      <c r="BT1997" s="20"/>
      <c r="BU1997" s="20"/>
      <c r="BV1997" s="20"/>
    </row>
    <row r="1998" spans="1:74" s="716" customFormat="1" x14ac:dyDescent="0.2">
      <c r="A1998" s="194" t="s">
        <v>847</v>
      </c>
      <c r="B1998" s="223" t="s">
        <v>845</v>
      </c>
      <c r="C1998" s="223"/>
      <c r="D1998" s="196">
        <f>SUM(E1998:X1998,AU1998:BA1998)</f>
        <v>34.6</v>
      </c>
      <c r="E1998" s="231"/>
      <c r="F1998" s="231"/>
      <c r="G1998" s="231"/>
      <c r="H1998" s="231"/>
      <c r="I1998" s="231"/>
      <c r="J1998" s="231"/>
      <c r="L1998" s="231">
        <f>27.6+7</f>
        <v>34.6</v>
      </c>
      <c r="M1998" s="231"/>
      <c r="Q1998" s="197"/>
      <c r="R1998" s="197"/>
      <c r="S1998" s="197"/>
      <c r="T1998" s="197"/>
      <c r="U1998" s="197"/>
      <c r="V1998" s="231"/>
      <c r="W1998" s="231"/>
      <c r="X1998" s="231"/>
      <c r="Y1998" s="231"/>
      <c r="Z1998" s="231"/>
      <c r="AB1998" s="231"/>
      <c r="AC1998" s="231"/>
      <c r="AD1998" s="231"/>
      <c r="AE1998" s="231"/>
      <c r="AF1998" s="231"/>
      <c r="AG1998" s="231"/>
      <c r="AH1998" s="231"/>
      <c r="AI1998" s="231"/>
      <c r="AJ1998" s="231"/>
      <c r="AK1998" s="231"/>
      <c r="AL1998" s="231"/>
      <c r="AM1998" s="231"/>
      <c r="AN1998" s="231"/>
      <c r="AO1998" s="197"/>
      <c r="AP1998" s="231"/>
      <c r="AQ1998" s="231"/>
      <c r="AR1998" s="231"/>
      <c r="AS1998" s="231"/>
      <c r="AT1998" s="231"/>
      <c r="AU1998" s="231"/>
      <c r="AV1998" s="231"/>
      <c r="AW1998" s="231"/>
      <c r="AX1998" s="231"/>
      <c r="AY1998" s="231"/>
      <c r="AZ1998" s="231"/>
      <c r="BA1998" s="231"/>
      <c r="BB1998" s="310"/>
      <c r="BC1998" s="310"/>
      <c r="BD1998" s="200" t="s">
        <v>2013</v>
      </c>
      <c r="BE1998" s="296" t="s">
        <v>848</v>
      </c>
      <c r="BF1998" s="225">
        <v>2017</v>
      </c>
      <c r="BG1998" s="19" t="s">
        <v>285</v>
      </c>
      <c r="BH1998" s="209"/>
      <c r="BI1998" s="17"/>
      <c r="BJ1998" s="184"/>
      <c r="BK1998" s="20"/>
      <c r="BL1998" s="20"/>
      <c r="BM1998" s="20"/>
      <c r="BN1998" s="20"/>
      <c r="BO1998" s="20"/>
      <c r="BP1998" s="20"/>
      <c r="BQ1998" s="20"/>
      <c r="BR1998" s="20"/>
      <c r="BS1998" s="20"/>
      <c r="BT1998" s="20"/>
      <c r="BU1998" s="20"/>
      <c r="BV1998" s="20"/>
    </row>
    <row r="1999" spans="1:74" s="716" customFormat="1" x14ac:dyDescent="0.2">
      <c r="A1999" s="194" t="s">
        <v>849</v>
      </c>
      <c r="B1999" s="255" t="s">
        <v>850</v>
      </c>
      <c r="C1999" s="255"/>
      <c r="D1999" s="196">
        <v>45</v>
      </c>
      <c r="E1999" s="231"/>
      <c r="F1999" s="231"/>
      <c r="G1999" s="231"/>
      <c r="H1999" s="231"/>
      <c r="I1999" s="231"/>
      <c r="J1999" s="231"/>
      <c r="L1999" s="231">
        <v>44.5</v>
      </c>
      <c r="M1999" s="231"/>
      <c r="Q1999" s="197"/>
      <c r="R1999" s="197"/>
      <c r="S1999" s="197"/>
      <c r="T1999" s="197"/>
      <c r="U1999" s="197"/>
      <c r="V1999" s="231"/>
      <c r="W1999" s="231"/>
      <c r="X1999" s="231">
        <v>0.5</v>
      </c>
      <c r="Y1999" s="231">
        <v>0.5</v>
      </c>
      <c r="Z1999" s="231"/>
      <c r="AB1999" s="231"/>
      <c r="AC1999" s="231"/>
      <c r="AD1999" s="231"/>
      <c r="AE1999" s="231"/>
      <c r="AF1999" s="231"/>
      <c r="AG1999" s="231"/>
      <c r="AH1999" s="231"/>
      <c r="AI1999" s="231"/>
      <c r="AJ1999" s="231"/>
      <c r="AK1999" s="231"/>
      <c r="AL1999" s="231"/>
      <c r="AM1999" s="231"/>
      <c r="AN1999" s="231"/>
      <c r="AO1999" s="197"/>
      <c r="AP1999" s="231"/>
      <c r="AQ1999" s="231"/>
      <c r="AR1999" s="231"/>
      <c r="AS1999" s="231"/>
      <c r="AT1999" s="231"/>
      <c r="AU1999" s="231"/>
      <c r="AV1999" s="231"/>
      <c r="AW1999" s="231"/>
      <c r="AX1999" s="231"/>
      <c r="AY1999" s="231"/>
      <c r="AZ1999" s="231"/>
      <c r="BA1999" s="231"/>
      <c r="BB1999" s="310"/>
      <c r="BC1999" s="310"/>
      <c r="BD1999" s="200" t="s">
        <v>2013</v>
      </c>
      <c r="BE1999" s="201" t="s">
        <v>851</v>
      </c>
      <c r="BF1999" s="225">
        <v>2017</v>
      </c>
      <c r="BG1999" s="19" t="s">
        <v>285</v>
      </c>
      <c r="BH1999" s="209"/>
      <c r="BI1999" s="17"/>
      <c r="BJ1999" s="184"/>
      <c r="BK1999" s="20"/>
      <c r="BL1999" s="20"/>
      <c r="BM1999" s="20"/>
      <c r="BN1999" s="20"/>
      <c r="BO1999" s="20"/>
      <c r="BP1999" s="20"/>
      <c r="BQ1999" s="20"/>
      <c r="BR1999" s="20"/>
      <c r="BS1999" s="20"/>
      <c r="BT1999" s="20"/>
      <c r="BU1999" s="20"/>
      <c r="BV1999" s="20"/>
    </row>
    <row r="2000" spans="1:74" s="716" customFormat="1" x14ac:dyDescent="0.2">
      <c r="A2000" s="194" t="s">
        <v>852</v>
      </c>
      <c r="B2000" s="255" t="s">
        <v>1146</v>
      </c>
      <c r="C2000" s="255"/>
      <c r="D2000" s="196">
        <v>0.02</v>
      </c>
      <c r="E2000" s="198"/>
      <c r="F2000" s="198"/>
      <c r="G2000" s="231"/>
      <c r="H2000" s="198"/>
      <c r="I2000" s="231"/>
      <c r="J2000" s="231"/>
      <c r="L2000" s="198">
        <v>0.02</v>
      </c>
      <c r="M2000" s="231"/>
      <c r="Q2000" s="197"/>
      <c r="R2000" s="197"/>
      <c r="S2000" s="197"/>
      <c r="T2000" s="197"/>
      <c r="U2000" s="197"/>
      <c r="V2000" s="231"/>
      <c r="W2000" s="231"/>
      <c r="X2000" s="231"/>
      <c r="Y2000" s="231"/>
      <c r="Z2000" s="231"/>
      <c r="AB2000" s="231"/>
      <c r="AC2000" s="231"/>
      <c r="AD2000" s="231"/>
      <c r="AE2000" s="231"/>
      <c r="AF2000" s="231"/>
      <c r="AG2000" s="231"/>
      <c r="AH2000" s="231"/>
      <c r="AI2000" s="231"/>
      <c r="AJ2000" s="231"/>
      <c r="AK2000" s="231"/>
      <c r="AL2000" s="231"/>
      <c r="AM2000" s="231"/>
      <c r="AN2000" s="231"/>
      <c r="AO2000" s="197"/>
      <c r="AP2000" s="231"/>
      <c r="AQ2000" s="231"/>
      <c r="AR2000" s="231"/>
      <c r="AS2000" s="231"/>
      <c r="AT2000" s="231"/>
      <c r="AU2000" s="231"/>
      <c r="AV2000" s="231"/>
      <c r="AW2000" s="231"/>
      <c r="AX2000" s="231"/>
      <c r="AY2000" s="231"/>
      <c r="AZ2000" s="231"/>
      <c r="BA2000" s="198"/>
      <c r="BB2000" s="306"/>
      <c r="BC2000" s="306"/>
      <c r="BD2000" s="200" t="s">
        <v>560</v>
      </c>
      <c r="BE2000" s="201" t="s">
        <v>853</v>
      </c>
      <c r="BF2000" s="202">
        <v>2017</v>
      </c>
      <c r="BG2000" s="19" t="s">
        <v>285</v>
      </c>
      <c r="BH2000" s="209"/>
      <c r="BI2000" s="17"/>
      <c r="BJ2000" s="184"/>
      <c r="BK2000" s="20"/>
      <c r="BL2000" s="20"/>
      <c r="BM2000" s="20"/>
      <c r="BN2000" s="20"/>
      <c r="BO2000" s="20"/>
      <c r="BP2000" s="20"/>
      <c r="BQ2000" s="20"/>
      <c r="BR2000" s="20"/>
      <c r="BS2000" s="20"/>
      <c r="BT2000" s="20"/>
      <c r="BU2000" s="20"/>
      <c r="BV2000" s="20"/>
    </row>
    <row r="2001" spans="1:74" s="716" customFormat="1" x14ac:dyDescent="0.2">
      <c r="A2001" s="194" t="s">
        <v>854</v>
      </c>
      <c r="B2001" s="255" t="s">
        <v>1965</v>
      </c>
      <c r="C2001" s="255"/>
      <c r="D2001" s="196">
        <f>SUM(E2001:X2001,AU2001:BA2001)</f>
        <v>0.75</v>
      </c>
      <c r="E2001" s="231"/>
      <c r="F2001" s="231"/>
      <c r="G2001" s="231"/>
      <c r="H2001" s="231"/>
      <c r="I2001" s="231"/>
      <c r="J2001" s="231"/>
      <c r="L2001" s="231">
        <v>0.75</v>
      </c>
      <c r="M2001" s="231"/>
      <c r="Q2001" s="197"/>
      <c r="R2001" s="197"/>
      <c r="S2001" s="197"/>
      <c r="T2001" s="197"/>
      <c r="U2001" s="197"/>
      <c r="V2001" s="231"/>
      <c r="W2001" s="231"/>
      <c r="X2001" s="231"/>
      <c r="Y2001" s="231"/>
      <c r="Z2001" s="231"/>
      <c r="AB2001" s="231"/>
      <c r="AC2001" s="231"/>
      <c r="AD2001" s="231"/>
      <c r="AE2001" s="231"/>
      <c r="AF2001" s="231"/>
      <c r="AG2001" s="231"/>
      <c r="AH2001" s="231"/>
      <c r="AI2001" s="231"/>
      <c r="AJ2001" s="231"/>
      <c r="AK2001" s="231"/>
      <c r="AL2001" s="231"/>
      <c r="AM2001" s="231"/>
      <c r="AN2001" s="231"/>
      <c r="AO2001" s="197"/>
      <c r="AP2001" s="231"/>
      <c r="AQ2001" s="231"/>
      <c r="AR2001" s="231"/>
      <c r="AS2001" s="231"/>
      <c r="AT2001" s="231"/>
      <c r="AU2001" s="231"/>
      <c r="AV2001" s="231"/>
      <c r="AW2001" s="231"/>
      <c r="AX2001" s="231"/>
      <c r="AY2001" s="231"/>
      <c r="AZ2001" s="231"/>
      <c r="BA2001" s="198"/>
      <c r="BB2001" s="306"/>
      <c r="BC2001" s="306"/>
      <c r="BD2001" s="200" t="s">
        <v>560</v>
      </c>
      <c r="BE2001" s="201"/>
      <c r="BF2001" s="225">
        <v>2017</v>
      </c>
      <c r="BG2001" s="19" t="s">
        <v>285</v>
      </c>
      <c r="BH2001" s="209"/>
      <c r="BI2001" s="17"/>
      <c r="BJ2001" s="184"/>
      <c r="BK2001" s="20"/>
      <c r="BL2001" s="20"/>
      <c r="BM2001" s="20"/>
      <c r="BN2001" s="20"/>
      <c r="BO2001" s="20"/>
      <c r="BP2001" s="20"/>
      <c r="BQ2001" s="20"/>
      <c r="BR2001" s="20"/>
      <c r="BS2001" s="20"/>
      <c r="BT2001" s="20"/>
      <c r="BU2001" s="20"/>
      <c r="BV2001" s="20"/>
    </row>
    <row r="2002" spans="1:74" s="716" customFormat="1" x14ac:dyDescent="0.2">
      <c r="A2002" s="194" t="s">
        <v>855</v>
      </c>
      <c r="B2002" s="255" t="s">
        <v>856</v>
      </c>
      <c r="C2002" s="255"/>
      <c r="D2002" s="196">
        <f>SUM(E2002:X2002,AU2002:BA2002)</f>
        <v>27</v>
      </c>
      <c r="E2002" s="231"/>
      <c r="F2002" s="231"/>
      <c r="G2002" s="231"/>
      <c r="H2002" s="231"/>
      <c r="I2002" s="231"/>
      <c r="J2002" s="231"/>
      <c r="L2002" s="231">
        <v>14.7</v>
      </c>
      <c r="M2002" s="231">
        <v>12.3</v>
      </c>
      <c r="Q2002" s="197"/>
      <c r="R2002" s="197"/>
      <c r="S2002" s="197"/>
      <c r="T2002" s="197"/>
      <c r="U2002" s="197"/>
      <c r="V2002" s="231"/>
      <c r="W2002" s="231"/>
      <c r="X2002" s="231"/>
      <c r="Y2002" s="231"/>
      <c r="Z2002" s="231"/>
      <c r="AB2002" s="231"/>
      <c r="AC2002" s="231"/>
      <c r="AD2002" s="231"/>
      <c r="AE2002" s="231"/>
      <c r="AF2002" s="231"/>
      <c r="AG2002" s="231"/>
      <c r="AH2002" s="231"/>
      <c r="AI2002" s="231"/>
      <c r="AJ2002" s="231"/>
      <c r="AK2002" s="231"/>
      <c r="AL2002" s="231"/>
      <c r="AM2002" s="231"/>
      <c r="AN2002" s="231"/>
      <c r="AO2002" s="197"/>
      <c r="AP2002" s="231"/>
      <c r="AQ2002" s="231"/>
      <c r="AR2002" s="231"/>
      <c r="AS2002" s="231"/>
      <c r="AT2002" s="231"/>
      <c r="AU2002" s="231"/>
      <c r="AV2002" s="231"/>
      <c r="AW2002" s="231"/>
      <c r="AX2002" s="231"/>
      <c r="AY2002" s="231"/>
      <c r="AZ2002" s="231"/>
      <c r="BA2002" s="198"/>
      <c r="BB2002" s="306"/>
      <c r="BC2002" s="306"/>
      <c r="BD2002" s="200" t="s">
        <v>560</v>
      </c>
      <c r="BE2002" s="201" t="s">
        <v>857</v>
      </c>
      <c r="BF2002" s="225">
        <v>2017</v>
      </c>
      <c r="BG2002" s="19" t="s">
        <v>285</v>
      </c>
      <c r="BH2002" s="209"/>
      <c r="BI2002" s="17"/>
      <c r="BJ2002" s="184"/>
      <c r="BK2002" s="20"/>
      <c r="BL2002" s="20"/>
      <c r="BM2002" s="20"/>
      <c r="BN2002" s="20"/>
      <c r="BO2002" s="20"/>
      <c r="BP2002" s="20"/>
      <c r="BQ2002" s="20"/>
      <c r="BR2002" s="20"/>
      <c r="BS2002" s="20"/>
      <c r="BT2002" s="20"/>
      <c r="BU2002" s="20"/>
      <c r="BV2002" s="20"/>
    </row>
    <row r="2003" spans="1:74" s="716" customFormat="1" x14ac:dyDescent="0.2">
      <c r="A2003" s="194" t="s">
        <v>858</v>
      </c>
      <c r="B2003" s="255" t="s">
        <v>1146</v>
      </c>
      <c r="C2003" s="255"/>
      <c r="D2003" s="196">
        <v>0.16</v>
      </c>
      <c r="E2003" s="198"/>
      <c r="F2003" s="198"/>
      <c r="G2003" s="231"/>
      <c r="H2003" s="198"/>
      <c r="I2003" s="231"/>
      <c r="J2003" s="231"/>
      <c r="L2003" s="198"/>
      <c r="M2003" s="231">
        <v>0.16</v>
      </c>
      <c r="Q2003" s="197"/>
      <c r="R2003" s="197"/>
      <c r="S2003" s="197"/>
      <c r="T2003" s="197"/>
      <c r="U2003" s="197"/>
      <c r="V2003" s="231"/>
      <c r="W2003" s="231"/>
      <c r="X2003" s="231"/>
      <c r="Y2003" s="231"/>
      <c r="Z2003" s="231"/>
      <c r="AB2003" s="231"/>
      <c r="AC2003" s="231"/>
      <c r="AD2003" s="231"/>
      <c r="AE2003" s="231"/>
      <c r="AF2003" s="231"/>
      <c r="AG2003" s="231"/>
      <c r="AH2003" s="231"/>
      <c r="AI2003" s="231"/>
      <c r="AJ2003" s="231"/>
      <c r="AK2003" s="231"/>
      <c r="AL2003" s="231"/>
      <c r="AM2003" s="231"/>
      <c r="AN2003" s="231"/>
      <c r="AO2003" s="197"/>
      <c r="AP2003" s="231"/>
      <c r="AQ2003" s="231"/>
      <c r="AR2003" s="231"/>
      <c r="AS2003" s="231"/>
      <c r="AT2003" s="231"/>
      <c r="AU2003" s="231"/>
      <c r="AV2003" s="231"/>
      <c r="AW2003" s="231"/>
      <c r="AX2003" s="231"/>
      <c r="AY2003" s="231"/>
      <c r="AZ2003" s="231"/>
      <c r="BA2003" s="198"/>
      <c r="BB2003" s="306"/>
      <c r="BC2003" s="306"/>
      <c r="BD2003" s="200" t="s">
        <v>2005</v>
      </c>
      <c r="BE2003" s="201" t="s">
        <v>859</v>
      </c>
      <c r="BF2003" s="202">
        <v>2017</v>
      </c>
      <c r="BG2003" s="19" t="s">
        <v>285</v>
      </c>
      <c r="BH2003" s="209" t="s">
        <v>860</v>
      </c>
      <c r="BI2003" s="17"/>
      <c r="BJ2003" s="184"/>
      <c r="BK2003" s="20"/>
      <c r="BL2003" s="20"/>
      <c r="BM2003" s="20"/>
      <c r="BN2003" s="20"/>
      <c r="BO2003" s="20"/>
      <c r="BP2003" s="20"/>
      <c r="BQ2003" s="20"/>
      <c r="BR2003" s="20"/>
      <c r="BS2003" s="20"/>
      <c r="BT2003" s="20"/>
      <c r="BU2003" s="20"/>
      <c r="BV2003" s="20"/>
    </row>
    <row r="2004" spans="1:74" s="731" customFormat="1" ht="48" x14ac:dyDescent="0.2">
      <c r="A2004" s="314" t="s">
        <v>310</v>
      </c>
      <c r="B2004" s="315" t="s">
        <v>311</v>
      </c>
      <c r="C2004" s="316"/>
      <c r="D2004" s="317">
        <v>501.49</v>
      </c>
      <c r="E2004" s="317">
        <v>0.7</v>
      </c>
      <c r="F2004" s="317">
        <v>0</v>
      </c>
      <c r="G2004" s="317">
        <v>0</v>
      </c>
      <c r="H2004" s="317">
        <v>8.5</v>
      </c>
      <c r="I2004" s="317">
        <v>20</v>
      </c>
      <c r="J2004" s="317">
        <v>50</v>
      </c>
      <c r="K2004" s="317">
        <v>0</v>
      </c>
      <c r="L2004" s="317">
        <v>402.78999999999996</v>
      </c>
      <c r="M2004" s="317">
        <v>0</v>
      </c>
      <c r="N2004" s="317">
        <v>0</v>
      </c>
      <c r="O2004" s="317">
        <v>0</v>
      </c>
      <c r="P2004" s="317">
        <v>0</v>
      </c>
      <c r="Q2004" s="317">
        <v>0</v>
      </c>
      <c r="R2004" s="317">
        <v>0</v>
      </c>
      <c r="S2004" s="317">
        <v>0</v>
      </c>
      <c r="T2004" s="317">
        <v>0</v>
      </c>
      <c r="U2004" s="317">
        <v>0</v>
      </c>
      <c r="V2004" s="317">
        <v>0</v>
      </c>
      <c r="W2004" s="317">
        <v>0</v>
      </c>
      <c r="X2004" s="317"/>
      <c r="Y2004" s="317">
        <v>1</v>
      </c>
      <c r="Z2004" s="317">
        <v>0</v>
      </c>
      <c r="AA2004" s="317">
        <v>0</v>
      </c>
      <c r="AB2004" s="317">
        <v>0</v>
      </c>
      <c r="AC2004" s="317">
        <v>0</v>
      </c>
      <c r="AD2004" s="317">
        <v>0</v>
      </c>
      <c r="AE2004" s="317">
        <v>0</v>
      </c>
      <c r="AF2004" s="317">
        <v>0</v>
      </c>
      <c r="AG2004" s="317">
        <v>0</v>
      </c>
      <c r="AI2004" s="317">
        <v>0</v>
      </c>
      <c r="AJ2004" s="317">
        <v>0</v>
      </c>
      <c r="AK2004" s="317">
        <v>0</v>
      </c>
      <c r="AL2004" s="317">
        <v>0</v>
      </c>
      <c r="AM2004" s="317">
        <v>0.5</v>
      </c>
      <c r="AN2004" s="317">
        <v>0</v>
      </c>
      <c r="AO2004" s="317">
        <v>0</v>
      </c>
      <c r="AP2004" s="317">
        <v>0</v>
      </c>
      <c r="AQ2004" s="317">
        <v>0</v>
      </c>
      <c r="AR2004" s="317">
        <v>0</v>
      </c>
      <c r="AS2004" s="317">
        <v>0</v>
      </c>
      <c r="AT2004" s="317">
        <v>0</v>
      </c>
      <c r="AU2004" s="317">
        <v>0</v>
      </c>
      <c r="AV2004" s="317">
        <v>0</v>
      </c>
      <c r="AW2004" s="317">
        <v>0</v>
      </c>
      <c r="AX2004" s="317">
        <v>0</v>
      </c>
      <c r="AY2004" s="317">
        <v>0</v>
      </c>
      <c r="AZ2004" s="317">
        <v>0</v>
      </c>
      <c r="BA2004" s="317">
        <v>18</v>
      </c>
      <c r="BB2004" s="317">
        <v>0</v>
      </c>
      <c r="BC2004" s="318"/>
      <c r="BD2004" s="315"/>
      <c r="BE2004" s="318"/>
      <c r="BF2004" s="319"/>
    </row>
    <row r="2005" spans="1:74" s="730" customFormat="1" x14ac:dyDescent="0.2">
      <c r="A2005" s="320" t="s">
        <v>1163</v>
      </c>
      <c r="B2005" s="321" t="s">
        <v>1145</v>
      </c>
      <c r="C2005" s="322"/>
      <c r="D2005" s="323">
        <v>185.75</v>
      </c>
      <c r="E2005" s="323">
        <v>0</v>
      </c>
      <c r="F2005" s="323">
        <v>0</v>
      </c>
      <c r="G2005" s="323">
        <v>0</v>
      </c>
      <c r="H2005" s="323">
        <v>0</v>
      </c>
      <c r="I2005" s="323">
        <v>0</v>
      </c>
      <c r="J2005" s="323">
        <v>20</v>
      </c>
      <c r="K2005" s="323">
        <v>0</v>
      </c>
      <c r="L2005" s="323">
        <v>165.75</v>
      </c>
      <c r="M2005" s="323">
        <v>0</v>
      </c>
      <c r="N2005" s="323">
        <v>0</v>
      </c>
      <c r="O2005" s="323">
        <v>0</v>
      </c>
      <c r="P2005" s="323">
        <v>0</v>
      </c>
      <c r="Q2005" s="323">
        <v>0</v>
      </c>
      <c r="R2005" s="323">
        <v>0</v>
      </c>
      <c r="S2005" s="323">
        <v>0</v>
      </c>
      <c r="T2005" s="323">
        <v>0</v>
      </c>
      <c r="U2005" s="323">
        <v>0</v>
      </c>
      <c r="V2005" s="323">
        <v>0</v>
      </c>
      <c r="W2005" s="323">
        <v>0</v>
      </c>
      <c r="X2005" s="323"/>
      <c r="Y2005" s="323">
        <v>0</v>
      </c>
      <c r="Z2005" s="323">
        <v>0</v>
      </c>
      <c r="AA2005" s="323">
        <v>0</v>
      </c>
      <c r="AB2005" s="323">
        <v>0</v>
      </c>
      <c r="AC2005" s="323">
        <v>0</v>
      </c>
      <c r="AD2005" s="323">
        <v>0</v>
      </c>
      <c r="AE2005" s="323">
        <v>0</v>
      </c>
      <c r="AF2005" s="323">
        <v>0</v>
      </c>
      <c r="AG2005" s="323">
        <v>0</v>
      </c>
      <c r="AI2005" s="323">
        <v>0</v>
      </c>
      <c r="AJ2005" s="323">
        <v>0</v>
      </c>
      <c r="AK2005" s="323">
        <v>0</v>
      </c>
      <c r="AL2005" s="323">
        <v>0</v>
      </c>
      <c r="AM2005" s="323">
        <v>0</v>
      </c>
      <c r="AN2005" s="323">
        <v>0</v>
      </c>
      <c r="AO2005" s="323">
        <v>0</v>
      </c>
      <c r="AP2005" s="323">
        <v>0</v>
      </c>
      <c r="AQ2005" s="323">
        <v>0</v>
      </c>
      <c r="AR2005" s="323">
        <v>0</v>
      </c>
      <c r="AS2005" s="323">
        <v>0</v>
      </c>
      <c r="AT2005" s="323">
        <v>0</v>
      </c>
      <c r="AU2005" s="323">
        <v>0</v>
      </c>
      <c r="AV2005" s="323">
        <v>0</v>
      </c>
      <c r="AW2005" s="323">
        <v>0</v>
      </c>
      <c r="AX2005" s="323">
        <v>0</v>
      </c>
      <c r="AY2005" s="323">
        <v>0</v>
      </c>
      <c r="AZ2005" s="323">
        <v>0</v>
      </c>
      <c r="BA2005" s="323">
        <v>0</v>
      </c>
      <c r="BB2005" s="323">
        <v>0</v>
      </c>
      <c r="BC2005" s="323">
        <v>0</v>
      </c>
      <c r="BD2005" s="321"/>
      <c r="BE2005" s="324"/>
      <c r="BF2005" s="325"/>
      <c r="BG2005" s="729"/>
      <c r="BH2005" s="729"/>
      <c r="BI2005" s="729"/>
    </row>
    <row r="2006" spans="1:74" s="379" customFormat="1" ht="64" x14ac:dyDescent="0.2">
      <c r="A2006" s="326"/>
      <c r="B2006" s="327" t="s">
        <v>312</v>
      </c>
      <c r="C2006" s="328" t="s">
        <v>1199</v>
      </c>
      <c r="D2006" s="329">
        <v>10</v>
      </c>
      <c r="E2006" s="329"/>
      <c r="F2006" s="329"/>
      <c r="G2006" s="329"/>
      <c r="H2006" s="329"/>
      <c r="I2006" s="329"/>
      <c r="J2006" s="329"/>
      <c r="K2006" s="329"/>
      <c r="L2006" s="329">
        <v>10</v>
      </c>
      <c r="M2006" s="329"/>
      <c r="N2006" s="329"/>
      <c r="O2006" s="329"/>
      <c r="P2006" s="329"/>
      <c r="Q2006" s="329"/>
      <c r="R2006" s="329"/>
      <c r="S2006" s="329"/>
      <c r="T2006" s="329"/>
      <c r="U2006" s="329"/>
      <c r="V2006" s="329"/>
      <c r="W2006" s="329"/>
      <c r="X2006" s="329"/>
      <c r="Y2006" s="329"/>
      <c r="Z2006" s="329"/>
      <c r="AA2006" s="329"/>
      <c r="AB2006" s="329"/>
      <c r="AC2006" s="329"/>
      <c r="AD2006" s="329"/>
      <c r="AE2006" s="329"/>
      <c r="AF2006" s="329"/>
      <c r="AG2006" s="329"/>
      <c r="AI2006" s="329"/>
      <c r="AJ2006" s="329"/>
      <c r="AK2006" s="329"/>
      <c r="AL2006" s="329"/>
      <c r="AM2006" s="329"/>
      <c r="AN2006" s="329"/>
      <c r="AO2006" s="329"/>
      <c r="AP2006" s="329"/>
      <c r="AQ2006" s="329"/>
      <c r="AR2006" s="329"/>
      <c r="AS2006" s="329"/>
      <c r="AT2006" s="329"/>
      <c r="AU2006" s="329"/>
      <c r="AV2006" s="329"/>
      <c r="AW2006" s="329"/>
      <c r="AX2006" s="329"/>
      <c r="AY2006" s="329"/>
      <c r="AZ2006" s="329"/>
      <c r="BA2006" s="329"/>
      <c r="BB2006" s="329"/>
      <c r="BC2006" s="329"/>
      <c r="BD2006" s="327" t="s">
        <v>313</v>
      </c>
      <c r="BE2006" s="330">
        <v>2017</v>
      </c>
      <c r="BF2006" s="331" t="s">
        <v>314</v>
      </c>
      <c r="BG2006" s="336"/>
      <c r="BH2006" s="336"/>
      <c r="BI2006" s="336"/>
    </row>
    <row r="2007" spans="1:74" s="379" customFormat="1" x14ac:dyDescent="0.2">
      <c r="A2007" s="326"/>
      <c r="B2007" s="327" t="s">
        <v>315</v>
      </c>
      <c r="C2007" s="328"/>
      <c r="D2007" s="329">
        <v>120</v>
      </c>
      <c r="E2007" s="329"/>
      <c r="F2007" s="329"/>
      <c r="G2007" s="329"/>
      <c r="H2007" s="329"/>
      <c r="I2007" s="329"/>
      <c r="J2007" s="329"/>
      <c r="K2007" s="329"/>
      <c r="L2007" s="329">
        <v>120</v>
      </c>
      <c r="M2007" s="329"/>
      <c r="N2007" s="329"/>
      <c r="O2007" s="329"/>
      <c r="P2007" s="329"/>
      <c r="Q2007" s="329"/>
      <c r="R2007" s="329"/>
      <c r="S2007" s="329"/>
      <c r="T2007" s="329"/>
      <c r="U2007" s="329"/>
      <c r="V2007" s="329"/>
      <c r="W2007" s="329"/>
      <c r="X2007" s="329"/>
      <c r="Y2007" s="329"/>
      <c r="Z2007" s="329"/>
      <c r="AA2007" s="329"/>
      <c r="AB2007" s="329"/>
      <c r="AC2007" s="329"/>
      <c r="AD2007" s="329"/>
      <c r="AE2007" s="329"/>
      <c r="AF2007" s="329"/>
      <c r="AG2007" s="329"/>
      <c r="AI2007" s="329"/>
      <c r="AJ2007" s="329"/>
      <c r="AK2007" s="329"/>
      <c r="AL2007" s="329"/>
      <c r="AM2007" s="329"/>
      <c r="AN2007" s="329"/>
      <c r="AO2007" s="329"/>
      <c r="AP2007" s="329"/>
      <c r="AQ2007" s="329"/>
      <c r="AR2007" s="329"/>
      <c r="AS2007" s="329"/>
      <c r="AT2007" s="329"/>
      <c r="AU2007" s="329"/>
      <c r="AV2007" s="329"/>
      <c r="AW2007" s="329"/>
      <c r="AX2007" s="329"/>
      <c r="AY2007" s="329"/>
      <c r="AZ2007" s="329"/>
      <c r="BA2007" s="329"/>
      <c r="BB2007" s="329"/>
      <c r="BC2007" s="329"/>
      <c r="BD2007" s="327" t="s">
        <v>316</v>
      </c>
      <c r="BE2007" s="330"/>
      <c r="BF2007" s="331"/>
      <c r="BG2007" s="336"/>
      <c r="BH2007" s="336"/>
      <c r="BI2007" s="336"/>
    </row>
    <row r="2008" spans="1:74" s="352" customFormat="1" ht="48" x14ac:dyDescent="0.2">
      <c r="A2008" s="326"/>
      <c r="B2008" s="327" t="s">
        <v>317</v>
      </c>
      <c r="C2008" s="328" t="s">
        <v>1199</v>
      </c>
      <c r="D2008" s="329">
        <v>10</v>
      </c>
      <c r="E2008" s="329"/>
      <c r="F2008" s="329"/>
      <c r="G2008" s="329"/>
      <c r="H2008" s="329"/>
      <c r="I2008" s="329"/>
      <c r="J2008" s="329"/>
      <c r="K2008" s="329"/>
      <c r="L2008" s="329">
        <v>10</v>
      </c>
      <c r="M2008" s="329"/>
      <c r="N2008" s="329"/>
      <c r="O2008" s="329"/>
      <c r="P2008" s="329"/>
      <c r="Q2008" s="329"/>
      <c r="R2008" s="329"/>
      <c r="S2008" s="329"/>
      <c r="T2008" s="329"/>
      <c r="U2008" s="329"/>
      <c r="V2008" s="329"/>
      <c r="W2008" s="329"/>
      <c r="X2008" s="329"/>
      <c r="Y2008" s="329"/>
      <c r="Z2008" s="329"/>
      <c r="AA2008" s="329"/>
      <c r="AB2008" s="329"/>
      <c r="AC2008" s="329"/>
      <c r="AD2008" s="329"/>
      <c r="AE2008" s="329"/>
      <c r="AF2008" s="329"/>
      <c r="AG2008" s="329"/>
      <c r="AI2008" s="329"/>
      <c r="AJ2008" s="329"/>
      <c r="AK2008" s="329"/>
      <c r="AL2008" s="329"/>
      <c r="AM2008" s="329"/>
      <c r="AN2008" s="329"/>
      <c r="AO2008" s="329"/>
      <c r="AP2008" s="329"/>
      <c r="AQ2008" s="329"/>
      <c r="AR2008" s="329"/>
      <c r="AS2008" s="329"/>
      <c r="AT2008" s="329"/>
      <c r="AU2008" s="329"/>
      <c r="AV2008" s="329"/>
      <c r="AW2008" s="329"/>
      <c r="AX2008" s="329"/>
      <c r="AY2008" s="329"/>
      <c r="AZ2008" s="329"/>
      <c r="BA2008" s="329"/>
      <c r="BB2008" s="329"/>
      <c r="BC2008" s="329"/>
      <c r="BD2008" s="327" t="s">
        <v>318</v>
      </c>
      <c r="BE2008" s="330" t="s">
        <v>319</v>
      </c>
      <c r="BF2008" s="332"/>
      <c r="BG2008" s="333"/>
      <c r="BH2008" s="332"/>
      <c r="BI2008" s="332"/>
    </row>
    <row r="2009" spans="1:74" s="731" customFormat="1" ht="32" x14ac:dyDescent="0.2">
      <c r="A2009" s="326"/>
      <c r="B2009" s="327" t="s">
        <v>320</v>
      </c>
      <c r="C2009" s="328" t="s">
        <v>1199</v>
      </c>
      <c r="D2009" s="329">
        <v>2</v>
      </c>
      <c r="E2009" s="329"/>
      <c r="F2009" s="329"/>
      <c r="G2009" s="329"/>
      <c r="H2009" s="329"/>
      <c r="I2009" s="329"/>
      <c r="J2009" s="329"/>
      <c r="K2009" s="329"/>
      <c r="L2009" s="329">
        <v>2</v>
      </c>
      <c r="M2009" s="329"/>
      <c r="N2009" s="329"/>
      <c r="O2009" s="329"/>
      <c r="P2009" s="329"/>
      <c r="Q2009" s="329"/>
      <c r="R2009" s="329"/>
      <c r="S2009" s="329"/>
      <c r="T2009" s="329"/>
      <c r="U2009" s="329"/>
      <c r="V2009" s="329"/>
      <c r="W2009" s="329"/>
      <c r="X2009" s="329"/>
      <c r="Y2009" s="329"/>
      <c r="Z2009" s="329"/>
      <c r="AA2009" s="329"/>
      <c r="AB2009" s="329"/>
      <c r="AC2009" s="329"/>
      <c r="AD2009" s="329"/>
      <c r="AE2009" s="329"/>
      <c r="AF2009" s="329"/>
      <c r="AG2009" s="329"/>
      <c r="AI2009" s="329"/>
      <c r="AJ2009" s="329"/>
      <c r="AK2009" s="329"/>
      <c r="AL2009" s="329"/>
      <c r="AM2009" s="329"/>
      <c r="AN2009" s="329"/>
      <c r="AO2009" s="329"/>
      <c r="AP2009" s="329"/>
      <c r="AQ2009" s="329"/>
      <c r="AR2009" s="329"/>
      <c r="AS2009" s="329"/>
      <c r="AT2009" s="329"/>
      <c r="AU2009" s="329"/>
      <c r="AV2009" s="329"/>
      <c r="AW2009" s="329"/>
      <c r="AX2009" s="329"/>
      <c r="AY2009" s="329"/>
      <c r="AZ2009" s="329"/>
      <c r="BA2009" s="329"/>
      <c r="BB2009" s="329"/>
      <c r="BC2009" s="329"/>
      <c r="BD2009" s="327" t="s">
        <v>318</v>
      </c>
      <c r="BE2009" s="330" t="s">
        <v>319</v>
      </c>
      <c r="BF2009" s="334"/>
      <c r="BG2009" s="335"/>
      <c r="BH2009" s="335"/>
      <c r="BI2009" s="335"/>
    </row>
    <row r="2010" spans="1:74" s="379" customFormat="1" x14ac:dyDescent="0.2">
      <c r="A2010" s="326"/>
      <c r="B2010" s="327" t="s">
        <v>321</v>
      </c>
      <c r="C2010" s="328" t="s">
        <v>1199</v>
      </c>
      <c r="D2010" s="329">
        <v>5</v>
      </c>
      <c r="E2010" s="329"/>
      <c r="F2010" s="329"/>
      <c r="G2010" s="329"/>
      <c r="H2010" s="329"/>
      <c r="I2010" s="329"/>
      <c r="J2010" s="329"/>
      <c r="K2010" s="329"/>
      <c r="L2010" s="329">
        <v>5</v>
      </c>
      <c r="M2010" s="329"/>
      <c r="N2010" s="329"/>
      <c r="O2010" s="329"/>
      <c r="P2010" s="329"/>
      <c r="Q2010" s="329"/>
      <c r="R2010" s="329"/>
      <c r="S2010" s="329"/>
      <c r="T2010" s="329"/>
      <c r="U2010" s="329"/>
      <c r="V2010" s="329"/>
      <c r="W2010" s="329"/>
      <c r="X2010" s="329"/>
      <c r="Y2010" s="329"/>
      <c r="Z2010" s="329"/>
      <c r="AA2010" s="329"/>
      <c r="AB2010" s="329"/>
      <c r="AC2010" s="329"/>
      <c r="AD2010" s="329"/>
      <c r="AE2010" s="329"/>
      <c r="AF2010" s="329"/>
      <c r="AG2010" s="329"/>
      <c r="AI2010" s="329"/>
      <c r="AJ2010" s="329"/>
      <c r="AK2010" s="329"/>
      <c r="AL2010" s="329"/>
      <c r="AM2010" s="329"/>
      <c r="AN2010" s="329"/>
      <c r="AO2010" s="329"/>
      <c r="AP2010" s="329"/>
      <c r="AQ2010" s="329"/>
      <c r="AR2010" s="329"/>
      <c r="AS2010" s="329"/>
      <c r="AT2010" s="329"/>
      <c r="AU2010" s="329"/>
      <c r="AV2010" s="329"/>
      <c r="AW2010" s="329"/>
      <c r="AX2010" s="329"/>
      <c r="AY2010" s="329"/>
      <c r="AZ2010" s="329"/>
      <c r="BA2010" s="329"/>
      <c r="BB2010" s="329"/>
      <c r="BC2010" s="329"/>
      <c r="BD2010" s="327" t="s">
        <v>318</v>
      </c>
      <c r="BE2010" s="330" t="s">
        <v>319</v>
      </c>
      <c r="BF2010" s="332"/>
      <c r="BG2010" s="336"/>
      <c r="BH2010" s="336"/>
      <c r="BI2010" s="336"/>
    </row>
    <row r="2011" spans="1:74" s="337" customFormat="1" ht="48" x14ac:dyDescent="0.2">
      <c r="A2011" s="326"/>
      <c r="B2011" s="327" t="s">
        <v>322</v>
      </c>
      <c r="C2011" s="328" t="s">
        <v>1199</v>
      </c>
      <c r="D2011" s="329">
        <v>20</v>
      </c>
      <c r="E2011" s="329"/>
      <c r="F2011" s="329"/>
      <c r="G2011" s="329"/>
      <c r="H2011" s="329"/>
      <c r="I2011" s="329"/>
      <c r="J2011" s="329">
        <v>20</v>
      </c>
      <c r="K2011" s="329"/>
      <c r="L2011" s="329"/>
      <c r="M2011" s="329"/>
      <c r="N2011" s="329"/>
      <c r="O2011" s="329"/>
      <c r="P2011" s="329"/>
      <c r="Q2011" s="329"/>
      <c r="R2011" s="329"/>
      <c r="S2011" s="329"/>
      <c r="T2011" s="329"/>
      <c r="U2011" s="329"/>
      <c r="V2011" s="329"/>
      <c r="W2011" s="329"/>
      <c r="X2011" s="329"/>
      <c r="Y2011" s="329"/>
      <c r="Z2011" s="329"/>
      <c r="AA2011" s="329"/>
      <c r="AB2011" s="329"/>
      <c r="AC2011" s="329"/>
      <c r="AD2011" s="329"/>
      <c r="AE2011" s="329"/>
      <c r="AF2011" s="329"/>
      <c r="AG2011" s="329"/>
      <c r="AI2011" s="329"/>
      <c r="AJ2011" s="329"/>
      <c r="AK2011" s="329"/>
      <c r="AL2011" s="329"/>
      <c r="AM2011" s="329"/>
      <c r="AN2011" s="329"/>
      <c r="AO2011" s="329"/>
      <c r="AP2011" s="329"/>
      <c r="AQ2011" s="329"/>
      <c r="AR2011" s="329"/>
      <c r="AS2011" s="329"/>
      <c r="AT2011" s="329"/>
      <c r="AU2011" s="329"/>
      <c r="AV2011" s="329"/>
      <c r="AW2011" s="329"/>
      <c r="AX2011" s="329"/>
      <c r="AY2011" s="329"/>
      <c r="AZ2011" s="329"/>
      <c r="BA2011" s="329"/>
      <c r="BB2011" s="329"/>
      <c r="BC2011" s="329"/>
      <c r="BD2011" s="327" t="s">
        <v>323</v>
      </c>
      <c r="BE2011" s="330"/>
      <c r="BF2011" s="331" t="s">
        <v>324</v>
      </c>
    </row>
    <row r="2012" spans="1:74" s="366" customFormat="1" ht="48" x14ac:dyDescent="0.2">
      <c r="A2012" s="326"/>
      <c r="B2012" s="327" t="s">
        <v>325</v>
      </c>
      <c r="C2012" s="328" t="s">
        <v>1199</v>
      </c>
      <c r="D2012" s="329">
        <v>18.75</v>
      </c>
      <c r="E2012" s="329"/>
      <c r="F2012" s="329"/>
      <c r="G2012" s="329"/>
      <c r="H2012" s="329"/>
      <c r="I2012" s="329"/>
      <c r="J2012" s="329"/>
      <c r="K2012" s="329"/>
      <c r="L2012" s="329">
        <v>18.75</v>
      </c>
      <c r="M2012" s="329"/>
      <c r="N2012" s="329"/>
      <c r="O2012" s="329"/>
      <c r="P2012" s="329"/>
      <c r="Q2012" s="329"/>
      <c r="R2012" s="329"/>
      <c r="S2012" s="329"/>
      <c r="T2012" s="329"/>
      <c r="U2012" s="329"/>
      <c r="V2012" s="329"/>
      <c r="W2012" s="329"/>
      <c r="X2012" s="329"/>
      <c r="Y2012" s="329"/>
      <c r="Z2012" s="329"/>
      <c r="AA2012" s="329"/>
      <c r="AB2012" s="329"/>
      <c r="AC2012" s="329"/>
      <c r="AD2012" s="329"/>
      <c r="AE2012" s="329"/>
      <c r="AF2012" s="329"/>
      <c r="AG2012" s="329"/>
      <c r="AI2012" s="329"/>
      <c r="AJ2012" s="329"/>
      <c r="AK2012" s="329"/>
      <c r="AL2012" s="329"/>
      <c r="AM2012" s="329"/>
      <c r="AN2012" s="329"/>
      <c r="AO2012" s="329"/>
      <c r="AP2012" s="329"/>
      <c r="AQ2012" s="329"/>
      <c r="AR2012" s="329"/>
      <c r="AS2012" s="329"/>
      <c r="AT2012" s="329"/>
      <c r="AU2012" s="329"/>
      <c r="AV2012" s="329"/>
      <c r="AW2012" s="329"/>
      <c r="AX2012" s="329"/>
      <c r="AY2012" s="329"/>
      <c r="AZ2012" s="329"/>
      <c r="BA2012" s="329"/>
      <c r="BB2012" s="329"/>
      <c r="BC2012" s="329"/>
      <c r="BD2012" s="327" t="s">
        <v>326</v>
      </c>
      <c r="BE2012" s="330">
        <v>2017</v>
      </c>
      <c r="BF2012" s="327" t="s">
        <v>327</v>
      </c>
    </row>
    <row r="2013" spans="1:74" s="379" customFormat="1" x14ac:dyDescent="0.2">
      <c r="A2013" s="320" t="s">
        <v>1209</v>
      </c>
      <c r="B2013" s="321" t="s">
        <v>1166</v>
      </c>
      <c r="C2013" s="322"/>
      <c r="D2013" s="323">
        <v>0.7</v>
      </c>
      <c r="E2013" s="323">
        <v>0.7</v>
      </c>
      <c r="F2013" s="323">
        <v>0</v>
      </c>
      <c r="G2013" s="323">
        <v>0</v>
      </c>
      <c r="H2013" s="323">
        <v>0</v>
      </c>
      <c r="I2013" s="323">
        <v>0</v>
      </c>
      <c r="J2013" s="323">
        <v>0</v>
      </c>
      <c r="K2013" s="323">
        <v>0</v>
      </c>
      <c r="L2013" s="323">
        <v>0</v>
      </c>
      <c r="M2013" s="323">
        <v>0</v>
      </c>
      <c r="N2013" s="323">
        <v>0</v>
      </c>
      <c r="O2013" s="323">
        <v>0</v>
      </c>
      <c r="P2013" s="323">
        <v>0</v>
      </c>
      <c r="Q2013" s="323">
        <v>0</v>
      </c>
      <c r="R2013" s="323">
        <v>0</v>
      </c>
      <c r="S2013" s="323">
        <v>0</v>
      </c>
      <c r="T2013" s="323">
        <v>0</v>
      </c>
      <c r="U2013" s="323">
        <v>0</v>
      </c>
      <c r="V2013" s="323">
        <v>0</v>
      </c>
      <c r="W2013" s="323">
        <v>0</v>
      </c>
      <c r="X2013" s="323"/>
      <c r="Y2013" s="323">
        <v>0</v>
      </c>
      <c r="Z2013" s="323">
        <v>0</v>
      </c>
      <c r="AA2013" s="323">
        <v>0</v>
      </c>
      <c r="AB2013" s="323">
        <v>0</v>
      </c>
      <c r="AC2013" s="323">
        <v>0</v>
      </c>
      <c r="AD2013" s="323">
        <v>0</v>
      </c>
      <c r="AE2013" s="323">
        <v>0</v>
      </c>
      <c r="AF2013" s="323">
        <v>0</v>
      </c>
      <c r="AG2013" s="323">
        <v>0</v>
      </c>
      <c r="AI2013" s="323">
        <v>0</v>
      </c>
      <c r="AJ2013" s="323">
        <v>0</v>
      </c>
      <c r="AK2013" s="323">
        <v>0</v>
      </c>
      <c r="AL2013" s="323">
        <v>0</v>
      </c>
      <c r="AM2013" s="323">
        <v>0</v>
      </c>
      <c r="AN2013" s="323">
        <v>0</v>
      </c>
      <c r="AO2013" s="323">
        <v>0</v>
      </c>
      <c r="AP2013" s="323">
        <v>0</v>
      </c>
      <c r="AQ2013" s="323">
        <v>0</v>
      </c>
      <c r="AR2013" s="323">
        <v>0</v>
      </c>
      <c r="AS2013" s="323">
        <v>0</v>
      </c>
      <c r="AT2013" s="323">
        <v>0</v>
      </c>
      <c r="AU2013" s="323">
        <v>0</v>
      </c>
      <c r="AV2013" s="323">
        <v>0</v>
      </c>
      <c r="AW2013" s="323">
        <v>0</v>
      </c>
      <c r="AX2013" s="323">
        <v>0</v>
      </c>
      <c r="AY2013" s="323">
        <v>0</v>
      </c>
      <c r="AZ2013" s="323">
        <v>0</v>
      </c>
      <c r="BA2013" s="323">
        <v>0</v>
      </c>
      <c r="BB2013" s="323">
        <v>0</v>
      </c>
      <c r="BC2013" s="323">
        <v>0</v>
      </c>
      <c r="BD2013" s="321"/>
      <c r="BE2013" s="324"/>
      <c r="BF2013" s="331"/>
    </row>
    <row r="2014" spans="1:74" s="379" customFormat="1" ht="112" x14ac:dyDescent="0.2">
      <c r="A2014" s="326"/>
      <c r="B2014" s="327" t="s">
        <v>328</v>
      </c>
      <c r="C2014" s="328" t="s">
        <v>1167</v>
      </c>
      <c r="D2014" s="329">
        <v>0.7</v>
      </c>
      <c r="E2014" s="329">
        <v>0.7</v>
      </c>
      <c r="F2014" s="329"/>
      <c r="G2014" s="329"/>
      <c r="H2014" s="329"/>
      <c r="I2014" s="329"/>
      <c r="J2014" s="329"/>
      <c r="K2014" s="329"/>
      <c r="L2014" s="329"/>
      <c r="M2014" s="329"/>
      <c r="N2014" s="329"/>
      <c r="O2014" s="329"/>
      <c r="P2014" s="329"/>
      <c r="Q2014" s="329"/>
      <c r="R2014" s="329"/>
      <c r="S2014" s="329"/>
      <c r="T2014" s="329"/>
      <c r="U2014" s="329"/>
      <c r="V2014" s="329"/>
      <c r="W2014" s="329"/>
      <c r="X2014" s="329"/>
      <c r="Y2014" s="329"/>
      <c r="Z2014" s="329"/>
      <c r="AA2014" s="329"/>
      <c r="AB2014" s="329"/>
      <c r="AC2014" s="329"/>
      <c r="AD2014" s="329"/>
      <c r="AE2014" s="329"/>
      <c r="AF2014" s="329"/>
      <c r="AG2014" s="329"/>
      <c r="AI2014" s="329"/>
      <c r="AJ2014" s="329"/>
      <c r="AK2014" s="329"/>
      <c r="AL2014" s="329"/>
      <c r="AM2014" s="329"/>
      <c r="AN2014" s="329"/>
      <c r="AO2014" s="329"/>
      <c r="AP2014" s="329"/>
      <c r="AQ2014" s="329"/>
      <c r="AR2014" s="329"/>
      <c r="AS2014" s="329"/>
      <c r="AT2014" s="329"/>
      <c r="AU2014" s="329"/>
      <c r="AV2014" s="329"/>
      <c r="AW2014" s="329"/>
      <c r="AX2014" s="329"/>
      <c r="AY2014" s="329"/>
      <c r="AZ2014" s="329"/>
      <c r="BA2014" s="329"/>
      <c r="BB2014" s="329"/>
      <c r="BC2014" s="329"/>
      <c r="BD2014" s="327" t="s">
        <v>329</v>
      </c>
      <c r="BE2014" s="330">
        <v>2017</v>
      </c>
      <c r="BF2014" s="331" t="s">
        <v>330</v>
      </c>
    </row>
    <row r="2015" spans="1:74" s="379" customFormat="1" x14ac:dyDescent="0.2">
      <c r="A2015" s="338" t="s">
        <v>331</v>
      </c>
      <c r="B2015" s="339" t="s">
        <v>1150</v>
      </c>
      <c r="C2015" s="340"/>
      <c r="D2015" s="341">
        <v>125</v>
      </c>
      <c r="E2015" s="341">
        <v>0</v>
      </c>
      <c r="F2015" s="341">
        <v>0</v>
      </c>
      <c r="G2015" s="341">
        <v>0</v>
      </c>
      <c r="H2015" s="341">
        <v>8.5</v>
      </c>
      <c r="I2015" s="341">
        <v>20</v>
      </c>
      <c r="J2015" s="341">
        <v>30</v>
      </c>
      <c r="K2015" s="341">
        <v>0</v>
      </c>
      <c r="L2015" s="341">
        <v>50</v>
      </c>
      <c r="M2015" s="341">
        <v>0</v>
      </c>
      <c r="N2015" s="341">
        <v>0</v>
      </c>
      <c r="O2015" s="341">
        <v>0</v>
      </c>
      <c r="P2015" s="341">
        <v>0</v>
      </c>
      <c r="Q2015" s="341">
        <v>0</v>
      </c>
      <c r="R2015" s="341">
        <v>0</v>
      </c>
      <c r="S2015" s="341">
        <v>0</v>
      </c>
      <c r="T2015" s="341">
        <v>0</v>
      </c>
      <c r="U2015" s="341">
        <v>0</v>
      </c>
      <c r="V2015" s="341">
        <v>0</v>
      </c>
      <c r="W2015" s="341">
        <v>0</v>
      </c>
      <c r="X2015" s="341"/>
      <c r="Y2015" s="341">
        <v>1</v>
      </c>
      <c r="Z2015" s="341">
        <v>0</v>
      </c>
      <c r="AA2015" s="341">
        <v>0</v>
      </c>
      <c r="AB2015" s="341">
        <v>0</v>
      </c>
      <c r="AC2015" s="341">
        <v>0</v>
      </c>
      <c r="AD2015" s="341">
        <v>0</v>
      </c>
      <c r="AE2015" s="341">
        <v>0</v>
      </c>
      <c r="AF2015" s="341">
        <v>0</v>
      </c>
      <c r="AG2015" s="341">
        <v>0</v>
      </c>
      <c r="AI2015" s="341">
        <v>0</v>
      </c>
      <c r="AJ2015" s="341">
        <v>0</v>
      </c>
      <c r="AK2015" s="341">
        <v>0</v>
      </c>
      <c r="AL2015" s="341">
        <v>0</v>
      </c>
      <c r="AM2015" s="341">
        <v>0.5</v>
      </c>
      <c r="AN2015" s="341">
        <v>0</v>
      </c>
      <c r="AO2015" s="341">
        <v>0</v>
      </c>
      <c r="AP2015" s="341">
        <v>0</v>
      </c>
      <c r="AQ2015" s="341">
        <v>0</v>
      </c>
      <c r="AR2015" s="341">
        <v>0</v>
      </c>
      <c r="AS2015" s="341">
        <v>0</v>
      </c>
      <c r="AT2015" s="341">
        <v>0</v>
      </c>
      <c r="AU2015" s="341">
        <v>0</v>
      </c>
      <c r="AV2015" s="341">
        <v>0</v>
      </c>
      <c r="AW2015" s="341">
        <v>0</v>
      </c>
      <c r="AX2015" s="341">
        <v>0</v>
      </c>
      <c r="AY2015" s="341">
        <v>0</v>
      </c>
      <c r="AZ2015" s="341">
        <v>0</v>
      </c>
      <c r="BA2015" s="341">
        <v>15</v>
      </c>
      <c r="BB2015" s="341">
        <v>0</v>
      </c>
      <c r="BC2015" s="341">
        <v>0</v>
      </c>
      <c r="BD2015" s="342"/>
      <c r="BE2015" s="343"/>
      <c r="BF2015" s="331"/>
      <c r="BG2015" s="336"/>
      <c r="BH2015" s="336"/>
      <c r="BI2015" s="336"/>
    </row>
    <row r="2016" spans="1:74" s="379" customFormat="1" ht="48" x14ac:dyDescent="0.2">
      <c r="A2016" s="344"/>
      <c r="B2016" s="331" t="s">
        <v>332</v>
      </c>
      <c r="C2016" s="345" t="s">
        <v>1216</v>
      </c>
      <c r="D2016" s="329">
        <v>69</v>
      </c>
      <c r="E2016" s="346"/>
      <c r="F2016" s="346"/>
      <c r="G2016" s="346"/>
      <c r="H2016" s="346">
        <v>3</v>
      </c>
      <c r="I2016" s="346"/>
      <c r="J2016" s="346">
        <v>30</v>
      </c>
      <c r="K2016" s="346"/>
      <c r="L2016" s="346">
        <v>20</v>
      </c>
      <c r="M2016" s="346"/>
      <c r="N2016" s="346"/>
      <c r="O2016" s="346"/>
      <c r="P2016" s="346"/>
      <c r="Q2016" s="346"/>
      <c r="R2016" s="346"/>
      <c r="S2016" s="346"/>
      <c r="T2016" s="346"/>
      <c r="U2016" s="346"/>
      <c r="V2016" s="346"/>
      <c r="W2016" s="346"/>
      <c r="X2016" s="346"/>
      <c r="Y2016" s="346">
        <v>1</v>
      </c>
      <c r="Z2016" s="346"/>
      <c r="AA2016" s="346"/>
      <c r="AB2016" s="346"/>
      <c r="AC2016" s="346"/>
      <c r="AD2016" s="346"/>
      <c r="AE2016" s="346"/>
      <c r="AF2016" s="346"/>
      <c r="AG2016" s="346"/>
      <c r="AI2016" s="346"/>
      <c r="AJ2016" s="346"/>
      <c r="AK2016" s="346"/>
      <c r="AL2016" s="346"/>
      <c r="AM2016" s="346"/>
      <c r="AN2016" s="346"/>
      <c r="AO2016" s="346"/>
      <c r="AP2016" s="346"/>
      <c r="AQ2016" s="346"/>
      <c r="AR2016" s="346"/>
      <c r="AS2016" s="346"/>
      <c r="AT2016" s="346"/>
      <c r="AU2016" s="346"/>
      <c r="AV2016" s="346"/>
      <c r="AW2016" s="346"/>
      <c r="AX2016" s="346"/>
      <c r="AY2016" s="346"/>
      <c r="AZ2016" s="346"/>
      <c r="BA2016" s="346">
        <v>15</v>
      </c>
      <c r="BB2016" s="346"/>
      <c r="BC2016" s="346"/>
      <c r="BD2016" s="347" t="s">
        <v>333</v>
      </c>
      <c r="BE2016" s="348" t="s">
        <v>334</v>
      </c>
      <c r="BF2016" s="331"/>
      <c r="BG2016" s="336"/>
      <c r="BH2016" s="336"/>
      <c r="BI2016" s="336"/>
    </row>
    <row r="2017" spans="1:61" s="379" customFormat="1" x14ac:dyDescent="0.2">
      <c r="A2017" s="344"/>
      <c r="B2017" s="327" t="s">
        <v>335</v>
      </c>
      <c r="C2017" s="345" t="s">
        <v>1216</v>
      </c>
      <c r="D2017" s="329">
        <v>56</v>
      </c>
      <c r="E2017" s="329"/>
      <c r="F2017" s="329"/>
      <c r="G2017" s="329"/>
      <c r="H2017" s="329">
        <v>5.5</v>
      </c>
      <c r="I2017" s="329">
        <v>20</v>
      </c>
      <c r="J2017" s="329"/>
      <c r="K2017" s="329"/>
      <c r="L2017" s="329">
        <v>30</v>
      </c>
      <c r="M2017" s="329"/>
      <c r="N2017" s="329"/>
      <c r="O2017" s="329"/>
      <c r="P2017" s="329"/>
      <c r="Q2017" s="329"/>
      <c r="R2017" s="329"/>
      <c r="S2017" s="329"/>
      <c r="T2017" s="329"/>
      <c r="U2017" s="329"/>
      <c r="V2017" s="329"/>
      <c r="W2017" s="329"/>
      <c r="X2017" s="329"/>
      <c r="Y2017" s="329"/>
      <c r="Z2017" s="329"/>
      <c r="AA2017" s="329"/>
      <c r="AB2017" s="329"/>
      <c r="AC2017" s="329"/>
      <c r="AD2017" s="329"/>
      <c r="AE2017" s="329"/>
      <c r="AF2017" s="329"/>
      <c r="AG2017" s="329"/>
      <c r="AI2017" s="329"/>
      <c r="AJ2017" s="329"/>
      <c r="AK2017" s="329"/>
      <c r="AL2017" s="329"/>
      <c r="AM2017" s="329">
        <v>0.5</v>
      </c>
      <c r="AN2017" s="329"/>
      <c r="AO2017" s="329"/>
      <c r="AP2017" s="329"/>
      <c r="AQ2017" s="329"/>
      <c r="AR2017" s="329"/>
      <c r="AS2017" s="329"/>
      <c r="AT2017" s="329"/>
      <c r="AU2017" s="329"/>
      <c r="AV2017" s="329"/>
      <c r="AW2017" s="329"/>
      <c r="AX2017" s="329"/>
      <c r="AY2017" s="329"/>
      <c r="AZ2017" s="329"/>
      <c r="BA2017" s="329"/>
      <c r="BB2017" s="329"/>
      <c r="BC2017" s="329"/>
      <c r="BD2017" s="349" t="s">
        <v>336</v>
      </c>
      <c r="BE2017" s="330" t="s">
        <v>334</v>
      </c>
      <c r="BF2017" s="331"/>
      <c r="BG2017" s="336"/>
      <c r="BH2017" s="336"/>
      <c r="BI2017" s="336"/>
    </row>
    <row r="2018" spans="1:61" s="731" customFormat="1" x14ac:dyDescent="0.2">
      <c r="A2018" s="338" t="s">
        <v>337</v>
      </c>
      <c r="B2018" s="321" t="s">
        <v>338</v>
      </c>
      <c r="C2018" s="350"/>
      <c r="D2018" s="323">
        <v>42</v>
      </c>
      <c r="E2018" s="323">
        <v>0</v>
      </c>
      <c r="F2018" s="323">
        <v>0</v>
      </c>
      <c r="G2018" s="323">
        <v>0</v>
      </c>
      <c r="H2018" s="323">
        <v>0</v>
      </c>
      <c r="I2018" s="323">
        <v>0</v>
      </c>
      <c r="J2018" s="323">
        <v>0</v>
      </c>
      <c r="K2018" s="323">
        <v>0</v>
      </c>
      <c r="L2018" s="323">
        <v>39</v>
      </c>
      <c r="M2018" s="323">
        <v>0</v>
      </c>
      <c r="N2018" s="323">
        <v>0</v>
      </c>
      <c r="O2018" s="323">
        <v>0</v>
      </c>
      <c r="P2018" s="323">
        <v>0</v>
      </c>
      <c r="Q2018" s="323">
        <v>0</v>
      </c>
      <c r="R2018" s="323">
        <v>0</v>
      </c>
      <c r="S2018" s="323">
        <v>0</v>
      </c>
      <c r="T2018" s="323">
        <v>0</v>
      </c>
      <c r="U2018" s="323">
        <v>0</v>
      </c>
      <c r="V2018" s="323">
        <v>0</v>
      </c>
      <c r="W2018" s="323">
        <v>0</v>
      </c>
      <c r="X2018" s="323"/>
      <c r="Y2018" s="323">
        <v>0</v>
      </c>
      <c r="Z2018" s="323">
        <v>0</v>
      </c>
      <c r="AA2018" s="323">
        <v>0</v>
      </c>
      <c r="AB2018" s="323">
        <v>0</v>
      </c>
      <c r="AC2018" s="323">
        <v>0</v>
      </c>
      <c r="AD2018" s="323">
        <v>0</v>
      </c>
      <c r="AE2018" s="323">
        <v>0</v>
      </c>
      <c r="AF2018" s="323">
        <v>0</v>
      </c>
      <c r="AG2018" s="323">
        <v>0</v>
      </c>
      <c r="AI2018" s="323">
        <v>0</v>
      </c>
      <c r="AJ2018" s="323">
        <v>0</v>
      </c>
      <c r="AK2018" s="323">
        <v>0</v>
      </c>
      <c r="AL2018" s="323">
        <v>0</v>
      </c>
      <c r="AM2018" s="323">
        <v>0</v>
      </c>
      <c r="AN2018" s="323">
        <v>0</v>
      </c>
      <c r="AO2018" s="323">
        <v>0</v>
      </c>
      <c r="AP2018" s="323">
        <v>0</v>
      </c>
      <c r="AQ2018" s="323">
        <v>0</v>
      </c>
      <c r="AR2018" s="323">
        <v>0</v>
      </c>
      <c r="AS2018" s="323">
        <v>0</v>
      </c>
      <c r="AT2018" s="323">
        <v>0</v>
      </c>
      <c r="AU2018" s="323">
        <v>0</v>
      </c>
      <c r="AV2018" s="323">
        <v>0</v>
      </c>
      <c r="AW2018" s="323">
        <v>0</v>
      </c>
      <c r="AX2018" s="323">
        <v>0</v>
      </c>
      <c r="AY2018" s="323">
        <v>0</v>
      </c>
      <c r="AZ2018" s="323">
        <v>0</v>
      </c>
      <c r="BA2018" s="323">
        <v>3</v>
      </c>
      <c r="BB2018" s="323">
        <v>0</v>
      </c>
      <c r="BC2018" s="323">
        <v>0</v>
      </c>
      <c r="BD2018" s="342"/>
      <c r="BE2018" s="324"/>
      <c r="BF2018" s="339"/>
      <c r="BG2018" s="335"/>
      <c r="BH2018" s="335"/>
      <c r="BI2018" s="335"/>
    </row>
    <row r="2019" spans="1:61" s="379" customFormat="1" x14ac:dyDescent="0.2">
      <c r="A2019" s="344"/>
      <c r="B2019" s="327" t="s">
        <v>339</v>
      </c>
      <c r="C2019" s="345"/>
      <c r="D2019" s="329">
        <v>17</v>
      </c>
      <c r="E2019" s="329"/>
      <c r="F2019" s="329"/>
      <c r="G2019" s="329"/>
      <c r="H2019" s="329"/>
      <c r="I2019" s="329"/>
      <c r="J2019" s="329"/>
      <c r="K2019" s="329"/>
      <c r="L2019" s="329">
        <v>17</v>
      </c>
      <c r="M2019" s="329"/>
      <c r="N2019" s="329"/>
      <c r="O2019" s="329"/>
      <c r="P2019" s="329"/>
      <c r="Q2019" s="329"/>
      <c r="R2019" s="329"/>
      <c r="S2019" s="329"/>
      <c r="T2019" s="329"/>
      <c r="U2019" s="329"/>
      <c r="V2019" s="329"/>
      <c r="W2019" s="329"/>
      <c r="X2019" s="329"/>
      <c r="Y2019" s="329"/>
      <c r="Z2019" s="329"/>
      <c r="AA2019" s="329"/>
      <c r="AB2019" s="329"/>
      <c r="AC2019" s="329"/>
      <c r="AD2019" s="329"/>
      <c r="AE2019" s="329"/>
      <c r="AF2019" s="329"/>
      <c r="AG2019" s="329"/>
      <c r="AI2019" s="329"/>
      <c r="AJ2019" s="329"/>
      <c r="AK2019" s="329"/>
      <c r="AL2019" s="329"/>
      <c r="AM2019" s="329"/>
      <c r="AN2019" s="329"/>
      <c r="AO2019" s="329"/>
      <c r="AP2019" s="329"/>
      <c r="AQ2019" s="329"/>
      <c r="AR2019" s="329"/>
      <c r="AS2019" s="329"/>
      <c r="AT2019" s="329"/>
      <c r="AU2019" s="329"/>
      <c r="AV2019" s="329"/>
      <c r="AW2019" s="329"/>
      <c r="AX2019" s="329"/>
      <c r="AY2019" s="329"/>
      <c r="AZ2019" s="329"/>
      <c r="BA2019" s="329"/>
      <c r="BB2019" s="329"/>
      <c r="BC2019" s="329"/>
      <c r="BD2019" s="349" t="s">
        <v>340</v>
      </c>
      <c r="BE2019" s="330"/>
      <c r="BF2019" s="331"/>
      <c r="BG2019" s="336"/>
      <c r="BH2019" s="336"/>
      <c r="BI2019" s="336"/>
    </row>
    <row r="2020" spans="1:61" s="379" customFormat="1" x14ac:dyDescent="0.2">
      <c r="A2020" s="344"/>
      <c r="B2020" s="327" t="s">
        <v>341</v>
      </c>
      <c r="C2020" s="345"/>
      <c r="D2020" s="329">
        <v>15</v>
      </c>
      <c r="E2020" s="329"/>
      <c r="F2020" s="329"/>
      <c r="G2020" s="329"/>
      <c r="H2020" s="329"/>
      <c r="I2020" s="329"/>
      <c r="J2020" s="329"/>
      <c r="K2020" s="329"/>
      <c r="L2020" s="329">
        <v>12</v>
      </c>
      <c r="M2020" s="329"/>
      <c r="N2020" s="329"/>
      <c r="O2020" s="329"/>
      <c r="P2020" s="329"/>
      <c r="Q2020" s="329"/>
      <c r="R2020" s="329"/>
      <c r="S2020" s="329"/>
      <c r="T2020" s="329"/>
      <c r="U2020" s="329"/>
      <c r="V2020" s="329"/>
      <c r="W2020" s="329"/>
      <c r="X2020" s="329"/>
      <c r="Y2020" s="329"/>
      <c r="Z2020" s="329"/>
      <c r="AA2020" s="329"/>
      <c r="AB2020" s="329"/>
      <c r="AC2020" s="329"/>
      <c r="AD2020" s="329"/>
      <c r="AE2020" s="329"/>
      <c r="AF2020" s="329"/>
      <c r="AG2020" s="329"/>
      <c r="AI2020" s="329"/>
      <c r="AJ2020" s="329"/>
      <c r="AK2020" s="329"/>
      <c r="AL2020" s="329"/>
      <c r="AM2020" s="329"/>
      <c r="AN2020" s="329"/>
      <c r="AO2020" s="329"/>
      <c r="AP2020" s="329"/>
      <c r="AQ2020" s="329"/>
      <c r="AR2020" s="329"/>
      <c r="AS2020" s="329"/>
      <c r="AT2020" s="329"/>
      <c r="AU2020" s="329"/>
      <c r="AV2020" s="329"/>
      <c r="AW2020" s="329"/>
      <c r="AX2020" s="329"/>
      <c r="AY2020" s="329"/>
      <c r="AZ2020" s="329"/>
      <c r="BA2020" s="329">
        <v>3</v>
      </c>
      <c r="BB2020" s="329"/>
      <c r="BC2020" s="329"/>
      <c r="BD2020" s="349" t="s">
        <v>323</v>
      </c>
      <c r="BE2020" s="330"/>
      <c r="BF2020" s="331"/>
      <c r="BG2020" s="336"/>
      <c r="BH2020" s="336"/>
      <c r="BI2020" s="336"/>
    </row>
    <row r="2021" spans="1:61" s="379" customFormat="1" x14ac:dyDescent="0.2">
      <c r="A2021" s="344"/>
      <c r="B2021" s="327" t="s">
        <v>342</v>
      </c>
      <c r="C2021" s="345"/>
      <c r="D2021" s="329">
        <v>10</v>
      </c>
      <c r="E2021" s="329"/>
      <c r="F2021" s="329"/>
      <c r="G2021" s="329"/>
      <c r="H2021" s="329"/>
      <c r="I2021" s="329"/>
      <c r="J2021" s="329"/>
      <c r="K2021" s="329"/>
      <c r="L2021" s="329">
        <v>10</v>
      </c>
      <c r="M2021" s="329"/>
      <c r="N2021" s="329"/>
      <c r="O2021" s="329"/>
      <c r="P2021" s="329"/>
      <c r="Q2021" s="329"/>
      <c r="R2021" s="329"/>
      <c r="S2021" s="329"/>
      <c r="T2021" s="329"/>
      <c r="U2021" s="329"/>
      <c r="V2021" s="329"/>
      <c r="W2021" s="329"/>
      <c r="X2021" s="329"/>
      <c r="Y2021" s="329"/>
      <c r="Z2021" s="329"/>
      <c r="AA2021" s="329"/>
      <c r="AB2021" s="329"/>
      <c r="AC2021" s="329"/>
      <c r="AD2021" s="329"/>
      <c r="AE2021" s="329"/>
      <c r="AF2021" s="329"/>
      <c r="AG2021" s="329"/>
      <c r="AI2021" s="329"/>
      <c r="AJ2021" s="329"/>
      <c r="AK2021" s="329"/>
      <c r="AL2021" s="329"/>
      <c r="AM2021" s="329"/>
      <c r="AN2021" s="329"/>
      <c r="AO2021" s="329"/>
      <c r="AP2021" s="329"/>
      <c r="AQ2021" s="329"/>
      <c r="AR2021" s="329"/>
      <c r="AS2021" s="329"/>
      <c r="AT2021" s="329"/>
      <c r="AU2021" s="329"/>
      <c r="AV2021" s="329"/>
      <c r="AW2021" s="329"/>
      <c r="AX2021" s="329"/>
      <c r="AY2021" s="329"/>
      <c r="AZ2021" s="329"/>
      <c r="BA2021" s="329"/>
      <c r="BB2021" s="329"/>
      <c r="BC2021" s="329"/>
      <c r="BD2021" s="349" t="s">
        <v>343</v>
      </c>
      <c r="BE2021" s="330"/>
      <c r="BF2021" s="331"/>
      <c r="BG2021" s="336"/>
      <c r="BH2021" s="336"/>
      <c r="BI2021" s="336"/>
    </row>
    <row r="2022" spans="1:61" s="379" customFormat="1" x14ac:dyDescent="0.2">
      <c r="A2022" s="338" t="s">
        <v>344</v>
      </c>
      <c r="B2022" s="343" t="s">
        <v>345</v>
      </c>
      <c r="C2022" s="350"/>
      <c r="D2022" s="323">
        <v>148.04</v>
      </c>
      <c r="E2022" s="323">
        <v>0</v>
      </c>
      <c r="F2022" s="323">
        <v>0</v>
      </c>
      <c r="G2022" s="323">
        <v>0</v>
      </c>
      <c r="H2022" s="323">
        <v>0</v>
      </c>
      <c r="I2022" s="323">
        <v>0</v>
      </c>
      <c r="J2022" s="323">
        <v>0</v>
      </c>
      <c r="K2022" s="323">
        <v>0</v>
      </c>
      <c r="L2022" s="323">
        <v>148.04</v>
      </c>
      <c r="M2022" s="323">
        <v>0</v>
      </c>
      <c r="N2022" s="323">
        <v>0</v>
      </c>
      <c r="O2022" s="323">
        <v>0</v>
      </c>
      <c r="P2022" s="323">
        <v>0</v>
      </c>
      <c r="Q2022" s="323">
        <v>0</v>
      </c>
      <c r="R2022" s="323">
        <v>0</v>
      </c>
      <c r="S2022" s="323">
        <v>0</v>
      </c>
      <c r="T2022" s="323">
        <v>0</v>
      </c>
      <c r="U2022" s="323">
        <v>0</v>
      </c>
      <c r="V2022" s="323">
        <v>0</v>
      </c>
      <c r="W2022" s="323">
        <v>0</v>
      </c>
      <c r="X2022" s="323"/>
      <c r="Y2022" s="323">
        <v>0</v>
      </c>
      <c r="Z2022" s="323">
        <v>0</v>
      </c>
      <c r="AA2022" s="323">
        <v>0</v>
      </c>
      <c r="AB2022" s="323">
        <v>0</v>
      </c>
      <c r="AC2022" s="323">
        <v>0</v>
      </c>
      <c r="AD2022" s="323">
        <v>0</v>
      </c>
      <c r="AE2022" s="323">
        <v>0</v>
      </c>
      <c r="AF2022" s="323">
        <v>0</v>
      </c>
      <c r="AG2022" s="323">
        <v>0</v>
      </c>
      <c r="AI2022" s="323">
        <v>0</v>
      </c>
      <c r="AJ2022" s="323">
        <v>0</v>
      </c>
      <c r="AK2022" s="323">
        <v>0</v>
      </c>
      <c r="AL2022" s="323">
        <v>0</v>
      </c>
      <c r="AM2022" s="323">
        <v>0</v>
      </c>
      <c r="AN2022" s="323">
        <v>0</v>
      </c>
      <c r="AO2022" s="323">
        <v>0</v>
      </c>
      <c r="AP2022" s="323">
        <v>0</v>
      </c>
      <c r="AQ2022" s="323">
        <v>0</v>
      </c>
      <c r="AR2022" s="323">
        <v>0</v>
      </c>
      <c r="AS2022" s="323">
        <v>0</v>
      </c>
      <c r="AT2022" s="323">
        <v>0</v>
      </c>
      <c r="AU2022" s="323">
        <v>0</v>
      </c>
      <c r="AV2022" s="323">
        <v>0</v>
      </c>
      <c r="AW2022" s="323">
        <v>0</v>
      </c>
      <c r="AX2022" s="323">
        <v>0</v>
      </c>
      <c r="AY2022" s="323">
        <v>0</v>
      </c>
      <c r="AZ2022" s="323">
        <v>0</v>
      </c>
      <c r="BA2022" s="323">
        <v>0</v>
      </c>
      <c r="BB2022" s="323">
        <v>0</v>
      </c>
      <c r="BC2022" s="323">
        <v>0</v>
      </c>
      <c r="BD2022" s="340"/>
      <c r="BE2022" s="324"/>
      <c r="BF2022" s="331"/>
      <c r="BG2022" s="336"/>
      <c r="BH2022" s="336"/>
      <c r="BI2022" s="336"/>
    </row>
    <row r="2023" spans="1:61" s="379" customFormat="1" ht="80" x14ac:dyDescent="0.2">
      <c r="A2023" s="344"/>
      <c r="B2023" s="348" t="s">
        <v>346</v>
      </c>
      <c r="C2023" s="345" t="s">
        <v>347</v>
      </c>
      <c r="D2023" s="329">
        <v>144.44</v>
      </c>
      <c r="E2023" s="329"/>
      <c r="F2023" s="329"/>
      <c r="G2023" s="329"/>
      <c r="H2023" s="329"/>
      <c r="I2023" s="329"/>
      <c r="J2023" s="329"/>
      <c r="K2023" s="329"/>
      <c r="L2023" s="329">
        <v>144.44</v>
      </c>
      <c r="M2023" s="329"/>
      <c r="N2023" s="329"/>
      <c r="O2023" s="329"/>
      <c r="P2023" s="329"/>
      <c r="Q2023" s="329"/>
      <c r="R2023" s="329"/>
      <c r="S2023" s="329"/>
      <c r="T2023" s="329"/>
      <c r="U2023" s="329"/>
      <c r="V2023" s="329"/>
      <c r="W2023" s="329"/>
      <c r="X2023" s="329"/>
      <c r="Y2023" s="329"/>
      <c r="Z2023" s="329"/>
      <c r="AA2023" s="329"/>
      <c r="AB2023" s="329"/>
      <c r="AC2023" s="329"/>
      <c r="AD2023" s="329"/>
      <c r="AE2023" s="329"/>
      <c r="AF2023" s="329"/>
      <c r="AG2023" s="329"/>
      <c r="AI2023" s="329"/>
      <c r="AJ2023" s="329"/>
      <c r="AK2023" s="329"/>
      <c r="AL2023" s="329"/>
      <c r="AM2023" s="329"/>
      <c r="AN2023" s="329"/>
      <c r="AO2023" s="329"/>
      <c r="AP2023" s="329"/>
      <c r="AQ2023" s="329"/>
      <c r="AR2023" s="329"/>
      <c r="AS2023" s="329"/>
      <c r="AT2023" s="329"/>
      <c r="AU2023" s="329"/>
      <c r="AV2023" s="329"/>
      <c r="AW2023" s="329"/>
      <c r="AX2023" s="329"/>
      <c r="AY2023" s="329"/>
      <c r="AZ2023" s="329"/>
      <c r="BA2023" s="329"/>
      <c r="BB2023" s="329"/>
      <c r="BC2023" s="329"/>
      <c r="BD2023" s="349" t="s">
        <v>340</v>
      </c>
      <c r="BE2023" s="330"/>
      <c r="BF2023" s="331" t="s">
        <v>348</v>
      </c>
      <c r="BG2023" s="336"/>
      <c r="BH2023" s="336"/>
      <c r="BI2023" s="336"/>
    </row>
    <row r="2024" spans="1:61" s="379" customFormat="1" x14ac:dyDescent="0.2">
      <c r="A2024" s="344"/>
      <c r="B2024" s="348" t="s">
        <v>349</v>
      </c>
      <c r="C2024" s="345" t="s">
        <v>347</v>
      </c>
      <c r="D2024" s="329">
        <v>3.6</v>
      </c>
      <c r="E2024" s="329"/>
      <c r="F2024" s="329"/>
      <c r="G2024" s="329"/>
      <c r="H2024" s="329"/>
      <c r="I2024" s="329"/>
      <c r="J2024" s="329"/>
      <c r="K2024" s="329"/>
      <c r="L2024" s="329">
        <v>3.6</v>
      </c>
      <c r="M2024" s="329"/>
      <c r="N2024" s="329"/>
      <c r="O2024" s="329"/>
      <c r="P2024" s="329"/>
      <c r="Q2024" s="329"/>
      <c r="R2024" s="329"/>
      <c r="S2024" s="329"/>
      <c r="T2024" s="329"/>
      <c r="U2024" s="329"/>
      <c r="V2024" s="329"/>
      <c r="W2024" s="329"/>
      <c r="X2024" s="329"/>
      <c r="Y2024" s="329"/>
      <c r="Z2024" s="329"/>
      <c r="AA2024" s="329"/>
      <c r="AB2024" s="329"/>
      <c r="AC2024" s="329"/>
      <c r="AD2024" s="329"/>
      <c r="AE2024" s="329"/>
      <c r="AF2024" s="329"/>
      <c r="AG2024" s="329"/>
      <c r="AI2024" s="329"/>
      <c r="AJ2024" s="329"/>
      <c r="AK2024" s="329"/>
      <c r="AL2024" s="329"/>
      <c r="AM2024" s="329"/>
      <c r="AN2024" s="329"/>
      <c r="AO2024" s="329"/>
      <c r="AP2024" s="329"/>
      <c r="AQ2024" s="329"/>
      <c r="AR2024" s="329"/>
      <c r="AS2024" s="329"/>
      <c r="AT2024" s="329"/>
      <c r="AU2024" s="329"/>
      <c r="AV2024" s="329"/>
      <c r="AW2024" s="329"/>
      <c r="AX2024" s="329"/>
      <c r="AY2024" s="329"/>
      <c r="AZ2024" s="329"/>
      <c r="BA2024" s="329"/>
      <c r="BB2024" s="329"/>
      <c r="BC2024" s="329"/>
      <c r="BD2024" s="349" t="s">
        <v>350</v>
      </c>
      <c r="BE2024" s="330" t="s">
        <v>351</v>
      </c>
      <c r="BF2024" s="331"/>
      <c r="BG2024" s="336"/>
      <c r="BH2024" s="336"/>
      <c r="BI2024" s="336"/>
    </row>
    <row r="2025" spans="1:61" s="379" customFormat="1" x14ac:dyDescent="0.2">
      <c r="A2025" s="314" t="s">
        <v>352</v>
      </c>
      <c r="B2025" s="315" t="s">
        <v>1260</v>
      </c>
      <c r="C2025" s="351"/>
      <c r="D2025" s="317">
        <v>3212.27</v>
      </c>
      <c r="E2025" s="317">
        <v>87.289999999999992</v>
      </c>
      <c r="F2025" s="317">
        <v>0</v>
      </c>
      <c r="G2025" s="317">
        <v>1.37</v>
      </c>
      <c r="H2025" s="317">
        <v>72.820000000000022</v>
      </c>
      <c r="I2025" s="317">
        <v>71.319999999999993</v>
      </c>
      <c r="J2025" s="317">
        <v>918.7</v>
      </c>
      <c r="K2025" s="317">
        <v>0</v>
      </c>
      <c r="L2025" s="317">
        <v>1749.28</v>
      </c>
      <c r="M2025" s="317">
        <v>1.4800000000000002</v>
      </c>
      <c r="N2025" s="317">
        <v>0</v>
      </c>
      <c r="O2025" s="317">
        <v>0</v>
      </c>
      <c r="P2025" s="317">
        <v>0</v>
      </c>
      <c r="Q2025" s="317">
        <v>0</v>
      </c>
      <c r="R2025" s="317">
        <v>0</v>
      </c>
      <c r="S2025" s="317">
        <v>0</v>
      </c>
      <c r="T2025" s="317">
        <v>0</v>
      </c>
      <c r="U2025" s="317">
        <v>0.01</v>
      </c>
      <c r="V2025" s="317">
        <v>2.6</v>
      </c>
      <c r="W2025" s="317">
        <v>126.5</v>
      </c>
      <c r="X2025" s="317"/>
      <c r="Y2025" s="317">
        <v>5.97</v>
      </c>
      <c r="Z2025" s="317">
        <v>0.1</v>
      </c>
      <c r="AA2025" s="317">
        <v>0</v>
      </c>
      <c r="AB2025" s="317">
        <v>0</v>
      </c>
      <c r="AC2025" s="317">
        <v>0</v>
      </c>
      <c r="AD2025" s="317">
        <v>0.87</v>
      </c>
      <c r="AE2025" s="317">
        <v>0.77</v>
      </c>
      <c r="AF2025" s="317">
        <v>0.72</v>
      </c>
      <c r="AG2025" s="317">
        <v>0</v>
      </c>
      <c r="AI2025" s="317">
        <v>0.2</v>
      </c>
      <c r="AJ2025" s="317">
        <v>0</v>
      </c>
      <c r="AK2025" s="317">
        <v>0</v>
      </c>
      <c r="AL2025" s="317">
        <v>0</v>
      </c>
      <c r="AM2025" s="317">
        <v>3.24</v>
      </c>
      <c r="AN2025" s="317">
        <v>0.2</v>
      </c>
      <c r="AO2025" s="317">
        <v>0.3</v>
      </c>
      <c r="AP2025" s="317">
        <v>0</v>
      </c>
      <c r="AQ2025" s="317">
        <v>0</v>
      </c>
      <c r="AR2025" s="317">
        <v>0</v>
      </c>
      <c r="AS2025" s="317">
        <v>0.27</v>
      </c>
      <c r="AT2025" s="317">
        <v>8.8000000000000007</v>
      </c>
      <c r="AU2025" s="317">
        <v>0.44</v>
      </c>
      <c r="AV2025" s="317">
        <v>0</v>
      </c>
      <c r="AW2025" s="317">
        <v>0</v>
      </c>
      <c r="AX2025" s="317">
        <v>23.2</v>
      </c>
      <c r="AY2025" s="317">
        <v>21.049999999999997</v>
      </c>
      <c r="AZ2025" s="317">
        <v>0</v>
      </c>
      <c r="BA2025" s="317">
        <v>64.62</v>
      </c>
      <c r="BB2025" s="317">
        <v>50.15</v>
      </c>
      <c r="BC2025" s="352"/>
      <c r="BD2025" s="353"/>
      <c r="BE2025" s="352"/>
      <c r="BF2025" s="331"/>
      <c r="BG2025" s="336"/>
      <c r="BH2025" s="336"/>
      <c r="BI2025" s="336"/>
    </row>
    <row r="2026" spans="1:61" s="731" customFormat="1" ht="48" x14ac:dyDescent="0.2">
      <c r="A2026" s="314" t="s">
        <v>1261</v>
      </c>
      <c r="B2026" s="315" t="s">
        <v>1262</v>
      </c>
      <c r="C2026" s="316"/>
      <c r="D2026" s="317">
        <v>1189.29</v>
      </c>
      <c r="E2026" s="317">
        <v>63.829999999999991</v>
      </c>
      <c r="F2026" s="317">
        <v>0</v>
      </c>
      <c r="G2026" s="317">
        <v>0.87</v>
      </c>
      <c r="H2026" s="317">
        <v>53.840000000000018</v>
      </c>
      <c r="I2026" s="317">
        <v>61.41</v>
      </c>
      <c r="J2026" s="317">
        <v>418</v>
      </c>
      <c r="K2026" s="317">
        <v>0</v>
      </c>
      <c r="L2026" s="317">
        <v>500.81999999999994</v>
      </c>
      <c r="M2026" s="317">
        <v>1.1800000000000002</v>
      </c>
      <c r="N2026" s="317">
        <v>0</v>
      </c>
      <c r="O2026" s="317">
        <v>0</v>
      </c>
      <c r="P2026" s="317">
        <v>0</v>
      </c>
      <c r="Q2026" s="317">
        <v>0</v>
      </c>
      <c r="R2026" s="317">
        <v>0</v>
      </c>
      <c r="S2026" s="317">
        <v>0</v>
      </c>
      <c r="T2026" s="317">
        <v>0</v>
      </c>
      <c r="U2026" s="317">
        <v>0.01</v>
      </c>
      <c r="V2026" s="317">
        <v>0.22999999999999998</v>
      </c>
      <c r="W2026" s="317">
        <v>0</v>
      </c>
      <c r="X2026" s="317"/>
      <c r="Y2026" s="317">
        <v>5</v>
      </c>
      <c r="Z2026" s="317">
        <v>0.1</v>
      </c>
      <c r="AA2026" s="317">
        <v>0</v>
      </c>
      <c r="AB2026" s="317">
        <v>0</v>
      </c>
      <c r="AC2026" s="317">
        <v>0</v>
      </c>
      <c r="AD2026" s="317">
        <v>0.76</v>
      </c>
      <c r="AE2026" s="317">
        <v>0.77</v>
      </c>
      <c r="AF2026" s="317">
        <v>0.72</v>
      </c>
      <c r="AG2026" s="317">
        <v>0</v>
      </c>
      <c r="AI2026" s="317">
        <v>0.2</v>
      </c>
      <c r="AJ2026" s="317">
        <v>0</v>
      </c>
      <c r="AK2026" s="317">
        <v>0</v>
      </c>
      <c r="AL2026" s="317">
        <v>0</v>
      </c>
      <c r="AM2026" s="317">
        <v>2.2000000000000002</v>
      </c>
      <c r="AN2026" s="317">
        <v>0.2</v>
      </c>
      <c r="AO2026" s="317">
        <v>0.05</v>
      </c>
      <c r="AP2026" s="317">
        <v>0</v>
      </c>
      <c r="AQ2026" s="317">
        <v>0</v>
      </c>
      <c r="AR2026" s="317">
        <v>0</v>
      </c>
      <c r="AS2026" s="317">
        <v>0.1</v>
      </c>
      <c r="AT2026" s="317">
        <v>0</v>
      </c>
      <c r="AU2026" s="317">
        <v>0.44</v>
      </c>
      <c r="AV2026" s="317">
        <v>0</v>
      </c>
      <c r="AW2026" s="317">
        <v>0</v>
      </c>
      <c r="AX2026" s="317">
        <v>0.2</v>
      </c>
      <c r="AY2026" s="317">
        <v>10.1</v>
      </c>
      <c r="AZ2026" s="317">
        <v>0</v>
      </c>
      <c r="BA2026" s="317">
        <v>48.77</v>
      </c>
      <c r="BB2026" s="317">
        <v>19.489999999999998</v>
      </c>
      <c r="BC2026" s="318"/>
      <c r="BD2026" s="315"/>
      <c r="BE2026" s="318"/>
      <c r="BF2026" s="339"/>
      <c r="BG2026" s="335"/>
      <c r="BH2026" s="335"/>
      <c r="BI2026" s="335"/>
    </row>
    <row r="2027" spans="1:61" s="379" customFormat="1" x14ac:dyDescent="0.2">
      <c r="A2027" s="354" t="s">
        <v>1263</v>
      </c>
      <c r="B2027" s="355" t="s">
        <v>76</v>
      </c>
      <c r="C2027" s="356"/>
      <c r="D2027" s="357">
        <v>1.5</v>
      </c>
      <c r="E2027" s="357">
        <v>1.3</v>
      </c>
      <c r="F2027" s="357">
        <v>0</v>
      </c>
      <c r="G2027" s="357">
        <v>0</v>
      </c>
      <c r="H2027" s="357">
        <v>0</v>
      </c>
      <c r="I2027" s="357">
        <v>0</v>
      </c>
      <c r="J2027" s="357">
        <v>0</v>
      </c>
      <c r="K2027" s="357">
        <v>0</v>
      </c>
      <c r="L2027" s="357">
        <v>0</v>
      </c>
      <c r="M2027" s="357">
        <v>0</v>
      </c>
      <c r="N2027" s="357">
        <v>0</v>
      </c>
      <c r="O2027" s="357">
        <v>0</v>
      </c>
      <c r="P2027" s="357">
        <v>0</v>
      </c>
      <c r="Q2027" s="357">
        <v>0</v>
      </c>
      <c r="R2027" s="357">
        <v>0</v>
      </c>
      <c r="S2027" s="357">
        <v>0</v>
      </c>
      <c r="T2027" s="357">
        <v>0</v>
      </c>
      <c r="U2027" s="357">
        <v>0</v>
      </c>
      <c r="V2027" s="357">
        <v>0</v>
      </c>
      <c r="W2027" s="357">
        <v>0</v>
      </c>
      <c r="X2027" s="357"/>
      <c r="Y2027" s="357">
        <v>0</v>
      </c>
      <c r="Z2027" s="357">
        <v>0</v>
      </c>
      <c r="AA2027" s="357">
        <v>0</v>
      </c>
      <c r="AB2027" s="357">
        <v>0</v>
      </c>
      <c r="AC2027" s="357">
        <v>0</v>
      </c>
      <c r="AD2027" s="357">
        <v>0</v>
      </c>
      <c r="AE2027" s="357">
        <v>0</v>
      </c>
      <c r="AF2027" s="357">
        <v>0</v>
      </c>
      <c r="AG2027" s="357">
        <v>0</v>
      </c>
      <c r="AI2027" s="357">
        <v>0</v>
      </c>
      <c r="AJ2027" s="357">
        <v>0</v>
      </c>
      <c r="AK2027" s="357">
        <v>0</v>
      </c>
      <c r="AL2027" s="357">
        <v>0</v>
      </c>
      <c r="AM2027" s="357">
        <v>0</v>
      </c>
      <c r="AN2027" s="357">
        <v>0</v>
      </c>
      <c r="AO2027" s="357">
        <v>0</v>
      </c>
      <c r="AP2027" s="357">
        <v>0</v>
      </c>
      <c r="AQ2027" s="357">
        <v>0</v>
      </c>
      <c r="AR2027" s="357">
        <v>0</v>
      </c>
      <c r="AS2027" s="357">
        <v>0</v>
      </c>
      <c r="AT2027" s="357">
        <v>0</v>
      </c>
      <c r="AU2027" s="357">
        <v>0</v>
      </c>
      <c r="AV2027" s="357">
        <v>0</v>
      </c>
      <c r="AW2027" s="357">
        <v>0</v>
      </c>
      <c r="AX2027" s="357">
        <v>0</v>
      </c>
      <c r="AY2027" s="357">
        <v>0</v>
      </c>
      <c r="AZ2027" s="357">
        <v>0</v>
      </c>
      <c r="BA2027" s="357">
        <v>0</v>
      </c>
      <c r="BB2027" s="357">
        <v>0.2</v>
      </c>
      <c r="BC2027" s="357">
        <v>0</v>
      </c>
      <c r="BD2027" s="358"/>
      <c r="BE2027" s="359"/>
      <c r="BF2027" s="331"/>
      <c r="BG2027" s="336"/>
      <c r="BH2027" s="336"/>
      <c r="BI2027" s="336"/>
    </row>
    <row r="2028" spans="1:61" s="379" customFormat="1" ht="64" x14ac:dyDescent="0.2">
      <c r="A2028" s="344"/>
      <c r="B2028" s="327" t="s">
        <v>353</v>
      </c>
      <c r="C2028" s="345" t="s">
        <v>77</v>
      </c>
      <c r="D2028" s="329">
        <v>0.2</v>
      </c>
      <c r="E2028" s="329"/>
      <c r="F2028" s="329"/>
      <c r="G2028" s="329"/>
      <c r="H2028" s="329"/>
      <c r="I2028" s="329"/>
      <c r="J2028" s="329"/>
      <c r="K2028" s="329"/>
      <c r="L2028" s="329"/>
      <c r="M2028" s="329"/>
      <c r="N2028" s="329"/>
      <c r="O2028" s="329"/>
      <c r="P2028" s="329"/>
      <c r="Q2028" s="329"/>
      <c r="R2028" s="329"/>
      <c r="S2028" s="329"/>
      <c r="T2028" s="329"/>
      <c r="U2028" s="329"/>
      <c r="V2028" s="329"/>
      <c r="W2028" s="329"/>
      <c r="X2028" s="329"/>
      <c r="Y2028" s="329"/>
      <c r="Z2028" s="329"/>
      <c r="AA2028" s="329"/>
      <c r="AB2028" s="329"/>
      <c r="AC2028" s="329"/>
      <c r="AD2028" s="329"/>
      <c r="AE2028" s="329"/>
      <c r="AF2028" s="329"/>
      <c r="AG2028" s="329"/>
      <c r="AI2028" s="329"/>
      <c r="AJ2028" s="329"/>
      <c r="AK2028" s="329"/>
      <c r="AL2028" s="329"/>
      <c r="AM2028" s="329"/>
      <c r="AN2028" s="329"/>
      <c r="AO2028" s="329"/>
      <c r="AP2028" s="329"/>
      <c r="AQ2028" s="329"/>
      <c r="AR2028" s="329"/>
      <c r="AS2028" s="329"/>
      <c r="AT2028" s="329"/>
      <c r="AU2028" s="329"/>
      <c r="AV2028" s="329"/>
      <c r="AW2028" s="329"/>
      <c r="AX2028" s="329"/>
      <c r="AY2028" s="329"/>
      <c r="AZ2028" s="329"/>
      <c r="BA2028" s="329"/>
      <c r="BB2028" s="329">
        <v>0.2</v>
      </c>
      <c r="BC2028" s="329"/>
      <c r="BD2028" s="360" t="s">
        <v>318</v>
      </c>
      <c r="BE2028" s="330">
        <v>2017</v>
      </c>
      <c r="BF2028" s="331" t="s">
        <v>354</v>
      </c>
      <c r="BG2028" s="336"/>
      <c r="BH2028" s="336"/>
      <c r="BI2028" s="336"/>
    </row>
    <row r="2029" spans="1:61" s="379" customFormat="1" x14ac:dyDescent="0.2">
      <c r="A2029" s="344"/>
      <c r="B2029" s="327" t="s">
        <v>355</v>
      </c>
      <c r="C2029" s="345"/>
      <c r="D2029" s="329">
        <v>0.3</v>
      </c>
      <c r="E2029" s="329">
        <v>0.3</v>
      </c>
      <c r="F2029" s="329"/>
      <c r="G2029" s="329"/>
      <c r="H2029" s="329"/>
      <c r="I2029" s="329"/>
      <c r="J2029" s="329"/>
      <c r="K2029" s="329"/>
      <c r="L2029" s="329"/>
      <c r="M2029" s="329"/>
      <c r="N2029" s="329"/>
      <c r="O2029" s="329"/>
      <c r="P2029" s="329"/>
      <c r="Q2029" s="329"/>
      <c r="R2029" s="329"/>
      <c r="S2029" s="329"/>
      <c r="T2029" s="329"/>
      <c r="U2029" s="329"/>
      <c r="V2029" s="329"/>
      <c r="W2029" s="329"/>
      <c r="X2029" s="329"/>
      <c r="Y2029" s="329"/>
      <c r="Z2029" s="329"/>
      <c r="AA2029" s="329"/>
      <c r="AB2029" s="329"/>
      <c r="AC2029" s="329"/>
      <c r="AD2029" s="329"/>
      <c r="AE2029" s="329"/>
      <c r="AF2029" s="329"/>
      <c r="AG2029" s="329"/>
      <c r="AI2029" s="329"/>
      <c r="AJ2029" s="329"/>
      <c r="AK2029" s="329"/>
      <c r="AL2029" s="329"/>
      <c r="AM2029" s="329"/>
      <c r="AN2029" s="329"/>
      <c r="AO2029" s="329"/>
      <c r="AP2029" s="329"/>
      <c r="AQ2029" s="329"/>
      <c r="AR2029" s="329"/>
      <c r="AS2029" s="329"/>
      <c r="AT2029" s="329"/>
      <c r="AU2029" s="329"/>
      <c r="AV2029" s="329"/>
      <c r="AW2029" s="329"/>
      <c r="AX2029" s="329"/>
      <c r="AY2029" s="329"/>
      <c r="AZ2029" s="329"/>
      <c r="BA2029" s="329"/>
      <c r="BB2029" s="329"/>
      <c r="BC2029" s="329"/>
      <c r="BD2029" s="360" t="s">
        <v>356</v>
      </c>
      <c r="BE2029" s="330"/>
      <c r="BF2029" s="331"/>
      <c r="BG2029" s="336"/>
      <c r="BH2029" s="336"/>
      <c r="BI2029" s="336"/>
    </row>
    <row r="2030" spans="1:61" s="379" customFormat="1" ht="32" x14ac:dyDescent="0.2">
      <c r="A2030" s="344"/>
      <c r="B2030" s="327" t="s">
        <v>306</v>
      </c>
      <c r="C2030" s="345"/>
      <c r="D2030" s="329">
        <v>1</v>
      </c>
      <c r="E2030" s="329">
        <v>1</v>
      </c>
      <c r="F2030" s="329"/>
      <c r="G2030" s="329"/>
      <c r="H2030" s="329"/>
      <c r="I2030" s="329"/>
      <c r="J2030" s="329"/>
      <c r="K2030" s="329"/>
      <c r="L2030" s="329"/>
      <c r="M2030" s="329"/>
      <c r="N2030" s="329"/>
      <c r="O2030" s="329"/>
      <c r="P2030" s="329"/>
      <c r="Q2030" s="329"/>
      <c r="R2030" s="329"/>
      <c r="S2030" s="329"/>
      <c r="T2030" s="329"/>
      <c r="U2030" s="329"/>
      <c r="V2030" s="329"/>
      <c r="W2030" s="329"/>
      <c r="X2030" s="329"/>
      <c r="Y2030" s="329"/>
      <c r="Z2030" s="329"/>
      <c r="AA2030" s="329"/>
      <c r="AB2030" s="329"/>
      <c r="AC2030" s="329"/>
      <c r="AD2030" s="329"/>
      <c r="AE2030" s="329"/>
      <c r="AF2030" s="329"/>
      <c r="AG2030" s="329"/>
      <c r="AI2030" s="329"/>
      <c r="AJ2030" s="329"/>
      <c r="AK2030" s="329"/>
      <c r="AL2030" s="329"/>
      <c r="AM2030" s="329"/>
      <c r="AN2030" s="329"/>
      <c r="AO2030" s="329"/>
      <c r="AP2030" s="329"/>
      <c r="AQ2030" s="329"/>
      <c r="AR2030" s="329"/>
      <c r="AS2030" s="329"/>
      <c r="AT2030" s="329"/>
      <c r="AU2030" s="329"/>
      <c r="AV2030" s="329"/>
      <c r="AW2030" s="329"/>
      <c r="AX2030" s="329"/>
      <c r="AY2030" s="329"/>
      <c r="AZ2030" s="329"/>
      <c r="BA2030" s="329"/>
      <c r="BB2030" s="329"/>
      <c r="BC2030" s="329"/>
      <c r="BD2030" s="331" t="s">
        <v>357</v>
      </c>
      <c r="BE2030" s="330"/>
      <c r="BF2030" s="331" t="s">
        <v>357</v>
      </c>
      <c r="BG2030" s="336"/>
      <c r="BH2030" s="336"/>
      <c r="BI2030" s="336"/>
    </row>
    <row r="2031" spans="1:61" s="379" customFormat="1" ht="32" x14ac:dyDescent="0.2">
      <c r="A2031" s="354" t="s">
        <v>358</v>
      </c>
      <c r="B2031" s="355" t="s">
        <v>359</v>
      </c>
      <c r="C2031" s="356"/>
      <c r="D2031" s="357">
        <v>1.6</v>
      </c>
      <c r="E2031" s="357">
        <v>0.4</v>
      </c>
      <c r="F2031" s="357">
        <v>0</v>
      </c>
      <c r="G2031" s="357">
        <v>0</v>
      </c>
      <c r="H2031" s="357">
        <v>0</v>
      </c>
      <c r="I2031" s="357">
        <v>0</v>
      </c>
      <c r="J2031" s="357">
        <v>0</v>
      </c>
      <c r="K2031" s="357">
        <v>0</v>
      </c>
      <c r="L2031" s="357">
        <v>1.2</v>
      </c>
      <c r="M2031" s="357">
        <v>0</v>
      </c>
      <c r="N2031" s="357">
        <v>0</v>
      </c>
      <c r="O2031" s="357">
        <v>0</v>
      </c>
      <c r="P2031" s="357">
        <v>0</v>
      </c>
      <c r="Q2031" s="357">
        <v>0</v>
      </c>
      <c r="R2031" s="357">
        <v>0</v>
      </c>
      <c r="S2031" s="357">
        <v>0</v>
      </c>
      <c r="T2031" s="357">
        <v>0</v>
      </c>
      <c r="U2031" s="357">
        <v>0</v>
      </c>
      <c r="V2031" s="357">
        <v>0</v>
      </c>
      <c r="W2031" s="357">
        <v>0</v>
      </c>
      <c r="X2031" s="357"/>
      <c r="Y2031" s="357">
        <v>0</v>
      </c>
      <c r="Z2031" s="357">
        <v>0</v>
      </c>
      <c r="AA2031" s="357">
        <v>0</v>
      </c>
      <c r="AB2031" s="357">
        <v>0</v>
      </c>
      <c r="AC2031" s="357">
        <v>0</v>
      </c>
      <c r="AD2031" s="357">
        <v>0</v>
      </c>
      <c r="AE2031" s="357">
        <v>0</v>
      </c>
      <c r="AF2031" s="357">
        <v>0</v>
      </c>
      <c r="AG2031" s="357">
        <v>0</v>
      </c>
      <c r="AI2031" s="357">
        <v>0</v>
      </c>
      <c r="AJ2031" s="357">
        <v>0</v>
      </c>
      <c r="AK2031" s="357">
        <v>0</v>
      </c>
      <c r="AL2031" s="357">
        <v>0</v>
      </c>
      <c r="AM2031" s="357">
        <v>0</v>
      </c>
      <c r="AN2031" s="357">
        <v>0</v>
      </c>
      <c r="AO2031" s="357">
        <v>0</v>
      </c>
      <c r="AP2031" s="357">
        <v>0</v>
      </c>
      <c r="AQ2031" s="357">
        <v>0</v>
      </c>
      <c r="AR2031" s="357">
        <v>0</v>
      </c>
      <c r="AS2031" s="357">
        <v>0</v>
      </c>
      <c r="AT2031" s="357">
        <v>0</v>
      </c>
      <c r="AU2031" s="357">
        <v>0</v>
      </c>
      <c r="AV2031" s="357">
        <v>0</v>
      </c>
      <c r="AW2031" s="357">
        <v>0</v>
      </c>
      <c r="AX2031" s="357">
        <v>0</v>
      </c>
      <c r="AY2031" s="357">
        <v>0</v>
      </c>
      <c r="AZ2031" s="357">
        <v>0</v>
      </c>
      <c r="BA2031" s="357">
        <v>0</v>
      </c>
      <c r="BB2031" s="357">
        <v>0</v>
      </c>
      <c r="BC2031" s="357"/>
      <c r="BD2031" s="358"/>
      <c r="BE2031" s="359"/>
      <c r="BF2031" s="331"/>
      <c r="BG2031" s="336"/>
      <c r="BH2031" s="336"/>
      <c r="BI2031" s="336"/>
    </row>
    <row r="2032" spans="1:61" s="379" customFormat="1" x14ac:dyDescent="0.2">
      <c r="A2032" s="344"/>
      <c r="B2032" s="331" t="s">
        <v>360</v>
      </c>
      <c r="C2032" s="345" t="s">
        <v>97</v>
      </c>
      <c r="D2032" s="329">
        <v>1</v>
      </c>
      <c r="E2032" s="329"/>
      <c r="F2032" s="329"/>
      <c r="G2032" s="329"/>
      <c r="H2032" s="329"/>
      <c r="I2032" s="329"/>
      <c r="J2032" s="329"/>
      <c r="K2032" s="329"/>
      <c r="L2032" s="329">
        <v>1</v>
      </c>
      <c r="M2032" s="329"/>
      <c r="N2032" s="329"/>
      <c r="O2032" s="329"/>
      <c r="P2032" s="329"/>
      <c r="Q2032" s="329"/>
      <c r="R2032" s="329"/>
      <c r="S2032" s="329"/>
      <c r="T2032" s="329"/>
      <c r="U2032" s="329"/>
      <c r="V2032" s="329"/>
      <c r="W2032" s="329"/>
      <c r="X2032" s="329"/>
      <c r="Y2032" s="329"/>
      <c r="Z2032" s="329"/>
      <c r="AA2032" s="329"/>
      <c r="AB2032" s="329"/>
      <c r="AC2032" s="329"/>
      <c r="AD2032" s="329"/>
      <c r="AE2032" s="329"/>
      <c r="AF2032" s="329"/>
      <c r="AG2032" s="329"/>
      <c r="AI2032" s="329"/>
      <c r="AJ2032" s="329"/>
      <c r="AK2032" s="329"/>
      <c r="AL2032" s="329"/>
      <c r="AM2032" s="329"/>
      <c r="AN2032" s="329"/>
      <c r="AO2032" s="329"/>
      <c r="AP2032" s="329"/>
      <c r="AQ2032" s="329"/>
      <c r="AR2032" s="329"/>
      <c r="AS2032" s="329"/>
      <c r="AT2032" s="329"/>
      <c r="AU2032" s="329"/>
      <c r="AV2032" s="329"/>
      <c r="AW2032" s="329"/>
      <c r="AX2032" s="329"/>
      <c r="AY2032" s="329"/>
      <c r="AZ2032" s="329"/>
      <c r="BA2032" s="329"/>
      <c r="BB2032" s="329"/>
      <c r="BC2032" s="329"/>
      <c r="BD2032" s="360" t="s">
        <v>318</v>
      </c>
      <c r="BE2032" s="330"/>
      <c r="BF2032" s="331"/>
      <c r="BG2032" s="336"/>
      <c r="BH2032" s="336"/>
      <c r="BI2032" s="336"/>
    </row>
    <row r="2033" spans="1:61" s="379" customFormat="1" x14ac:dyDescent="0.2">
      <c r="A2033" s="344"/>
      <c r="B2033" s="327" t="s">
        <v>361</v>
      </c>
      <c r="C2033" s="345" t="s">
        <v>97</v>
      </c>
      <c r="D2033" s="329">
        <v>0.2</v>
      </c>
      <c r="E2033" s="329"/>
      <c r="F2033" s="329"/>
      <c r="G2033" s="329"/>
      <c r="H2033" s="329"/>
      <c r="I2033" s="329"/>
      <c r="J2033" s="329"/>
      <c r="K2033" s="329"/>
      <c r="L2033" s="329">
        <v>0.2</v>
      </c>
      <c r="M2033" s="329"/>
      <c r="N2033" s="329"/>
      <c r="O2033" s="329"/>
      <c r="P2033" s="329"/>
      <c r="Q2033" s="329"/>
      <c r="R2033" s="329"/>
      <c r="S2033" s="329"/>
      <c r="T2033" s="329"/>
      <c r="U2033" s="329"/>
      <c r="V2033" s="329"/>
      <c r="W2033" s="329"/>
      <c r="X2033" s="329"/>
      <c r="Y2033" s="329"/>
      <c r="Z2033" s="329"/>
      <c r="AA2033" s="329"/>
      <c r="AB2033" s="329"/>
      <c r="AC2033" s="329"/>
      <c r="AD2033" s="329"/>
      <c r="AE2033" s="329"/>
      <c r="AF2033" s="329"/>
      <c r="AG2033" s="329"/>
      <c r="AI2033" s="329"/>
      <c r="AJ2033" s="329"/>
      <c r="AK2033" s="329"/>
      <c r="AL2033" s="329"/>
      <c r="AM2033" s="329"/>
      <c r="AN2033" s="329"/>
      <c r="AO2033" s="329"/>
      <c r="AP2033" s="329"/>
      <c r="AQ2033" s="329"/>
      <c r="AR2033" s="329"/>
      <c r="AS2033" s="329"/>
      <c r="AT2033" s="329"/>
      <c r="AU2033" s="329"/>
      <c r="AV2033" s="329"/>
      <c r="AW2033" s="329"/>
      <c r="AX2033" s="329"/>
      <c r="AY2033" s="329"/>
      <c r="AZ2033" s="329"/>
      <c r="BA2033" s="329"/>
      <c r="BB2033" s="329"/>
      <c r="BC2033" s="329"/>
      <c r="BD2033" s="360" t="s">
        <v>362</v>
      </c>
      <c r="BE2033" s="330">
        <v>2017</v>
      </c>
      <c r="BF2033" s="331"/>
      <c r="BG2033" s="336"/>
      <c r="BH2033" s="336"/>
      <c r="BI2033" s="336"/>
    </row>
    <row r="2034" spans="1:61" s="379" customFormat="1" x14ac:dyDescent="0.2">
      <c r="A2034" s="344"/>
      <c r="B2034" s="327" t="s">
        <v>363</v>
      </c>
      <c r="C2034" s="345"/>
      <c r="D2034" s="329">
        <v>0.4</v>
      </c>
      <c r="E2034" s="329">
        <v>0.4</v>
      </c>
      <c r="F2034" s="329"/>
      <c r="G2034" s="329"/>
      <c r="H2034" s="329"/>
      <c r="I2034" s="329"/>
      <c r="J2034" s="329"/>
      <c r="K2034" s="329"/>
      <c r="L2034" s="329"/>
      <c r="M2034" s="329"/>
      <c r="N2034" s="329"/>
      <c r="O2034" s="329"/>
      <c r="P2034" s="329"/>
      <c r="Q2034" s="329"/>
      <c r="R2034" s="329"/>
      <c r="S2034" s="329"/>
      <c r="T2034" s="329"/>
      <c r="U2034" s="329"/>
      <c r="V2034" s="329"/>
      <c r="W2034" s="329"/>
      <c r="X2034" s="329"/>
      <c r="Y2034" s="329"/>
      <c r="Z2034" s="329"/>
      <c r="AA2034" s="329"/>
      <c r="AB2034" s="329"/>
      <c r="AC2034" s="329"/>
      <c r="AD2034" s="329"/>
      <c r="AE2034" s="329"/>
      <c r="AF2034" s="329"/>
      <c r="AG2034" s="329"/>
      <c r="AI2034" s="329"/>
      <c r="AJ2034" s="329"/>
      <c r="AK2034" s="329"/>
      <c r="AL2034" s="329"/>
      <c r="AM2034" s="329"/>
      <c r="AN2034" s="329"/>
      <c r="AO2034" s="329"/>
      <c r="AP2034" s="329"/>
      <c r="AQ2034" s="329"/>
      <c r="AR2034" s="329"/>
      <c r="AS2034" s="329"/>
      <c r="AT2034" s="329"/>
      <c r="AU2034" s="329"/>
      <c r="AV2034" s="329"/>
      <c r="AW2034" s="329"/>
      <c r="AX2034" s="329"/>
      <c r="AY2034" s="329"/>
      <c r="AZ2034" s="329"/>
      <c r="BA2034" s="329"/>
      <c r="BB2034" s="329"/>
      <c r="BC2034" s="329"/>
      <c r="BD2034" s="331" t="s">
        <v>357</v>
      </c>
      <c r="BE2034" s="330"/>
      <c r="BF2034" s="331"/>
      <c r="BG2034" s="336"/>
      <c r="BH2034" s="336"/>
      <c r="BI2034" s="336"/>
    </row>
    <row r="2035" spans="1:61" s="379" customFormat="1" x14ac:dyDescent="0.2">
      <c r="A2035" s="354" t="s">
        <v>364</v>
      </c>
      <c r="B2035" s="355" t="s">
        <v>1147</v>
      </c>
      <c r="C2035" s="361"/>
      <c r="D2035" s="362">
        <v>54.440000000000005</v>
      </c>
      <c r="E2035" s="362">
        <v>21.75</v>
      </c>
      <c r="F2035" s="362">
        <v>0</v>
      </c>
      <c r="G2035" s="362">
        <v>0.62</v>
      </c>
      <c r="H2035" s="362">
        <v>6.6800000000000006</v>
      </c>
      <c r="I2035" s="362">
        <v>2.48</v>
      </c>
      <c r="J2035" s="362">
        <v>0</v>
      </c>
      <c r="K2035" s="362">
        <v>0</v>
      </c>
      <c r="L2035" s="362">
        <v>20.39</v>
      </c>
      <c r="M2035" s="362">
        <v>1.1800000000000002</v>
      </c>
      <c r="N2035" s="362">
        <v>0</v>
      </c>
      <c r="O2035" s="362">
        <v>0</v>
      </c>
      <c r="P2035" s="362">
        <v>0</v>
      </c>
      <c r="Q2035" s="362">
        <v>0</v>
      </c>
      <c r="R2035" s="362">
        <v>0</v>
      </c>
      <c r="S2035" s="362">
        <v>0</v>
      </c>
      <c r="T2035" s="362">
        <v>0</v>
      </c>
      <c r="U2035" s="362">
        <v>0</v>
      </c>
      <c r="V2035" s="362">
        <v>0.02</v>
      </c>
      <c r="W2035" s="362">
        <v>0</v>
      </c>
      <c r="X2035" s="362"/>
      <c r="Y2035" s="362">
        <v>0</v>
      </c>
      <c r="Z2035" s="362">
        <v>0</v>
      </c>
      <c r="AA2035" s="362">
        <v>0</v>
      </c>
      <c r="AB2035" s="362">
        <v>0</v>
      </c>
      <c r="AC2035" s="362">
        <v>0</v>
      </c>
      <c r="AD2035" s="362">
        <v>0.25</v>
      </c>
      <c r="AE2035" s="362">
        <v>0.06</v>
      </c>
      <c r="AF2035" s="362">
        <v>0</v>
      </c>
      <c r="AG2035" s="362">
        <v>0</v>
      </c>
      <c r="AI2035" s="362">
        <v>0</v>
      </c>
      <c r="AJ2035" s="362">
        <v>0</v>
      </c>
      <c r="AK2035" s="362">
        <v>0</v>
      </c>
      <c r="AL2035" s="362">
        <v>0</v>
      </c>
      <c r="AM2035" s="362">
        <v>0</v>
      </c>
      <c r="AN2035" s="362">
        <v>0</v>
      </c>
      <c r="AO2035" s="362">
        <v>0</v>
      </c>
      <c r="AP2035" s="362">
        <v>0</v>
      </c>
      <c r="AQ2035" s="362">
        <v>0</v>
      </c>
      <c r="AR2035" s="362">
        <v>0</v>
      </c>
      <c r="AS2035" s="362">
        <v>0</v>
      </c>
      <c r="AT2035" s="362">
        <v>0</v>
      </c>
      <c r="AU2035" s="362">
        <v>0</v>
      </c>
      <c r="AV2035" s="362">
        <v>0</v>
      </c>
      <c r="AW2035" s="362">
        <v>0</v>
      </c>
      <c r="AX2035" s="362">
        <v>0</v>
      </c>
      <c r="AY2035" s="362">
        <v>0.1</v>
      </c>
      <c r="AZ2035" s="362">
        <v>0</v>
      </c>
      <c r="BA2035" s="362">
        <v>0.91</v>
      </c>
      <c r="BB2035" s="362">
        <v>0</v>
      </c>
      <c r="BC2035" s="362">
        <v>0</v>
      </c>
      <c r="BD2035" s="363"/>
      <c r="BE2035" s="364"/>
      <c r="BF2035" s="387"/>
      <c r="BG2035" s="336"/>
      <c r="BH2035" s="336"/>
      <c r="BI2035" s="336"/>
    </row>
    <row r="2036" spans="1:61" s="379" customFormat="1" ht="320" x14ac:dyDescent="0.2">
      <c r="A2036" s="344"/>
      <c r="B2036" s="327" t="s">
        <v>1147</v>
      </c>
      <c r="C2036" s="365" t="s">
        <v>1383</v>
      </c>
      <c r="D2036" s="346">
        <v>4.6500000000000004</v>
      </c>
      <c r="E2036" s="346">
        <v>1</v>
      </c>
      <c r="F2036" s="346"/>
      <c r="G2036" s="346"/>
      <c r="H2036" s="346">
        <v>0.5</v>
      </c>
      <c r="I2036" s="346"/>
      <c r="J2036" s="346"/>
      <c r="K2036" s="346"/>
      <c r="L2036" s="346">
        <v>2</v>
      </c>
      <c r="M2036" s="346">
        <v>0.65</v>
      </c>
      <c r="N2036" s="346"/>
      <c r="O2036" s="346"/>
      <c r="P2036" s="346"/>
      <c r="Q2036" s="346"/>
      <c r="R2036" s="346"/>
      <c r="S2036" s="346"/>
      <c r="T2036" s="346"/>
      <c r="U2036" s="346"/>
      <c r="V2036" s="346"/>
      <c r="W2036" s="346"/>
      <c r="X2036" s="346"/>
      <c r="Y2036" s="346"/>
      <c r="Z2036" s="346"/>
      <c r="AA2036" s="346"/>
      <c r="AB2036" s="346"/>
      <c r="AC2036" s="346"/>
      <c r="AD2036" s="346"/>
      <c r="AE2036" s="346"/>
      <c r="AF2036" s="346"/>
      <c r="AG2036" s="346"/>
      <c r="AI2036" s="346"/>
      <c r="AJ2036" s="346"/>
      <c r="AK2036" s="346"/>
      <c r="AL2036" s="346"/>
      <c r="AM2036" s="346"/>
      <c r="AN2036" s="346"/>
      <c r="AO2036" s="346"/>
      <c r="AP2036" s="346"/>
      <c r="AQ2036" s="346"/>
      <c r="AR2036" s="346"/>
      <c r="AS2036" s="346"/>
      <c r="AT2036" s="346"/>
      <c r="AU2036" s="346"/>
      <c r="AV2036" s="346"/>
      <c r="AW2036" s="346"/>
      <c r="AX2036" s="346"/>
      <c r="AY2036" s="346"/>
      <c r="AZ2036" s="346"/>
      <c r="BA2036" s="346">
        <v>0.5</v>
      </c>
      <c r="BB2036" s="346"/>
      <c r="BC2036" s="346"/>
      <c r="BD2036" s="349" t="s">
        <v>323</v>
      </c>
      <c r="BE2036" s="348">
        <v>2017</v>
      </c>
      <c r="BF2036" s="331" t="s">
        <v>365</v>
      </c>
      <c r="BG2036" s="336"/>
      <c r="BH2036" s="336"/>
      <c r="BI2036" s="336"/>
    </row>
    <row r="2037" spans="1:61" s="379" customFormat="1" ht="368" x14ac:dyDescent="0.2">
      <c r="A2037" s="344"/>
      <c r="B2037" s="327" t="s">
        <v>1147</v>
      </c>
      <c r="C2037" s="365" t="s">
        <v>1383</v>
      </c>
      <c r="D2037" s="346">
        <v>1.1099999999999999</v>
      </c>
      <c r="E2037" s="346">
        <v>0.48</v>
      </c>
      <c r="F2037" s="346"/>
      <c r="G2037" s="346"/>
      <c r="H2037" s="346">
        <v>0.63</v>
      </c>
      <c r="I2037" s="346"/>
      <c r="J2037" s="346"/>
      <c r="K2037" s="346"/>
      <c r="L2037" s="346"/>
      <c r="M2037" s="346"/>
      <c r="N2037" s="346"/>
      <c r="O2037" s="346"/>
      <c r="P2037" s="346"/>
      <c r="Q2037" s="346"/>
      <c r="R2037" s="346"/>
      <c r="S2037" s="346"/>
      <c r="T2037" s="346"/>
      <c r="U2037" s="346"/>
      <c r="V2037" s="346"/>
      <c r="W2037" s="346"/>
      <c r="X2037" s="346"/>
      <c r="Y2037" s="346"/>
      <c r="Z2037" s="346"/>
      <c r="AA2037" s="346"/>
      <c r="AB2037" s="346"/>
      <c r="AC2037" s="346"/>
      <c r="AD2037" s="346"/>
      <c r="AE2037" s="346"/>
      <c r="AF2037" s="346"/>
      <c r="AG2037" s="346"/>
      <c r="AI2037" s="346"/>
      <c r="AJ2037" s="346"/>
      <c r="AK2037" s="346"/>
      <c r="AL2037" s="346"/>
      <c r="AM2037" s="346"/>
      <c r="AN2037" s="346"/>
      <c r="AO2037" s="346"/>
      <c r="AP2037" s="346"/>
      <c r="AQ2037" s="346"/>
      <c r="AR2037" s="346"/>
      <c r="AS2037" s="346"/>
      <c r="AT2037" s="346"/>
      <c r="AU2037" s="346"/>
      <c r="AV2037" s="346"/>
      <c r="AW2037" s="346"/>
      <c r="AX2037" s="346"/>
      <c r="AY2037" s="346"/>
      <c r="AZ2037" s="346"/>
      <c r="BA2037" s="346"/>
      <c r="BB2037" s="346"/>
      <c r="BC2037" s="346"/>
      <c r="BD2037" s="349" t="s">
        <v>366</v>
      </c>
      <c r="BE2037" s="348">
        <v>2017</v>
      </c>
      <c r="BF2037" s="331" t="s">
        <v>367</v>
      </c>
      <c r="BG2037" s="336"/>
      <c r="BH2037" s="336"/>
      <c r="BI2037" s="336"/>
    </row>
    <row r="2038" spans="1:61" s="379" customFormat="1" ht="160" x14ac:dyDescent="0.2">
      <c r="A2038" s="344"/>
      <c r="B2038" s="327" t="s">
        <v>1147</v>
      </c>
      <c r="C2038" s="365" t="s">
        <v>1383</v>
      </c>
      <c r="D2038" s="346">
        <v>1.1000000000000001</v>
      </c>
      <c r="E2038" s="346"/>
      <c r="F2038" s="346"/>
      <c r="G2038" s="346"/>
      <c r="H2038" s="346">
        <v>1.1000000000000001</v>
      </c>
      <c r="I2038" s="346"/>
      <c r="J2038" s="346"/>
      <c r="K2038" s="346"/>
      <c r="L2038" s="346"/>
      <c r="M2038" s="346"/>
      <c r="N2038" s="346"/>
      <c r="O2038" s="346"/>
      <c r="P2038" s="346"/>
      <c r="Q2038" s="346"/>
      <c r="R2038" s="346"/>
      <c r="S2038" s="346"/>
      <c r="T2038" s="346"/>
      <c r="U2038" s="346"/>
      <c r="V2038" s="346"/>
      <c r="W2038" s="346"/>
      <c r="X2038" s="346"/>
      <c r="Y2038" s="346"/>
      <c r="Z2038" s="346"/>
      <c r="AA2038" s="346"/>
      <c r="AB2038" s="346"/>
      <c r="AC2038" s="346"/>
      <c r="AD2038" s="346"/>
      <c r="AE2038" s="346"/>
      <c r="AF2038" s="346"/>
      <c r="AG2038" s="346"/>
      <c r="AI2038" s="346"/>
      <c r="AJ2038" s="346"/>
      <c r="AK2038" s="346"/>
      <c r="AL2038" s="346"/>
      <c r="AM2038" s="346"/>
      <c r="AN2038" s="346"/>
      <c r="AO2038" s="346"/>
      <c r="AP2038" s="346"/>
      <c r="AQ2038" s="346"/>
      <c r="AR2038" s="346"/>
      <c r="AS2038" s="346"/>
      <c r="AT2038" s="346"/>
      <c r="AU2038" s="346"/>
      <c r="AV2038" s="346"/>
      <c r="AW2038" s="346"/>
      <c r="AX2038" s="346"/>
      <c r="AY2038" s="346"/>
      <c r="AZ2038" s="346"/>
      <c r="BA2038" s="346"/>
      <c r="BB2038" s="346"/>
      <c r="BC2038" s="346"/>
      <c r="BD2038" s="349" t="s">
        <v>368</v>
      </c>
      <c r="BE2038" s="348">
        <v>2017</v>
      </c>
      <c r="BF2038" s="331" t="s">
        <v>369</v>
      </c>
      <c r="BG2038" s="336"/>
      <c r="BH2038" s="336"/>
      <c r="BI2038" s="336"/>
    </row>
    <row r="2039" spans="1:61" s="379" customFormat="1" ht="409" x14ac:dyDescent="0.2">
      <c r="A2039" s="344"/>
      <c r="B2039" s="327" t="s">
        <v>1147</v>
      </c>
      <c r="C2039" s="365" t="s">
        <v>1383</v>
      </c>
      <c r="D2039" s="346">
        <v>3.0400000000000005</v>
      </c>
      <c r="E2039" s="346">
        <v>2.52</v>
      </c>
      <c r="F2039" s="346"/>
      <c r="G2039" s="346"/>
      <c r="H2039" s="346">
        <v>0.26</v>
      </c>
      <c r="I2039" s="346"/>
      <c r="J2039" s="346"/>
      <c r="K2039" s="346"/>
      <c r="L2039" s="346"/>
      <c r="M2039" s="346"/>
      <c r="N2039" s="346"/>
      <c r="O2039" s="346"/>
      <c r="P2039" s="346"/>
      <c r="Q2039" s="346"/>
      <c r="R2039" s="346"/>
      <c r="S2039" s="346"/>
      <c r="T2039" s="346"/>
      <c r="U2039" s="346"/>
      <c r="V2039" s="346"/>
      <c r="W2039" s="346"/>
      <c r="X2039" s="346"/>
      <c r="Y2039" s="346"/>
      <c r="Z2039" s="346"/>
      <c r="AA2039" s="346"/>
      <c r="AB2039" s="346"/>
      <c r="AC2039" s="346"/>
      <c r="AD2039" s="346"/>
      <c r="AE2039" s="346">
        <v>0.06</v>
      </c>
      <c r="AF2039" s="346"/>
      <c r="AG2039" s="346"/>
      <c r="AI2039" s="346"/>
      <c r="AJ2039" s="346"/>
      <c r="AK2039" s="346"/>
      <c r="AL2039" s="346"/>
      <c r="AM2039" s="346"/>
      <c r="AN2039" s="346"/>
      <c r="AO2039" s="346"/>
      <c r="AP2039" s="346"/>
      <c r="AQ2039" s="346"/>
      <c r="AR2039" s="346"/>
      <c r="AS2039" s="346"/>
      <c r="AT2039" s="346"/>
      <c r="AU2039" s="346"/>
      <c r="AV2039" s="346"/>
      <c r="AW2039" s="346"/>
      <c r="AX2039" s="346"/>
      <c r="AY2039" s="346"/>
      <c r="AZ2039" s="346"/>
      <c r="BA2039" s="346">
        <v>0.2</v>
      </c>
      <c r="BB2039" s="346"/>
      <c r="BC2039" s="346"/>
      <c r="BD2039" s="349" t="s">
        <v>370</v>
      </c>
      <c r="BE2039" s="348">
        <v>2017</v>
      </c>
      <c r="BF2039" s="331" t="s">
        <v>371</v>
      </c>
      <c r="BG2039" s="336"/>
      <c r="BH2039" s="336"/>
      <c r="BI2039" s="336"/>
    </row>
    <row r="2040" spans="1:61" s="379" customFormat="1" ht="64" x14ac:dyDescent="0.2">
      <c r="A2040" s="344"/>
      <c r="B2040" s="327" t="s">
        <v>1147</v>
      </c>
      <c r="C2040" s="365" t="s">
        <v>1383</v>
      </c>
      <c r="D2040" s="346">
        <v>1</v>
      </c>
      <c r="E2040" s="346">
        <v>1</v>
      </c>
      <c r="F2040" s="346"/>
      <c r="G2040" s="346"/>
      <c r="H2040" s="346"/>
      <c r="I2040" s="346"/>
      <c r="J2040" s="346"/>
      <c r="K2040" s="346"/>
      <c r="L2040" s="346"/>
      <c r="M2040" s="346"/>
      <c r="N2040" s="346"/>
      <c r="O2040" s="346"/>
      <c r="P2040" s="346"/>
      <c r="Q2040" s="346"/>
      <c r="R2040" s="346"/>
      <c r="S2040" s="346"/>
      <c r="T2040" s="346"/>
      <c r="U2040" s="346"/>
      <c r="V2040" s="346"/>
      <c r="W2040" s="346"/>
      <c r="X2040" s="346"/>
      <c r="Y2040" s="346"/>
      <c r="Z2040" s="346"/>
      <c r="AA2040" s="346"/>
      <c r="AB2040" s="346"/>
      <c r="AC2040" s="346"/>
      <c r="AD2040" s="346"/>
      <c r="AE2040" s="346"/>
      <c r="AF2040" s="346"/>
      <c r="AG2040" s="346"/>
      <c r="AI2040" s="346"/>
      <c r="AJ2040" s="346"/>
      <c r="AK2040" s="346"/>
      <c r="AL2040" s="346"/>
      <c r="AM2040" s="346"/>
      <c r="AN2040" s="346"/>
      <c r="AO2040" s="346"/>
      <c r="AP2040" s="346"/>
      <c r="AQ2040" s="346"/>
      <c r="AR2040" s="346"/>
      <c r="AS2040" s="346"/>
      <c r="AT2040" s="346"/>
      <c r="AU2040" s="346"/>
      <c r="AV2040" s="346"/>
      <c r="AW2040" s="346"/>
      <c r="AX2040" s="346"/>
      <c r="AY2040" s="346"/>
      <c r="AZ2040" s="346"/>
      <c r="BA2040" s="346"/>
      <c r="BB2040" s="346"/>
      <c r="BC2040" s="346"/>
      <c r="BD2040" s="349" t="s">
        <v>372</v>
      </c>
      <c r="BE2040" s="348">
        <v>2017</v>
      </c>
      <c r="BF2040" s="331" t="s">
        <v>373</v>
      </c>
      <c r="BG2040" s="336"/>
      <c r="BH2040" s="336"/>
      <c r="BI2040" s="336"/>
    </row>
    <row r="2041" spans="1:61" s="379" customFormat="1" ht="240" x14ac:dyDescent="0.2">
      <c r="A2041" s="344"/>
      <c r="B2041" s="327" t="s">
        <v>1147</v>
      </c>
      <c r="C2041" s="365" t="s">
        <v>1383</v>
      </c>
      <c r="D2041" s="346">
        <v>0.8600000000000001</v>
      </c>
      <c r="E2041" s="346">
        <v>0.16</v>
      </c>
      <c r="F2041" s="346"/>
      <c r="G2041" s="346"/>
      <c r="H2041" s="346">
        <v>0.66</v>
      </c>
      <c r="I2041" s="346"/>
      <c r="J2041" s="346"/>
      <c r="K2041" s="346"/>
      <c r="L2041" s="346"/>
      <c r="M2041" s="346"/>
      <c r="N2041" s="346"/>
      <c r="O2041" s="346"/>
      <c r="P2041" s="346"/>
      <c r="Q2041" s="346"/>
      <c r="R2041" s="346"/>
      <c r="S2041" s="346"/>
      <c r="T2041" s="346"/>
      <c r="U2041" s="346"/>
      <c r="V2041" s="346"/>
      <c r="W2041" s="346"/>
      <c r="X2041" s="346"/>
      <c r="Y2041" s="346"/>
      <c r="Z2041" s="346"/>
      <c r="AA2041" s="346"/>
      <c r="AB2041" s="346"/>
      <c r="AC2041" s="346"/>
      <c r="AD2041" s="346"/>
      <c r="AE2041" s="346"/>
      <c r="AF2041" s="346"/>
      <c r="AG2041" s="346"/>
      <c r="AI2041" s="346"/>
      <c r="AJ2041" s="346"/>
      <c r="AK2041" s="346"/>
      <c r="AL2041" s="346"/>
      <c r="AM2041" s="346"/>
      <c r="AN2041" s="346"/>
      <c r="AO2041" s="346"/>
      <c r="AP2041" s="346"/>
      <c r="AQ2041" s="346"/>
      <c r="AR2041" s="346"/>
      <c r="AS2041" s="346"/>
      <c r="AT2041" s="346"/>
      <c r="AU2041" s="346"/>
      <c r="AV2041" s="346"/>
      <c r="AW2041" s="346"/>
      <c r="AX2041" s="346"/>
      <c r="AY2041" s="346"/>
      <c r="AZ2041" s="346"/>
      <c r="BA2041" s="346">
        <v>0.04</v>
      </c>
      <c r="BB2041" s="346"/>
      <c r="BC2041" s="346"/>
      <c r="BD2041" s="349" t="s">
        <v>313</v>
      </c>
      <c r="BE2041" s="348">
        <v>2017</v>
      </c>
      <c r="BF2041" s="331" t="s">
        <v>374</v>
      </c>
      <c r="BG2041" s="336"/>
      <c r="BH2041" s="336"/>
      <c r="BI2041" s="336"/>
    </row>
    <row r="2042" spans="1:61" s="379" customFormat="1" ht="160" x14ac:dyDescent="0.2">
      <c r="A2042" s="344"/>
      <c r="B2042" s="327" t="s">
        <v>1147</v>
      </c>
      <c r="C2042" s="365" t="s">
        <v>1383</v>
      </c>
      <c r="D2042" s="346">
        <v>3</v>
      </c>
      <c r="E2042" s="346"/>
      <c r="F2042" s="346"/>
      <c r="G2042" s="346"/>
      <c r="H2042" s="346"/>
      <c r="I2042" s="346"/>
      <c r="J2042" s="346"/>
      <c r="K2042" s="346"/>
      <c r="L2042" s="346">
        <v>3</v>
      </c>
      <c r="M2042" s="346"/>
      <c r="N2042" s="346"/>
      <c r="O2042" s="346"/>
      <c r="P2042" s="346"/>
      <c r="Q2042" s="346"/>
      <c r="R2042" s="346"/>
      <c r="S2042" s="346"/>
      <c r="T2042" s="346"/>
      <c r="U2042" s="346"/>
      <c r="V2042" s="346"/>
      <c r="W2042" s="346"/>
      <c r="X2042" s="346"/>
      <c r="Y2042" s="346"/>
      <c r="Z2042" s="346"/>
      <c r="AA2042" s="346"/>
      <c r="AB2042" s="346"/>
      <c r="AC2042" s="346"/>
      <c r="AD2042" s="346"/>
      <c r="AE2042" s="346"/>
      <c r="AF2042" s="346"/>
      <c r="AG2042" s="346"/>
      <c r="AI2042" s="346"/>
      <c r="AJ2042" s="346"/>
      <c r="AK2042" s="346"/>
      <c r="AL2042" s="346"/>
      <c r="AM2042" s="346"/>
      <c r="AN2042" s="346"/>
      <c r="AO2042" s="346"/>
      <c r="AP2042" s="346"/>
      <c r="AQ2042" s="346"/>
      <c r="AR2042" s="346"/>
      <c r="AS2042" s="346"/>
      <c r="AT2042" s="346"/>
      <c r="AU2042" s="346"/>
      <c r="AV2042" s="346"/>
      <c r="AW2042" s="346"/>
      <c r="AX2042" s="346"/>
      <c r="AY2042" s="346"/>
      <c r="AZ2042" s="346"/>
      <c r="BA2042" s="346"/>
      <c r="BB2042" s="346"/>
      <c r="BC2042" s="346"/>
      <c r="BD2042" s="349" t="s">
        <v>375</v>
      </c>
      <c r="BE2042" s="348">
        <v>2017</v>
      </c>
      <c r="BF2042" s="331" t="s">
        <v>376</v>
      </c>
      <c r="BG2042" s="336"/>
      <c r="BH2042" s="336"/>
      <c r="BI2042" s="336"/>
    </row>
    <row r="2043" spans="1:61" s="379" customFormat="1" ht="48" x14ac:dyDescent="0.2">
      <c r="A2043" s="344"/>
      <c r="B2043" s="327" t="s">
        <v>1147</v>
      </c>
      <c r="C2043" s="365" t="s">
        <v>1383</v>
      </c>
      <c r="D2043" s="346">
        <v>1.5</v>
      </c>
      <c r="E2043" s="346"/>
      <c r="F2043" s="346"/>
      <c r="G2043" s="346"/>
      <c r="H2043" s="346"/>
      <c r="I2043" s="346"/>
      <c r="J2043" s="346"/>
      <c r="K2043" s="346"/>
      <c r="L2043" s="346">
        <v>1.5</v>
      </c>
      <c r="M2043" s="346"/>
      <c r="N2043" s="346"/>
      <c r="O2043" s="346"/>
      <c r="P2043" s="346"/>
      <c r="Q2043" s="346"/>
      <c r="R2043" s="346"/>
      <c r="S2043" s="346"/>
      <c r="T2043" s="346"/>
      <c r="U2043" s="346"/>
      <c r="V2043" s="346"/>
      <c r="W2043" s="346"/>
      <c r="X2043" s="346"/>
      <c r="Y2043" s="346"/>
      <c r="Z2043" s="346"/>
      <c r="AA2043" s="346"/>
      <c r="AB2043" s="346"/>
      <c r="AC2043" s="346"/>
      <c r="AD2043" s="346"/>
      <c r="AE2043" s="346"/>
      <c r="AF2043" s="346"/>
      <c r="AG2043" s="346"/>
      <c r="AI2043" s="346"/>
      <c r="AJ2043" s="346"/>
      <c r="AK2043" s="346"/>
      <c r="AL2043" s="346"/>
      <c r="AM2043" s="346"/>
      <c r="AN2043" s="346"/>
      <c r="AO2043" s="346"/>
      <c r="AP2043" s="346"/>
      <c r="AQ2043" s="346"/>
      <c r="AR2043" s="346"/>
      <c r="AS2043" s="346"/>
      <c r="AT2043" s="346"/>
      <c r="AU2043" s="346"/>
      <c r="AV2043" s="346"/>
      <c r="AW2043" s="346"/>
      <c r="AX2043" s="346"/>
      <c r="AY2043" s="346"/>
      <c r="AZ2043" s="346"/>
      <c r="BA2043" s="346"/>
      <c r="BB2043" s="346"/>
      <c r="BC2043" s="346"/>
      <c r="BD2043" s="349" t="s">
        <v>326</v>
      </c>
      <c r="BE2043" s="348"/>
      <c r="BF2043" s="331" t="s">
        <v>377</v>
      </c>
      <c r="BG2043" s="336"/>
      <c r="BH2043" s="336"/>
      <c r="BI2043" s="336"/>
    </row>
    <row r="2044" spans="1:61" s="379" customFormat="1" ht="112" x14ac:dyDescent="0.2">
      <c r="A2044" s="344"/>
      <c r="B2044" s="327" t="s">
        <v>1147</v>
      </c>
      <c r="C2044" s="365" t="s">
        <v>1383</v>
      </c>
      <c r="D2044" s="346">
        <v>2.5</v>
      </c>
      <c r="E2044" s="346">
        <v>2.5</v>
      </c>
      <c r="F2044" s="346"/>
      <c r="G2044" s="346"/>
      <c r="H2044" s="346"/>
      <c r="I2044" s="346"/>
      <c r="J2044" s="346"/>
      <c r="K2044" s="346"/>
      <c r="L2044" s="346"/>
      <c r="M2044" s="346"/>
      <c r="N2044" s="346"/>
      <c r="O2044" s="346"/>
      <c r="P2044" s="346"/>
      <c r="Q2044" s="346"/>
      <c r="R2044" s="346"/>
      <c r="S2044" s="346"/>
      <c r="T2044" s="346"/>
      <c r="U2044" s="346"/>
      <c r="V2044" s="346"/>
      <c r="W2044" s="346"/>
      <c r="X2044" s="346"/>
      <c r="Y2044" s="346"/>
      <c r="Z2044" s="346"/>
      <c r="AA2044" s="346"/>
      <c r="AB2044" s="346"/>
      <c r="AC2044" s="346"/>
      <c r="AD2044" s="346"/>
      <c r="AE2044" s="346"/>
      <c r="AF2044" s="346"/>
      <c r="AG2044" s="346"/>
      <c r="AI2044" s="346"/>
      <c r="AJ2044" s="346"/>
      <c r="AK2044" s="346"/>
      <c r="AL2044" s="346"/>
      <c r="AM2044" s="346"/>
      <c r="AN2044" s="346"/>
      <c r="AO2044" s="346"/>
      <c r="AP2044" s="346"/>
      <c r="AQ2044" s="346"/>
      <c r="AR2044" s="346"/>
      <c r="AS2044" s="346"/>
      <c r="AT2044" s="346"/>
      <c r="AU2044" s="346"/>
      <c r="AV2044" s="346"/>
      <c r="AW2044" s="346"/>
      <c r="AX2044" s="346"/>
      <c r="AY2044" s="346"/>
      <c r="AZ2044" s="346"/>
      <c r="BA2044" s="346"/>
      <c r="BB2044" s="346"/>
      <c r="BC2044" s="346"/>
      <c r="BD2044" s="349" t="s">
        <v>378</v>
      </c>
      <c r="BE2044" s="348"/>
      <c r="BF2044" s="331" t="s">
        <v>379</v>
      </c>
      <c r="BG2044" s="336"/>
      <c r="BH2044" s="336"/>
      <c r="BI2044" s="336"/>
    </row>
    <row r="2045" spans="1:61" s="379" customFormat="1" ht="224" x14ac:dyDescent="0.2">
      <c r="A2045" s="344"/>
      <c r="B2045" s="327" t="s">
        <v>1147</v>
      </c>
      <c r="C2045" s="365" t="s">
        <v>1383</v>
      </c>
      <c r="D2045" s="346">
        <v>1.05</v>
      </c>
      <c r="E2045" s="346">
        <v>1</v>
      </c>
      <c r="F2045" s="346"/>
      <c r="G2045" s="346"/>
      <c r="H2045" s="346">
        <v>0.05</v>
      </c>
      <c r="I2045" s="346"/>
      <c r="J2045" s="346"/>
      <c r="K2045" s="346"/>
      <c r="L2045" s="346"/>
      <c r="M2045" s="346"/>
      <c r="N2045" s="346"/>
      <c r="O2045" s="346"/>
      <c r="P2045" s="346"/>
      <c r="Q2045" s="346"/>
      <c r="R2045" s="346"/>
      <c r="S2045" s="346"/>
      <c r="T2045" s="346"/>
      <c r="U2045" s="346"/>
      <c r="V2045" s="346"/>
      <c r="W2045" s="346"/>
      <c r="X2045" s="346"/>
      <c r="Y2045" s="346"/>
      <c r="Z2045" s="346"/>
      <c r="AA2045" s="346"/>
      <c r="AB2045" s="346"/>
      <c r="AC2045" s="346"/>
      <c r="AD2045" s="346"/>
      <c r="AE2045" s="346"/>
      <c r="AF2045" s="346"/>
      <c r="AG2045" s="346"/>
      <c r="AI2045" s="346"/>
      <c r="AJ2045" s="346"/>
      <c r="AK2045" s="346"/>
      <c r="AL2045" s="346"/>
      <c r="AM2045" s="346"/>
      <c r="AN2045" s="346"/>
      <c r="AO2045" s="346"/>
      <c r="AP2045" s="346"/>
      <c r="AQ2045" s="346"/>
      <c r="AR2045" s="346"/>
      <c r="AS2045" s="346"/>
      <c r="AT2045" s="346"/>
      <c r="AU2045" s="346"/>
      <c r="AV2045" s="346"/>
      <c r="AW2045" s="346"/>
      <c r="AX2045" s="346"/>
      <c r="AY2045" s="346"/>
      <c r="AZ2045" s="346"/>
      <c r="BA2045" s="346"/>
      <c r="BB2045" s="346"/>
      <c r="BC2045" s="346"/>
      <c r="BD2045" s="349" t="s">
        <v>380</v>
      </c>
      <c r="BE2045" s="348"/>
      <c r="BF2045" s="331" t="s">
        <v>381</v>
      </c>
      <c r="BG2045" s="336"/>
      <c r="BH2045" s="336"/>
      <c r="BI2045" s="336"/>
    </row>
    <row r="2046" spans="1:61" s="379" customFormat="1" ht="320" x14ac:dyDescent="0.2">
      <c r="A2046" s="344"/>
      <c r="B2046" s="327" t="s">
        <v>1147</v>
      </c>
      <c r="C2046" s="365" t="s">
        <v>1383</v>
      </c>
      <c r="D2046" s="346">
        <v>1.77</v>
      </c>
      <c r="E2046" s="346">
        <v>0.18</v>
      </c>
      <c r="F2046" s="346"/>
      <c r="G2046" s="346"/>
      <c r="H2046" s="346"/>
      <c r="I2046" s="346">
        <v>0.78</v>
      </c>
      <c r="J2046" s="346"/>
      <c r="K2046" s="346"/>
      <c r="L2046" s="346">
        <v>0.81</v>
      </c>
      <c r="M2046" s="346"/>
      <c r="N2046" s="346"/>
      <c r="O2046" s="346"/>
      <c r="P2046" s="346"/>
      <c r="Q2046" s="346"/>
      <c r="R2046" s="346"/>
      <c r="S2046" s="346"/>
      <c r="T2046" s="346"/>
      <c r="U2046" s="346"/>
      <c r="V2046" s="346"/>
      <c r="W2046" s="346"/>
      <c r="X2046" s="346"/>
      <c r="Y2046" s="346"/>
      <c r="Z2046" s="346"/>
      <c r="AA2046" s="346"/>
      <c r="AB2046" s="346"/>
      <c r="AC2046" s="346"/>
      <c r="AD2046" s="346"/>
      <c r="AE2046" s="346"/>
      <c r="AF2046" s="346"/>
      <c r="AG2046" s="346"/>
      <c r="AI2046" s="346"/>
      <c r="AJ2046" s="346"/>
      <c r="AK2046" s="346"/>
      <c r="AL2046" s="346"/>
      <c r="AM2046" s="346"/>
      <c r="AN2046" s="346"/>
      <c r="AO2046" s="346"/>
      <c r="AP2046" s="346"/>
      <c r="AQ2046" s="346"/>
      <c r="AR2046" s="346"/>
      <c r="AS2046" s="346"/>
      <c r="AT2046" s="346"/>
      <c r="AU2046" s="346"/>
      <c r="AV2046" s="346"/>
      <c r="AW2046" s="346"/>
      <c r="AX2046" s="346"/>
      <c r="AY2046" s="346"/>
      <c r="AZ2046" s="346"/>
      <c r="BA2046" s="346"/>
      <c r="BB2046" s="346"/>
      <c r="BC2046" s="346"/>
      <c r="BD2046" s="349" t="s">
        <v>382</v>
      </c>
      <c r="BE2046" s="348"/>
      <c r="BF2046" s="331" t="s">
        <v>383</v>
      </c>
      <c r="BG2046" s="336"/>
      <c r="BH2046" s="336"/>
      <c r="BI2046" s="336"/>
    </row>
    <row r="2047" spans="1:61" s="379" customFormat="1" ht="96" x14ac:dyDescent="0.2">
      <c r="A2047" s="344"/>
      <c r="B2047" s="327" t="s">
        <v>1147</v>
      </c>
      <c r="C2047" s="365" t="s">
        <v>1383</v>
      </c>
      <c r="D2047" s="346">
        <v>1.56</v>
      </c>
      <c r="E2047" s="346">
        <v>0.06</v>
      </c>
      <c r="F2047" s="346"/>
      <c r="G2047" s="346"/>
      <c r="H2047" s="346"/>
      <c r="I2047" s="346"/>
      <c r="J2047" s="346"/>
      <c r="K2047" s="346"/>
      <c r="L2047" s="346">
        <v>1.5</v>
      </c>
      <c r="M2047" s="346"/>
      <c r="N2047" s="346"/>
      <c r="O2047" s="346"/>
      <c r="P2047" s="346"/>
      <c r="Q2047" s="346"/>
      <c r="R2047" s="346"/>
      <c r="S2047" s="346"/>
      <c r="T2047" s="346"/>
      <c r="U2047" s="346"/>
      <c r="V2047" s="346"/>
      <c r="W2047" s="346"/>
      <c r="X2047" s="346"/>
      <c r="Y2047" s="346"/>
      <c r="Z2047" s="346"/>
      <c r="AA2047" s="346"/>
      <c r="AB2047" s="346"/>
      <c r="AC2047" s="346"/>
      <c r="AD2047" s="346"/>
      <c r="AE2047" s="346"/>
      <c r="AF2047" s="346"/>
      <c r="AG2047" s="346"/>
      <c r="AI2047" s="346"/>
      <c r="AJ2047" s="346"/>
      <c r="AK2047" s="346"/>
      <c r="AL2047" s="346"/>
      <c r="AM2047" s="346"/>
      <c r="AN2047" s="346"/>
      <c r="AO2047" s="346"/>
      <c r="AP2047" s="346"/>
      <c r="AQ2047" s="346"/>
      <c r="AR2047" s="346"/>
      <c r="AS2047" s="346"/>
      <c r="AT2047" s="346"/>
      <c r="AU2047" s="346"/>
      <c r="AV2047" s="346"/>
      <c r="AW2047" s="346"/>
      <c r="AX2047" s="346"/>
      <c r="AY2047" s="346"/>
      <c r="AZ2047" s="346"/>
      <c r="BA2047" s="346"/>
      <c r="BB2047" s="346"/>
      <c r="BC2047" s="346"/>
      <c r="BD2047" s="349" t="s">
        <v>384</v>
      </c>
      <c r="BE2047" s="348"/>
      <c r="BF2047" s="331" t="s">
        <v>385</v>
      </c>
      <c r="BG2047" s="336"/>
      <c r="BH2047" s="336"/>
      <c r="BI2047" s="336"/>
    </row>
    <row r="2048" spans="1:61" s="379" customFormat="1" ht="176" x14ac:dyDescent="0.2">
      <c r="A2048" s="344"/>
      <c r="B2048" s="327" t="s">
        <v>1147</v>
      </c>
      <c r="C2048" s="365" t="s">
        <v>1383</v>
      </c>
      <c r="D2048" s="346">
        <v>2.8</v>
      </c>
      <c r="E2048" s="346"/>
      <c r="F2048" s="346"/>
      <c r="G2048" s="346"/>
      <c r="H2048" s="346">
        <v>0.8</v>
      </c>
      <c r="I2048" s="346">
        <v>1</v>
      </c>
      <c r="J2048" s="346"/>
      <c r="K2048" s="346"/>
      <c r="L2048" s="346">
        <v>1</v>
      </c>
      <c r="M2048" s="346"/>
      <c r="N2048" s="346"/>
      <c r="O2048" s="346"/>
      <c r="P2048" s="346"/>
      <c r="Q2048" s="346"/>
      <c r="R2048" s="346"/>
      <c r="S2048" s="346"/>
      <c r="T2048" s="346"/>
      <c r="U2048" s="346"/>
      <c r="V2048" s="346"/>
      <c r="W2048" s="346"/>
      <c r="X2048" s="346"/>
      <c r="Y2048" s="346"/>
      <c r="Z2048" s="346"/>
      <c r="AA2048" s="346"/>
      <c r="AB2048" s="346"/>
      <c r="AC2048" s="346"/>
      <c r="AD2048" s="346"/>
      <c r="AE2048" s="346"/>
      <c r="AF2048" s="346"/>
      <c r="AG2048" s="346"/>
      <c r="AI2048" s="346"/>
      <c r="AJ2048" s="346"/>
      <c r="AK2048" s="346"/>
      <c r="AL2048" s="346"/>
      <c r="AM2048" s="346"/>
      <c r="AN2048" s="346"/>
      <c r="AO2048" s="346"/>
      <c r="AP2048" s="346"/>
      <c r="AQ2048" s="346"/>
      <c r="AR2048" s="346"/>
      <c r="AS2048" s="346"/>
      <c r="AT2048" s="346"/>
      <c r="AU2048" s="346"/>
      <c r="AV2048" s="346"/>
      <c r="AW2048" s="346"/>
      <c r="AX2048" s="346"/>
      <c r="AY2048" s="346"/>
      <c r="AZ2048" s="346"/>
      <c r="BA2048" s="346"/>
      <c r="BB2048" s="346"/>
      <c r="BC2048" s="346"/>
      <c r="BD2048" s="349" t="s">
        <v>386</v>
      </c>
      <c r="BE2048" s="348"/>
      <c r="BF2048" s="331" t="s">
        <v>387</v>
      </c>
      <c r="BG2048" s="336"/>
      <c r="BH2048" s="336"/>
      <c r="BI2048" s="336"/>
    </row>
    <row r="2049" spans="1:61" s="379" customFormat="1" ht="240" x14ac:dyDescent="0.2">
      <c r="A2049" s="344"/>
      <c r="B2049" s="327" t="s">
        <v>1147</v>
      </c>
      <c r="C2049" s="365" t="s">
        <v>1383</v>
      </c>
      <c r="D2049" s="346">
        <v>3</v>
      </c>
      <c r="E2049" s="346">
        <v>3</v>
      </c>
      <c r="F2049" s="346"/>
      <c r="G2049" s="346"/>
      <c r="H2049" s="346"/>
      <c r="I2049" s="346"/>
      <c r="J2049" s="346"/>
      <c r="K2049" s="346"/>
      <c r="L2049" s="346"/>
      <c r="M2049" s="346"/>
      <c r="N2049" s="346"/>
      <c r="O2049" s="346"/>
      <c r="P2049" s="346"/>
      <c r="Q2049" s="346"/>
      <c r="R2049" s="346"/>
      <c r="S2049" s="346"/>
      <c r="T2049" s="346"/>
      <c r="U2049" s="346"/>
      <c r="V2049" s="346"/>
      <c r="W2049" s="346"/>
      <c r="X2049" s="346"/>
      <c r="Y2049" s="346"/>
      <c r="Z2049" s="346"/>
      <c r="AA2049" s="346"/>
      <c r="AB2049" s="346"/>
      <c r="AC2049" s="346"/>
      <c r="AD2049" s="346"/>
      <c r="AE2049" s="346"/>
      <c r="AF2049" s="346"/>
      <c r="AG2049" s="346"/>
      <c r="AI2049" s="346"/>
      <c r="AJ2049" s="346"/>
      <c r="AK2049" s="346"/>
      <c r="AL2049" s="346"/>
      <c r="AM2049" s="346"/>
      <c r="AN2049" s="346"/>
      <c r="AO2049" s="346"/>
      <c r="AP2049" s="346"/>
      <c r="AQ2049" s="346"/>
      <c r="AR2049" s="346"/>
      <c r="AS2049" s="346"/>
      <c r="AT2049" s="346"/>
      <c r="AU2049" s="346"/>
      <c r="AV2049" s="346"/>
      <c r="AW2049" s="346"/>
      <c r="AX2049" s="346"/>
      <c r="AY2049" s="346"/>
      <c r="AZ2049" s="346"/>
      <c r="BA2049" s="346"/>
      <c r="BB2049" s="346"/>
      <c r="BC2049" s="346"/>
      <c r="BD2049" s="349" t="s">
        <v>356</v>
      </c>
      <c r="BE2049" s="348"/>
      <c r="BF2049" s="331" t="s">
        <v>388</v>
      </c>
      <c r="BG2049" s="336"/>
      <c r="BH2049" s="336"/>
      <c r="BI2049" s="336"/>
    </row>
    <row r="2050" spans="1:61" s="379" customFormat="1" ht="48" x14ac:dyDescent="0.2">
      <c r="A2050" s="344"/>
      <c r="B2050" s="327" t="s">
        <v>1147</v>
      </c>
      <c r="C2050" s="365" t="s">
        <v>1383</v>
      </c>
      <c r="D2050" s="346">
        <v>1.31</v>
      </c>
      <c r="E2050" s="346"/>
      <c r="F2050" s="346"/>
      <c r="G2050" s="346"/>
      <c r="H2050" s="346"/>
      <c r="I2050" s="346"/>
      <c r="J2050" s="346"/>
      <c r="K2050" s="346"/>
      <c r="L2050" s="346">
        <v>1.31</v>
      </c>
      <c r="M2050" s="346"/>
      <c r="N2050" s="346"/>
      <c r="O2050" s="346"/>
      <c r="P2050" s="346"/>
      <c r="Q2050" s="346"/>
      <c r="R2050" s="346"/>
      <c r="S2050" s="346"/>
      <c r="T2050" s="346"/>
      <c r="U2050" s="346"/>
      <c r="V2050" s="346"/>
      <c r="W2050" s="346"/>
      <c r="X2050" s="346"/>
      <c r="Y2050" s="346"/>
      <c r="Z2050" s="346"/>
      <c r="AA2050" s="346"/>
      <c r="AB2050" s="346"/>
      <c r="AC2050" s="346"/>
      <c r="AD2050" s="346"/>
      <c r="AE2050" s="346"/>
      <c r="AF2050" s="346"/>
      <c r="AG2050" s="346"/>
      <c r="AI2050" s="346"/>
      <c r="AJ2050" s="346"/>
      <c r="AK2050" s="346"/>
      <c r="AL2050" s="346"/>
      <c r="AM2050" s="346"/>
      <c r="AN2050" s="346"/>
      <c r="AO2050" s="346"/>
      <c r="AP2050" s="346"/>
      <c r="AQ2050" s="346"/>
      <c r="AR2050" s="346"/>
      <c r="AS2050" s="346"/>
      <c r="AT2050" s="346"/>
      <c r="AU2050" s="346"/>
      <c r="AV2050" s="346"/>
      <c r="AW2050" s="346"/>
      <c r="AX2050" s="346"/>
      <c r="AY2050" s="346"/>
      <c r="AZ2050" s="346"/>
      <c r="BA2050" s="346"/>
      <c r="BB2050" s="346"/>
      <c r="BC2050" s="346"/>
      <c r="BD2050" s="349" t="s">
        <v>389</v>
      </c>
      <c r="BE2050" s="348">
        <v>2017</v>
      </c>
      <c r="BF2050" s="331" t="s">
        <v>390</v>
      </c>
      <c r="BG2050" s="336"/>
      <c r="BH2050" s="336"/>
      <c r="BI2050" s="336"/>
    </row>
    <row r="2051" spans="1:61" s="379" customFormat="1" ht="48" x14ac:dyDescent="0.2">
      <c r="A2051" s="344"/>
      <c r="B2051" s="327" t="s">
        <v>391</v>
      </c>
      <c r="C2051" s="365" t="s">
        <v>1383</v>
      </c>
      <c r="D2051" s="346">
        <v>3.52</v>
      </c>
      <c r="E2051" s="346"/>
      <c r="F2051" s="346"/>
      <c r="G2051" s="346"/>
      <c r="H2051" s="346"/>
      <c r="I2051" s="346">
        <v>0.2</v>
      </c>
      <c r="J2051" s="346"/>
      <c r="K2051" s="346"/>
      <c r="L2051" s="346">
        <v>3.32</v>
      </c>
      <c r="M2051" s="346"/>
      <c r="N2051" s="346"/>
      <c r="O2051" s="346"/>
      <c r="P2051" s="346"/>
      <c r="Q2051" s="346"/>
      <c r="R2051" s="346"/>
      <c r="S2051" s="346"/>
      <c r="T2051" s="346"/>
      <c r="U2051" s="346"/>
      <c r="V2051" s="346"/>
      <c r="W2051" s="346"/>
      <c r="X2051" s="346"/>
      <c r="Y2051" s="346"/>
      <c r="Z2051" s="346"/>
      <c r="AA2051" s="346"/>
      <c r="AB2051" s="346"/>
      <c r="AC2051" s="346"/>
      <c r="AD2051" s="346"/>
      <c r="AE2051" s="346"/>
      <c r="AF2051" s="346"/>
      <c r="AG2051" s="346"/>
      <c r="AI2051" s="346"/>
      <c r="AJ2051" s="346"/>
      <c r="AK2051" s="346"/>
      <c r="AL2051" s="346"/>
      <c r="AM2051" s="346"/>
      <c r="AN2051" s="346"/>
      <c r="AO2051" s="346"/>
      <c r="AP2051" s="346"/>
      <c r="AQ2051" s="346"/>
      <c r="AR2051" s="346"/>
      <c r="AS2051" s="346"/>
      <c r="AT2051" s="346"/>
      <c r="AU2051" s="346"/>
      <c r="AV2051" s="346"/>
      <c r="AW2051" s="346"/>
      <c r="AX2051" s="346"/>
      <c r="AY2051" s="346"/>
      <c r="AZ2051" s="346"/>
      <c r="BA2051" s="346"/>
      <c r="BB2051" s="346"/>
      <c r="BC2051" s="346"/>
      <c r="BD2051" s="349" t="s">
        <v>316</v>
      </c>
      <c r="BE2051" s="348">
        <v>2017</v>
      </c>
      <c r="BF2051" s="331" t="s">
        <v>392</v>
      </c>
      <c r="BG2051" s="336"/>
      <c r="BH2051" s="336"/>
      <c r="BI2051" s="336"/>
    </row>
    <row r="2052" spans="1:61" s="379" customFormat="1" ht="176" x14ac:dyDescent="0.2">
      <c r="A2052" s="344"/>
      <c r="B2052" s="327" t="s">
        <v>1147</v>
      </c>
      <c r="C2052" s="345" t="s">
        <v>1383</v>
      </c>
      <c r="D2052" s="346">
        <v>1</v>
      </c>
      <c r="E2052" s="329">
        <v>1</v>
      </c>
      <c r="F2052" s="329"/>
      <c r="G2052" s="329"/>
      <c r="H2052" s="329"/>
      <c r="I2052" s="329"/>
      <c r="J2052" s="329"/>
      <c r="K2052" s="329"/>
      <c r="L2052" s="329"/>
      <c r="M2052" s="329"/>
      <c r="N2052" s="329"/>
      <c r="O2052" s="329"/>
      <c r="P2052" s="329"/>
      <c r="Q2052" s="329"/>
      <c r="R2052" s="329"/>
      <c r="S2052" s="329"/>
      <c r="T2052" s="329"/>
      <c r="U2052" s="329"/>
      <c r="V2052" s="329"/>
      <c r="W2052" s="329"/>
      <c r="X2052" s="329"/>
      <c r="Y2052" s="329"/>
      <c r="Z2052" s="329"/>
      <c r="AA2052" s="329"/>
      <c r="AB2052" s="329"/>
      <c r="AC2052" s="329"/>
      <c r="AD2052" s="329"/>
      <c r="AE2052" s="329"/>
      <c r="AF2052" s="329"/>
      <c r="AG2052" s="329"/>
      <c r="AI2052" s="329"/>
      <c r="AJ2052" s="329"/>
      <c r="AK2052" s="329"/>
      <c r="AL2052" s="329"/>
      <c r="AM2052" s="329"/>
      <c r="AN2052" s="329"/>
      <c r="AO2052" s="329"/>
      <c r="AP2052" s="329"/>
      <c r="AQ2052" s="329"/>
      <c r="AR2052" s="329"/>
      <c r="AS2052" s="329"/>
      <c r="AT2052" s="329"/>
      <c r="AU2052" s="329"/>
      <c r="AV2052" s="329"/>
      <c r="AW2052" s="329"/>
      <c r="AX2052" s="329"/>
      <c r="AY2052" s="329"/>
      <c r="AZ2052" s="329"/>
      <c r="BA2052" s="329"/>
      <c r="BB2052" s="329"/>
      <c r="BC2052" s="329"/>
      <c r="BD2052" s="360" t="s">
        <v>393</v>
      </c>
      <c r="BE2052" s="330">
        <v>2017</v>
      </c>
      <c r="BF2052" s="331" t="s">
        <v>394</v>
      </c>
      <c r="BG2052" s="336"/>
      <c r="BH2052" s="336"/>
      <c r="BI2052" s="336"/>
    </row>
    <row r="2053" spans="1:61" s="366" customFormat="1" ht="176" x14ac:dyDescent="0.2">
      <c r="A2053" s="344"/>
      <c r="B2053" s="360" t="s">
        <v>1147</v>
      </c>
      <c r="C2053" s="345" t="s">
        <v>1383</v>
      </c>
      <c r="D2053" s="346">
        <v>3.46</v>
      </c>
      <c r="E2053" s="329">
        <v>1.31</v>
      </c>
      <c r="F2053" s="329"/>
      <c r="G2053" s="329">
        <v>0.62</v>
      </c>
      <c r="H2053" s="329">
        <v>1</v>
      </c>
      <c r="I2053" s="329"/>
      <c r="J2053" s="329"/>
      <c r="K2053" s="329"/>
      <c r="L2053" s="329"/>
      <c r="M2053" s="329">
        <v>0.53</v>
      </c>
      <c r="N2053" s="329"/>
      <c r="O2053" s="329"/>
      <c r="P2053" s="329"/>
      <c r="Q2053" s="329"/>
      <c r="R2053" s="329"/>
      <c r="S2053" s="329"/>
      <c r="T2053" s="329"/>
      <c r="U2053" s="329"/>
      <c r="V2053" s="329"/>
      <c r="W2053" s="329"/>
      <c r="X2053" s="329"/>
      <c r="Y2053" s="329"/>
      <c r="Z2053" s="329"/>
      <c r="AA2053" s="329"/>
      <c r="AB2053" s="329"/>
      <c r="AC2053" s="329"/>
      <c r="AD2053" s="329"/>
      <c r="AE2053" s="329"/>
      <c r="AF2053" s="329"/>
      <c r="AG2053" s="329"/>
      <c r="AI2053" s="329"/>
      <c r="AJ2053" s="329"/>
      <c r="AK2053" s="329"/>
      <c r="AL2053" s="329"/>
      <c r="AM2053" s="329"/>
      <c r="AN2053" s="329"/>
      <c r="AO2053" s="329"/>
      <c r="AP2053" s="329"/>
      <c r="AQ2053" s="329"/>
      <c r="AR2053" s="329"/>
      <c r="AS2053" s="329"/>
      <c r="AT2053" s="329"/>
      <c r="AU2053" s="329"/>
      <c r="AV2053" s="329"/>
      <c r="AW2053" s="329"/>
      <c r="AX2053" s="329"/>
      <c r="AY2053" s="329"/>
      <c r="AZ2053" s="329"/>
      <c r="BA2053" s="329"/>
      <c r="BB2053" s="329"/>
      <c r="BC2053" s="329"/>
      <c r="BD2053" s="360" t="s">
        <v>343</v>
      </c>
      <c r="BE2053" s="330">
        <v>2017</v>
      </c>
      <c r="BF2053" s="327" t="s">
        <v>395</v>
      </c>
    </row>
    <row r="2054" spans="1:61" s="366" customFormat="1" ht="224" x14ac:dyDescent="0.2">
      <c r="A2054" s="344"/>
      <c r="B2054" s="327" t="s">
        <v>1147</v>
      </c>
      <c r="C2054" s="345" t="s">
        <v>1383</v>
      </c>
      <c r="D2054" s="346">
        <v>1.95</v>
      </c>
      <c r="E2054" s="329">
        <v>1.91</v>
      </c>
      <c r="F2054" s="329"/>
      <c r="G2054" s="329"/>
      <c r="H2054" s="329"/>
      <c r="I2054" s="329"/>
      <c r="J2054" s="329"/>
      <c r="K2054" s="329"/>
      <c r="L2054" s="329"/>
      <c r="M2054" s="329"/>
      <c r="N2054" s="329"/>
      <c r="O2054" s="329"/>
      <c r="P2054" s="329"/>
      <c r="Q2054" s="329"/>
      <c r="R2054" s="329"/>
      <c r="S2054" s="329"/>
      <c r="T2054" s="329"/>
      <c r="U2054" s="329"/>
      <c r="V2054" s="329"/>
      <c r="W2054" s="329"/>
      <c r="X2054" s="329"/>
      <c r="Y2054" s="329"/>
      <c r="Z2054" s="329"/>
      <c r="AA2054" s="329"/>
      <c r="AB2054" s="329"/>
      <c r="AC2054" s="329"/>
      <c r="AD2054" s="329"/>
      <c r="AE2054" s="329"/>
      <c r="AF2054" s="329"/>
      <c r="AG2054" s="329"/>
      <c r="AI2054" s="329"/>
      <c r="AJ2054" s="329"/>
      <c r="AK2054" s="329"/>
      <c r="AL2054" s="329"/>
      <c r="AM2054" s="329"/>
      <c r="AN2054" s="329"/>
      <c r="AO2054" s="329"/>
      <c r="AP2054" s="329"/>
      <c r="AQ2054" s="329"/>
      <c r="AR2054" s="329"/>
      <c r="AS2054" s="329"/>
      <c r="AT2054" s="329"/>
      <c r="AU2054" s="329"/>
      <c r="AV2054" s="329"/>
      <c r="AW2054" s="329"/>
      <c r="AX2054" s="329"/>
      <c r="AY2054" s="329"/>
      <c r="AZ2054" s="329"/>
      <c r="BA2054" s="329">
        <v>0.04</v>
      </c>
      <c r="BB2054" s="329"/>
      <c r="BC2054" s="329"/>
      <c r="BD2054" s="360" t="s">
        <v>396</v>
      </c>
      <c r="BE2054" s="330">
        <v>2017</v>
      </c>
      <c r="BF2054" s="327" t="s">
        <v>397</v>
      </c>
    </row>
    <row r="2055" spans="1:61" s="732" customFormat="1" ht="336" x14ac:dyDescent="0.2">
      <c r="A2055" s="344"/>
      <c r="B2055" s="327" t="s">
        <v>1147</v>
      </c>
      <c r="C2055" s="345" t="s">
        <v>1383</v>
      </c>
      <c r="D2055" s="346">
        <v>1.2200000000000002</v>
      </c>
      <c r="E2055" s="329">
        <v>1.0900000000000001</v>
      </c>
      <c r="F2055" s="329"/>
      <c r="G2055" s="329"/>
      <c r="H2055" s="329"/>
      <c r="I2055" s="329"/>
      <c r="J2055" s="329"/>
      <c r="K2055" s="329"/>
      <c r="L2055" s="329"/>
      <c r="M2055" s="329"/>
      <c r="N2055" s="329"/>
      <c r="O2055" s="329"/>
      <c r="P2055" s="329"/>
      <c r="Q2055" s="329"/>
      <c r="R2055" s="329"/>
      <c r="S2055" s="329"/>
      <c r="T2055" s="329"/>
      <c r="U2055" s="329"/>
      <c r="V2055" s="329"/>
      <c r="W2055" s="329"/>
      <c r="X2055" s="329"/>
      <c r="Y2055" s="329"/>
      <c r="Z2055" s="329"/>
      <c r="AA2055" s="329"/>
      <c r="AB2055" s="329"/>
      <c r="AC2055" s="329"/>
      <c r="AD2055" s="329"/>
      <c r="AE2055" s="329"/>
      <c r="AF2055" s="329"/>
      <c r="AG2055" s="329"/>
      <c r="AI2055" s="329"/>
      <c r="AJ2055" s="329"/>
      <c r="AK2055" s="329"/>
      <c r="AL2055" s="329"/>
      <c r="AM2055" s="329"/>
      <c r="AN2055" s="329"/>
      <c r="AO2055" s="329"/>
      <c r="AP2055" s="329"/>
      <c r="AQ2055" s="329"/>
      <c r="AR2055" s="329"/>
      <c r="AS2055" s="329"/>
      <c r="AT2055" s="329"/>
      <c r="AU2055" s="329"/>
      <c r="AV2055" s="329"/>
      <c r="AW2055" s="329"/>
      <c r="AX2055" s="329"/>
      <c r="AY2055" s="329"/>
      <c r="AZ2055" s="329"/>
      <c r="BA2055" s="329">
        <v>0.13</v>
      </c>
      <c r="BB2055" s="329"/>
      <c r="BC2055" s="329"/>
      <c r="BD2055" s="360" t="s">
        <v>362</v>
      </c>
      <c r="BE2055" s="330">
        <v>2017</v>
      </c>
      <c r="BF2055" s="331" t="s">
        <v>398</v>
      </c>
      <c r="BG2055" s="733"/>
      <c r="BH2055" s="733"/>
      <c r="BI2055" s="733"/>
    </row>
    <row r="2056" spans="1:61" s="379" customFormat="1" ht="96" x14ac:dyDescent="0.2">
      <c r="A2056" s="344"/>
      <c r="B2056" s="327" t="s">
        <v>1147</v>
      </c>
      <c r="C2056" s="345" t="s">
        <v>1383</v>
      </c>
      <c r="D2056" s="346">
        <v>2.25</v>
      </c>
      <c r="E2056" s="329">
        <v>2</v>
      </c>
      <c r="F2056" s="329"/>
      <c r="G2056" s="329"/>
      <c r="H2056" s="329">
        <v>0.25</v>
      </c>
      <c r="I2056" s="329"/>
      <c r="J2056" s="329"/>
      <c r="K2056" s="329"/>
      <c r="L2056" s="329"/>
      <c r="M2056" s="329"/>
      <c r="N2056" s="329"/>
      <c r="O2056" s="329"/>
      <c r="P2056" s="329"/>
      <c r="Q2056" s="329"/>
      <c r="R2056" s="329"/>
      <c r="S2056" s="329"/>
      <c r="T2056" s="329"/>
      <c r="U2056" s="329"/>
      <c r="V2056" s="329"/>
      <c r="W2056" s="329"/>
      <c r="X2056" s="329"/>
      <c r="Y2056" s="329"/>
      <c r="Z2056" s="329"/>
      <c r="AA2056" s="329"/>
      <c r="AB2056" s="329"/>
      <c r="AC2056" s="329"/>
      <c r="AD2056" s="329"/>
      <c r="AE2056" s="329"/>
      <c r="AF2056" s="329"/>
      <c r="AG2056" s="329"/>
      <c r="AI2056" s="329"/>
      <c r="AJ2056" s="329"/>
      <c r="AK2056" s="329"/>
      <c r="AL2056" s="329"/>
      <c r="AM2056" s="329"/>
      <c r="AN2056" s="329"/>
      <c r="AO2056" s="329"/>
      <c r="AP2056" s="329"/>
      <c r="AQ2056" s="329"/>
      <c r="AR2056" s="329"/>
      <c r="AS2056" s="329"/>
      <c r="AT2056" s="329"/>
      <c r="AU2056" s="329"/>
      <c r="AV2056" s="329"/>
      <c r="AW2056" s="329"/>
      <c r="AX2056" s="329"/>
      <c r="AY2056" s="329"/>
      <c r="AZ2056" s="329"/>
      <c r="BA2056" s="329"/>
      <c r="BB2056" s="329"/>
      <c r="BC2056" s="329"/>
      <c r="BD2056" s="360" t="s">
        <v>399</v>
      </c>
      <c r="BE2056" s="330">
        <v>2017</v>
      </c>
      <c r="BF2056" s="331" t="s">
        <v>400</v>
      </c>
      <c r="BG2056" s="336"/>
      <c r="BH2056" s="336"/>
      <c r="BI2056" s="336"/>
    </row>
    <row r="2057" spans="1:61" s="379" customFormat="1" ht="128" x14ac:dyDescent="0.2">
      <c r="A2057" s="344"/>
      <c r="B2057" s="327" t="s">
        <v>401</v>
      </c>
      <c r="C2057" s="345" t="s">
        <v>1383</v>
      </c>
      <c r="D2057" s="346">
        <v>1.8</v>
      </c>
      <c r="E2057" s="329"/>
      <c r="F2057" s="329"/>
      <c r="G2057" s="329"/>
      <c r="H2057" s="329"/>
      <c r="I2057" s="329"/>
      <c r="J2057" s="329"/>
      <c r="K2057" s="329"/>
      <c r="L2057" s="329">
        <v>1.8</v>
      </c>
      <c r="M2057" s="329"/>
      <c r="N2057" s="329"/>
      <c r="O2057" s="329"/>
      <c r="P2057" s="329"/>
      <c r="Q2057" s="329"/>
      <c r="R2057" s="329"/>
      <c r="S2057" s="329"/>
      <c r="T2057" s="329"/>
      <c r="U2057" s="329"/>
      <c r="V2057" s="329"/>
      <c r="W2057" s="329"/>
      <c r="X2057" s="329"/>
      <c r="Y2057" s="329"/>
      <c r="Z2057" s="329"/>
      <c r="AA2057" s="329"/>
      <c r="AB2057" s="329"/>
      <c r="AC2057" s="329"/>
      <c r="AD2057" s="329"/>
      <c r="AE2057" s="329"/>
      <c r="AF2057" s="329"/>
      <c r="AG2057" s="329"/>
      <c r="AI2057" s="329"/>
      <c r="AJ2057" s="329"/>
      <c r="AK2057" s="329"/>
      <c r="AL2057" s="329"/>
      <c r="AM2057" s="329"/>
      <c r="AN2057" s="329"/>
      <c r="AO2057" s="329"/>
      <c r="AP2057" s="329"/>
      <c r="AQ2057" s="329"/>
      <c r="AR2057" s="329"/>
      <c r="AS2057" s="329"/>
      <c r="AT2057" s="329"/>
      <c r="AU2057" s="329"/>
      <c r="AV2057" s="329"/>
      <c r="AW2057" s="329"/>
      <c r="AX2057" s="329"/>
      <c r="AY2057" s="329"/>
      <c r="AZ2057" s="329"/>
      <c r="BA2057" s="329"/>
      <c r="BB2057" s="329"/>
      <c r="BC2057" s="329"/>
      <c r="BD2057" s="360" t="s">
        <v>318</v>
      </c>
      <c r="BE2057" s="330">
        <v>2017</v>
      </c>
      <c r="BF2057" s="327" t="s">
        <v>402</v>
      </c>
      <c r="BG2057" s="336"/>
      <c r="BH2057" s="336"/>
      <c r="BI2057" s="336"/>
    </row>
    <row r="2058" spans="1:61" s="366" customFormat="1" ht="64" x14ac:dyDescent="0.2">
      <c r="A2058" s="344"/>
      <c r="B2058" s="347" t="s">
        <v>403</v>
      </c>
      <c r="C2058" s="345" t="s">
        <v>1383</v>
      </c>
      <c r="D2058" s="346">
        <v>1.4</v>
      </c>
      <c r="E2058" s="329"/>
      <c r="F2058" s="329"/>
      <c r="G2058" s="329"/>
      <c r="H2058" s="329"/>
      <c r="I2058" s="329"/>
      <c r="J2058" s="329"/>
      <c r="K2058" s="329"/>
      <c r="L2058" s="329">
        <v>1.4</v>
      </c>
      <c r="M2058" s="329"/>
      <c r="N2058" s="329"/>
      <c r="O2058" s="329"/>
      <c r="P2058" s="329"/>
      <c r="Q2058" s="329"/>
      <c r="R2058" s="329"/>
      <c r="S2058" s="329"/>
      <c r="T2058" s="329"/>
      <c r="U2058" s="329"/>
      <c r="V2058" s="329"/>
      <c r="W2058" s="329"/>
      <c r="X2058" s="329"/>
      <c r="Y2058" s="329"/>
      <c r="Z2058" s="329"/>
      <c r="AA2058" s="329"/>
      <c r="AB2058" s="329"/>
      <c r="AC2058" s="329"/>
      <c r="AD2058" s="329"/>
      <c r="AE2058" s="329"/>
      <c r="AF2058" s="329"/>
      <c r="AG2058" s="329"/>
      <c r="AI2058" s="329"/>
      <c r="AJ2058" s="329"/>
      <c r="AK2058" s="329"/>
      <c r="AL2058" s="329"/>
      <c r="AM2058" s="329"/>
      <c r="AN2058" s="329"/>
      <c r="AO2058" s="329"/>
      <c r="AP2058" s="329"/>
      <c r="AQ2058" s="329"/>
      <c r="AR2058" s="329"/>
      <c r="AS2058" s="329"/>
      <c r="AT2058" s="329"/>
      <c r="AU2058" s="329"/>
      <c r="AV2058" s="329"/>
      <c r="AW2058" s="329"/>
      <c r="AX2058" s="329"/>
      <c r="AY2058" s="329"/>
      <c r="AZ2058" s="329"/>
      <c r="BA2058" s="329"/>
      <c r="BB2058" s="329"/>
      <c r="BC2058" s="329"/>
      <c r="BD2058" s="360" t="s">
        <v>404</v>
      </c>
      <c r="BE2058" s="330">
        <v>2017</v>
      </c>
      <c r="BF2058" s="327" t="s">
        <v>405</v>
      </c>
    </row>
    <row r="2059" spans="1:61" s="732" customFormat="1" ht="64" x14ac:dyDescent="0.2">
      <c r="A2059" s="344"/>
      <c r="B2059" s="327" t="s">
        <v>1147</v>
      </c>
      <c r="C2059" s="345" t="s">
        <v>1383</v>
      </c>
      <c r="D2059" s="346">
        <v>0.74</v>
      </c>
      <c r="E2059" s="329"/>
      <c r="F2059" s="329"/>
      <c r="G2059" s="329"/>
      <c r="H2059" s="329"/>
      <c r="I2059" s="329"/>
      <c r="J2059" s="329"/>
      <c r="K2059" s="329"/>
      <c r="L2059" s="329">
        <v>0.74</v>
      </c>
      <c r="M2059" s="329"/>
      <c r="N2059" s="329"/>
      <c r="O2059" s="329"/>
      <c r="P2059" s="329"/>
      <c r="Q2059" s="329"/>
      <c r="R2059" s="329"/>
      <c r="S2059" s="329"/>
      <c r="T2059" s="329"/>
      <c r="U2059" s="329"/>
      <c r="V2059" s="329"/>
      <c r="W2059" s="329"/>
      <c r="X2059" s="329"/>
      <c r="Y2059" s="329"/>
      <c r="Z2059" s="329"/>
      <c r="AA2059" s="329"/>
      <c r="AB2059" s="329"/>
      <c r="AC2059" s="329"/>
      <c r="AD2059" s="329"/>
      <c r="AE2059" s="329"/>
      <c r="AF2059" s="329"/>
      <c r="AG2059" s="329"/>
      <c r="AI2059" s="329"/>
      <c r="AJ2059" s="329"/>
      <c r="AK2059" s="329"/>
      <c r="AL2059" s="329"/>
      <c r="AM2059" s="329"/>
      <c r="AN2059" s="329"/>
      <c r="AO2059" s="329"/>
      <c r="AP2059" s="329"/>
      <c r="AQ2059" s="329"/>
      <c r="AR2059" s="329"/>
      <c r="AS2059" s="329"/>
      <c r="AT2059" s="329"/>
      <c r="AU2059" s="329"/>
      <c r="AV2059" s="329"/>
      <c r="AW2059" s="329"/>
      <c r="AX2059" s="329"/>
      <c r="AY2059" s="329"/>
      <c r="AZ2059" s="329"/>
      <c r="BA2059" s="329"/>
      <c r="BB2059" s="329"/>
      <c r="BC2059" s="329"/>
      <c r="BD2059" s="360" t="s">
        <v>406</v>
      </c>
      <c r="BE2059" s="330">
        <v>2017</v>
      </c>
      <c r="BF2059" s="331" t="s">
        <v>407</v>
      </c>
      <c r="BG2059" s="733"/>
      <c r="BH2059" s="733"/>
      <c r="BI2059" s="733"/>
    </row>
    <row r="2060" spans="1:61" s="379" customFormat="1" x14ac:dyDescent="0.2">
      <c r="A2060" s="344"/>
      <c r="B2060" s="327" t="s">
        <v>1147</v>
      </c>
      <c r="C2060" s="345" t="s">
        <v>1383</v>
      </c>
      <c r="D2060" s="346">
        <v>1.35</v>
      </c>
      <c r="E2060" s="329"/>
      <c r="F2060" s="329"/>
      <c r="G2060" s="329"/>
      <c r="H2060" s="329"/>
      <c r="I2060" s="329"/>
      <c r="J2060" s="329"/>
      <c r="K2060" s="329"/>
      <c r="L2060" s="329">
        <v>1</v>
      </c>
      <c r="M2060" s="329"/>
      <c r="N2060" s="329"/>
      <c r="O2060" s="329"/>
      <c r="P2060" s="329"/>
      <c r="Q2060" s="329"/>
      <c r="R2060" s="329"/>
      <c r="S2060" s="329"/>
      <c r="T2060" s="329"/>
      <c r="U2060" s="329"/>
      <c r="V2060" s="329"/>
      <c r="W2060" s="329"/>
      <c r="X2060" s="329"/>
      <c r="Y2060" s="329"/>
      <c r="Z2060" s="329"/>
      <c r="AA2060" s="329"/>
      <c r="AB2060" s="329"/>
      <c r="AC2060" s="329"/>
      <c r="AD2060" s="329">
        <v>0.25</v>
      </c>
      <c r="AE2060" s="329"/>
      <c r="AF2060" s="329"/>
      <c r="AG2060" s="329"/>
      <c r="AI2060" s="329"/>
      <c r="AJ2060" s="329"/>
      <c r="AK2060" s="329"/>
      <c r="AL2060" s="329"/>
      <c r="AM2060" s="329"/>
      <c r="AN2060" s="329"/>
      <c r="AO2060" s="329"/>
      <c r="AP2060" s="329"/>
      <c r="AQ2060" s="329"/>
      <c r="AR2060" s="329"/>
      <c r="AS2060" s="329"/>
      <c r="AT2060" s="329"/>
      <c r="AU2060" s="329"/>
      <c r="AV2060" s="329"/>
      <c r="AW2060" s="329"/>
      <c r="AX2060" s="329"/>
      <c r="AY2060" s="329">
        <v>0.1</v>
      </c>
      <c r="AZ2060" s="329"/>
      <c r="BA2060" s="329"/>
      <c r="BB2060" s="329"/>
      <c r="BC2060" s="329"/>
      <c r="BD2060" s="360" t="s">
        <v>340</v>
      </c>
      <c r="BE2060" s="330">
        <v>2017</v>
      </c>
      <c r="BF2060" s="331">
        <v>0</v>
      </c>
      <c r="BG2060" s="336"/>
      <c r="BH2060" s="336"/>
      <c r="BI2060" s="336"/>
    </row>
    <row r="2061" spans="1:61" s="366" customFormat="1" ht="144" x14ac:dyDescent="0.2">
      <c r="A2061" s="344"/>
      <c r="B2061" s="327" t="s">
        <v>1147</v>
      </c>
      <c r="C2061" s="345" t="s">
        <v>1383</v>
      </c>
      <c r="D2061" s="346">
        <v>2.7</v>
      </c>
      <c r="E2061" s="329">
        <v>1.8</v>
      </c>
      <c r="F2061" s="329"/>
      <c r="G2061" s="329"/>
      <c r="H2061" s="329">
        <v>0.9</v>
      </c>
      <c r="I2061" s="329"/>
      <c r="J2061" s="329"/>
      <c r="K2061" s="329"/>
      <c r="L2061" s="329"/>
      <c r="M2061" s="329"/>
      <c r="N2061" s="329"/>
      <c r="O2061" s="329"/>
      <c r="P2061" s="329"/>
      <c r="Q2061" s="329"/>
      <c r="R2061" s="329"/>
      <c r="S2061" s="329"/>
      <c r="T2061" s="329"/>
      <c r="U2061" s="329"/>
      <c r="V2061" s="329"/>
      <c r="W2061" s="329"/>
      <c r="X2061" s="329"/>
      <c r="Y2061" s="329"/>
      <c r="Z2061" s="329"/>
      <c r="AA2061" s="329"/>
      <c r="AB2061" s="329"/>
      <c r="AC2061" s="329"/>
      <c r="AD2061" s="329"/>
      <c r="AE2061" s="329"/>
      <c r="AF2061" s="329"/>
      <c r="AG2061" s="329"/>
      <c r="AI2061" s="329"/>
      <c r="AJ2061" s="329"/>
      <c r="AK2061" s="329"/>
      <c r="AL2061" s="329"/>
      <c r="AM2061" s="329"/>
      <c r="AN2061" s="329"/>
      <c r="AO2061" s="329"/>
      <c r="AP2061" s="329"/>
      <c r="AQ2061" s="329"/>
      <c r="AR2061" s="329"/>
      <c r="AS2061" s="329"/>
      <c r="AT2061" s="329"/>
      <c r="AU2061" s="329"/>
      <c r="AV2061" s="329"/>
      <c r="AW2061" s="329"/>
      <c r="AX2061" s="329"/>
      <c r="AY2061" s="329"/>
      <c r="AZ2061" s="329"/>
      <c r="BA2061" s="329"/>
      <c r="BB2061" s="329"/>
      <c r="BC2061" s="329"/>
      <c r="BD2061" s="360" t="s">
        <v>408</v>
      </c>
      <c r="BE2061" s="330">
        <v>2017</v>
      </c>
      <c r="BF2061" s="327" t="s">
        <v>409</v>
      </c>
    </row>
    <row r="2062" spans="1:61" s="366" customFormat="1" ht="48" x14ac:dyDescent="0.2">
      <c r="A2062" s="344"/>
      <c r="B2062" s="327" t="s">
        <v>410</v>
      </c>
      <c r="C2062" s="345" t="s">
        <v>1383</v>
      </c>
      <c r="D2062" s="346">
        <v>0.02</v>
      </c>
      <c r="E2062" s="329"/>
      <c r="F2062" s="329"/>
      <c r="G2062" s="329"/>
      <c r="H2062" s="329"/>
      <c r="I2062" s="329"/>
      <c r="J2062" s="329"/>
      <c r="K2062" s="329"/>
      <c r="L2062" s="329"/>
      <c r="M2062" s="329"/>
      <c r="N2062" s="329"/>
      <c r="O2062" s="329"/>
      <c r="P2062" s="329"/>
      <c r="Q2062" s="329"/>
      <c r="R2062" s="329"/>
      <c r="S2062" s="329"/>
      <c r="T2062" s="329"/>
      <c r="U2062" s="329"/>
      <c r="V2062" s="329">
        <v>0.02</v>
      </c>
      <c r="W2062" s="329"/>
      <c r="X2062" s="329"/>
      <c r="Y2062" s="329"/>
      <c r="Z2062" s="329"/>
      <c r="AA2062" s="329"/>
      <c r="AB2062" s="329"/>
      <c r="AC2062" s="329"/>
      <c r="AD2062" s="329"/>
      <c r="AE2062" s="329"/>
      <c r="AF2062" s="329"/>
      <c r="AG2062" s="329"/>
      <c r="AI2062" s="329"/>
      <c r="AJ2062" s="329"/>
      <c r="AK2062" s="329"/>
      <c r="AL2062" s="329"/>
      <c r="AM2062" s="329"/>
      <c r="AN2062" s="329"/>
      <c r="AO2062" s="329"/>
      <c r="AP2062" s="329"/>
      <c r="AQ2062" s="329"/>
      <c r="AR2062" s="329"/>
      <c r="AS2062" s="329"/>
      <c r="AT2062" s="329"/>
      <c r="AU2062" s="329"/>
      <c r="AV2062" s="329"/>
      <c r="AW2062" s="329"/>
      <c r="AX2062" s="329"/>
      <c r="AY2062" s="329"/>
      <c r="AZ2062" s="329"/>
      <c r="BA2062" s="329"/>
      <c r="BB2062" s="329"/>
      <c r="BC2062" s="329"/>
      <c r="BD2062" s="360" t="s">
        <v>323</v>
      </c>
      <c r="BE2062" s="330"/>
      <c r="BF2062" s="327"/>
    </row>
    <row r="2063" spans="1:61" s="366" customFormat="1" ht="32" x14ac:dyDescent="0.2">
      <c r="A2063" s="344"/>
      <c r="B2063" s="327" t="s">
        <v>411</v>
      </c>
      <c r="C2063" s="345" t="s">
        <v>1383</v>
      </c>
      <c r="D2063" s="346">
        <v>2.7800000000000002</v>
      </c>
      <c r="E2063" s="329">
        <v>0.74</v>
      </c>
      <c r="F2063" s="329"/>
      <c r="G2063" s="329"/>
      <c r="H2063" s="329">
        <v>0.53</v>
      </c>
      <c r="I2063" s="329">
        <v>0.5</v>
      </c>
      <c r="J2063" s="329"/>
      <c r="K2063" s="329"/>
      <c r="L2063" s="329">
        <v>1.01</v>
      </c>
      <c r="M2063" s="329"/>
      <c r="N2063" s="329"/>
      <c r="O2063" s="329"/>
      <c r="P2063" s="329"/>
      <c r="Q2063" s="329"/>
      <c r="R2063" s="329"/>
      <c r="S2063" s="329"/>
      <c r="T2063" s="329"/>
      <c r="U2063" s="329"/>
      <c r="V2063" s="329"/>
      <c r="W2063" s="329"/>
      <c r="X2063" s="329"/>
      <c r="Y2063" s="329"/>
      <c r="Z2063" s="329"/>
      <c r="AA2063" s="329"/>
      <c r="AB2063" s="329"/>
      <c r="AC2063" s="329"/>
      <c r="AD2063" s="329"/>
      <c r="AE2063" s="329"/>
      <c r="AF2063" s="329"/>
      <c r="AG2063" s="329"/>
      <c r="AI2063" s="329"/>
      <c r="AJ2063" s="329"/>
      <c r="AK2063" s="329"/>
      <c r="AL2063" s="329"/>
      <c r="AM2063" s="329"/>
      <c r="AN2063" s="329"/>
      <c r="AO2063" s="329"/>
      <c r="AP2063" s="329"/>
      <c r="AQ2063" s="329"/>
      <c r="AR2063" s="329"/>
      <c r="AS2063" s="329"/>
      <c r="AT2063" s="329"/>
      <c r="AU2063" s="329"/>
      <c r="AV2063" s="329"/>
      <c r="AW2063" s="329"/>
      <c r="AX2063" s="329"/>
      <c r="AY2063" s="329"/>
      <c r="AZ2063" s="329"/>
      <c r="BA2063" s="329"/>
      <c r="BB2063" s="329"/>
      <c r="BC2063" s="329"/>
      <c r="BD2063" s="349" t="s">
        <v>412</v>
      </c>
      <c r="BE2063" s="330"/>
      <c r="BF2063" s="367"/>
    </row>
    <row r="2064" spans="1:61" s="732" customFormat="1" x14ac:dyDescent="0.2">
      <c r="A2064" s="354" t="s">
        <v>413</v>
      </c>
      <c r="B2064" s="355" t="s">
        <v>1148</v>
      </c>
      <c r="C2064" s="361"/>
      <c r="D2064" s="362">
        <v>5.0999999999999996</v>
      </c>
      <c r="E2064" s="362">
        <v>4.5999999999999996</v>
      </c>
      <c r="F2064" s="362">
        <v>0</v>
      </c>
      <c r="G2064" s="362">
        <v>0</v>
      </c>
      <c r="H2064" s="362">
        <v>0.15</v>
      </c>
      <c r="I2064" s="362">
        <v>0</v>
      </c>
      <c r="J2064" s="362">
        <v>0</v>
      </c>
      <c r="K2064" s="362">
        <v>0</v>
      </c>
      <c r="L2064" s="362">
        <v>0</v>
      </c>
      <c r="M2064" s="362">
        <v>0</v>
      </c>
      <c r="N2064" s="362">
        <v>0</v>
      </c>
      <c r="O2064" s="362">
        <v>0</v>
      </c>
      <c r="P2064" s="362">
        <v>0</v>
      </c>
      <c r="Q2064" s="362">
        <v>0</v>
      </c>
      <c r="R2064" s="362">
        <v>0</v>
      </c>
      <c r="S2064" s="362">
        <v>0</v>
      </c>
      <c r="T2064" s="362">
        <v>0</v>
      </c>
      <c r="U2064" s="362">
        <v>0.01</v>
      </c>
      <c r="V2064" s="362">
        <v>0.21</v>
      </c>
      <c r="W2064" s="362">
        <v>0</v>
      </c>
      <c r="X2064" s="362"/>
      <c r="Y2064" s="362">
        <v>0</v>
      </c>
      <c r="Z2064" s="362">
        <v>0</v>
      </c>
      <c r="AA2064" s="362">
        <v>0</v>
      </c>
      <c r="AB2064" s="362">
        <v>0</v>
      </c>
      <c r="AC2064" s="362">
        <v>0</v>
      </c>
      <c r="AD2064" s="362">
        <v>0.13</v>
      </c>
      <c r="AE2064" s="362">
        <v>0</v>
      </c>
      <c r="AF2064" s="362">
        <v>0</v>
      </c>
      <c r="AG2064" s="362">
        <v>0</v>
      </c>
      <c r="AI2064" s="362">
        <v>0</v>
      </c>
      <c r="AJ2064" s="362">
        <v>0</v>
      </c>
      <c r="AK2064" s="362">
        <v>0</v>
      </c>
      <c r="AL2064" s="362">
        <v>0</v>
      </c>
      <c r="AM2064" s="362">
        <v>0</v>
      </c>
      <c r="AN2064" s="362">
        <v>0</v>
      </c>
      <c r="AO2064" s="362">
        <v>0</v>
      </c>
      <c r="AP2064" s="362">
        <v>0</v>
      </c>
      <c r="AQ2064" s="362">
        <v>0</v>
      </c>
      <c r="AR2064" s="362">
        <v>0</v>
      </c>
      <c r="AS2064" s="362">
        <v>0</v>
      </c>
      <c r="AT2064" s="362">
        <v>0</v>
      </c>
      <c r="AU2064" s="362">
        <v>0</v>
      </c>
      <c r="AV2064" s="362">
        <v>0</v>
      </c>
      <c r="AW2064" s="362">
        <v>0</v>
      </c>
      <c r="AX2064" s="362">
        <v>0</v>
      </c>
      <c r="AY2064" s="362">
        <v>0</v>
      </c>
      <c r="AZ2064" s="362">
        <v>0</v>
      </c>
      <c r="BA2064" s="362">
        <v>0</v>
      </c>
      <c r="BB2064" s="362">
        <v>0</v>
      </c>
      <c r="BC2064" s="362">
        <v>0</v>
      </c>
      <c r="BD2064" s="363"/>
      <c r="BE2064" s="364"/>
      <c r="BF2064" s="734"/>
      <c r="BG2064" s="733"/>
      <c r="BH2064" s="733"/>
      <c r="BI2064" s="733"/>
    </row>
    <row r="2065" spans="1:61" s="379" customFormat="1" ht="64" x14ac:dyDescent="0.2">
      <c r="A2065" s="344"/>
      <c r="B2065" s="327" t="s">
        <v>414</v>
      </c>
      <c r="C2065" s="365" t="s">
        <v>1470</v>
      </c>
      <c r="D2065" s="346">
        <v>1.5</v>
      </c>
      <c r="E2065" s="346">
        <v>1.5</v>
      </c>
      <c r="F2065" s="346"/>
      <c r="G2065" s="346"/>
      <c r="H2065" s="346"/>
      <c r="I2065" s="346"/>
      <c r="J2065" s="346"/>
      <c r="K2065" s="346"/>
      <c r="L2065" s="346"/>
      <c r="M2065" s="346"/>
      <c r="N2065" s="346"/>
      <c r="O2065" s="346"/>
      <c r="P2065" s="346"/>
      <c r="Q2065" s="346"/>
      <c r="R2065" s="346"/>
      <c r="S2065" s="346"/>
      <c r="T2065" s="346"/>
      <c r="U2065" s="346"/>
      <c r="V2065" s="346"/>
      <c r="W2065" s="346"/>
      <c r="X2065" s="346"/>
      <c r="Y2065" s="346"/>
      <c r="Z2065" s="346"/>
      <c r="AA2065" s="346"/>
      <c r="AB2065" s="346"/>
      <c r="AC2065" s="346"/>
      <c r="AD2065" s="346"/>
      <c r="AE2065" s="346"/>
      <c r="AF2065" s="346"/>
      <c r="AG2065" s="346"/>
      <c r="AI2065" s="346"/>
      <c r="AJ2065" s="346"/>
      <c r="AK2065" s="346"/>
      <c r="AL2065" s="346"/>
      <c r="AM2065" s="346"/>
      <c r="AN2065" s="346"/>
      <c r="AO2065" s="346"/>
      <c r="AP2065" s="346"/>
      <c r="AQ2065" s="346"/>
      <c r="AR2065" s="346"/>
      <c r="AS2065" s="346"/>
      <c r="AT2065" s="346"/>
      <c r="AU2065" s="346"/>
      <c r="AV2065" s="346"/>
      <c r="AW2065" s="346"/>
      <c r="AX2065" s="346"/>
      <c r="AY2065" s="346"/>
      <c r="AZ2065" s="346"/>
      <c r="BA2065" s="346"/>
      <c r="BB2065" s="346"/>
      <c r="BC2065" s="346"/>
      <c r="BD2065" s="349" t="s">
        <v>415</v>
      </c>
      <c r="BE2065" s="348">
        <v>2017</v>
      </c>
      <c r="BF2065" s="331" t="s">
        <v>416</v>
      </c>
      <c r="BG2065" s="336"/>
      <c r="BH2065" s="336"/>
      <c r="BI2065" s="336"/>
    </row>
    <row r="2066" spans="1:61" s="379" customFormat="1" ht="384" x14ac:dyDescent="0.2">
      <c r="A2066" s="344"/>
      <c r="B2066" s="327" t="s">
        <v>414</v>
      </c>
      <c r="C2066" s="365" t="s">
        <v>1470</v>
      </c>
      <c r="D2066" s="346">
        <v>3</v>
      </c>
      <c r="E2066" s="346">
        <v>3</v>
      </c>
      <c r="F2066" s="346"/>
      <c r="G2066" s="346"/>
      <c r="H2066" s="346"/>
      <c r="I2066" s="346"/>
      <c r="J2066" s="346"/>
      <c r="K2066" s="346"/>
      <c r="L2066" s="346"/>
      <c r="M2066" s="346"/>
      <c r="N2066" s="346"/>
      <c r="O2066" s="346"/>
      <c r="P2066" s="346"/>
      <c r="Q2066" s="346"/>
      <c r="R2066" s="346"/>
      <c r="S2066" s="346"/>
      <c r="T2066" s="346"/>
      <c r="U2066" s="346"/>
      <c r="V2066" s="346"/>
      <c r="W2066" s="346"/>
      <c r="X2066" s="346"/>
      <c r="Y2066" s="346"/>
      <c r="Z2066" s="346"/>
      <c r="AA2066" s="346"/>
      <c r="AB2066" s="346"/>
      <c r="AC2066" s="346"/>
      <c r="AD2066" s="346"/>
      <c r="AE2066" s="346"/>
      <c r="AF2066" s="346"/>
      <c r="AG2066" s="346"/>
      <c r="AI2066" s="346"/>
      <c r="AJ2066" s="346"/>
      <c r="AK2066" s="346"/>
      <c r="AL2066" s="346"/>
      <c r="AM2066" s="346"/>
      <c r="AN2066" s="346"/>
      <c r="AO2066" s="346"/>
      <c r="AP2066" s="346"/>
      <c r="AQ2066" s="346"/>
      <c r="AR2066" s="346"/>
      <c r="AS2066" s="346"/>
      <c r="AT2066" s="346"/>
      <c r="AU2066" s="346"/>
      <c r="AV2066" s="346"/>
      <c r="AW2066" s="346"/>
      <c r="AX2066" s="346"/>
      <c r="AY2066" s="346"/>
      <c r="AZ2066" s="346"/>
      <c r="BA2066" s="346"/>
      <c r="BB2066" s="346"/>
      <c r="BC2066" s="346"/>
      <c r="BD2066" s="349" t="s">
        <v>329</v>
      </c>
      <c r="BE2066" s="348"/>
      <c r="BF2066" s="331" t="s">
        <v>417</v>
      </c>
      <c r="BG2066" s="336"/>
      <c r="BH2066" s="336"/>
      <c r="BI2066" s="336"/>
    </row>
    <row r="2067" spans="1:61" s="379" customFormat="1" ht="64" x14ac:dyDescent="0.2">
      <c r="A2067" s="344"/>
      <c r="B2067" s="327" t="s">
        <v>418</v>
      </c>
      <c r="C2067" s="365" t="s">
        <v>1470</v>
      </c>
      <c r="D2067" s="346">
        <v>0.6</v>
      </c>
      <c r="E2067" s="346">
        <v>0.1</v>
      </c>
      <c r="F2067" s="346"/>
      <c r="G2067" s="346"/>
      <c r="H2067" s="346">
        <v>0.15</v>
      </c>
      <c r="I2067" s="346"/>
      <c r="J2067" s="346"/>
      <c r="K2067" s="346"/>
      <c r="L2067" s="346"/>
      <c r="M2067" s="346"/>
      <c r="N2067" s="346"/>
      <c r="O2067" s="346"/>
      <c r="P2067" s="346"/>
      <c r="Q2067" s="346"/>
      <c r="R2067" s="346"/>
      <c r="S2067" s="346"/>
      <c r="T2067" s="346"/>
      <c r="U2067" s="346">
        <v>0.01</v>
      </c>
      <c r="V2067" s="346">
        <v>0.21</v>
      </c>
      <c r="W2067" s="346"/>
      <c r="X2067" s="346"/>
      <c r="Y2067" s="346"/>
      <c r="Z2067" s="346"/>
      <c r="AA2067" s="346"/>
      <c r="AB2067" s="346"/>
      <c r="AC2067" s="346"/>
      <c r="AD2067" s="346">
        <v>0.13</v>
      </c>
      <c r="AE2067" s="346"/>
      <c r="AF2067" s="346"/>
      <c r="AG2067" s="346"/>
      <c r="AI2067" s="346"/>
      <c r="AJ2067" s="346"/>
      <c r="AK2067" s="346"/>
      <c r="AL2067" s="346"/>
      <c r="AM2067" s="346"/>
      <c r="AN2067" s="346"/>
      <c r="AO2067" s="346"/>
      <c r="AP2067" s="346"/>
      <c r="AQ2067" s="346"/>
      <c r="AR2067" s="346"/>
      <c r="AS2067" s="346"/>
      <c r="AT2067" s="346"/>
      <c r="AU2067" s="346"/>
      <c r="AV2067" s="346"/>
      <c r="AW2067" s="346"/>
      <c r="AX2067" s="346"/>
      <c r="AY2067" s="346"/>
      <c r="AZ2067" s="346"/>
      <c r="BA2067" s="346"/>
      <c r="BB2067" s="346"/>
      <c r="BC2067" s="346"/>
      <c r="BD2067" s="331" t="s">
        <v>419</v>
      </c>
      <c r="BE2067" s="348"/>
      <c r="BF2067" s="387"/>
      <c r="BG2067" s="336"/>
      <c r="BH2067" s="336"/>
      <c r="BI2067" s="336"/>
    </row>
    <row r="2068" spans="1:61" s="732" customFormat="1" x14ac:dyDescent="0.2">
      <c r="A2068" s="354" t="s">
        <v>420</v>
      </c>
      <c r="B2068" s="355" t="s">
        <v>421</v>
      </c>
      <c r="C2068" s="361"/>
      <c r="D2068" s="362">
        <v>1094.25</v>
      </c>
      <c r="E2068" s="362">
        <v>27.879999999999995</v>
      </c>
      <c r="F2068" s="362">
        <v>0</v>
      </c>
      <c r="G2068" s="362">
        <v>0.25</v>
      </c>
      <c r="H2068" s="362">
        <v>44.290000000000013</v>
      </c>
      <c r="I2068" s="362">
        <v>58.13</v>
      </c>
      <c r="J2068" s="362">
        <v>418</v>
      </c>
      <c r="K2068" s="362">
        <v>0</v>
      </c>
      <c r="L2068" s="362">
        <v>463.40999999999997</v>
      </c>
      <c r="M2068" s="362">
        <v>0</v>
      </c>
      <c r="N2068" s="362">
        <v>0</v>
      </c>
      <c r="O2068" s="362">
        <v>0</v>
      </c>
      <c r="P2068" s="362">
        <v>0</v>
      </c>
      <c r="Q2068" s="362">
        <v>0</v>
      </c>
      <c r="R2068" s="362">
        <v>0</v>
      </c>
      <c r="S2068" s="362">
        <v>0</v>
      </c>
      <c r="T2068" s="362">
        <v>0</v>
      </c>
      <c r="U2068" s="362">
        <v>0</v>
      </c>
      <c r="V2068" s="362">
        <v>0</v>
      </c>
      <c r="W2068" s="362">
        <v>0</v>
      </c>
      <c r="X2068" s="362"/>
      <c r="Y2068" s="362">
        <v>5</v>
      </c>
      <c r="Z2068" s="362">
        <v>0.1</v>
      </c>
      <c r="AA2068" s="362">
        <v>0</v>
      </c>
      <c r="AB2068" s="362">
        <v>0</v>
      </c>
      <c r="AC2068" s="362">
        <v>0</v>
      </c>
      <c r="AD2068" s="362">
        <v>0</v>
      </c>
      <c r="AE2068" s="362">
        <v>0.33</v>
      </c>
      <c r="AF2068" s="362">
        <v>0.72</v>
      </c>
      <c r="AG2068" s="362">
        <v>0</v>
      </c>
      <c r="AI2068" s="362">
        <v>0.2</v>
      </c>
      <c r="AJ2068" s="362">
        <v>0</v>
      </c>
      <c r="AK2068" s="362">
        <v>0</v>
      </c>
      <c r="AL2068" s="362">
        <v>0</v>
      </c>
      <c r="AM2068" s="362">
        <v>2.2000000000000002</v>
      </c>
      <c r="AN2068" s="362">
        <v>0.2</v>
      </c>
      <c r="AO2068" s="362">
        <v>0.05</v>
      </c>
      <c r="AP2068" s="362">
        <v>0</v>
      </c>
      <c r="AQ2068" s="362">
        <v>0</v>
      </c>
      <c r="AR2068" s="362">
        <v>0</v>
      </c>
      <c r="AS2068" s="362">
        <v>0.1</v>
      </c>
      <c r="AT2068" s="362">
        <v>0</v>
      </c>
      <c r="AU2068" s="362">
        <v>0.44</v>
      </c>
      <c r="AV2068" s="362">
        <v>0</v>
      </c>
      <c r="AW2068" s="362">
        <v>0</v>
      </c>
      <c r="AX2068" s="362">
        <v>0.2</v>
      </c>
      <c r="AY2068" s="362">
        <v>10</v>
      </c>
      <c r="AZ2068" s="362">
        <v>0</v>
      </c>
      <c r="BA2068" s="362">
        <v>43.860000000000007</v>
      </c>
      <c r="BB2068" s="362">
        <v>18.89</v>
      </c>
      <c r="BC2068" s="362" t="e">
        <v>#REF!</v>
      </c>
      <c r="BD2068" s="363"/>
      <c r="BE2068" s="364"/>
      <c r="BF2068" s="331"/>
      <c r="BG2068" s="733"/>
      <c r="BH2068" s="733"/>
      <c r="BI2068" s="733"/>
    </row>
    <row r="2069" spans="1:61" s="379" customFormat="1" x14ac:dyDescent="0.2">
      <c r="A2069" s="368" t="s">
        <v>422</v>
      </c>
      <c r="B2069" s="369" t="s">
        <v>1265</v>
      </c>
      <c r="C2069" s="370"/>
      <c r="D2069" s="371">
        <v>336.03000000000003</v>
      </c>
      <c r="E2069" s="371">
        <v>13.61</v>
      </c>
      <c r="F2069" s="371">
        <v>0</v>
      </c>
      <c r="G2069" s="371">
        <v>0</v>
      </c>
      <c r="H2069" s="371">
        <v>37.500000000000007</v>
      </c>
      <c r="I2069" s="371">
        <v>57.36</v>
      </c>
      <c r="J2069" s="371">
        <v>18</v>
      </c>
      <c r="K2069" s="371">
        <v>0</v>
      </c>
      <c r="L2069" s="371">
        <v>175.1</v>
      </c>
      <c r="M2069" s="371">
        <v>0</v>
      </c>
      <c r="N2069" s="371">
        <v>0</v>
      </c>
      <c r="O2069" s="371">
        <v>0</v>
      </c>
      <c r="P2069" s="371">
        <v>0</v>
      </c>
      <c r="Q2069" s="371">
        <v>0</v>
      </c>
      <c r="R2069" s="371">
        <v>0</v>
      </c>
      <c r="S2069" s="371">
        <v>0</v>
      </c>
      <c r="T2069" s="371">
        <v>0</v>
      </c>
      <c r="U2069" s="371">
        <v>0</v>
      </c>
      <c r="V2069" s="371">
        <v>0</v>
      </c>
      <c r="W2069" s="371">
        <v>0</v>
      </c>
      <c r="X2069" s="371"/>
      <c r="Y2069" s="371">
        <v>5</v>
      </c>
      <c r="Z2069" s="371">
        <v>0.1</v>
      </c>
      <c r="AA2069" s="371">
        <v>0</v>
      </c>
      <c r="AB2069" s="371">
        <v>0</v>
      </c>
      <c r="AC2069" s="371">
        <v>0</v>
      </c>
      <c r="AD2069" s="371">
        <v>0</v>
      </c>
      <c r="AE2069" s="371">
        <v>0</v>
      </c>
      <c r="AF2069" s="371">
        <v>0</v>
      </c>
      <c r="AG2069" s="371">
        <v>0</v>
      </c>
      <c r="AI2069" s="371">
        <v>0.2</v>
      </c>
      <c r="AJ2069" s="371">
        <v>0</v>
      </c>
      <c r="AK2069" s="371">
        <v>0</v>
      </c>
      <c r="AL2069" s="371">
        <v>0</v>
      </c>
      <c r="AM2069" s="371">
        <v>2.2000000000000002</v>
      </c>
      <c r="AN2069" s="371">
        <v>0.2</v>
      </c>
      <c r="AO2069" s="371">
        <v>0.05</v>
      </c>
      <c r="AP2069" s="371">
        <v>0</v>
      </c>
      <c r="AQ2069" s="371">
        <v>0</v>
      </c>
      <c r="AR2069" s="371">
        <v>0</v>
      </c>
      <c r="AS2069" s="371">
        <v>0.1</v>
      </c>
      <c r="AT2069" s="371">
        <v>0</v>
      </c>
      <c r="AU2069" s="371">
        <v>0.11</v>
      </c>
      <c r="AV2069" s="371">
        <v>0</v>
      </c>
      <c r="AW2069" s="371">
        <v>0</v>
      </c>
      <c r="AX2069" s="371">
        <v>0.2</v>
      </c>
      <c r="AY2069" s="371">
        <v>0</v>
      </c>
      <c r="AZ2069" s="371">
        <v>0</v>
      </c>
      <c r="BA2069" s="371">
        <v>25.8</v>
      </c>
      <c r="BB2069" s="371">
        <v>0.5</v>
      </c>
      <c r="BC2069" s="371">
        <v>0</v>
      </c>
      <c r="BD2069" s="372"/>
      <c r="BE2069" s="373"/>
      <c r="BF2069" s="331"/>
      <c r="BG2069" s="336"/>
      <c r="BH2069" s="336"/>
      <c r="BI2069" s="336"/>
    </row>
    <row r="2070" spans="1:61" s="379" customFormat="1" ht="112" x14ac:dyDescent="0.2">
      <c r="A2070" s="344"/>
      <c r="B2070" s="327" t="s">
        <v>423</v>
      </c>
      <c r="C2070" s="365" t="s">
        <v>1152</v>
      </c>
      <c r="D2070" s="346">
        <v>122.2</v>
      </c>
      <c r="E2070" s="346">
        <v>5</v>
      </c>
      <c r="F2070" s="346"/>
      <c r="G2070" s="346"/>
      <c r="H2070" s="346">
        <v>15</v>
      </c>
      <c r="I2070" s="346">
        <v>35</v>
      </c>
      <c r="J2070" s="346"/>
      <c r="K2070" s="346"/>
      <c r="L2070" s="346">
        <v>55</v>
      </c>
      <c r="M2070" s="346"/>
      <c r="N2070" s="346"/>
      <c r="O2070" s="346"/>
      <c r="P2070" s="346"/>
      <c r="Q2070" s="346"/>
      <c r="R2070" s="346"/>
      <c r="S2070" s="346"/>
      <c r="T2070" s="346"/>
      <c r="U2070" s="346"/>
      <c r="V2070" s="346"/>
      <c r="W2070" s="346"/>
      <c r="X2070" s="346"/>
      <c r="Y2070" s="346"/>
      <c r="Z2070" s="346"/>
      <c r="AA2070" s="346"/>
      <c r="AB2070" s="346"/>
      <c r="AC2070" s="346"/>
      <c r="AD2070" s="346"/>
      <c r="AE2070" s="346"/>
      <c r="AF2070" s="346"/>
      <c r="AG2070" s="346"/>
      <c r="AI2070" s="346"/>
      <c r="AJ2070" s="346"/>
      <c r="AK2070" s="346"/>
      <c r="AL2070" s="346"/>
      <c r="AM2070" s="346">
        <v>2</v>
      </c>
      <c r="AN2070" s="346">
        <v>0.2</v>
      </c>
      <c r="AO2070" s="346"/>
      <c r="AP2070" s="346"/>
      <c r="AQ2070" s="346"/>
      <c r="AR2070" s="346"/>
      <c r="AS2070" s="346"/>
      <c r="AT2070" s="346"/>
      <c r="AU2070" s="346"/>
      <c r="AV2070" s="346"/>
      <c r="AW2070" s="346"/>
      <c r="AX2070" s="346"/>
      <c r="AY2070" s="346"/>
      <c r="AZ2070" s="346"/>
      <c r="BA2070" s="346">
        <v>10</v>
      </c>
      <c r="BB2070" s="346"/>
      <c r="BC2070" s="346"/>
      <c r="BD2070" s="331" t="s">
        <v>424</v>
      </c>
      <c r="BE2070" s="348"/>
      <c r="BF2070" s="331"/>
      <c r="BG2070" s="336"/>
      <c r="BH2070" s="336"/>
      <c r="BI2070" s="336"/>
    </row>
    <row r="2071" spans="1:61" s="379" customFormat="1" ht="32" x14ac:dyDescent="0.2">
      <c r="A2071" s="344"/>
      <c r="B2071" s="327" t="s">
        <v>425</v>
      </c>
      <c r="C2071" s="365" t="s">
        <v>1152</v>
      </c>
      <c r="D2071" s="346">
        <v>30</v>
      </c>
      <c r="E2071" s="346"/>
      <c r="F2071" s="346"/>
      <c r="G2071" s="346"/>
      <c r="H2071" s="346"/>
      <c r="I2071" s="346"/>
      <c r="J2071" s="346"/>
      <c r="K2071" s="346"/>
      <c r="L2071" s="346">
        <v>20</v>
      </c>
      <c r="M2071" s="346"/>
      <c r="N2071" s="346"/>
      <c r="O2071" s="346"/>
      <c r="P2071" s="346"/>
      <c r="Q2071" s="346"/>
      <c r="R2071" s="346"/>
      <c r="S2071" s="346"/>
      <c r="T2071" s="346"/>
      <c r="U2071" s="346"/>
      <c r="V2071" s="346"/>
      <c r="W2071" s="346"/>
      <c r="X2071" s="346"/>
      <c r="Y2071" s="346">
        <v>5</v>
      </c>
      <c r="Z2071" s="346"/>
      <c r="AA2071" s="346"/>
      <c r="AB2071" s="346"/>
      <c r="AC2071" s="346"/>
      <c r="AD2071" s="346"/>
      <c r="AE2071" s="346"/>
      <c r="AF2071" s="346"/>
      <c r="AG2071" s="346"/>
      <c r="AI2071" s="346"/>
      <c r="AJ2071" s="346"/>
      <c r="AK2071" s="346"/>
      <c r="AL2071" s="346"/>
      <c r="AM2071" s="346"/>
      <c r="AN2071" s="346"/>
      <c r="AO2071" s="346"/>
      <c r="AP2071" s="346"/>
      <c r="AQ2071" s="346"/>
      <c r="AR2071" s="346"/>
      <c r="AS2071" s="346"/>
      <c r="AT2071" s="346"/>
      <c r="AU2071" s="346"/>
      <c r="AV2071" s="346"/>
      <c r="AW2071" s="346"/>
      <c r="AX2071" s="346"/>
      <c r="AY2071" s="346"/>
      <c r="AZ2071" s="346"/>
      <c r="BA2071" s="346">
        <v>5</v>
      </c>
      <c r="BB2071" s="346"/>
      <c r="BC2071" s="346"/>
      <c r="BD2071" s="349" t="s">
        <v>318</v>
      </c>
      <c r="BE2071" s="348">
        <v>2017</v>
      </c>
      <c r="BF2071" s="331"/>
      <c r="BG2071" s="336"/>
      <c r="BH2071" s="336"/>
      <c r="BI2071" s="336"/>
    </row>
    <row r="2072" spans="1:61" s="379" customFormat="1" ht="48" x14ac:dyDescent="0.2">
      <c r="A2072" s="344"/>
      <c r="B2072" s="327" t="s">
        <v>426</v>
      </c>
      <c r="C2072" s="365" t="s">
        <v>1152</v>
      </c>
      <c r="D2072" s="346">
        <v>60</v>
      </c>
      <c r="E2072" s="346"/>
      <c r="F2072" s="346"/>
      <c r="G2072" s="346"/>
      <c r="H2072" s="346">
        <v>5</v>
      </c>
      <c r="I2072" s="346"/>
      <c r="J2072" s="346">
        <v>15</v>
      </c>
      <c r="K2072" s="346"/>
      <c r="L2072" s="346">
        <v>32</v>
      </c>
      <c r="M2072" s="346"/>
      <c r="N2072" s="346"/>
      <c r="O2072" s="346"/>
      <c r="P2072" s="346"/>
      <c r="Q2072" s="346"/>
      <c r="R2072" s="346"/>
      <c r="S2072" s="346"/>
      <c r="T2072" s="346"/>
      <c r="U2072" s="346"/>
      <c r="V2072" s="346"/>
      <c r="W2072" s="346"/>
      <c r="X2072" s="346"/>
      <c r="Y2072" s="346"/>
      <c r="Z2072" s="346"/>
      <c r="AA2072" s="346"/>
      <c r="AB2072" s="346"/>
      <c r="AC2072" s="346"/>
      <c r="AD2072" s="346"/>
      <c r="AE2072" s="346"/>
      <c r="AF2072" s="346"/>
      <c r="AG2072" s="346"/>
      <c r="AI2072" s="346"/>
      <c r="AJ2072" s="346"/>
      <c r="AK2072" s="346"/>
      <c r="AL2072" s="346"/>
      <c r="AM2072" s="346"/>
      <c r="AN2072" s="346"/>
      <c r="AO2072" s="346"/>
      <c r="AP2072" s="346"/>
      <c r="AQ2072" s="346"/>
      <c r="AR2072" s="346"/>
      <c r="AS2072" s="346"/>
      <c r="AT2072" s="346"/>
      <c r="AU2072" s="346"/>
      <c r="AV2072" s="346"/>
      <c r="AW2072" s="346"/>
      <c r="AX2072" s="346"/>
      <c r="AY2072" s="346"/>
      <c r="AZ2072" s="346"/>
      <c r="BA2072" s="346">
        <v>8</v>
      </c>
      <c r="BB2072" s="346"/>
      <c r="BC2072" s="346"/>
      <c r="BD2072" s="374" t="s">
        <v>427</v>
      </c>
      <c r="BE2072" s="348"/>
      <c r="BF2072" s="331"/>
      <c r="BG2072" s="336"/>
      <c r="BH2072" s="336"/>
      <c r="BI2072" s="336"/>
    </row>
    <row r="2073" spans="1:61" s="379" customFormat="1" x14ac:dyDescent="0.2">
      <c r="A2073" s="344"/>
      <c r="B2073" s="327" t="s">
        <v>428</v>
      </c>
      <c r="C2073" s="365" t="s">
        <v>1152</v>
      </c>
      <c r="D2073" s="346">
        <v>20.5</v>
      </c>
      <c r="E2073" s="346"/>
      <c r="F2073" s="346"/>
      <c r="G2073" s="346"/>
      <c r="H2073" s="346">
        <v>1</v>
      </c>
      <c r="I2073" s="346">
        <v>9</v>
      </c>
      <c r="J2073" s="346"/>
      <c r="K2073" s="346"/>
      <c r="L2073" s="346">
        <v>10.5</v>
      </c>
      <c r="M2073" s="346"/>
      <c r="N2073" s="346"/>
      <c r="O2073" s="346"/>
      <c r="P2073" s="346"/>
      <c r="Q2073" s="346"/>
      <c r="R2073" s="346"/>
      <c r="S2073" s="346"/>
      <c r="T2073" s="346"/>
      <c r="U2073" s="346"/>
      <c r="V2073" s="346"/>
      <c r="W2073" s="346"/>
      <c r="X2073" s="346"/>
      <c r="Y2073" s="346"/>
      <c r="Z2073" s="346"/>
      <c r="AA2073" s="346"/>
      <c r="AB2073" s="346"/>
      <c r="AC2073" s="346"/>
      <c r="AD2073" s="346"/>
      <c r="AE2073" s="346"/>
      <c r="AF2073" s="346"/>
      <c r="AG2073" s="346"/>
      <c r="AI2073" s="346"/>
      <c r="AJ2073" s="346"/>
      <c r="AK2073" s="346"/>
      <c r="AL2073" s="346"/>
      <c r="AM2073" s="346"/>
      <c r="AN2073" s="346"/>
      <c r="AO2073" s="346"/>
      <c r="AP2073" s="346"/>
      <c r="AQ2073" s="346"/>
      <c r="AR2073" s="346"/>
      <c r="AS2073" s="346"/>
      <c r="AT2073" s="346"/>
      <c r="AU2073" s="346"/>
      <c r="AV2073" s="346"/>
      <c r="AW2073" s="346"/>
      <c r="AX2073" s="346"/>
      <c r="AY2073" s="346"/>
      <c r="AZ2073" s="346"/>
      <c r="BA2073" s="346"/>
      <c r="BB2073" s="346"/>
      <c r="BC2073" s="346"/>
      <c r="BD2073" s="331" t="s">
        <v>404</v>
      </c>
      <c r="BE2073" s="348"/>
      <c r="BF2073" s="331"/>
      <c r="BG2073" s="336"/>
      <c r="BH2073" s="336"/>
      <c r="BI2073" s="336"/>
    </row>
    <row r="2074" spans="1:61" s="379" customFormat="1" x14ac:dyDescent="0.2">
      <c r="A2074" s="344"/>
      <c r="B2074" s="327" t="s">
        <v>429</v>
      </c>
      <c r="C2074" s="365" t="s">
        <v>1152</v>
      </c>
      <c r="D2074" s="346">
        <v>4</v>
      </c>
      <c r="E2074" s="346">
        <v>3.5</v>
      </c>
      <c r="F2074" s="346"/>
      <c r="G2074" s="346"/>
      <c r="H2074" s="346">
        <v>0.5</v>
      </c>
      <c r="I2074" s="346"/>
      <c r="J2074" s="346"/>
      <c r="K2074" s="346"/>
      <c r="L2074" s="346"/>
      <c r="M2074" s="346"/>
      <c r="N2074" s="346"/>
      <c r="O2074" s="346"/>
      <c r="P2074" s="346"/>
      <c r="Q2074" s="346"/>
      <c r="R2074" s="346"/>
      <c r="S2074" s="346"/>
      <c r="T2074" s="346"/>
      <c r="U2074" s="346"/>
      <c r="V2074" s="346"/>
      <c r="W2074" s="346"/>
      <c r="X2074" s="346"/>
      <c r="Y2074" s="346"/>
      <c r="Z2074" s="346"/>
      <c r="AA2074" s="346"/>
      <c r="AB2074" s="346"/>
      <c r="AC2074" s="346"/>
      <c r="AD2074" s="346"/>
      <c r="AE2074" s="346"/>
      <c r="AF2074" s="346"/>
      <c r="AG2074" s="346"/>
      <c r="AI2074" s="346"/>
      <c r="AJ2074" s="346"/>
      <c r="AK2074" s="346"/>
      <c r="AL2074" s="346"/>
      <c r="AM2074" s="346"/>
      <c r="AN2074" s="346"/>
      <c r="AO2074" s="346"/>
      <c r="AP2074" s="346"/>
      <c r="AQ2074" s="346"/>
      <c r="AR2074" s="346"/>
      <c r="AS2074" s="346"/>
      <c r="AT2074" s="346"/>
      <c r="AU2074" s="346"/>
      <c r="AV2074" s="346"/>
      <c r="AW2074" s="346"/>
      <c r="AX2074" s="346"/>
      <c r="AY2074" s="346"/>
      <c r="AZ2074" s="346"/>
      <c r="BA2074" s="346"/>
      <c r="BB2074" s="346"/>
      <c r="BC2074" s="346"/>
      <c r="BD2074" s="331" t="s">
        <v>430</v>
      </c>
      <c r="BE2074" s="348"/>
      <c r="BF2074" s="331"/>
      <c r="BG2074" s="336"/>
      <c r="BH2074" s="336"/>
      <c r="BI2074" s="336"/>
    </row>
    <row r="2075" spans="1:61" s="379" customFormat="1" ht="32" x14ac:dyDescent="0.2">
      <c r="A2075" s="344"/>
      <c r="B2075" s="327" t="s">
        <v>431</v>
      </c>
      <c r="C2075" s="365" t="s">
        <v>1152</v>
      </c>
      <c r="D2075" s="346">
        <v>33.299999999999997</v>
      </c>
      <c r="E2075" s="346"/>
      <c r="F2075" s="346"/>
      <c r="G2075" s="346"/>
      <c r="H2075" s="346"/>
      <c r="I2075" s="346">
        <v>2</v>
      </c>
      <c r="J2075" s="346">
        <v>3</v>
      </c>
      <c r="K2075" s="346"/>
      <c r="L2075" s="346">
        <v>28.3</v>
      </c>
      <c r="M2075" s="346"/>
      <c r="N2075" s="346"/>
      <c r="O2075" s="346"/>
      <c r="P2075" s="346"/>
      <c r="Q2075" s="346"/>
      <c r="R2075" s="346"/>
      <c r="S2075" s="346"/>
      <c r="T2075" s="346"/>
      <c r="U2075" s="346"/>
      <c r="V2075" s="346"/>
      <c r="W2075" s="346"/>
      <c r="X2075" s="346"/>
      <c r="Y2075" s="346"/>
      <c r="Z2075" s="346"/>
      <c r="AA2075" s="346"/>
      <c r="AB2075" s="346"/>
      <c r="AC2075" s="346"/>
      <c r="AD2075" s="346"/>
      <c r="AE2075" s="346"/>
      <c r="AF2075" s="346"/>
      <c r="AG2075" s="346"/>
      <c r="AI2075" s="346"/>
      <c r="AJ2075" s="346"/>
      <c r="AK2075" s="346"/>
      <c r="AL2075" s="346"/>
      <c r="AM2075" s="346"/>
      <c r="AN2075" s="346"/>
      <c r="AO2075" s="346"/>
      <c r="AP2075" s="346"/>
      <c r="AQ2075" s="346"/>
      <c r="AR2075" s="346"/>
      <c r="AS2075" s="346"/>
      <c r="AT2075" s="346"/>
      <c r="AU2075" s="346"/>
      <c r="AV2075" s="346"/>
      <c r="AW2075" s="346"/>
      <c r="AX2075" s="346"/>
      <c r="AY2075" s="346"/>
      <c r="AZ2075" s="346"/>
      <c r="BA2075" s="346"/>
      <c r="BB2075" s="346"/>
      <c r="BC2075" s="346"/>
      <c r="BD2075" s="331" t="s">
        <v>432</v>
      </c>
      <c r="BE2075" s="348"/>
      <c r="BF2075" s="331"/>
      <c r="BG2075" s="336"/>
      <c r="BH2075" s="336"/>
      <c r="BI2075" s="336"/>
    </row>
    <row r="2076" spans="1:61" s="379" customFormat="1" ht="32" x14ac:dyDescent="0.2">
      <c r="A2076" s="344"/>
      <c r="B2076" s="327" t="s">
        <v>433</v>
      </c>
      <c r="C2076" s="365" t="s">
        <v>1152</v>
      </c>
      <c r="D2076" s="346">
        <v>3</v>
      </c>
      <c r="E2076" s="346"/>
      <c r="F2076" s="346"/>
      <c r="G2076" s="346"/>
      <c r="H2076" s="346">
        <v>3</v>
      </c>
      <c r="I2076" s="346"/>
      <c r="J2076" s="346"/>
      <c r="K2076" s="346"/>
      <c r="L2076" s="346"/>
      <c r="M2076" s="346"/>
      <c r="N2076" s="346"/>
      <c r="O2076" s="346"/>
      <c r="P2076" s="346"/>
      <c r="Q2076" s="346"/>
      <c r="R2076" s="346"/>
      <c r="S2076" s="346"/>
      <c r="T2076" s="346"/>
      <c r="U2076" s="346"/>
      <c r="V2076" s="346"/>
      <c r="W2076" s="346"/>
      <c r="X2076" s="346"/>
      <c r="Y2076" s="346"/>
      <c r="Z2076" s="346"/>
      <c r="AA2076" s="346"/>
      <c r="AB2076" s="346"/>
      <c r="AC2076" s="346"/>
      <c r="AD2076" s="346"/>
      <c r="AE2076" s="346"/>
      <c r="AF2076" s="346"/>
      <c r="AG2076" s="346"/>
      <c r="AI2076" s="346"/>
      <c r="AJ2076" s="346"/>
      <c r="AK2076" s="346"/>
      <c r="AL2076" s="346"/>
      <c r="AM2076" s="346"/>
      <c r="AN2076" s="346"/>
      <c r="AO2076" s="346"/>
      <c r="AP2076" s="346"/>
      <c r="AQ2076" s="346"/>
      <c r="AR2076" s="346"/>
      <c r="AS2076" s="346"/>
      <c r="AT2076" s="346"/>
      <c r="AU2076" s="346"/>
      <c r="AV2076" s="346"/>
      <c r="AW2076" s="346"/>
      <c r="AX2076" s="346"/>
      <c r="AY2076" s="346"/>
      <c r="AZ2076" s="346"/>
      <c r="BA2076" s="346"/>
      <c r="BB2076" s="346"/>
      <c r="BC2076" s="346"/>
      <c r="BD2076" s="349" t="s">
        <v>368</v>
      </c>
      <c r="BE2076" s="348">
        <v>2017</v>
      </c>
      <c r="BF2076" s="367"/>
      <c r="BG2076" s="336"/>
      <c r="BH2076" s="336"/>
      <c r="BI2076" s="336"/>
    </row>
    <row r="2077" spans="1:61" s="379" customFormat="1" ht="32" x14ac:dyDescent="0.2">
      <c r="A2077" s="344"/>
      <c r="B2077" s="327" t="s">
        <v>434</v>
      </c>
      <c r="C2077" s="365" t="s">
        <v>1152</v>
      </c>
      <c r="D2077" s="346">
        <v>4</v>
      </c>
      <c r="E2077" s="346">
        <v>1.5</v>
      </c>
      <c r="F2077" s="346"/>
      <c r="G2077" s="346"/>
      <c r="H2077" s="346">
        <v>1</v>
      </c>
      <c r="I2077" s="346"/>
      <c r="J2077" s="346"/>
      <c r="K2077" s="346"/>
      <c r="L2077" s="346"/>
      <c r="M2077" s="346"/>
      <c r="N2077" s="346"/>
      <c r="O2077" s="346"/>
      <c r="P2077" s="346"/>
      <c r="Q2077" s="346"/>
      <c r="R2077" s="346"/>
      <c r="S2077" s="346"/>
      <c r="T2077" s="346"/>
      <c r="U2077" s="346"/>
      <c r="V2077" s="346"/>
      <c r="W2077" s="346"/>
      <c r="X2077" s="346"/>
      <c r="Y2077" s="346"/>
      <c r="Z2077" s="346"/>
      <c r="AA2077" s="346"/>
      <c r="AB2077" s="346"/>
      <c r="AC2077" s="346"/>
      <c r="AD2077" s="346"/>
      <c r="AE2077" s="346"/>
      <c r="AF2077" s="346"/>
      <c r="AG2077" s="346"/>
      <c r="AI2077" s="346"/>
      <c r="AJ2077" s="346"/>
      <c r="AK2077" s="346"/>
      <c r="AL2077" s="346"/>
      <c r="AM2077" s="346"/>
      <c r="AN2077" s="346"/>
      <c r="AO2077" s="346"/>
      <c r="AP2077" s="346"/>
      <c r="AQ2077" s="346"/>
      <c r="AR2077" s="346"/>
      <c r="AS2077" s="346"/>
      <c r="AT2077" s="346"/>
      <c r="AU2077" s="346"/>
      <c r="AV2077" s="346"/>
      <c r="AW2077" s="346"/>
      <c r="AX2077" s="346"/>
      <c r="AY2077" s="346"/>
      <c r="AZ2077" s="346"/>
      <c r="BA2077" s="346">
        <v>1.5</v>
      </c>
      <c r="BB2077" s="346"/>
      <c r="BC2077" s="346"/>
      <c r="BD2077" s="349" t="s">
        <v>323</v>
      </c>
      <c r="BE2077" s="348"/>
      <c r="BF2077" s="327"/>
      <c r="BG2077" s="336"/>
      <c r="BH2077" s="336"/>
      <c r="BI2077" s="336"/>
    </row>
    <row r="2078" spans="1:61" s="379" customFormat="1" ht="409" x14ac:dyDescent="0.2">
      <c r="A2078" s="344"/>
      <c r="B2078" s="327" t="s">
        <v>435</v>
      </c>
      <c r="C2078" s="365" t="s">
        <v>1152</v>
      </c>
      <c r="D2078" s="346">
        <v>2.5</v>
      </c>
      <c r="E2078" s="346"/>
      <c r="F2078" s="346"/>
      <c r="G2078" s="346"/>
      <c r="H2078" s="346">
        <v>1</v>
      </c>
      <c r="I2078" s="346"/>
      <c r="J2078" s="346"/>
      <c r="K2078" s="346"/>
      <c r="L2078" s="346">
        <v>1.5</v>
      </c>
      <c r="M2078" s="346"/>
      <c r="N2078" s="346"/>
      <c r="O2078" s="346"/>
      <c r="P2078" s="346"/>
      <c r="Q2078" s="346"/>
      <c r="R2078" s="346"/>
      <c r="S2078" s="346"/>
      <c r="T2078" s="346"/>
      <c r="U2078" s="346"/>
      <c r="V2078" s="346"/>
      <c r="W2078" s="346"/>
      <c r="X2078" s="346"/>
      <c r="Y2078" s="346"/>
      <c r="Z2078" s="346"/>
      <c r="AA2078" s="346"/>
      <c r="AB2078" s="346"/>
      <c r="AC2078" s="346"/>
      <c r="AD2078" s="346"/>
      <c r="AE2078" s="346"/>
      <c r="AF2078" s="346"/>
      <c r="AG2078" s="346"/>
      <c r="AI2078" s="346"/>
      <c r="AJ2078" s="346"/>
      <c r="AK2078" s="346"/>
      <c r="AL2078" s="346"/>
      <c r="AM2078" s="346"/>
      <c r="AN2078" s="346"/>
      <c r="AO2078" s="346"/>
      <c r="AP2078" s="346"/>
      <c r="AQ2078" s="346"/>
      <c r="AR2078" s="346"/>
      <c r="AS2078" s="346"/>
      <c r="AT2078" s="346"/>
      <c r="AU2078" s="346"/>
      <c r="AV2078" s="346"/>
      <c r="AW2078" s="346"/>
      <c r="AX2078" s="346"/>
      <c r="AY2078" s="346"/>
      <c r="AZ2078" s="346"/>
      <c r="BA2078" s="346"/>
      <c r="BB2078" s="346"/>
      <c r="BC2078" s="346"/>
      <c r="BD2078" s="349" t="s">
        <v>370</v>
      </c>
      <c r="BE2078" s="348"/>
      <c r="BF2078" s="331" t="s">
        <v>436</v>
      </c>
      <c r="BG2078" s="336"/>
      <c r="BH2078" s="336"/>
      <c r="BI2078" s="336"/>
    </row>
    <row r="2079" spans="1:61" s="379" customFormat="1" ht="48" x14ac:dyDescent="0.2">
      <c r="A2079" s="344"/>
      <c r="B2079" s="327" t="s">
        <v>437</v>
      </c>
      <c r="C2079" s="365" t="s">
        <v>1152</v>
      </c>
      <c r="D2079" s="346">
        <v>0.1</v>
      </c>
      <c r="E2079" s="346"/>
      <c r="F2079" s="346"/>
      <c r="G2079" s="346"/>
      <c r="H2079" s="346">
        <v>0.1</v>
      </c>
      <c r="I2079" s="346"/>
      <c r="J2079" s="346"/>
      <c r="K2079" s="346"/>
      <c r="L2079" s="346"/>
      <c r="M2079" s="346"/>
      <c r="N2079" s="346"/>
      <c r="O2079" s="346"/>
      <c r="P2079" s="346"/>
      <c r="Q2079" s="346"/>
      <c r="R2079" s="346"/>
      <c r="S2079" s="346"/>
      <c r="T2079" s="346"/>
      <c r="U2079" s="346"/>
      <c r="V2079" s="346"/>
      <c r="W2079" s="346"/>
      <c r="X2079" s="346"/>
      <c r="Y2079" s="346"/>
      <c r="Z2079" s="346"/>
      <c r="AA2079" s="346"/>
      <c r="AB2079" s="346"/>
      <c r="AC2079" s="346"/>
      <c r="AD2079" s="346"/>
      <c r="AE2079" s="346"/>
      <c r="AF2079" s="346"/>
      <c r="AG2079" s="346"/>
      <c r="AI2079" s="346"/>
      <c r="AJ2079" s="346"/>
      <c r="AK2079" s="346"/>
      <c r="AL2079" s="346"/>
      <c r="AM2079" s="346"/>
      <c r="AN2079" s="346"/>
      <c r="AO2079" s="346"/>
      <c r="AP2079" s="346"/>
      <c r="AQ2079" s="346"/>
      <c r="AR2079" s="346"/>
      <c r="AS2079" s="346"/>
      <c r="AT2079" s="346"/>
      <c r="AU2079" s="346"/>
      <c r="AV2079" s="346"/>
      <c r="AW2079" s="346"/>
      <c r="AX2079" s="346"/>
      <c r="AY2079" s="346"/>
      <c r="AZ2079" s="346"/>
      <c r="BA2079" s="346"/>
      <c r="BB2079" s="346"/>
      <c r="BC2079" s="346"/>
      <c r="BD2079" s="349" t="s">
        <v>406</v>
      </c>
      <c r="BE2079" s="348"/>
      <c r="BF2079" s="331"/>
      <c r="BG2079" s="336"/>
      <c r="BH2079" s="336"/>
      <c r="BI2079" s="336"/>
    </row>
    <row r="2080" spans="1:61" s="379" customFormat="1" x14ac:dyDescent="0.2">
      <c r="A2080" s="344"/>
      <c r="B2080" s="327" t="s">
        <v>438</v>
      </c>
      <c r="C2080" s="365" t="s">
        <v>1152</v>
      </c>
      <c r="D2080" s="346">
        <v>3</v>
      </c>
      <c r="E2080" s="346"/>
      <c r="F2080" s="346"/>
      <c r="G2080" s="346"/>
      <c r="H2080" s="346">
        <v>1</v>
      </c>
      <c r="I2080" s="346"/>
      <c r="J2080" s="346"/>
      <c r="K2080" s="346"/>
      <c r="L2080" s="346">
        <v>2</v>
      </c>
      <c r="M2080" s="346"/>
      <c r="N2080" s="346"/>
      <c r="O2080" s="346"/>
      <c r="P2080" s="346"/>
      <c r="Q2080" s="346"/>
      <c r="R2080" s="346"/>
      <c r="S2080" s="346"/>
      <c r="T2080" s="346"/>
      <c r="U2080" s="346"/>
      <c r="V2080" s="346"/>
      <c r="W2080" s="346"/>
      <c r="X2080" s="346"/>
      <c r="Y2080" s="346"/>
      <c r="Z2080" s="346"/>
      <c r="AA2080" s="346"/>
      <c r="AB2080" s="346"/>
      <c r="AC2080" s="346"/>
      <c r="AD2080" s="346"/>
      <c r="AE2080" s="346"/>
      <c r="AF2080" s="346"/>
      <c r="AG2080" s="346"/>
      <c r="AI2080" s="346"/>
      <c r="AJ2080" s="346"/>
      <c r="AK2080" s="346"/>
      <c r="AL2080" s="346"/>
      <c r="AM2080" s="346"/>
      <c r="AN2080" s="346"/>
      <c r="AO2080" s="346"/>
      <c r="AP2080" s="346"/>
      <c r="AQ2080" s="346"/>
      <c r="AR2080" s="346"/>
      <c r="AS2080" s="346"/>
      <c r="AT2080" s="346"/>
      <c r="AU2080" s="346"/>
      <c r="AV2080" s="346"/>
      <c r="AW2080" s="346"/>
      <c r="AX2080" s="346"/>
      <c r="AY2080" s="346"/>
      <c r="AZ2080" s="346"/>
      <c r="BA2080" s="346"/>
      <c r="BB2080" s="346"/>
      <c r="BC2080" s="346"/>
      <c r="BD2080" s="349" t="s">
        <v>326</v>
      </c>
      <c r="BE2080" s="348">
        <v>2017</v>
      </c>
      <c r="BF2080" s="331"/>
      <c r="BG2080" s="336"/>
      <c r="BH2080" s="336"/>
      <c r="BI2080" s="336"/>
    </row>
    <row r="2081" spans="1:61" s="379" customFormat="1" ht="32" x14ac:dyDescent="0.2">
      <c r="A2081" s="344"/>
      <c r="B2081" s="327" t="s">
        <v>439</v>
      </c>
      <c r="C2081" s="365" t="s">
        <v>1152</v>
      </c>
      <c r="D2081" s="346">
        <v>2.2000000000000002</v>
      </c>
      <c r="E2081" s="346"/>
      <c r="F2081" s="346"/>
      <c r="G2081" s="346"/>
      <c r="H2081" s="346"/>
      <c r="I2081" s="346"/>
      <c r="J2081" s="346"/>
      <c r="K2081" s="346"/>
      <c r="L2081" s="346">
        <v>2.2000000000000002</v>
      </c>
      <c r="M2081" s="346"/>
      <c r="N2081" s="346"/>
      <c r="O2081" s="346"/>
      <c r="P2081" s="346"/>
      <c r="Q2081" s="346"/>
      <c r="R2081" s="346"/>
      <c r="S2081" s="346"/>
      <c r="T2081" s="346"/>
      <c r="U2081" s="346"/>
      <c r="V2081" s="346"/>
      <c r="W2081" s="346"/>
      <c r="X2081" s="346"/>
      <c r="Y2081" s="346"/>
      <c r="Z2081" s="346"/>
      <c r="AA2081" s="346"/>
      <c r="AB2081" s="346"/>
      <c r="AC2081" s="346"/>
      <c r="AD2081" s="346"/>
      <c r="AE2081" s="346"/>
      <c r="AF2081" s="346"/>
      <c r="AG2081" s="346"/>
      <c r="AI2081" s="346"/>
      <c r="AJ2081" s="346"/>
      <c r="AK2081" s="346"/>
      <c r="AL2081" s="346"/>
      <c r="AM2081" s="346"/>
      <c r="AN2081" s="346"/>
      <c r="AO2081" s="346"/>
      <c r="AP2081" s="346"/>
      <c r="AQ2081" s="346"/>
      <c r="AR2081" s="346"/>
      <c r="AS2081" s="346"/>
      <c r="AT2081" s="346"/>
      <c r="AU2081" s="346"/>
      <c r="AV2081" s="346"/>
      <c r="AW2081" s="346"/>
      <c r="AX2081" s="346"/>
      <c r="AY2081" s="346"/>
      <c r="AZ2081" s="346"/>
      <c r="BA2081" s="346"/>
      <c r="BB2081" s="346"/>
      <c r="BC2081" s="346"/>
      <c r="BD2081" s="349" t="s">
        <v>440</v>
      </c>
      <c r="BE2081" s="348">
        <v>2017</v>
      </c>
      <c r="BF2081" s="331"/>
      <c r="BG2081" s="336"/>
      <c r="BH2081" s="336"/>
      <c r="BI2081" s="336"/>
    </row>
    <row r="2082" spans="1:61" s="732" customFormat="1" ht="48" x14ac:dyDescent="0.2">
      <c r="A2082" s="344"/>
      <c r="B2082" s="327" t="s">
        <v>441</v>
      </c>
      <c r="C2082" s="365" t="s">
        <v>1152</v>
      </c>
      <c r="D2082" s="346">
        <v>1.2</v>
      </c>
      <c r="E2082" s="346"/>
      <c r="F2082" s="346"/>
      <c r="G2082" s="346"/>
      <c r="H2082" s="346">
        <v>0.5</v>
      </c>
      <c r="I2082" s="346"/>
      <c r="J2082" s="346"/>
      <c r="K2082" s="346"/>
      <c r="L2082" s="346">
        <v>0.5</v>
      </c>
      <c r="M2082" s="346"/>
      <c r="N2082" s="346"/>
      <c r="O2082" s="346"/>
      <c r="P2082" s="346"/>
      <c r="Q2082" s="346"/>
      <c r="R2082" s="346"/>
      <c r="S2082" s="346"/>
      <c r="T2082" s="346"/>
      <c r="U2082" s="346"/>
      <c r="V2082" s="346"/>
      <c r="W2082" s="346"/>
      <c r="X2082" s="346"/>
      <c r="Y2082" s="346"/>
      <c r="Z2082" s="346"/>
      <c r="AA2082" s="346"/>
      <c r="AB2082" s="346"/>
      <c r="AC2082" s="346"/>
      <c r="AD2082" s="346"/>
      <c r="AE2082" s="346"/>
      <c r="AF2082" s="346"/>
      <c r="AG2082" s="346"/>
      <c r="AI2082" s="346"/>
      <c r="AJ2082" s="346"/>
      <c r="AK2082" s="346"/>
      <c r="AL2082" s="346"/>
      <c r="AM2082" s="346">
        <v>0.2</v>
      </c>
      <c r="AN2082" s="346"/>
      <c r="AO2082" s="346"/>
      <c r="AP2082" s="346"/>
      <c r="AQ2082" s="346"/>
      <c r="AR2082" s="346"/>
      <c r="AS2082" s="346"/>
      <c r="AT2082" s="346"/>
      <c r="AU2082" s="346"/>
      <c r="AV2082" s="346"/>
      <c r="AW2082" s="346"/>
      <c r="AX2082" s="346"/>
      <c r="AY2082" s="346"/>
      <c r="AZ2082" s="346"/>
      <c r="BA2082" s="346"/>
      <c r="BB2082" s="346"/>
      <c r="BC2082" s="346"/>
      <c r="BD2082" s="349" t="s">
        <v>384</v>
      </c>
      <c r="BE2082" s="348">
        <v>2017</v>
      </c>
      <c r="BF2082" s="331"/>
      <c r="BG2082" s="733"/>
      <c r="BH2082" s="733"/>
      <c r="BI2082" s="733"/>
    </row>
    <row r="2083" spans="1:61" s="366" customFormat="1" ht="32" x14ac:dyDescent="0.2">
      <c r="A2083" s="344"/>
      <c r="B2083" s="327" t="s">
        <v>442</v>
      </c>
      <c r="C2083" s="365" t="s">
        <v>1152</v>
      </c>
      <c r="D2083" s="346">
        <v>0.8</v>
      </c>
      <c r="E2083" s="346"/>
      <c r="F2083" s="346"/>
      <c r="G2083" s="346"/>
      <c r="H2083" s="346">
        <v>0.3</v>
      </c>
      <c r="I2083" s="346"/>
      <c r="J2083" s="346"/>
      <c r="K2083" s="346"/>
      <c r="L2083" s="346"/>
      <c r="M2083" s="346"/>
      <c r="N2083" s="346"/>
      <c r="O2083" s="346"/>
      <c r="P2083" s="346"/>
      <c r="Q2083" s="346"/>
      <c r="R2083" s="346"/>
      <c r="S2083" s="346"/>
      <c r="T2083" s="346"/>
      <c r="U2083" s="346"/>
      <c r="V2083" s="346"/>
      <c r="W2083" s="346"/>
      <c r="X2083" s="346"/>
      <c r="Y2083" s="346"/>
      <c r="Z2083" s="346"/>
      <c r="AA2083" s="346"/>
      <c r="AB2083" s="346"/>
      <c r="AC2083" s="346"/>
      <c r="AD2083" s="346"/>
      <c r="AE2083" s="346"/>
      <c r="AF2083" s="346"/>
      <c r="AG2083" s="346"/>
      <c r="AI2083" s="346"/>
      <c r="AJ2083" s="346"/>
      <c r="AK2083" s="346"/>
      <c r="AL2083" s="346"/>
      <c r="AM2083" s="346"/>
      <c r="AN2083" s="346"/>
      <c r="AO2083" s="346"/>
      <c r="AP2083" s="346"/>
      <c r="AQ2083" s="346"/>
      <c r="AR2083" s="346"/>
      <c r="AS2083" s="346"/>
      <c r="AT2083" s="346"/>
      <c r="AU2083" s="346"/>
      <c r="AV2083" s="346"/>
      <c r="AW2083" s="346"/>
      <c r="AX2083" s="346"/>
      <c r="AY2083" s="346"/>
      <c r="AZ2083" s="346"/>
      <c r="BA2083" s="346"/>
      <c r="BB2083" s="346">
        <v>0.5</v>
      </c>
      <c r="BC2083" s="346"/>
      <c r="BD2083" s="349" t="s">
        <v>384</v>
      </c>
      <c r="BE2083" s="348">
        <v>2017</v>
      </c>
      <c r="BF2083" s="331"/>
    </row>
    <row r="2084" spans="1:61" s="379" customFormat="1" x14ac:dyDescent="0.2">
      <c r="A2084" s="344"/>
      <c r="B2084" s="327" t="s">
        <v>443</v>
      </c>
      <c r="C2084" s="365" t="s">
        <v>1152</v>
      </c>
      <c r="D2084" s="346">
        <v>1.9100000000000001</v>
      </c>
      <c r="E2084" s="346">
        <v>0.91</v>
      </c>
      <c r="F2084" s="346"/>
      <c r="G2084" s="346"/>
      <c r="H2084" s="346">
        <v>1</v>
      </c>
      <c r="I2084" s="346"/>
      <c r="J2084" s="346"/>
      <c r="K2084" s="346"/>
      <c r="L2084" s="346"/>
      <c r="M2084" s="346"/>
      <c r="N2084" s="346"/>
      <c r="O2084" s="346"/>
      <c r="P2084" s="346"/>
      <c r="Q2084" s="346"/>
      <c r="R2084" s="346"/>
      <c r="S2084" s="346"/>
      <c r="T2084" s="346"/>
      <c r="U2084" s="346"/>
      <c r="V2084" s="346"/>
      <c r="W2084" s="346"/>
      <c r="X2084" s="346"/>
      <c r="Y2084" s="346"/>
      <c r="Z2084" s="346"/>
      <c r="AA2084" s="346"/>
      <c r="AB2084" s="346"/>
      <c r="AC2084" s="346"/>
      <c r="AD2084" s="346"/>
      <c r="AE2084" s="346"/>
      <c r="AF2084" s="346"/>
      <c r="AG2084" s="346"/>
      <c r="AI2084" s="346"/>
      <c r="AJ2084" s="346"/>
      <c r="AK2084" s="346"/>
      <c r="AL2084" s="346"/>
      <c r="AM2084" s="346"/>
      <c r="AN2084" s="346"/>
      <c r="AO2084" s="346"/>
      <c r="AP2084" s="346"/>
      <c r="AQ2084" s="346"/>
      <c r="AR2084" s="346"/>
      <c r="AS2084" s="346"/>
      <c r="AT2084" s="346"/>
      <c r="AU2084" s="346"/>
      <c r="AV2084" s="346"/>
      <c r="AW2084" s="346"/>
      <c r="AX2084" s="346"/>
      <c r="AY2084" s="346"/>
      <c r="AZ2084" s="346"/>
      <c r="BA2084" s="346"/>
      <c r="BB2084" s="346"/>
      <c r="BC2084" s="346"/>
      <c r="BD2084" s="349" t="s">
        <v>362</v>
      </c>
      <c r="BE2084" s="348">
        <v>2017</v>
      </c>
      <c r="BF2084" s="331"/>
      <c r="BG2084" s="336"/>
      <c r="BH2084" s="336"/>
      <c r="BI2084" s="336"/>
    </row>
    <row r="2085" spans="1:61" s="379" customFormat="1" ht="80" x14ac:dyDescent="0.2">
      <c r="A2085" s="344"/>
      <c r="B2085" s="327" t="s">
        <v>444</v>
      </c>
      <c r="C2085" s="365" t="s">
        <v>1152</v>
      </c>
      <c r="D2085" s="346">
        <v>26.5</v>
      </c>
      <c r="E2085" s="346">
        <v>0.5</v>
      </c>
      <c r="F2085" s="346"/>
      <c r="G2085" s="346"/>
      <c r="H2085" s="346">
        <v>3</v>
      </c>
      <c r="I2085" s="346">
        <v>5</v>
      </c>
      <c r="J2085" s="346"/>
      <c r="K2085" s="346"/>
      <c r="L2085" s="346">
        <v>18</v>
      </c>
      <c r="M2085" s="346"/>
      <c r="N2085" s="346"/>
      <c r="O2085" s="346"/>
      <c r="P2085" s="346"/>
      <c r="Q2085" s="346"/>
      <c r="R2085" s="346"/>
      <c r="S2085" s="346"/>
      <c r="T2085" s="346"/>
      <c r="U2085" s="346"/>
      <c r="V2085" s="346"/>
      <c r="W2085" s="346"/>
      <c r="X2085" s="346"/>
      <c r="Y2085" s="346"/>
      <c r="Z2085" s="346"/>
      <c r="AA2085" s="346"/>
      <c r="AB2085" s="346"/>
      <c r="AC2085" s="346"/>
      <c r="AD2085" s="346"/>
      <c r="AE2085" s="346"/>
      <c r="AF2085" s="346"/>
      <c r="AG2085" s="346"/>
      <c r="AI2085" s="346"/>
      <c r="AJ2085" s="346"/>
      <c r="AK2085" s="346"/>
      <c r="AL2085" s="346"/>
      <c r="AM2085" s="346"/>
      <c r="AN2085" s="346"/>
      <c r="AO2085" s="346"/>
      <c r="AP2085" s="346"/>
      <c r="AQ2085" s="346"/>
      <c r="AR2085" s="346"/>
      <c r="AS2085" s="346"/>
      <c r="AT2085" s="346"/>
      <c r="AU2085" s="346"/>
      <c r="AV2085" s="346"/>
      <c r="AW2085" s="346"/>
      <c r="AX2085" s="346"/>
      <c r="AY2085" s="346"/>
      <c r="AZ2085" s="346"/>
      <c r="BA2085" s="346"/>
      <c r="BB2085" s="346"/>
      <c r="BC2085" s="346"/>
      <c r="BD2085" s="374" t="s">
        <v>445</v>
      </c>
      <c r="BE2085" s="348"/>
      <c r="BF2085" s="331"/>
      <c r="BG2085" s="336"/>
      <c r="BH2085" s="336"/>
      <c r="BI2085" s="336"/>
    </row>
    <row r="2086" spans="1:61" s="379" customFormat="1" ht="64" x14ac:dyDescent="0.2">
      <c r="A2086" s="338"/>
      <c r="B2086" s="327" t="s">
        <v>446</v>
      </c>
      <c r="C2086" s="345" t="s">
        <v>1152</v>
      </c>
      <c r="D2086" s="346">
        <v>4</v>
      </c>
      <c r="E2086" s="329">
        <v>1.5</v>
      </c>
      <c r="F2086" s="329"/>
      <c r="G2086" s="329"/>
      <c r="H2086" s="329">
        <v>1.5</v>
      </c>
      <c r="I2086" s="329"/>
      <c r="J2086" s="329"/>
      <c r="K2086" s="329"/>
      <c r="L2086" s="329"/>
      <c r="M2086" s="329"/>
      <c r="N2086" s="329"/>
      <c r="O2086" s="329"/>
      <c r="P2086" s="329"/>
      <c r="Q2086" s="329"/>
      <c r="R2086" s="329"/>
      <c r="S2086" s="329"/>
      <c r="T2086" s="329"/>
      <c r="U2086" s="329"/>
      <c r="V2086" s="329"/>
      <c r="W2086" s="329"/>
      <c r="X2086" s="329"/>
      <c r="Y2086" s="329"/>
      <c r="Z2086" s="329"/>
      <c r="AA2086" s="329"/>
      <c r="AB2086" s="329"/>
      <c r="AC2086" s="329"/>
      <c r="AD2086" s="329"/>
      <c r="AE2086" s="329"/>
      <c r="AF2086" s="329"/>
      <c r="AG2086" s="329"/>
      <c r="AI2086" s="329"/>
      <c r="AJ2086" s="329"/>
      <c r="AK2086" s="329"/>
      <c r="AL2086" s="329"/>
      <c r="AM2086" s="329"/>
      <c r="AN2086" s="329"/>
      <c r="AO2086" s="329"/>
      <c r="AP2086" s="329"/>
      <c r="AQ2086" s="329"/>
      <c r="AR2086" s="329"/>
      <c r="AS2086" s="329"/>
      <c r="AT2086" s="329"/>
      <c r="AU2086" s="329"/>
      <c r="AV2086" s="329"/>
      <c r="AW2086" s="329"/>
      <c r="AX2086" s="329"/>
      <c r="AY2086" s="329"/>
      <c r="AZ2086" s="329"/>
      <c r="BA2086" s="329">
        <v>1</v>
      </c>
      <c r="BB2086" s="329"/>
      <c r="BC2086" s="329"/>
      <c r="BD2086" s="360" t="s">
        <v>408</v>
      </c>
      <c r="BE2086" s="330">
        <v>2017</v>
      </c>
      <c r="BF2086" s="331" t="s">
        <v>447</v>
      </c>
      <c r="BG2086" s="336"/>
      <c r="BH2086" s="336"/>
      <c r="BI2086" s="336"/>
    </row>
    <row r="2087" spans="1:61" s="379" customFormat="1" ht="32" x14ac:dyDescent="0.2">
      <c r="A2087" s="338"/>
      <c r="B2087" s="327" t="s">
        <v>448</v>
      </c>
      <c r="C2087" s="345" t="s">
        <v>1152</v>
      </c>
      <c r="D2087" s="346">
        <v>5.3999999999999995</v>
      </c>
      <c r="E2087" s="329">
        <v>0.1</v>
      </c>
      <c r="F2087" s="329"/>
      <c r="G2087" s="329"/>
      <c r="H2087" s="329">
        <v>1.2</v>
      </c>
      <c r="I2087" s="329">
        <v>1.54</v>
      </c>
      <c r="J2087" s="329"/>
      <c r="K2087" s="329"/>
      <c r="L2087" s="329">
        <v>1.5</v>
      </c>
      <c r="M2087" s="329"/>
      <c r="N2087" s="329"/>
      <c r="O2087" s="329"/>
      <c r="P2087" s="329"/>
      <c r="Q2087" s="329"/>
      <c r="R2087" s="329"/>
      <c r="S2087" s="329"/>
      <c r="T2087" s="329"/>
      <c r="U2087" s="329"/>
      <c r="V2087" s="329"/>
      <c r="W2087" s="329"/>
      <c r="X2087" s="329"/>
      <c r="Y2087" s="329"/>
      <c r="Z2087" s="329">
        <v>0.1</v>
      </c>
      <c r="AA2087" s="329"/>
      <c r="AB2087" s="329"/>
      <c r="AC2087" s="329"/>
      <c r="AD2087" s="329"/>
      <c r="AE2087" s="329"/>
      <c r="AF2087" s="329"/>
      <c r="AG2087" s="329"/>
      <c r="AI2087" s="329">
        <v>0.2</v>
      </c>
      <c r="AJ2087" s="329"/>
      <c r="AK2087" s="329"/>
      <c r="AL2087" s="329"/>
      <c r="AM2087" s="329"/>
      <c r="AN2087" s="329"/>
      <c r="AO2087" s="329">
        <v>0.05</v>
      </c>
      <c r="AP2087" s="329"/>
      <c r="AQ2087" s="329"/>
      <c r="AR2087" s="329"/>
      <c r="AS2087" s="329">
        <v>0.1</v>
      </c>
      <c r="AT2087" s="329"/>
      <c r="AU2087" s="329">
        <v>0.11</v>
      </c>
      <c r="AV2087" s="329"/>
      <c r="AW2087" s="329"/>
      <c r="AX2087" s="329">
        <v>0.2</v>
      </c>
      <c r="AY2087" s="329"/>
      <c r="AZ2087" s="329"/>
      <c r="BA2087" s="329">
        <v>0.3</v>
      </c>
      <c r="BB2087" s="329"/>
      <c r="BC2087" s="329"/>
      <c r="BD2087" s="360" t="s">
        <v>343</v>
      </c>
      <c r="BE2087" s="330"/>
      <c r="BF2087" s="387"/>
      <c r="BG2087" s="336"/>
      <c r="BH2087" s="336"/>
      <c r="BI2087" s="336"/>
    </row>
    <row r="2088" spans="1:61" s="379" customFormat="1" x14ac:dyDescent="0.2">
      <c r="A2088" s="375"/>
      <c r="B2088" s="327" t="s">
        <v>449</v>
      </c>
      <c r="C2088" s="345" t="s">
        <v>1152</v>
      </c>
      <c r="D2088" s="346">
        <v>5.0999999999999996</v>
      </c>
      <c r="E2088" s="329">
        <v>0.6</v>
      </c>
      <c r="F2088" s="329"/>
      <c r="G2088" s="329"/>
      <c r="H2088" s="329">
        <v>2</v>
      </c>
      <c r="I2088" s="329"/>
      <c r="J2088" s="329"/>
      <c r="K2088" s="329"/>
      <c r="L2088" s="329">
        <v>2.5</v>
      </c>
      <c r="M2088" s="329"/>
      <c r="N2088" s="329"/>
      <c r="O2088" s="329"/>
      <c r="P2088" s="329"/>
      <c r="Q2088" s="329"/>
      <c r="R2088" s="329"/>
      <c r="S2088" s="329"/>
      <c r="T2088" s="329"/>
      <c r="U2088" s="329"/>
      <c r="V2088" s="329"/>
      <c r="W2088" s="329"/>
      <c r="X2088" s="329"/>
      <c r="Y2088" s="329"/>
      <c r="Z2088" s="329"/>
      <c r="AA2088" s="329"/>
      <c r="AB2088" s="329"/>
      <c r="AC2088" s="329"/>
      <c r="AD2088" s="329"/>
      <c r="AE2088" s="329"/>
      <c r="AF2088" s="329"/>
      <c r="AG2088" s="329"/>
      <c r="AI2088" s="329"/>
      <c r="AJ2088" s="329"/>
      <c r="AK2088" s="329"/>
      <c r="AL2088" s="329"/>
      <c r="AM2088" s="329"/>
      <c r="AN2088" s="329"/>
      <c r="AO2088" s="329"/>
      <c r="AP2088" s="329"/>
      <c r="AQ2088" s="329"/>
      <c r="AR2088" s="329"/>
      <c r="AS2088" s="329"/>
      <c r="AT2088" s="329"/>
      <c r="AU2088" s="329"/>
      <c r="AV2088" s="329"/>
      <c r="AW2088" s="329"/>
      <c r="AX2088" s="329"/>
      <c r="AY2088" s="329"/>
      <c r="AZ2088" s="329"/>
      <c r="BA2088" s="329"/>
      <c r="BB2088" s="329"/>
      <c r="BC2088" s="329"/>
      <c r="BD2088" s="349" t="s">
        <v>450</v>
      </c>
      <c r="BE2088" s="330"/>
      <c r="BF2088" s="387"/>
      <c r="BG2088" s="336"/>
      <c r="BH2088" s="336"/>
      <c r="BI2088" s="336"/>
    </row>
    <row r="2089" spans="1:61" s="379" customFormat="1" x14ac:dyDescent="0.2">
      <c r="A2089" s="338"/>
      <c r="B2089" s="327" t="s">
        <v>451</v>
      </c>
      <c r="C2089" s="345" t="s">
        <v>1152</v>
      </c>
      <c r="D2089" s="346">
        <v>4.82</v>
      </c>
      <c r="E2089" s="329"/>
      <c r="F2089" s="329"/>
      <c r="G2089" s="329"/>
      <c r="H2089" s="329"/>
      <c r="I2089" s="329">
        <v>4.82</v>
      </c>
      <c r="J2089" s="329"/>
      <c r="K2089" s="329"/>
      <c r="L2089" s="329"/>
      <c r="M2089" s="329"/>
      <c r="N2089" s="329"/>
      <c r="O2089" s="329"/>
      <c r="P2089" s="329"/>
      <c r="Q2089" s="329"/>
      <c r="R2089" s="329"/>
      <c r="S2089" s="329"/>
      <c r="T2089" s="329"/>
      <c r="U2089" s="329"/>
      <c r="V2089" s="329"/>
      <c r="W2089" s="329"/>
      <c r="X2089" s="329"/>
      <c r="Y2089" s="329"/>
      <c r="Z2089" s="329"/>
      <c r="AA2089" s="329"/>
      <c r="AB2089" s="329"/>
      <c r="AC2089" s="329"/>
      <c r="AD2089" s="329"/>
      <c r="AE2089" s="329"/>
      <c r="AF2089" s="329"/>
      <c r="AG2089" s="329"/>
      <c r="AI2089" s="329"/>
      <c r="AJ2089" s="329"/>
      <c r="AK2089" s="329"/>
      <c r="AL2089" s="329"/>
      <c r="AM2089" s="329"/>
      <c r="AN2089" s="329"/>
      <c r="AO2089" s="329"/>
      <c r="AP2089" s="329"/>
      <c r="AQ2089" s="329"/>
      <c r="AR2089" s="329"/>
      <c r="AS2089" s="329"/>
      <c r="AT2089" s="329"/>
      <c r="AU2089" s="329"/>
      <c r="AV2089" s="329"/>
      <c r="AW2089" s="329"/>
      <c r="AX2089" s="329"/>
      <c r="AY2089" s="329"/>
      <c r="AZ2089" s="329"/>
      <c r="BA2089" s="329"/>
      <c r="BB2089" s="329"/>
      <c r="BC2089" s="329"/>
      <c r="BD2089" s="376" t="s">
        <v>393</v>
      </c>
      <c r="BE2089" s="330"/>
      <c r="BF2089" s="387"/>
      <c r="BG2089" s="336"/>
      <c r="BH2089" s="336"/>
      <c r="BI2089" s="336"/>
    </row>
    <row r="2090" spans="1:61" s="379" customFormat="1" ht="64" x14ac:dyDescent="0.2">
      <c r="A2090" s="377"/>
      <c r="B2090" s="327" t="s">
        <v>452</v>
      </c>
      <c r="C2090" s="378" t="s">
        <v>1152</v>
      </c>
      <c r="D2090" s="346">
        <v>1.5</v>
      </c>
      <c r="E2090" s="329"/>
      <c r="F2090" s="329"/>
      <c r="G2090" s="329"/>
      <c r="H2090" s="329">
        <v>0.4</v>
      </c>
      <c r="I2090" s="329"/>
      <c r="J2090" s="329"/>
      <c r="K2090" s="329"/>
      <c r="L2090" s="329">
        <v>1.1000000000000001</v>
      </c>
      <c r="M2090" s="329"/>
      <c r="N2090" s="329"/>
      <c r="O2090" s="329"/>
      <c r="P2090" s="329"/>
      <c r="Q2090" s="329"/>
      <c r="R2090" s="329"/>
      <c r="S2090" s="329"/>
      <c r="T2090" s="329"/>
      <c r="U2090" s="329"/>
      <c r="V2090" s="329"/>
      <c r="W2090" s="329"/>
      <c r="X2090" s="329"/>
      <c r="Y2090" s="329"/>
      <c r="Z2090" s="329"/>
      <c r="AA2090" s="329"/>
      <c r="AB2090" s="329"/>
      <c r="AC2090" s="329"/>
      <c r="AD2090" s="329"/>
      <c r="AE2090" s="329"/>
      <c r="AF2090" s="329"/>
      <c r="AG2090" s="329"/>
      <c r="AI2090" s="329"/>
      <c r="AJ2090" s="329"/>
      <c r="AK2090" s="329"/>
      <c r="AL2090" s="329"/>
      <c r="AM2090" s="329"/>
      <c r="AN2090" s="329"/>
      <c r="AO2090" s="329"/>
      <c r="AP2090" s="329"/>
      <c r="AQ2090" s="329"/>
      <c r="AR2090" s="329"/>
      <c r="AS2090" s="329"/>
      <c r="AT2090" s="329"/>
      <c r="AU2090" s="329"/>
      <c r="AV2090" s="329"/>
      <c r="AW2090" s="329"/>
      <c r="AX2090" s="329"/>
      <c r="AY2090" s="329"/>
      <c r="AZ2090" s="329"/>
      <c r="BA2090" s="329"/>
      <c r="BB2090" s="329"/>
      <c r="BC2090" s="377"/>
      <c r="BD2090" s="376" t="s">
        <v>453</v>
      </c>
      <c r="BE2090" s="347"/>
      <c r="BF2090" s="387"/>
      <c r="BG2090" s="336"/>
      <c r="BH2090" s="336"/>
      <c r="BI2090" s="336"/>
    </row>
    <row r="2091" spans="1:61" s="379" customFormat="1" x14ac:dyDescent="0.2">
      <c r="A2091" s="368" t="s">
        <v>454</v>
      </c>
      <c r="B2091" s="369" t="s">
        <v>1305</v>
      </c>
      <c r="C2091" s="370"/>
      <c r="D2091" s="371">
        <v>15.07</v>
      </c>
      <c r="E2091" s="371">
        <v>3.04</v>
      </c>
      <c r="F2091" s="371">
        <v>0</v>
      </c>
      <c r="G2091" s="371">
        <v>0</v>
      </c>
      <c r="H2091" s="371">
        <v>2.52</v>
      </c>
      <c r="I2091" s="371">
        <v>0</v>
      </c>
      <c r="J2091" s="371">
        <v>0</v>
      </c>
      <c r="K2091" s="371">
        <v>0</v>
      </c>
      <c r="L2091" s="371">
        <v>9</v>
      </c>
      <c r="M2091" s="371">
        <v>0</v>
      </c>
      <c r="N2091" s="371">
        <v>0</v>
      </c>
      <c r="O2091" s="371">
        <v>0</v>
      </c>
      <c r="P2091" s="371">
        <v>0</v>
      </c>
      <c r="Q2091" s="371">
        <v>0</v>
      </c>
      <c r="R2091" s="371">
        <v>0</v>
      </c>
      <c r="S2091" s="371">
        <v>0</v>
      </c>
      <c r="T2091" s="371">
        <v>0</v>
      </c>
      <c r="U2091" s="371">
        <v>0</v>
      </c>
      <c r="V2091" s="371">
        <v>0</v>
      </c>
      <c r="W2091" s="371">
        <v>0</v>
      </c>
      <c r="X2091" s="371"/>
      <c r="Y2091" s="371">
        <v>0</v>
      </c>
      <c r="Z2091" s="371">
        <v>0</v>
      </c>
      <c r="AA2091" s="371">
        <v>0</v>
      </c>
      <c r="AB2091" s="371">
        <v>0</v>
      </c>
      <c r="AC2091" s="371">
        <v>0</v>
      </c>
      <c r="AD2091" s="371">
        <v>0</v>
      </c>
      <c r="AE2091" s="371">
        <v>0</v>
      </c>
      <c r="AF2091" s="371">
        <v>0</v>
      </c>
      <c r="AG2091" s="371">
        <v>0</v>
      </c>
      <c r="AI2091" s="371">
        <v>0</v>
      </c>
      <c r="AJ2091" s="371">
        <v>0</v>
      </c>
      <c r="AK2091" s="371">
        <v>0</v>
      </c>
      <c r="AL2091" s="371">
        <v>0</v>
      </c>
      <c r="AM2091" s="371">
        <v>0</v>
      </c>
      <c r="AN2091" s="371">
        <v>0</v>
      </c>
      <c r="AO2091" s="371">
        <v>0</v>
      </c>
      <c r="AP2091" s="371">
        <v>0</v>
      </c>
      <c r="AQ2091" s="371">
        <v>0</v>
      </c>
      <c r="AR2091" s="371">
        <v>0</v>
      </c>
      <c r="AS2091" s="371">
        <v>0</v>
      </c>
      <c r="AT2091" s="371">
        <v>0</v>
      </c>
      <c r="AU2091" s="371">
        <v>0</v>
      </c>
      <c r="AV2091" s="371">
        <v>0</v>
      </c>
      <c r="AW2091" s="371">
        <v>0</v>
      </c>
      <c r="AX2091" s="371">
        <v>0</v>
      </c>
      <c r="AY2091" s="371">
        <v>0</v>
      </c>
      <c r="AZ2091" s="371">
        <v>0</v>
      </c>
      <c r="BA2091" s="371">
        <v>0.51</v>
      </c>
      <c r="BB2091" s="371">
        <v>0</v>
      </c>
      <c r="BC2091" s="371" t="e">
        <v>#REF!</v>
      </c>
      <c r="BD2091" s="372"/>
      <c r="BE2091" s="373"/>
      <c r="BF2091" s="387"/>
      <c r="BG2091" s="336"/>
      <c r="BH2091" s="336"/>
      <c r="BI2091" s="336"/>
    </row>
    <row r="2092" spans="1:61" s="366" customFormat="1" x14ac:dyDescent="0.2">
      <c r="A2092" s="344"/>
      <c r="B2092" s="327" t="s">
        <v>455</v>
      </c>
      <c r="C2092" s="365" t="s">
        <v>1153</v>
      </c>
      <c r="D2092" s="346">
        <v>3</v>
      </c>
      <c r="E2092" s="346"/>
      <c r="F2092" s="346"/>
      <c r="G2092" s="346"/>
      <c r="H2092" s="346"/>
      <c r="I2092" s="346"/>
      <c r="J2092" s="346"/>
      <c r="K2092" s="346"/>
      <c r="L2092" s="346">
        <v>3</v>
      </c>
      <c r="M2092" s="346"/>
      <c r="N2092" s="346"/>
      <c r="O2092" s="346"/>
      <c r="P2092" s="346"/>
      <c r="Q2092" s="346"/>
      <c r="R2092" s="346"/>
      <c r="S2092" s="346"/>
      <c r="T2092" s="346"/>
      <c r="U2092" s="346"/>
      <c r="V2092" s="346"/>
      <c r="W2092" s="346"/>
      <c r="X2092" s="346"/>
      <c r="Y2092" s="346"/>
      <c r="Z2092" s="346"/>
      <c r="AA2092" s="346"/>
      <c r="AB2092" s="346"/>
      <c r="AC2092" s="346"/>
      <c r="AD2092" s="346"/>
      <c r="AE2092" s="346"/>
      <c r="AF2092" s="346"/>
      <c r="AG2092" s="346"/>
      <c r="AI2092" s="346"/>
      <c r="AJ2092" s="346"/>
      <c r="AK2092" s="346"/>
      <c r="AL2092" s="346"/>
      <c r="AM2092" s="346"/>
      <c r="AN2092" s="346"/>
      <c r="AO2092" s="346"/>
      <c r="AP2092" s="346"/>
      <c r="AQ2092" s="346"/>
      <c r="AR2092" s="346"/>
      <c r="AS2092" s="346"/>
      <c r="AT2092" s="346"/>
      <c r="AU2092" s="346"/>
      <c r="AV2092" s="346"/>
      <c r="AW2092" s="346"/>
      <c r="AX2092" s="346"/>
      <c r="AY2092" s="346"/>
      <c r="AZ2092" s="346"/>
      <c r="BA2092" s="346"/>
      <c r="BB2092" s="346"/>
      <c r="BC2092" s="346"/>
      <c r="BD2092" s="349" t="s">
        <v>313</v>
      </c>
      <c r="BE2092" s="348"/>
      <c r="BF2092" s="376"/>
    </row>
    <row r="2093" spans="1:61" s="379" customFormat="1" ht="80" x14ac:dyDescent="0.2">
      <c r="A2093" s="344"/>
      <c r="B2093" s="327" t="s">
        <v>456</v>
      </c>
      <c r="C2093" s="365" t="s">
        <v>1153</v>
      </c>
      <c r="D2093" s="346">
        <v>2</v>
      </c>
      <c r="E2093" s="346">
        <v>2</v>
      </c>
      <c r="F2093" s="346"/>
      <c r="G2093" s="346"/>
      <c r="H2093" s="346"/>
      <c r="I2093" s="346"/>
      <c r="J2093" s="346"/>
      <c r="K2093" s="346"/>
      <c r="L2093" s="346"/>
      <c r="M2093" s="346"/>
      <c r="N2093" s="346"/>
      <c r="O2093" s="346"/>
      <c r="P2093" s="346"/>
      <c r="Q2093" s="346"/>
      <c r="R2093" s="346"/>
      <c r="S2093" s="346"/>
      <c r="T2093" s="346"/>
      <c r="U2093" s="346"/>
      <c r="V2093" s="346"/>
      <c r="W2093" s="346"/>
      <c r="X2093" s="346"/>
      <c r="Y2093" s="346"/>
      <c r="Z2093" s="346"/>
      <c r="AA2093" s="346"/>
      <c r="AB2093" s="346"/>
      <c r="AC2093" s="346"/>
      <c r="AD2093" s="346"/>
      <c r="AE2093" s="346"/>
      <c r="AF2093" s="346"/>
      <c r="AG2093" s="346"/>
      <c r="AI2093" s="346"/>
      <c r="AJ2093" s="346"/>
      <c r="AK2093" s="346"/>
      <c r="AL2093" s="346"/>
      <c r="AM2093" s="346"/>
      <c r="AN2093" s="346"/>
      <c r="AO2093" s="346"/>
      <c r="AP2093" s="346"/>
      <c r="AQ2093" s="346"/>
      <c r="AR2093" s="346"/>
      <c r="AS2093" s="346"/>
      <c r="AT2093" s="346"/>
      <c r="AU2093" s="346"/>
      <c r="AV2093" s="346"/>
      <c r="AW2093" s="346"/>
      <c r="AX2093" s="346"/>
      <c r="AY2093" s="346"/>
      <c r="AZ2093" s="346"/>
      <c r="BA2093" s="346"/>
      <c r="BB2093" s="346"/>
      <c r="BC2093" s="346"/>
      <c r="BD2093" s="349" t="s">
        <v>368</v>
      </c>
      <c r="BE2093" s="348">
        <v>2017</v>
      </c>
      <c r="BF2093" s="331" t="s">
        <v>457</v>
      </c>
      <c r="BG2093" s="336"/>
      <c r="BH2093" s="336"/>
      <c r="BI2093" s="336"/>
    </row>
    <row r="2094" spans="1:61" s="379" customFormat="1" ht="64" x14ac:dyDescent="0.2">
      <c r="A2094" s="344"/>
      <c r="B2094" s="327" t="s">
        <v>458</v>
      </c>
      <c r="C2094" s="365" t="s">
        <v>1153</v>
      </c>
      <c r="D2094" s="346">
        <v>0.02</v>
      </c>
      <c r="E2094" s="346"/>
      <c r="F2094" s="346"/>
      <c r="G2094" s="346"/>
      <c r="H2094" s="346">
        <v>0.02</v>
      </c>
      <c r="I2094" s="346"/>
      <c r="J2094" s="346"/>
      <c r="K2094" s="346"/>
      <c r="L2094" s="346"/>
      <c r="M2094" s="346"/>
      <c r="N2094" s="346"/>
      <c r="O2094" s="346"/>
      <c r="P2094" s="346"/>
      <c r="Q2094" s="346"/>
      <c r="R2094" s="346"/>
      <c r="S2094" s="346"/>
      <c r="T2094" s="346"/>
      <c r="U2094" s="346"/>
      <c r="V2094" s="346"/>
      <c r="W2094" s="346"/>
      <c r="X2094" s="346"/>
      <c r="Y2094" s="346"/>
      <c r="Z2094" s="346"/>
      <c r="AA2094" s="346"/>
      <c r="AB2094" s="346"/>
      <c r="AC2094" s="346"/>
      <c r="AD2094" s="346"/>
      <c r="AE2094" s="346"/>
      <c r="AF2094" s="346"/>
      <c r="AG2094" s="346"/>
      <c r="AI2094" s="346"/>
      <c r="AJ2094" s="346"/>
      <c r="AK2094" s="346"/>
      <c r="AL2094" s="346"/>
      <c r="AM2094" s="346"/>
      <c r="AN2094" s="346"/>
      <c r="AO2094" s="346"/>
      <c r="AP2094" s="346"/>
      <c r="AQ2094" s="346"/>
      <c r="AR2094" s="346"/>
      <c r="AS2094" s="346"/>
      <c r="AT2094" s="346"/>
      <c r="AU2094" s="346"/>
      <c r="AV2094" s="346"/>
      <c r="AW2094" s="346"/>
      <c r="AX2094" s="346"/>
      <c r="AY2094" s="346"/>
      <c r="AZ2094" s="346"/>
      <c r="BA2094" s="346"/>
      <c r="BB2094" s="346"/>
      <c r="BC2094" s="346"/>
      <c r="BD2094" s="349" t="s">
        <v>343</v>
      </c>
      <c r="BE2094" s="348">
        <v>2017</v>
      </c>
      <c r="BF2094" s="331" t="s">
        <v>459</v>
      </c>
      <c r="BG2094" s="336"/>
      <c r="BH2094" s="336"/>
      <c r="BI2094" s="336"/>
    </row>
    <row r="2095" spans="1:61" s="379" customFormat="1" ht="192" x14ac:dyDescent="0.2">
      <c r="A2095" s="344"/>
      <c r="B2095" s="327" t="s">
        <v>460</v>
      </c>
      <c r="C2095" s="365" t="s">
        <v>1153</v>
      </c>
      <c r="D2095" s="346">
        <v>2</v>
      </c>
      <c r="E2095" s="346"/>
      <c r="F2095" s="346"/>
      <c r="G2095" s="346"/>
      <c r="H2095" s="346">
        <v>2</v>
      </c>
      <c r="I2095" s="346"/>
      <c r="J2095" s="346"/>
      <c r="K2095" s="346"/>
      <c r="L2095" s="346"/>
      <c r="M2095" s="346"/>
      <c r="N2095" s="346"/>
      <c r="O2095" s="346"/>
      <c r="P2095" s="346"/>
      <c r="Q2095" s="346"/>
      <c r="R2095" s="346"/>
      <c r="S2095" s="346"/>
      <c r="T2095" s="346"/>
      <c r="U2095" s="346"/>
      <c r="V2095" s="346"/>
      <c r="W2095" s="346"/>
      <c r="X2095" s="346"/>
      <c r="Y2095" s="346"/>
      <c r="Z2095" s="346"/>
      <c r="AA2095" s="346"/>
      <c r="AB2095" s="346"/>
      <c r="AC2095" s="346"/>
      <c r="AD2095" s="346"/>
      <c r="AE2095" s="346"/>
      <c r="AF2095" s="346"/>
      <c r="AG2095" s="346"/>
      <c r="AI2095" s="346"/>
      <c r="AJ2095" s="346"/>
      <c r="AK2095" s="346"/>
      <c r="AL2095" s="346"/>
      <c r="AM2095" s="346"/>
      <c r="AN2095" s="346"/>
      <c r="AO2095" s="346"/>
      <c r="AP2095" s="346"/>
      <c r="AQ2095" s="346"/>
      <c r="AR2095" s="346"/>
      <c r="AS2095" s="346"/>
      <c r="AT2095" s="346"/>
      <c r="AU2095" s="346"/>
      <c r="AV2095" s="346"/>
      <c r="AW2095" s="346"/>
      <c r="AX2095" s="346"/>
      <c r="AY2095" s="346"/>
      <c r="AZ2095" s="346"/>
      <c r="BA2095" s="346"/>
      <c r="BB2095" s="346"/>
      <c r="BC2095" s="346"/>
      <c r="BD2095" s="349" t="s">
        <v>399</v>
      </c>
      <c r="BE2095" s="348">
        <v>2017</v>
      </c>
      <c r="BF2095" s="331" t="s">
        <v>461</v>
      </c>
      <c r="BG2095" s="336"/>
      <c r="BH2095" s="336"/>
      <c r="BI2095" s="336"/>
    </row>
    <row r="2096" spans="1:61" s="366" customFormat="1" x14ac:dyDescent="0.2">
      <c r="A2096" s="344"/>
      <c r="B2096" s="327" t="s">
        <v>462</v>
      </c>
      <c r="C2096" s="365" t="s">
        <v>1153</v>
      </c>
      <c r="D2096" s="346">
        <v>3</v>
      </c>
      <c r="E2096" s="346"/>
      <c r="F2096" s="346"/>
      <c r="G2096" s="346"/>
      <c r="H2096" s="346"/>
      <c r="I2096" s="346"/>
      <c r="J2096" s="346"/>
      <c r="K2096" s="346"/>
      <c r="L2096" s="346">
        <v>3</v>
      </c>
      <c r="M2096" s="346"/>
      <c r="N2096" s="346"/>
      <c r="O2096" s="346"/>
      <c r="P2096" s="346"/>
      <c r="Q2096" s="346"/>
      <c r="R2096" s="346"/>
      <c r="S2096" s="346"/>
      <c r="T2096" s="346"/>
      <c r="U2096" s="346"/>
      <c r="V2096" s="346"/>
      <c r="W2096" s="346"/>
      <c r="X2096" s="346"/>
      <c r="Y2096" s="346"/>
      <c r="Z2096" s="346"/>
      <c r="AA2096" s="346"/>
      <c r="AB2096" s="346"/>
      <c r="AC2096" s="346"/>
      <c r="AD2096" s="346"/>
      <c r="AE2096" s="346"/>
      <c r="AF2096" s="346"/>
      <c r="AG2096" s="346"/>
      <c r="AI2096" s="346"/>
      <c r="AJ2096" s="346"/>
      <c r="AK2096" s="346"/>
      <c r="AL2096" s="346"/>
      <c r="AM2096" s="346"/>
      <c r="AN2096" s="346"/>
      <c r="AO2096" s="346"/>
      <c r="AP2096" s="346"/>
      <c r="AQ2096" s="346"/>
      <c r="AR2096" s="346"/>
      <c r="AS2096" s="346"/>
      <c r="AT2096" s="346"/>
      <c r="AU2096" s="346"/>
      <c r="AV2096" s="346"/>
      <c r="AW2096" s="346"/>
      <c r="AX2096" s="346"/>
      <c r="AY2096" s="346"/>
      <c r="AZ2096" s="346"/>
      <c r="BA2096" s="346"/>
      <c r="BB2096" s="346"/>
      <c r="BC2096" s="346"/>
      <c r="BD2096" s="349" t="s">
        <v>399</v>
      </c>
      <c r="BE2096" s="348">
        <v>2017</v>
      </c>
      <c r="BF2096" s="327"/>
    </row>
    <row r="2097" spans="1:61" s="379" customFormat="1" ht="32" x14ac:dyDescent="0.2">
      <c r="A2097" s="344"/>
      <c r="B2097" s="327" t="s">
        <v>463</v>
      </c>
      <c r="C2097" s="365" t="s">
        <v>1153</v>
      </c>
      <c r="D2097" s="346">
        <v>1.5</v>
      </c>
      <c r="E2097" s="346"/>
      <c r="F2097" s="346"/>
      <c r="G2097" s="346"/>
      <c r="H2097" s="346"/>
      <c r="I2097" s="346"/>
      <c r="J2097" s="346"/>
      <c r="K2097" s="346"/>
      <c r="L2097" s="346">
        <v>1.5</v>
      </c>
      <c r="M2097" s="346"/>
      <c r="N2097" s="346"/>
      <c r="O2097" s="346"/>
      <c r="P2097" s="346"/>
      <c r="Q2097" s="346"/>
      <c r="R2097" s="346"/>
      <c r="S2097" s="346"/>
      <c r="T2097" s="346"/>
      <c r="U2097" s="346"/>
      <c r="V2097" s="346"/>
      <c r="W2097" s="346"/>
      <c r="X2097" s="346"/>
      <c r="Y2097" s="346"/>
      <c r="Z2097" s="346"/>
      <c r="AA2097" s="346"/>
      <c r="AB2097" s="346"/>
      <c r="AC2097" s="346"/>
      <c r="AD2097" s="346"/>
      <c r="AE2097" s="346"/>
      <c r="AF2097" s="346"/>
      <c r="AG2097" s="346"/>
      <c r="AI2097" s="346"/>
      <c r="AJ2097" s="346"/>
      <c r="AK2097" s="346"/>
      <c r="AL2097" s="346"/>
      <c r="AM2097" s="346"/>
      <c r="AN2097" s="346"/>
      <c r="AO2097" s="346"/>
      <c r="AP2097" s="346"/>
      <c r="AQ2097" s="346"/>
      <c r="AR2097" s="346"/>
      <c r="AS2097" s="346"/>
      <c r="AT2097" s="346"/>
      <c r="AU2097" s="346"/>
      <c r="AV2097" s="346"/>
      <c r="AW2097" s="346"/>
      <c r="AX2097" s="346"/>
      <c r="AY2097" s="346"/>
      <c r="AZ2097" s="346"/>
      <c r="BA2097" s="346"/>
      <c r="BB2097" s="346"/>
      <c r="BC2097" s="346"/>
      <c r="BD2097" s="349" t="s">
        <v>406</v>
      </c>
      <c r="BE2097" s="348">
        <v>2017</v>
      </c>
      <c r="BF2097" s="331"/>
      <c r="BG2097" s="336"/>
      <c r="BH2097" s="336"/>
      <c r="BI2097" s="336"/>
    </row>
    <row r="2098" spans="1:61" s="379" customFormat="1" ht="64" x14ac:dyDescent="0.2">
      <c r="A2098" s="344"/>
      <c r="B2098" s="327" t="s">
        <v>464</v>
      </c>
      <c r="C2098" s="365" t="s">
        <v>1153</v>
      </c>
      <c r="D2098" s="346">
        <v>0.05</v>
      </c>
      <c r="E2098" s="346">
        <v>0.04</v>
      </c>
      <c r="F2098" s="346"/>
      <c r="G2098" s="346"/>
      <c r="H2098" s="346"/>
      <c r="I2098" s="346"/>
      <c r="J2098" s="346"/>
      <c r="K2098" s="346"/>
      <c r="L2098" s="346"/>
      <c r="M2098" s="346"/>
      <c r="N2098" s="346"/>
      <c r="O2098" s="346"/>
      <c r="P2098" s="346"/>
      <c r="Q2098" s="346"/>
      <c r="R2098" s="346"/>
      <c r="S2098" s="346"/>
      <c r="T2098" s="346"/>
      <c r="U2098" s="346"/>
      <c r="V2098" s="346"/>
      <c r="W2098" s="346"/>
      <c r="X2098" s="346"/>
      <c r="Y2098" s="346"/>
      <c r="Z2098" s="346"/>
      <c r="AA2098" s="346"/>
      <c r="AB2098" s="346"/>
      <c r="AC2098" s="346"/>
      <c r="AD2098" s="346"/>
      <c r="AE2098" s="346"/>
      <c r="AF2098" s="346"/>
      <c r="AG2098" s="346"/>
      <c r="AI2098" s="346"/>
      <c r="AJ2098" s="346"/>
      <c r="AK2098" s="346"/>
      <c r="AL2098" s="346"/>
      <c r="AM2098" s="346"/>
      <c r="AN2098" s="346"/>
      <c r="AO2098" s="346"/>
      <c r="AP2098" s="346"/>
      <c r="AQ2098" s="346"/>
      <c r="AR2098" s="346"/>
      <c r="AS2098" s="346"/>
      <c r="AT2098" s="346"/>
      <c r="AU2098" s="346"/>
      <c r="AV2098" s="346"/>
      <c r="AW2098" s="346"/>
      <c r="AX2098" s="346"/>
      <c r="AY2098" s="346"/>
      <c r="AZ2098" s="346"/>
      <c r="BA2098" s="346">
        <v>0.01</v>
      </c>
      <c r="BB2098" s="346"/>
      <c r="BC2098" s="346"/>
      <c r="BD2098" s="349" t="s">
        <v>408</v>
      </c>
      <c r="BE2098" s="348">
        <v>2017</v>
      </c>
      <c r="BF2098" s="331" t="s">
        <v>465</v>
      </c>
      <c r="BG2098" s="336"/>
      <c r="BH2098" s="336"/>
      <c r="BI2098" s="336"/>
    </row>
    <row r="2099" spans="1:61" s="379" customFormat="1" x14ac:dyDescent="0.2">
      <c r="A2099" s="344"/>
      <c r="B2099" s="327" t="s">
        <v>466</v>
      </c>
      <c r="C2099" s="365" t="s">
        <v>1153</v>
      </c>
      <c r="D2099" s="346">
        <v>1</v>
      </c>
      <c r="E2099" s="346"/>
      <c r="F2099" s="346"/>
      <c r="G2099" s="346"/>
      <c r="H2099" s="346">
        <v>0.5</v>
      </c>
      <c r="I2099" s="346"/>
      <c r="J2099" s="346"/>
      <c r="K2099" s="346"/>
      <c r="L2099" s="346"/>
      <c r="M2099" s="346"/>
      <c r="N2099" s="346"/>
      <c r="O2099" s="346"/>
      <c r="P2099" s="346"/>
      <c r="Q2099" s="346"/>
      <c r="R2099" s="346"/>
      <c r="S2099" s="346"/>
      <c r="T2099" s="346"/>
      <c r="U2099" s="346"/>
      <c r="V2099" s="346"/>
      <c r="W2099" s="346"/>
      <c r="X2099" s="346"/>
      <c r="Y2099" s="346"/>
      <c r="Z2099" s="346"/>
      <c r="AA2099" s="346"/>
      <c r="AB2099" s="346"/>
      <c r="AC2099" s="346"/>
      <c r="AD2099" s="346"/>
      <c r="AE2099" s="346"/>
      <c r="AF2099" s="346"/>
      <c r="AG2099" s="346"/>
      <c r="AI2099" s="346"/>
      <c r="AJ2099" s="346"/>
      <c r="AK2099" s="346"/>
      <c r="AL2099" s="346"/>
      <c r="AM2099" s="346"/>
      <c r="AN2099" s="346"/>
      <c r="AO2099" s="346"/>
      <c r="AP2099" s="346"/>
      <c r="AQ2099" s="346"/>
      <c r="AR2099" s="346"/>
      <c r="AS2099" s="346"/>
      <c r="AT2099" s="346"/>
      <c r="AU2099" s="346"/>
      <c r="AV2099" s="346"/>
      <c r="AW2099" s="346"/>
      <c r="AX2099" s="346"/>
      <c r="AY2099" s="346"/>
      <c r="AZ2099" s="346"/>
      <c r="BA2099" s="346">
        <v>0.5</v>
      </c>
      <c r="BB2099" s="346"/>
      <c r="BC2099" s="346"/>
      <c r="BD2099" s="349" t="s">
        <v>408</v>
      </c>
      <c r="BE2099" s="348"/>
      <c r="BF2099" s="331"/>
      <c r="BG2099" s="336"/>
      <c r="BH2099" s="336"/>
      <c r="BI2099" s="336"/>
    </row>
    <row r="2100" spans="1:61" s="379" customFormat="1" x14ac:dyDescent="0.2">
      <c r="A2100" s="344"/>
      <c r="B2100" s="327" t="s">
        <v>467</v>
      </c>
      <c r="C2100" s="365" t="s">
        <v>1153</v>
      </c>
      <c r="D2100" s="346">
        <v>1.5</v>
      </c>
      <c r="E2100" s="346"/>
      <c r="F2100" s="346"/>
      <c r="G2100" s="346"/>
      <c r="H2100" s="346"/>
      <c r="I2100" s="346"/>
      <c r="J2100" s="346"/>
      <c r="K2100" s="346"/>
      <c r="L2100" s="346">
        <v>1.5</v>
      </c>
      <c r="M2100" s="346"/>
      <c r="N2100" s="346"/>
      <c r="O2100" s="346"/>
      <c r="P2100" s="346"/>
      <c r="Q2100" s="346"/>
      <c r="R2100" s="346"/>
      <c r="S2100" s="346"/>
      <c r="T2100" s="346"/>
      <c r="U2100" s="346"/>
      <c r="V2100" s="346"/>
      <c r="W2100" s="346"/>
      <c r="X2100" s="346"/>
      <c r="Y2100" s="346"/>
      <c r="Z2100" s="346"/>
      <c r="AA2100" s="346"/>
      <c r="AB2100" s="346"/>
      <c r="AC2100" s="346"/>
      <c r="AD2100" s="346"/>
      <c r="AE2100" s="346"/>
      <c r="AF2100" s="346"/>
      <c r="AG2100" s="346"/>
      <c r="AI2100" s="346"/>
      <c r="AJ2100" s="346"/>
      <c r="AK2100" s="346"/>
      <c r="AL2100" s="346"/>
      <c r="AM2100" s="346"/>
      <c r="AN2100" s="346"/>
      <c r="AO2100" s="346"/>
      <c r="AP2100" s="346"/>
      <c r="AQ2100" s="346"/>
      <c r="AR2100" s="346"/>
      <c r="AS2100" s="346"/>
      <c r="AT2100" s="346"/>
      <c r="AU2100" s="346"/>
      <c r="AV2100" s="346"/>
      <c r="AW2100" s="346"/>
      <c r="AX2100" s="346"/>
      <c r="AY2100" s="346"/>
      <c r="AZ2100" s="346"/>
      <c r="BA2100" s="346"/>
      <c r="BB2100" s="346"/>
      <c r="BC2100" s="346"/>
      <c r="BD2100" s="349" t="s">
        <v>408</v>
      </c>
      <c r="BE2100" s="348">
        <v>2017</v>
      </c>
      <c r="BF2100" s="331"/>
      <c r="BG2100" s="336"/>
      <c r="BH2100" s="336"/>
      <c r="BI2100" s="336"/>
    </row>
    <row r="2101" spans="1:61" s="735" customFormat="1" ht="32" x14ac:dyDescent="0.2">
      <c r="A2101" s="344"/>
      <c r="B2101" s="327" t="s">
        <v>468</v>
      </c>
      <c r="C2101" s="365" t="s">
        <v>1153</v>
      </c>
      <c r="D2101" s="346">
        <v>1</v>
      </c>
      <c r="E2101" s="346">
        <v>1</v>
      </c>
      <c r="F2101" s="346"/>
      <c r="G2101" s="346"/>
      <c r="H2101" s="346"/>
      <c r="I2101" s="346"/>
      <c r="J2101" s="346"/>
      <c r="K2101" s="346"/>
      <c r="L2101" s="346"/>
      <c r="M2101" s="346"/>
      <c r="N2101" s="346"/>
      <c r="O2101" s="346"/>
      <c r="P2101" s="346"/>
      <c r="Q2101" s="346"/>
      <c r="R2101" s="346"/>
      <c r="S2101" s="346"/>
      <c r="T2101" s="346"/>
      <c r="U2101" s="346"/>
      <c r="V2101" s="346"/>
      <c r="W2101" s="346"/>
      <c r="X2101" s="346"/>
      <c r="Y2101" s="346"/>
      <c r="Z2101" s="346"/>
      <c r="AA2101" s="346"/>
      <c r="AB2101" s="346"/>
      <c r="AC2101" s="346"/>
      <c r="AD2101" s="346"/>
      <c r="AE2101" s="346"/>
      <c r="AF2101" s="346"/>
      <c r="AG2101" s="346"/>
      <c r="AI2101" s="346"/>
      <c r="AJ2101" s="346"/>
      <c r="AK2101" s="346"/>
      <c r="AL2101" s="346"/>
      <c r="AM2101" s="346"/>
      <c r="AN2101" s="346"/>
      <c r="AO2101" s="346"/>
      <c r="AP2101" s="346"/>
      <c r="AQ2101" s="346"/>
      <c r="AR2101" s="346"/>
      <c r="AS2101" s="346"/>
      <c r="AT2101" s="346"/>
      <c r="AU2101" s="346"/>
      <c r="AV2101" s="346"/>
      <c r="AW2101" s="346"/>
      <c r="AX2101" s="346"/>
      <c r="AY2101" s="346"/>
      <c r="AZ2101" s="346"/>
      <c r="BA2101" s="346"/>
      <c r="BB2101" s="346"/>
      <c r="BC2101" s="346"/>
      <c r="BD2101" s="349" t="s">
        <v>408</v>
      </c>
      <c r="BE2101" s="348">
        <v>2017</v>
      </c>
      <c r="BF2101" s="380"/>
      <c r="BG2101" s="736"/>
      <c r="BH2101" s="736"/>
      <c r="BI2101" s="736"/>
    </row>
    <row r="2102" spans="1:61" s="735" customFormat="1" x14ac:dyDescent="0.2">
      <c r="A2102" s="368" t="s">
        <v>469</v>
      </c>
      <c r="B2102" s="367" t="s">
        <v>470</v>
      </c>
      <c r="C2102" s="370"/>
      <c r="D2102" s="371">
        <v>0.3</v>
      </c>
      <c r="E2102" s="371">
        <v>0.3</v>
      </c>
      <c r="F2102" s="371">
        <v>0</v>
      </c>
      <c r="G2102" s="371">
        <v>0</v>
      </c>
      <c r="H2102" s="371">
        <v>0</v>
      </c>
      <c r="I2102" s="371">
        <v>0</v>
      </c>
      <c r="J2102" s="371">
        <v>0</v>
      </c>
      <c r="K2102" s="371">
        <v>0</v>
      </c>
      <c r="L2102" s="371">
        <v>0</v>
      </c>
      <c r="M2102" s="371">
        <v>0</v>
      </c>
      <c r="N2102" s="371">
        <v>0</v>
      </c>
      <c r="O2102" s="371">
        <v>0</v>
      </c>
      <c r="P2102" s="371">
        <v>0</v>
      </c>
      <c r="Q2102" s="371">
        <v>0</v>
      </c>
      <c r="R2102" s="371">
        <v>0</v>
      </c>
      <c r="S2102" s="371">
        <v>0</v>
      </c>
      <c r="T2102" s="371">
        <v>0</v>
      </c>
      <c r="U2102" s="371">
        <v>0</v>
      </c>
      <c r="V2102" s="371">
        <v>0</v>
      </c>
      <c r="W2102" s="371">
        <v>0</v>
      </c>
      <c r="X2102" s="371"/>
      <c r="Y2102" s="371">
        <v>0</v>
      </c>
      <c r="Z2102" s="371">
        <v>0</v>
      </c>
      <c r="AA2102" s="371">
        <v>0</v>
      </c>
      <c r="AB2102" s="371">
        <v>0</v>
      </c>
      <c r="AC2102" s="371">
        <v>0</v>
      </c>
      <c r="AD2102" s="371">
        <v>0</v>
      </c>
      <c r="AE2102" s="371">
        <v>0</v>
      </c>
      <c r="AF2102" s="371">
        <v>0</v>
      </c>
      <c r="AG2102" s="371">
        <v>0</v>
      </c>
      <c r="AI2102" s="371">
        <v>0</v>
      </c>
      <c r="AJ2102" s="371">
        <v>0</v>
      </c>
      <c r="AK2102" s="371">
        <v>0</v>
      </c>
      <c r="AL2102" s="371">
        <v>0</v>
      </c>
      <c r="AM2102" s="371">
        <v>0</v>
      </c>
      <c r="AN2102" s="371">
        <v>0</v>
      </c>
      <c r="AO2102" s="371">
        <v>0</v>
      </c>
      <c r="AP2102" s="371">
        <v>0</v>
      </c>
      <c r="AQ2102" s="371">
        <v>0</v>
      </c>
      <c r="AR2102" s="371">
        <v>0</v>
      </c>
      <c r="AS2102" s="371">
        <v>0</v>
      </c>
      <c r="AT2102" s="371">
        <v>0</v>
      </c>
      <c r="AU2102" s="371">
        <v>0</v>
      </c>
      <c r="AV2102" s="371">
        <v>0</v>
      </c>
      <c r="AW2102" s="371">
        <v>0</v>
      </c>
      <c r="AX2102" s="371">
        <v>0</v>
      </c>
      <c r="AY2102" s="371">
        <v>0</v>
      </c>
      <c r="AZ2102" s="371">
        <v>0</v>
      </c>
      <c r="BA2102" s="371">
        <v>0</v>
      </c>
      <c r="BB2102" s="371">
        <v>0</v>
      </c>
      <c r="BC2102" s="371">
        <v>0</v>
      </c>
      <c r="BD2102" s="372"/>
      <c r="BE2102" s="373"/>
      <c r="BF2102" s="380"/>
      <c r="BG2102" s="736"/>
      <c r="BH2102" s="736"/>
      <c r="BI2102" s="736"/>
    </row>
    <row r="2103" spans="1:61" s="379" customFormat="1" ht="128" x14ac:dyDescent="0.2">
      <c r="A2103" s="338"/>
      <c r="B2103" s="360" t="s">
        <v>471</v>
      </c>
      <c r="C2103" s="345" t="s">
        <v>302</v>
      </c>
      <c r="D2103" s="329">
        <v>0.3</v>
      </c>
      <c r="E2103" s="329">
        <v>0.3</v>
      </c>
      <c r="F2103" s="329"/>
      <c r="G2103" s="329"/>
      <c r="H2103" s="329"/>
      <c r="I2103" s="329"/>
      <c r="J2103" s="329"/>
      <c r="K2103" s="329"/>
      <c r="L2103" s="329"/>
      <c r="M2103" s="329"/>
      <c r="N2103" s="329"/>
      <c r="O2103" s="329"/>
      <c r="P2103" s="329"/>
      <c r="Q2103" s="329"/>
      <c r="R2103" s="329"/>
      <c r="S2103" s="329"/>
      <c r="T2103" s="329"/>
      <c r="U2103" s="329"/>
      <c r="V2103" s="329"/>
      <c r="W2103" s="329"/>
      <c r="X2103" s="329"/>
      <c r="Y2103" s="329"/>
      <c r="Z2103" s="329"/>
      <c r="AA2103" s="329"/>
      <c r="AB2103" s="329"/>
      <c r="AC2103" s="329"/>
      <c r="AD2103" s="329"/>
      <c r="AE2103" s="329"/>
      <c r="AF2103" s="329"/>
      <c r="AG2103" s="329"/>
      <c r="AI2103" s="329"/>
      <c r="AJ2103" s="329"/>
      <c r="AK2103" s="329"/>
      <c r="AL2103" s="329"/>
      <c r="AM2103" s="329"/>
      <c r="AN2103" s="329"/>
      <c r="AO2103" s="329"/>
      <c r="AP2103" s="329"/>
      <c r="AQ2103" s="329"/>
      <c r="AR2103" s="329"/>
      <c r="AS2103" s="329"/>
      <c r="AT2103" s="329"/>
      <c r="AU2103" s="329"/>
      <c r="AV2103" s="329"/>
      <c r="AW2103" s="329"/>
      <c r="AX2103" s="329"/>
      <c r="AY2103" s="329"/>
      <c r="AZ2103" s="329"/>
      <c r="BA2103" s="329"/>
      <c r="BB2103" s="329"/>
      <c r="BC2103" s="329"/>
      <c r="BD2103" s="360" t="s">
        <v>408</v>
      </c>
      <c r="BE2103" s="330"/>
      <c r="BF2103" s="327" t="s">
        <v>472</v>
      </c>
      <c r="BG2103" s="336"/>
      <c r="BH2103" s="336"/>
      <c r="BI2103" s="336"/>
    </row>
    <row r="2104" spans="1:61" s="379" customFormat="1" x14ac:dyDescent="0.2">
      <c r="A2104" s="368" t="s">
        <v>473</v>
      </c>
      <c r="B2104" s="381" t="s">
        <v>474</v>
      </c>
      <c r="C2104" s="370"/>
      <c r="D2104" s="371">
        <v>0.3</v>
      </c>
      <c r="E2104" s="371">
        <v>0</v>
      </c>
      <c r="F2104" s="371">
        <v>0</v>
      </c>
      <c r="G2104" s="371">
        <v>0</v>
      </c>
      <c r="H2104" s="371">
        <v>0</v>
      </c>
      <c r="I2104" s="371">
        <v>0</v>
      </c>
      <c r="J2104" s="371">
        <v>0</v>
      </c>
      <c r="K2104" s="371">
        <v>0</v>
      </c>
      <c r="L2104" s="371">
        <v>0.3</v>
      </c>
      <c r="M2104" s="371">
        <v>0</v>
      </c>
      <c r="N2104" s="371">
        <v>0</v>
      </c>
      <c r="O2104" s="371">
        <v>0</v>
      </c>
      <c r="P2104" s="371">
        <v>0</v>
      </c>
      <c r="Q2104" s="371">
        <v>0</v>
      </c>
      <c r="R2104" s="371">
        <v>0</v>
      </c>
      <c r="S2104" s="371">
        <v>0</v>
      </c>
      <c r="T2104" s="371">
        <v>0</v>
      </c>
      <c r="U2104" s="371">
        <v>0</v>
      </c>
      <c r="V2104" s="371">
        <v>0</v>
      </c>
      <c r="W2104" s="371">
        <v>0</v>
      </c>
      <c r="X2104" s="371"/>
      <c r="Y2104" s="371">
        <v>0</v>
      </c>
      <c r="Z2104" s="371">
        <v>0</v>
      </c>
      <c r="AA2104" s="371">
        <v>0</v>
      </c>
      <c r="AB2104" s="371">
        <v>0</v>
      </c>
      <c r="AC2104" s="371">
        <v>0</v>
      </c>
      <c r="AD2104" s="371">
        <v>0</v>
      </c>
      <c r="AE2104" s="371">
        <v>0</v>
      </c>
      <c r="AF2104" s="371">
        <v>0</v>
      </c>
      <c r="AG2104" s="371">
        <v>0</v>
      </c>
      <c r="AI2104" s="371">
        <v>0</v>
      </c>
      <c r="AJ2104" s="371">
        <v>0</v>
      </c>
      <c r="AK2104" s="371">
        <v>0</v>
      </c>
      <c r="AL2104" s="371">
        <v>0</v>
      </c>
      <c r="AM2104" s="371">
        <v>0</v>
      </c>
      <c r="AN2104" s="371">
        <v>0</v>
      </c>
      <c r="AO2104" s="371">
        <v>0</v>
      </c>
      <c r="AP2104" s="371">
        <v>0</v>
      </c>
      <c r="AQ2104" s="371">
        <v>0</v>
      </c>
      <c r="AR2104" s="371">
        <v>0</v>
      </c>
      <c r="AS2104" s="371">
        <v>0</v>
      </c>
      <c r="AT2104" s="371">
        <v>0</v>
      </c>
      <c r="AU2104" s="371">
        <v>0</v>
      </c>
      <c r="AV2104" s="371">
        <v>0</v>
      </c>
      <c r="AW2104" s="371">
        <v>0</v>
      </c>
      <c r="AX2104" s="371">
        <v>0</v>
      </c>
      <c r="AY2104" s="371">
        <v>0</v>
      </c>
      <c r="AZ2104" s="371">
        <v>0</v>
      </c>
      <c r="BA2104" s="371">
        <v>0</v>
      </c>
      <c r="BB2104" s="371">
        <v>0</v>
      </c>
      <c r="BC2104" s="371" t="e">
        <v>#REF!</v>
      </c>
      <c r="BD2104" s="372"/>
      <c r="BE2104" s="373"/>
      <c r="BF2104" s="331"/>
      <c r="BG2104" s="336"/>
      <c r="BH2104" s="336"/>
      <c r="BI2104" s="336"/>
    </row>
    <row r="2105" spans="1:61" s="379" customFormat="1" ht="64" x14ac:dyDescent="0.2">
      <c r="A2105" s="344"/>
      <c r="B2105" s="382" t="s">
        <v>475</v>
      </c>
      <c r="C2105" s="365" t="s">
        <v>1157</v>
      </c>
      <c r="D2105" s="346">
        <v>0.3</v>
      </c>
      <c r="E2105" s="346"/>
      <c r="F2105" s="346"/>
      <c r="G2105" s="346"/>
      <c r="H2105" s="346"/>
      <c r="I2105" s="346"/>
      <c r="J2105" s="346"/>
      <c r="K2105" s="346"/>
      <c r="L2105" s="346">
        <v>0.3</v>
      </c>
      <c r="M2105" s="346"/>
      <c r="N2105" s="346"/>
      <c r="O2105" s="346"/>
      <c r="P2105" s="346"/>
      <c r="Q2105" s="346"/>
      <c r="R2105" s="346"/>
      <c r="S2105" s="346"/>
      <c r="T2105" s="346"/>
      <c r="U2105" s="346"/>
      <c r="V2105" s="346"/>
      <c r="W2105" s="346"/>
      <c r="X2105" s="346"/>
      <c r="Y2105" s="346"/>
      <c r="Z2105" s="346"/>
      <c r="AA2105" s="346"/>
      <c r="AB2105" s="346"/>
      <c r="AC2105" s="346"/>
      <c r="AD2105" s="346"/>
      <c r="AE2105" s="346"/>
      <c r="AF2105" s="346"/>
      <c r="AG2105" s="346"/>
      <c r="AI2105" s="346"/>
      <c r="AJ2105" s="346"/>
      <c r="AK2105" s="346"/>
      <c r="AL2105" s="346"/>
      <c r="AM2105" s="346"/>
      <c r="AN2105" s="346"/>
      <c r="AO2105" s="346"/>
      <c r="AP2105" s="346"/>
      <c r="AQ2105" s="346"/>
      <c r="AR2105" s="346"/>
      <c r="AS2105" s="346"/>
      <c r="AT2105" s="346"/>
      <c r="AU2105" s="346"/>
      <c r="AV2105" s="346"/>
      <c r="AW2105" s="346"/>
      <c r="AX2105" s="346"/>
      <c r="AY2105" s="346"/>
      <c r="AZ2105" s="346"/>
      <c r="BA2105" s="346"/>
      <c r="BB2105" s="346"/>
      <c r="BC2105" s="346"/>
      <c r="BD2105" s="349" t="s">
        <v>375</v>
      </c>
      <c r="BE2105" s="348">
        <v>2017</v>
      </c>
      <c r="BF2105" s="331" t="s">
        <v>476</v>
      </c>
      <c r="BG2105" s="336"/>
      <c r="BH2105" s="336"/>
      <c r="BI2105" s="336"/>
    </row>
    <row r="2106" spans="1:61" s="379" customFormat="1" x14ac:dyDescent="0.2">
      <c r="A2106" s="368" t="s">
        <v>477</v>
      </c>
      <c r="B2106" s="369" t="s">
        <v>478</v>
      </c>
      <c r="C2106" s="383"/>
      <c r="D2106" s="384">
        <v>0.5</v>
      </c>
      <c r="E2106" s="384">
        <v>0.4</v>
      </c>
      <c r="F2106" s="384">
        <v>0</v>
      </c>
      <c r="G2106" s="384">
        <v>0</v>
      </c>
      <c r="H2106" s="384">
        <v>0</v>
      </c>
      <c r="I2106" s="384">
        <v>0</v>
      </c>
      <c r="J2106" s="384">
        <v>0</v>
      </c>
      <c r="K2106" s="384">
        <v>0</v>
      </c>
      <c r="L2106" s="384">
        <v>0</v>
      </c>
      <c r="M2106" s="384">
        <v>0</v>
      </c>
      <c r="N2106" s="384">
        <v>0</v>
      </c>
      <c r="O2106" s="384">
        <v>0</v>
      </c>
      <c r="P2106" s="384">
        <v>0</v>
      </c>
      <c r="Q2106" s="384">
        <v>0</v>
      </c>
      <c r="R2106" s="384">
        <v>0</v>
      </c>
      <c r="S2106" s="384">
        <v>0</v>
      </c>
      <c r="T2106" s="384">
        <v>0</v>
      </c>
      <c r="U2106" s="384">
        <v>0</v>
      </c>
      <c r="V2106" s="384">
        <v>0</v>
      </c>
      <c r="W2106" s="384">
        <v>0</v>
      </c>
      <c r="X2106" s="384"/>
      <c r="Y2106" s="384">
        <v>0</v>
      </c>
      <c r="Z2106" s="384">
        <v>0</v>
      </c>
      <c r="AA2106" s="384">
        <v>0</v>
      </c>
      <c r="AB2106" s="384">
        <v>0</v>
      </c>
      <c r="AC2106" s="384">
        <v>0</v>
      </c>
      <c r="AD2106" s="384">
        <v>0</v>
      </c>
      <c r="AE2106" s="384">
        <v>0</v>
      </c>
      <c r="AF2106" s="384">
        <v>0.1</v>
      </c>
      <c r="AG2106" s="384">
        <v>0</v>
      </c>
      <c r="AI2106" s="384">
        <v>0</v>
      </c>
      <c r="AJ2106" s="384">
        <v>0</v>
      </c>
      <c r="AK2106" s="384">
        <v>0</v>
      </c>
      <c r="AL2106" s="384">
        <v>0</v>
      </c>
      <c r="AM2106" s="384">
        <v>0</v>
      </c>
      <c r="AN2106" s="384">
        <v>0</v>
      </c>
      <c r="AO2106" s="384">
        <v>0</v>
      </c>
      <c r="AP2106" s="384">
        <v>0</v>
      </c>
      <c r="AQ2106" s="384">
        <v>0</v>
      </c>
      <c r="AR2106" s="384">
        <v>0</v>
      </c>
      <c r="AS2106" s="384">
        <v>0</v>
      </c>
      <c r="AT2106" s="384">
        <v>0</v>
      </c>
      <c r="AU2106" s="384">
        <v>0</v>
      </c>
      <c r="AV2106" s="384">
        <v>0</v>
      </c>
      <c r="AW2106" s="384">
        <v>0</v>
      </c>
      <c r="AX2106" s="384">
        <v>0</v>
      </c>
      <c r="AY2106" s="384">
        <v>0</v>
      </c>
      <c r="AZ2106" s="384">
        <v>0</v>
      </c>
      <c r="BA2106" s="384">
        <v>0</v>
      </c>
      <c r="BB2106" s="384">
        <v>0</v>
      </c>
      <c r="BC2106" s="384"/>
      <c r="BD2106" s="385"/>
      <c r="BE2106" s="386"/>
      <c r="BF2106" s="331"/>
      <c r="BG2106" s="336"/>
      <c r="BH2106" s="336"/>
      <c r="BI2106" s="336"/>
    </row>
    <row r="2107" spans="1:61" s="379" customFormat="1" ht="96" x14ac:dyDescent="0.2">
      <c r="A2107" s="344"/>
      <c r="B2107" s="327" t="s">
        <v>479</v>
      </c>
      <c r="C2107" s="345" t="s">
        <v>1155</v>
      </c>
      <c r="D2107" s="329">
        <v>0.3</v>
      </c>
      <c r="E2107" s="329">
        <v>0.3</v>
      </c>
      <c r="F2107" s="329"/>
      <c r="G2107" s="329"/>
      <c r="H2107" s="329"/>
      <c r="I2107" s="329"/>
      <c r="J2107" s="329"/>
      <c r="K2107" s="329"/>
      <c r="L2107" s="329"/>
      <c r="M2107" s="329"/>
      <c r="N2107" s="329"/>
      <c r="O2107" s="329"/>
      <c r="P2107" s="329"/>
      <c r="Q2107" s="329"/>
      <c r="R2107" s="329"/>
      <c r="S2107" s="329"/>
      <c r="T2107" s="329"/>
      <c r="U2107" s="329"/>
      <c r="V2107" s="329"/>
      <c r="W2107" s="329"/>
      <c r="X2107" s="329"/>
      <c r="Y2107" s="329"/>
      <c r="Z2107" s="329"/>
      <c r="AA2107" s="329"/>
      <c r="AB2107" s="329"/>
      <c r="AC2107" s="329"/>
      <c r="AD2107" s="329"/>
      <c r="AE2107" s="329"/>
      <c r="AF2107" s="329"/>
      <c r="AG2107" s="329"/>
      <c r="AI2107" s="329"/>
      <c r="AJ2107" s="329"/>
      <c r="AK2107" s="329"/>
      <c r="AL2107" s="329"/>
      <c r="AM2107" s="329"/>
      <c r="AN2107" s="329"/>
      <c r="AO2107" s="329"/>
      <c r="AP2107" s="329"/>
      <c r="AQ2107" s="329"/>
      <c r="AR2107" s="329"/>
      <c r="AS2107" s="329"/>
      <c r="AT2107" s="329"/>
      <c r="AU2107" s="329"/>
      <c r="AV2107" s="329"/>
      <c r="AW2107" s="329"/>
      <c r="AX2107" s="329"/>
      <c r="AY2107" s="329"/>
      <c r="AZ2107" s="329"/>
      <c r="BA2107" s="329"/>
      <c r="BB2107" s="329"/>
      <c r="BC2107" s="329"/>
      <c r="BD2107" s="360" t="s">
        <v>380</v>
      </c>
      <c r="BE2107" s="330">
        <v>2017</v>
      </c>
      <c r="BF2107" s="331" t="s">
        <v>480</v>
      </c>
      <c r="BG2107" s="336"/>
      <c r="BH2107" s="336"/>
      <c r="BI2107" s="336"/>
    </row>
    <row r="2108" spans="1:61" s="379" customFormat="1" ht="32" x14ac:dyDescent="0.2">
      <c r="A2108" s="338"/>
      <c r="B2108" s="327" t="s">
        <v>481</v>
      </c>
      <c r="C2108" s="345" t="s">
        <v>1155</v>
      </c>
      <c r="D2108" s="329">
        <v>0.1</v>
      </c>
      <c r="E2108" s="329"/>
      <c r="F2108" s="329"/>
      <c r="G2108" s="329"/>
      <c r="H2108" s="329"/>
      <c r="I2108" s="329"/>
      <c r="J2108" s="329"/>
      <c r="K2108" s="329"/>
      <c r="L2108" s="329"/>
      <c r="M2108" s="329"/>
      <c r="N2108" s="329"/>
      <c r="O2108" s="329"/>
      <c r="P2108" s="329"/>
      <c r="Q2108" s="329"/>
      <c r="R2108" s="329"/>
      <c r="S2108" s="329"/>
      <c r="T2108" s="329"/>
      <c r="U2108" s="329"/>
      <c r="V2108" s="329"/>
      <c r="W2108" s="329"/>
      <c r="X2108" s="329"/>
      <c r="Y2108" s="329"/>
      <c r="Z2108" s="329"/>
      <c r="AA2108" s="329"/>
      <c r="AB2108" s="329"/>
      <c r="AC2108" s="329"/>
      <c r="AD2108" s="329"/>
      <c r="AE2108" s="329"/>
      <c r="AF2108" s="329">
        <v>0.1</v>
      </c>
      <c r="AG2108" s="329"/>
      <c r="AI2108" s="329"/>
      <c r="AJ2108" s="329"/>
      <c r="AK2108" s="329"/>
      <c r="AL2108" s="329"/>
      <c r="AM2108" s="329"/>
      <c r="AN2108" s="329"/>
      <c r="AO2108" s="329"/>
      <c r="AP2108" s="329"/>
      <c r="AQ2108" s="329"/>
      <c r="AR2108" s="329"/>
      <c r="AS2108" s="329"/>
      <c r="AT2108" s="329"/>
      <c r="AU2108" s="329"/>
      <c r="AV2108" s="329"/>
      <c r="AW2108" s="329"/>
      <c r="AX2108" s="329"/>
      <c r="AY2108" s="329"/>
      <c r="AZ2108" s="329"/>
      <c r="BA2108" s="329"/>
      <c r="BB2108" s="329"/>
      <c r="BC2108" s="329"/>
      <c r="BD2108" s="360" t="s">
        <v>372</v>
      </c>
      <c r="BE2108" s="330">
        <v>2017</v>
      </c>
      <c r="BF2108" s="331" t="s">
        <v>482</v>
      </c>
      <c r="BG2108" s="336"/>
      <c r="BH2108" s="336"/>
      <c r="BI2108" s="336"/>
    </row>
    <row r="2109" spans="1:61" s="379" customFormat="1" x14ac:dyDescent="0.2">
      <c r="A2109" s="338"/>
      <c r="B2109" s="327" t="s">
        <v>483</v>
      </c>
      <c r="C2109" s="345" t="s">
        <v>1155</v>
      </c>
      <c r="D2109" s="329">
        <v>0.1</v>
      </c>
      <c r="E2109" s="329">
        <v>0.1</v>
      </c>
      <c r="F2109" s="329"/>
      <c r="G2109" s="329"/>
      <c r="H2109" s="329"/>
      <c r="I2109" s="329"/>
      <c r="J2109" s="329"/>
      <c r="K2109" s="329"/>
      <c r="L2109" s="329"/>
      <c r="M2109" s="329"/>
      <c r="N2109" s="329"/>
      <c r="O2109" s="329"/>
      <c r="P2109" s="329"/>
      <c r="Q2109" s="329"/>
      <c r="R2109" s="329"/>
      <c r="S2109" s="329"/>
      <c r="T2109" s="329"/>
      <c r="U2109" s="329"/>
      <c r="V2109" s="329"/>
      <c r="W2109" s="329"/>
      <c r="X2109" s="329"/>
      <c r="Y2109" s="329"/>
      <c r="Z2109" s="329"/>
      <c r="AA2109" s="329"/>
      <c r="AB2109" s="329"/>
      <c r="AC2109" s="329"/>
      <c r="AD2109" s="329"/>
      <c r="AE2109" s="329"/>
      <c r="AF2109" s="329"/>
      <c r="AG2109" s="329"/>
      <c r="AI2109" s="329"/>
      <c r="AJ2109" s="329"/>
      <c r="AK2109" s="329"/>
      <c r="AL2109" s="329"/>
      <c r="AM2109" s="329"/>
      <c r="AN2109" s="329"/>
      <c r="AO2109" s="329"/>
      <c r="AP2109" s="329"/>
      <c r="AQ2109" s="329"/>
      <c r="AR2109" s="329"/>
      <c r="AS2109" s="329"/>
      <c r="AT2109" s="329"/>
      <c r="AU2109" s="329"/>
      <c r="AV2109" s="329"/>
      <c r="AW2109" s="329"/>
      <c r="AX2109" s="329"/>
      <c r="AY2109" s="329"/>
      <c r="AZ2109" s="329"/>
      <c r="BA2109" s="329"/>
      <c r="BB2109" s="329"/>
      <c r="BC2109" s="329"/>
      <c r="BD2109" s="327" t="s">
        <v>329</v>
      </c>
      <c r="BE2109" s="330"/>
      <c r="BF2109" s="331"/>
      <c r="BG2109" s="336"/>
      <c r="BH2109" s="336"/>
      <c r="BI2109" s="336"/>
    </row>
    <row r="2110" spans="1:61" s="379" customFormat="1" ht="32" x14ac:dyDescent="0.2">
      <c r="A2110" s="368" t="s">
        <v>484</v>
      </c>
      <c r="B2110" s="381" t="s">
        <v>1328</v>
      </c>
      <c r="C2110" s="370"/>
      <c r="D2110" s="371">
        <v>10.87</v>
      </c>
      <c r="E2110" s="371">
        <v>6.42</v>
      </c>
      <c r="F2110" s="371">
        <v>0</v>
      </c>
      <c r="G2110" s="371">
        <v>0.25</v>
      </c>
      <c r="H2110" s="371">
        <v>0</v>
      </c>
      <c r="I2110" s="371">
        <v>0</v>
      </c>
      <c r="J2110" s="371">
        <v>0</v>
      </c>
      <c r="K2110" s="371">
        <v>0</v>
      </c>
      <c r="L2110" s="371">
        <v>3.25</v>
      </c>
      <c r="M2110" s="371">
        <v>0</v>
      </c>
      <c r="N2110" s="371">
        <v>0</v>
      </c>
      <c r="O2110" s="371">
        <v>0</v>
      </c>
      <c r="P2110" s="371">
        <v>0</v>
      </c>
      <c r="Q2110" s="371">
        <v>0</v>
      </c>
      <c r="R2110" s="371">
        <v>0</v>
      </c>
      <c r="S2110" s="371">
        <v>0</v>
      </c>
      <c r="T2110" s="371">
        <v>0</v>
      </c>
      <c r="U2110" s="371">
        <v>0</v>
      </c>
      <c r="V2110" s="371">
        <v>0</v>
      </c>
      <c r="W2110" s="371">
        <v>0</v>
      </c>
      <c r="X2110" s="371"/>
      <c r="Y2110" s="371">
        <v>0</v>
      </c>
      <c r="Z2110" s="371">
        <v>0</v>
      </c>
      <c r="AA2110" s="371">
        <v>0</v>
      </c>
      <c r="AB2110" s="371">
        <v>0</v>
      </c>
      <c r="AC2110" s="371">
        <v>0</v>
      </c>
      <c r="AD2110" s="371">
        <v>0</v>
      </c>
      <c r="AE2110" s="371">
        <v>0.33</v>
      </c>
      <c r="AF2110" s="371">
        <v>0.62</v>
      </c>
      <c r="AG2110" s="371">
        <v>0</v>
      </c>
      <c r="AI2110" s="371">
        <v>0</v>
      </c>
      <c r="AJ2110" s="371">
        <v>0</v>
      </c>
      <c r="AK2110" s="371">
        <v>0</v>
      </c>
      <c r="AL2110" s="371">
        <v>0</v>
      </c>
      <c r="AM2110" s="371">
        <v>0</v>
      </c>
      <c r="AN2110" s="371">
        <v>0</v>
      </c>
      <c r="AO2110" s="371">
        <v>0</v>
      </c>
      <c r="AP2110" s="371">
        <v>0</v>
      </c>
      <c r="AQ2110" s="371">
        <v>0</v>
      </c>
      <c r="AR2110" s="371">
        <v>0</v>
      </c>
      <c r="AS2110" s="371">
        <v>0</v>
      </c>
      <c r="AT2110" s="371">
        <v>0</v>
      </c>
      <c r="AU2110" s="371">
        <v>0</v>
      </c>
      <c r="AV2110" s="371">
        <v>0</v>
      </c>
      <c r="AW2110" s="371">
        <v>0</v>
      </c>
      <c r="AX2110" s="371">
        <v>0</v>
      </c>
      <c r="AY2110" s="371">
        <v>0</v>
      </c>
      <c r="AZ2110" s="371">
        <v>0</v>
      </c>
      <c r="BA2110" s="371">
        <v>0</v>
      </c>
      <c r="BB2110" s="371">
        <v>0</v>
      </c>
      <c r="BC2110" s="371">
        <v>0</v>
      </c>
      <c r="BD2110" s="372"/>
      <c r="BE2110" s="373"/>
      <c r="BF2110" s="331"/>
      <c r="BG2110" s="336"/>
      <c r="BH2110" s="336"/>
      <c r="BI2110" s="336"/>
    </row>
    <row r="2111" spans="1:61" s="379" customFormat="1" ht="112" x14ac:dyDescent="0.2">
      <c r="A2111" s="344"/>
      <c r="B2111" s="382" t="s">
        <v>485</v>
      </c>
      <c r="C2111" s="365" t="s">
        <v>1156</v>
      </c>
      <c r="D2111" s="346">
        <v>0.48</v>
      </c>
      <c r="E2111" s="346">
        <v>0.48</v>
      </c>
      <c r="F2111" s="346"/>
      <c r="G2111" s="346"/>
      <c r="H2111" s="346"/>
      <c r="I2111" s="346"/>
      <c r="J2111" s="346"/>
      <c r="K2111" s="346"/>
      <c r="L2111" s="346"/>
      <c r="M2111" s="346"/>
      <c r="N2111" s="346"/>
      <c r="O2111" s="346"/>
      <c r="P2111" s="346"/>
      <c r="Q2111" s="346"/>
      <c r="R2111" s="346"/>
      <c r="S2111" s="346"/>
      <c r="T2111" s="346"/>
      <c r="U2111" s="346"/>
      <c r="V2111" s="346"/>
      <c r="W2111" s="346"/>
      <c r="X2111" s="346"/>
      <c r="Y2111" s="346"/>
      <c r="Z2111" s="346"/>
      <c r="AA2111" s="346"/>
      <c r="AB2111" s="346"/>
      <c r="AC2111" s="346"/>
      <c r="AD2111" s="346"/>
      <c r="AE2111" s="346"/>
      <c r="AF2111" s="346"/>
      <c r="AG2111" s="346"/>
      <c r="AI2111" s="346"/>
      <c r="AJ2111" s="346"/>
      <c r="AK2111" s="346"/>
      <c r="AL2111" s="346"/>
      <c r="AM2111" s="346"/>
      <c r="AN2111" s="346"/>
      <c r="AO2111" s="346"/>
      <c r="AP2111" s="346"/>
      <c r="AQ2111" s="346"/>
      <c r="AR2111" s="346"/>
      <c r="AS2111" s="346"/>
      <c r="AT2111" s="346"/>
      <c r="AU2111" s="346"/>
      <c r="AV2111" s="346"/>
      <c r="AW2111" s="346"/>
      <c r="AX2111" s="346"/>
      <c r="AY2111" s="346"/>
      <c r="AZ2111" s="346"/>
      <c r="BA2111" s="346"/>
      <c r="BB2111" s="346"/>
      <c r="BC2111" s="346"/>
      <c r="BD2111" s="349" t="s">
        <v>356</v>
      </c>
      <c r="BE2111" s="348"/>
      <c r="BF2111" s="387" t="s">
        <v>486</v>
      </c>
      <c r="BG2111" s="336"/>
      <c r="BH2111" s="336"/>
      <c r="BI2111" s="336"/>
    </row>
    <row r="2112" spans="1:61" s="379" customFormat="1" ht="80" x14ac:dyDescent="0.2">
      <c r="A2112" s="344"/>
      <c r="B2112" s="382" t="s">
        <v>487</v>
      </c>
      <c r="C2112" s="365" t="s">
        <v>1156</v>
      </c>
      <c r="D2112" s="346">
        <v>0.7</v>
      </c>
      <c r="E2112" s="346">
        <v>0.7</v>
      </c>
      <c r="F2112" s="346"/>
      <c r="G2112" s="346"/>
      <c r="H2112" s="346"/>
      <c r="I2112" s="346"/>
      <c r="J2112" s="346"/>
      <c r="K2112" s="346"/>
      <c r="L2112" s="346"/>
      <c r="M2112" s="346"/>
      <c r="N2112" s="346"/>
      <c r="O2112" s="346"/>
      <c r="P2112" s="346"/>
      <c r="Q2112" s="346"/>
      <c r="R2112" s="346"/>
      <c r="S2112" s="346"/>
      <c r="T2112" s="346"/>
      <c r="U2112" s="346"/>
      <c r="V2112" s="346"/>
      <c r="W2112" s="346"/>
      <c r="X2112" s="346"/>
      <c r="Y2112" s="346"/>
      <c r="Z2112" s="346"/>
      <c r="AA2112" s="346"/>
      <c r="AB2112" s="346"/>
      <c r="AC2112" s="346"/>
      <c r="AD2112" s="346"/>
      <c r="AE2112" s="346"/>
      <c r="AF2112" s="346"/>
      <c r="AG2112" s="346"/>
      <c r="AI2112" s="346"/>
      <c r="AJ2112" s="346"/>
      <c r="AK2112" s="346"/>
      <c r="AL2112" s="346"/>
      <c r="AM2112" s="346"/>
      <c r="AN2112" s="346"/>
      <c r="AO2112" s="346"/>
      <c r="AP2112" s="346"/>
      <c r="AQ2112" s="346"/>
      <c r="AR2112" s="346"/>
      <c r="AS2112" s="346"/>
      <c r="AT2112" s="346"/>
      <c r="AU2112" s="346"/>
      <c r="AV2112" s="346"/>
      <c r="AW2112" s="346"/>
      <c r="AX2112" s="346"/>
      <c r="AY2112" s="346"/>
      <c r="AZ2112" s="346"/>
      <c r="BA2112" s="346"/>
      <c r="BB2112" s="346"/>
      <c r="BC2112" s="346"/>
      <c r="BD2112" s="349" t="s">
        <v>386</v>
      </c>
      <c r="BE2112" s="348">
        <v>2017</v>
      </c>
      <c r="BF2112" s="331" t="s">
        <v>488</v>
      </c>
      <c r="BG2112" s="336"/>
      <c r="BH2112" s="336"/>
      <c r="BI2112" s="336"/>
    </row>
    <row r="2113" spans="1:61" s="379" customFormat="1" ht="48" x14ac:dyDescent="0.2">
      <c r="A2113" s="344"/>
      <c r="B2113" s="382" t="s">
        <v>489</v>
      </c>
      <c r="C2113" s="365" t="s">
        <v>1156</v>
      </c>
      <c r="D2113" s="346">
        <v>0.25</v>
      </c>
      <c r="E2113" s="346"/>
      <c r="F2113" s="346"/>
      <c r="G2113" s="346"/>
      <c r="H2113" s="346"/>
      <c r="I2113" s="346"/>
      <c r="J2113" s="346"/>
      <c r="K2113" s="346"/>
      <c r="L2113" s="346">
        <v>0.25</v>
      </c>
      <c r="M2113" s="346"/>
      <c r="N2113" s="346"/>
      <c r="O2113" s="346"/>
      <c r="P2113" s="346"/>
      <c r="Q2113" s="346"/>
      <c r="R2113" s="346"/>
      <c r="S2113" s="346"/>
      <c r="T2113" s="346"/>
      <c r="U2113" s="346"/>
      <c r="V2113" s="346"/>
      <c r="W2113" s="346"/>
      <c r="X2113" s="346"/>
      <c r="Y2113" s="346"/>
      <c r="Z2113" s="346"/>
      <c r="AA2113" s="346"/>
      <c r="AB2113" s="346"/>
      <c r="AC2113" s="346"/>
      <c r="AD2113" s="346"/>
      <c r="AE2113" s="346"/>
      <c r="AF2113" s="346"/>
      <c r="AG2113" s="346"/>
      <c r="AI2113" s="346"/>
      <c r="AJ2113" s="346"/>
      <c r="AK2113" s="346"/>
      <c r="AL2113" s="346"/>
      <c r="AM2113" s="346"/>
      <c r="AN2113" s="346"/>
      <c r="AO2113" s="346"/>
      <c r="AP2113" s="346"/>
      <c r="AQ2113" s="346"/>
      <c r="AR2113" s="346"/>
      <c r="AS2113" s="346"/>
      <c r="AT2113" s="346"/>
      <c r="AU2113" s="346"/>
      <c r="AV2113" s="346"/>
      <c r="AW2113" s="346"/>
      <c r="AX2113" s="346"/>
      <c r="AY2113" s="346"/>
      <c r="AZ2113" s="346"/>
      <c r="BA2113" s="346"/>
      <c r="BB2113" s="346"/>
      <c r="BC2113" s="346"/>
      <c r="BD2113" s="349" t="s">
        <v>370</v>
      </c>
      <c r="BE2113" s="348">
        <v>2017</v>
      </c>
      <c r="BF2113" s="331" t="s">
        <v>490</v>
      </c>
      <c r="BG2113" s="336"/>
      <c r="BH2113" s="336"/>
      <c r="BI2113" s="336"/>
    </row>
    <row r="2114" spans="1:61" s="379" customFormat="1" ht="176" x14ac:dyDescent="0.2">
      <c r="A2114" s="344"/>
      <c r="B2114" s="382" t="s">
        <v>491</v>
      </c>
      <c r="C2114" s="365" t="s">
        <v>1156</v>
      </c>
      <c r="D2114" s="346">
        <v>0.85</v>
      </c>
      <c r="E2114" s="346">
        <v>0.85</v>
      </c>
      <c r="F2114" s="346"/>
      <c r="G2114" s="346"/>
      <c r="H2114" s="346"/>
      <c r="I2114" s="346"/>
      <c r="J2114" s="346"/>
      <c r="K2114" s="346"/>
      <c r="L2114" s="346"/>
      <c r="M2114" s="346"/>
      <c r="N2114" s="346"/>
      <c r="O2114" s="346"/>
      <c r="P2114" s="346"/>
      <c r="Q2114" s="346"/>
      <c r="R2114" s="346"/>
      <c r="S2114" s="346"/>
      <c r="T2114" s="346"/>
      <c r="U2114" s="346"/>
      <c r="V2114" s="346"/>
      <c r="W2114" s="346"/>
      <c r="X2114" s="346"/>
      <c r="Y2114" s="346"/>
      <c r="Z2114" s="346"/>
      <c r="AA2114" s="346"/>
      <c r="AB2114" s="346"/>
      <c r="AC2114" s="346"/>
      <c r="AD2114" s="346"/>
      <c r="AE2114" s="346"/>
      <c r="AF2114" s="346"/>
      <c r="AG2114" s="346"/>
      <c r="AI2114" s="346"/>
      <c r="AJ2114" s="346"/>
      <c r="AK2114" s="346"/>
      <c r="AL2114" s="346"/>
      <c r="AM2114" s="346"/>
      <c r="AN2114" s="346"/>
      <c r="AO2114" s="346"/>
      <c r="AP2114" s="346"/>
      <c r="AQ2114" s="346"/>
      <c r="AR2114" s="346"/>
      <c r="AS2114" s="346"/>
      <c r="AT2114" s="346"/>
      <c r="AU2114" s="346"/>
      <c r="AV2114" s="346"/>
      <c r="AW2114" s="346"/>
      <c r="AX2114" s="346"/>
      <c r="AY2114" s="346"/>
      <c r="AZ2114" s="346"/>
      <c r="BA2114" s="346"/>
      <c r="BB2114" s="346"/>
      <c r="BC2114" s="346"/>
      <c r="BD2114" s="349" t="s">
        <v>378</v>
      </c>
      <c r="BE2114" s="348">
        <v>2017</v>
      </c>
      <c r="BF2114" s="331" t="s">
        <v>492</v>
      </c>
      <c r="BG2114" s="336"/>
      <c r="BH2114" s="336"/>
      <c r="BI2114" s="336"/>
    </row>
    <row r="2115" spans="1:61" s="735" customFormat="1" ht="64" x14ac:dyDescent="0.2">
      <c r="A2115" s="344"/>
      <c r="B2115" s="382" t="s">
        <v>493</v>
      </c>
      <c r="C2115" s="365" t="s">
        <v>1156</v>
      </c>
      <c r="D2115" s="346">
        <v>0.24</v>
      </c>
      <c r="E2115" s="346"/>
      <c r="F2115" s="346"/>
      <c r="G2115" s="346"/>
      <c r="H2115" s="346"/>
      <c r="I2115" s="346"/>
      <c r="J2115" s="346"/>
      <c r="K2115" s="346"/>
      <c r="L2115" s="346"/>
      <c r="M2115" s="346"/>
      <c r="N2115" s="346"/>
      <c r="O2115" s="346"/>
      <c r="P2115" s="346"/>
      <c r="Q2115" s="346"/>
      <c r="R2115" s="346"/>
      <c r="S2115" s="346"/>
      <c r="T2115" s="346"/>
      <c r="U2115" s="346"/>
      <c r="V2115" s="346"/>
      <c r="W2115" s="346"/>
      <c r="X2115" s="346"/>
      <c r="Y2115" s="346"/>
      <c r="Z2115" s="346"/>
      <c r="AA2115" s="346"/>
      <c r="AB2115" s="346"/>
      <c r="AC2115" s="346"/>
      <c r="AD2115" s="346"/>
      <c r="AE2115" s="346"/>
      <c r="AF2115" s="346">
        <v>0.24</v>
      </c>
      <c r="AG2115" s="346"/>
      <c r="AI2115" s="346"/>
      <c r="AJ2115" s="346"/>
      <c r="AK2115" s="346"/>
      <c r="AL2115" s="346"/>
      <c r="AM2115" s="346"/>
      <c r="AN2115" s="346"/>
      <c r="AO2115" s="346"/>
      <c r="AP2115" s="346"/>
      <c r="AQ2115" s="346"/>
      <c r="AR2115" s="346"/>
      <c r="AS2115" s="346"/>
      <c r="AT2115" s="346"/>
      <c r="AU2115" s="346"/>
      <c r="AV2115" s="346"/>
      <c r="AW2115" s="346"/>
      <c r="AX2115" s="346"/>
      <c r="AY2115" s="346"/>
      <c r="AZ2115" s="346"/>
      <c r="BA2115" s="346"/>
      <c r="BB2115" s="346"/>
      <c r="BC2115" s="346"/>
      <c r="BD2115" s="349" t="s">
        <v>366</v>
      </c>
      <c r="BE2115" s="348">
        <v>2017</v>
      </c>
      <c r="BF2115" s="331" t="s">
        <v>494</v>
      </c>
      <c r="BG2115" s="736"/>
      <c r="BH2115" s="736"/>
      <c r="BI2115" s="736"/>
    </row>
    <row r="2116" spans="1:61" s="379" customFormat="1" ht="224" x14ac:dyDescent="0.2">
      <c r="A2116" s="344"/>
      <c r="B2116" s="382" t="s">
        <v>495</v>
      </c>
      <c r="C2116" s="365" t="s">
        <v>1156</v>
      </c>
      <c r="D2116" s="346">
        <v>0.39</v>
      </c>
      <c r="E2116" s="346">
        <v>0.39</v>
      </c>
      <c r="F2116" s="346"/>
      <c r="G2116" s="346"/>
      <c r="H2116" s="346"/>
      <c r="I2116" s="346"/>
      <c r="J2116" s="346"/>
      <c r="K2116" s="346"/>
      <c r="L2116" s="346"/>
      <c r="M2116" s="346"/>
      <c r="N2116" s="346"/>
      <c r="O2116" s="346"/>
      <c r="P2116" s="346"/>
      <c r="Q2116" s="346"/>
      <c r="R2116" s="346"/>
      <c r="S2116" s="346"/>
      <c r="T2116" s="346"/>
      <c r="U2116" s="346"/>
      <c r="V2116" s="346"/>
      <c r="W2116" s="346"/>
      <c r="X2116" s="346"/>
      <c r="Y2116" s="346"/>
      <c r="Z2116" s="346"/>
      <c r="AA2116" s="346"/>
      <c r="AB2116" s="346"/>
      <c r="AC2116" s="346"/>
      <c r="AD2116" s="346"/>
      <c r="AE2116" s="346"/>
      <c r="AF2116" s="346"/>
      <c r="AG2116" s="346"/>
      <c r="AI2116" s="346"/>
      <c r="AJ2116" s="346"/>
      <c r="AK2116" s="346"/>
      <c r="AL2116" s="346"/>
      <c r="AM2116" s="346"/>
      <c r="AN2116" s="346"/>
      <c r="AO2116" s="346"/>
      <c r="AP2116" s="346"/>
      <c r="AQ2116" s="346"/>
      <c r="AR2116" s="346"/>
      <c r="AS2116" s="346"/>
      <c r="AT2116" s="346"/>
      <c r="AU2116" s="346"/>
      <c r="AV2116" s="346"/>
      <c r="AW2116" s="346"/>
      <c r="AX2116" s="346"/>
      <c r="AY2116" s="346"/>
      <c r="AZ2116" s="346"/>
      <c r="BA2116" s="346"/>
      <c r="BB2116" s="346"/>
      <c r="BC2116" s="346"/>
      <c r="BD2116" s="349" t="s">
        <v>366</v>
      </c>
      <c r="BE2116" s="348">
        <v>2017</v>
      </c>
      <c r="BF2116" s="331" t="s">
        <v>496</v>
      </c>
      <c r="BG2116" s="336"/>
      <c r="BH2116" s="336"/>
      <c r="BI2116" s="336"/>
    </row>
    <row r="2117" spans="1:61" s="379" customFormat="1" ht="64" x14ac:dyDescent="0.2">
      <c r="A2117" s="344"/>
      <c r="B2117" s="382" t="s">
        <v>497</v>
      </c>
      <c r="C2117" s="365" t="s">
        <v>1156</v>
      </c>
      <c r="D2117" s="346">
        <v>0.38</v>
      </c>
      <c r="E2117" s="346"/>
      <c r="F2117" s="346"/>
      <c r="G2117" s="346"/>
      <c r="H2117" s="346"/>
      <c r="I2117" s="346"/>
      <c r="J2117" s="346"/>
      <c r="K2117" s="346"/>
      <c r="L2117" s="346"/>
      <c r="M2117" s="346"/>
      <c r="N2117" s="346"/>
      <c r="O2117" s="346"/>
      <c r="P2117" s="346"/>
      <c r="Q2117" s="346"/>
      <c r="R2117" s="346"/>
      <c r="S2117" s="346"/>
      <c r="T2117" s="346"/>
      <c r="U2117" s="346"/>
      <c r="V2117" s="346"/>
      <c r="W2117" s="346"/>
      <c r="X2117" s="346"/>
      <c r="Y2117" s="346"/>
      <c r="Z2117" s="346"/>
      <c r="AA2117" s="346"/>
      <c r="AB2117" s="346"/>
      <c r="AC2117" s="346"/>
      <c r="AD2117" s="346"/>
      <c r="AE2117" s="346"/>
      <c r="AF2117" s="346">
        <v>0.38</v>
      </c>
      <c r="AG2117" s="346"/>
      <c r="AI2117" s="346"/>
      <c r="AJ2117" s="346"/>
      <c r="AK2117" s="346"/>
      <c r="AL2117" s="346"/>
      <c r="AM2117" s="346"/>
      <c r="AN2117" s="346"/>
      <c r="AO2117" s="346"/>
      <c r="AP2117" s="346"/>
      <c r="AQ2117" s="346"/>
      <c r="AR2117" s="346"/>
      <c r="AS2117" s="346"/>
      <c r="AT2117" s="346"/>
      <c r="AU2117" s="346"/>
      <c r="AV2117" s="346"/>
      <c r="AW2117" s="346"/>
      <c r="AX2117" s="346"/>
      <c r="AY2117" s="346"/>
      <c r="AZ2117" s="346"/>
      <c r="BA2117" s="346"/>
      <c r="BB2117" s="346"/>
      <c r="BC2117" s="346"/>
      <c r="BD2117" s="349" t="s">
        <v>366</v>
      </c>
      <c r="BE2117" s="348">
        <v>2017</v>
      </c>
      <c r="BF2117" s="331" t="s">
        <v>498</v>
      </c>
      <c r="BG2117" s="336"/>
      <c r="BH2117" s="336"/>
      <c r="BI2117" s="336"/>
    </row>
    <row r="2118" spans="1:61" s="366" customFormat="1" ht="64" x14ac:dyDescent="0.2">
      <c r="A2118" s="344"/>
      <c r="B2118" s="382" t="s">
        <v>499</v>
      </c>
      <c r="C2118" s="365" t="s">
        <v>1156</v>
      </c>
      <c r="D2118" s="346">
        <v>0.25</v>
      </c>
      <c r="E2118" s="346"/>
      <c r="F2118" s="346"/>
      <c r="G2118" s="346">
        <v>0.25</v>
      </c>
      <c r="H2118" s="346"/>
      <c r="I2118" s="346"/>
      <c r="J2118" s="346"/>
      <c r="K2118" s="346"/>
      <c r="L2118" s="346"/>
      <c r="M2118" s="346"/>
      <c r="N2118" s="346"/>
      <c r="O2118" s="346"/>
      <c r="P2118" s="346"/>
      <c r="Q2118" s="346"/>
      <c r="R2118" s="346"/>
      <c r="S2118" s="346"/>
      <c r="T2118" s="346"/>
      <c r="U2118" s="346"/>
      <c r="V2118" s="346"/>
      <c r="W2118" s="346"/>
      <c r="X2118" s="346"/>
      <c r="Y2118" s="346"/>
      <c r="Z2118" s="346"/>
      <c r="AA2118" s="346"/>
      <c r="AB2118" s="346"/>
      <c r="AC2118" s="346"/>
      <c r="AD2118" s="346"/>
      <c r="AE2118" s="346"/>
      <c r="AF2118" s="346"/>
      <c r="AG2118" s="346"/>
      <c r="AI2118" s="346"/>
      <c r="AJ2118" s="346"/>
      <c r="AK2118" s="346"/>
      <c r="AL2118" s="346"/>
      <c r="AM2118" s="346"/>
      <c r="AN2118" s="346"/>
      <c r="AO2118" s="346"/>
      <c r="AP2118" s="346"/>
      <c r="AQ2118" s="346"/>
      <c r="AR2118" s="346"/>
      <c r="AS2118" s="346"/>
      <c r="AT2118" s="346"/>
      <c r="AU2118" s="346"/>
      <c r="AV2118" s="346"/>
      <c r="AW2118" s="346"/>
      <c r="AX2118" s="346"/>
      <c r="AY2118" s="346"/>
      <c r="AZ2118" s="346"/>
      <c r="BA2118" s="346"/>
      <c r="BB2118" s="346"/>
      <c r="BC2118" s="346"/>
      <c r="BD2118" s="349" t="s">
        <v>408</v>
      </c>
      <c r="BE2118" s="348">
        <v>2017</v>
      </c>
      <c r="BF2118" s="327" t="s">
        <v>500</v>
      </c>
    </row>
    <row r="2119" spans="1:61" s="366" customFormat="1" x14ac:dyDescent="0.2">
      <c r="A2119" s="344"/>
      <c r="B2119" s="382" t="s">
        <v>501</v>
      </c>
      <c r="C2119" s="365" t="s">
        <v>1156</v>
      </c>
      <c r="D2119" s="346">
        <v>1</v>
      </c>
      <c r="E2119" s="346">
        <v>1</v>
      </c>
      <c r="F2119" s="346"/>
      <c r="G2119" s="346"/>
      <c r="H2119" s="346"/>
      <c r="I2119" s="346"/>
      <c r="J2119" s="346"/>
      <c r="K2119" s="346"/>
      <c r="L2119" s="346"/>
      <c r="M2119" s="346"/>
      <c r="N2119" s="346"/>
      <c r="O2119" s="346"/>
      <c r="P2119" s="346"/>
      <c r="Q2119" s="346"/>
      <c r="R2119" s="346"/>
      <c r="S2119" s="346"/>
      <c r="T2119" s="346"/>
      <c r="U2119" s="346"/>
      <c r="V2119" s="346"/>
      <c r="W2119" s="346"/>
      <c r="X2119" s="346"/>
      <c r="Y2119" s="346"/>
      <c r="Z2119" s="346"/>
      <c r="AA2119" s="346"/>
      <c r="AB2119" s="346"/>
      <c r="AC2119" s="346"/>
      <c r="AD2119" s="346"/>
      <c r="AE2119" s="346"/>
      <c r="AF2119" s="346"/>
      <c r="AG2119" s="346"/>
      <c r="AI2119" s="346"/>
      <c r="AJ2119" s="346"/>
      <c r="AK2119" s="346"/>
      <c r="AL2119" s="346"/>
      <c r="AM2119" s="346"/>
      <c r="AN2119" s="346"/>
      <c r="AO2119" s="346"/>
      <c r="AP2119" s="346"/>
      <c r="AQ2119" s="346"/>
      <c r="AR2119" s="346"/>
      <c r="AS2119" s="346"/>
      <c r="AT2119" s="346"/>
      <c r="AU2119" s="346"/>
      <c r="AV2119" s="346"/>
      <c r="AW2119" s="346"/>
      <c r="AX2119" s="346"/>
      <c r="AY2119" s="346"/>
      <c r="AZ2119" s="346"/>
      <c r="BA2119" s="346"/>
      <c r="BB2119" s="346"/>
      <c r="BC2119" s="346"/>
      <c r="BD2119" s="349" t="s">
        <v>329</v>
      </c>
      <c r="BE2119" s="348"/>
      <c r="BF2119" s="331"/>
    </row>
    <row r="2120" spans="1:61" s="366" customFormat="1" x14ac:dyDescent="0.2">
      <c r="A2120" s="344"/>
      <c r="B2120" s="382" t="s">
        <v>502</v>
      </c>
      <c r="C2120" s="365" t="s">
        <v>1156</v>
      </c>
      <c r="D2120" s="346">
        <v>0.33</v>
      </c>
      <c r="E2120" s="346"/>
      <c r="F2120" s="346"/>
      <c r="G2120" s="346"/>
      <c r="H2120" s="346"/>
      <c r="I2120" s="346"/>
      <c r="J2120" s="346"/>
      <c r="K2120" s="346"/>
      <c r="L2120" s="346"/>
      <c r="M2120" s="346"/>
      <c r="N2120" s="346"/>
      <c r="O2120" s="346"/>
      <c r="P2120" s="346"/>
      <c r="Q2120" s="346"/>
      <c r="R2120" s="346"/>
      <c r="S2120" s="346"/>
      <c r="T2120" s="346"/>
      <c r="U2120" s="346"/>
      <c r="V2120" s="346"/>
      <c r="W2120" s="346"/>
      <c r="X2120" s="346"/>
      <c r="Y2120" s="346"/>
      <c r="Z2120" s="346"/>
      <c r="AA2120" s="346"/>
      <c r="AB2120" s="346"/>
      <c r="AC2120" s="346"/>
      <c r="AD2120" s="346"/>
      <c r="AE2120" s="346">
        <v>0.33</v>
      </c>
      <c r="AF2120" s="346"/>
      <c r="AG2120" s="346"/>
      <c r="AI2120" s="346"/>
      <c r="AJ2120" s="346"/>
      <c r="AK2120" s="346"/>
      <c r="AL2120" s="346"/>
      <c r="AM2120" s="346"/>
      <c r="AN2120" s="346"/>
      <c r="AO2120" s="346"/>
      <c r="AP2120" s="346"/>
      <c r="AQ2120" s="346"/>
      <c r="AR2120" s="346"/>
      <c r="AS2120" s="346"/>
      <c r="AT2120" s="346"/>
      <c r="AU2120" s="346"/>
      <c r="AV2120" s="346"/>
      <c r="AW2120" s="346"/>
      <c r="AX2120" s="346"/>
      <c r="AY2120" s="346"/>
      <c r="AZ2120" s="346"/>
      <c r="BA2120" s="346"/>
      <c r="BB2120" s="346"/>
      <c r="BC2120" s="346"/>
      <c r="BD2120" s="349" t="s">
        <v>378</v>
      </c>
      <c r="BE2120" s="348"/>
      <c r="BF2120" s="331"/>
    </row>
    <row r="2121" spans="1:61" s="366" customFormat="1" ht="32" x14ac:dyDescent="0.2">
      <c r="A2121" s="344"/>
      <c r="B2121" s="382" t="s">
        <v>503</v>
      </c>
      <c r="C2121" s="365" t="s">
        <v>1156</v>
      </c>
      <c r="D2121" s="346">
        <v>6</v>
      </c>
      <c r="E2121" s="346">
        <v>3</v>
      </c>
      <c r="F2121" s="346"/>
      <c r="G2121" s="346"/>
      <c r="H2121" s="346"/>
      <c r="I2121" s="346"/>
      <c r="J2121" s="346"/>
      <c r="K2121" s="346"/>
      <c r="L2121" s="346">
        <v>3</v>
      </c>
      <c r="M2121" s="346"/>
      <c r="N2121" s="346"/>
      <c r="O2121" s="346"/>
      <c r="P2121" s="346"/>
      <c r="Q2121" s="346"/>
      <c r="R2121" s="346"/>
      <c r="S2121" s="346"/>
      <c r="T2121" s="346"/>
      <c r="U2121" s="346"/>
      <c r="V2121" s="346"/>
      <c r="W2121" s="346"/>
      <c r="X2121" s="346"/>
      <c r="Y2121" s="346"/>
      <c r="Z2121" s="346"/>
      <c r="AA2121" s="346"/>
      <c r="AB2121" s="346"/>
      <c r="AC2121" s="346"/>
      <c r="AD2121" s="346"/>
      <c r="AE2121" s="346"/>
      <c r="AF2121" s="346"/>
      <c r="AG2121" s="346"/>
      <c r="AI2121" s="346"/>
      <c r="AJ2121" s="346"/>
      <c r="AK2121" s="346"/>
      <c r="AL2121" s="346"/>
      <c r="AM2121" s="346"/>
      <c r="AN2121" s="346"/>
      <c r="AO2121" s="346"/>
      <c r="AP2121" s="346"/>
      <c r="AQ2121" s="346"/>
      <c r="AR2121" s="346"/>
      <c r="AS2121" s="346"/>
      <c r="AT2121" s="346"/>
      <c r="AU2121" s="346"/>
      <c r="AV2121" s="346"/>
      <c r="AW2121" s="346"/>
      <c r="AX2121" s="346"/>
      <c r="AY2121" s="346"/>
      <c r="AZ2121" s="346"/>
      <c r="BA2121" s="346"/>
      <c r="BB2121" s="346"/>
      <c r="BC2121" s="346"/>
      <c r="BD2121" s="349" t="s">
        <v>357</v>
      </c>
      <c r="BE2121" s="348"/>
      <c r="BF2121" s="376"/>
    </row>
    <row r="2122" spans="1:61" s="379" customFormat="1" x14ac:dyDescent="0.2">
      <c r="A2122" s="368" t="s">
        <v>504</v>
      </c>
      <c r="B2122" s="381" t="s">
        <v>505</v>
      </c>
      <c r="C2122" s="370"/>
      <c r="D2122" s="371">
        <v>320.39</v>
      </c>
      <c r="E2122" s="371">
        <v>0.48</v>
      </c>
      <c r="F2122" s="371">
        <v>0</v>
      </c>
      <c r="G2122" s="371">
        <v>0</v>
      </c>
      <c r="H2122" s="371">
        <v>2.06</v>
      </c>
      <c r="I2122" s="371">
        <v>0</v>
      </c>
      <c r="J2122" s="371">
        <v>0</v>
      </c>
      <c r="K2122" s="371">
        <v>0</v>
      </c>
      <c r="L2122" s="371">
        <v>274.01</v>
      </c>
      <c r="M2122" s="371">
        <v>0</v>
      </c>
      <c r="N2122" s="371">
        <v>0</v>
      </c>
      <c r="O2122" s="371">
        <v>0</v>
      </c>
      <c r="P2122" s="371">
        <v>0</v>
      </c>
      <c r="Q2122" s="371">
        <v>0</v>
      </c>
      <c r="R2122" s="371">
        <v>0</v>
      </c>
      <c r="S2122" s="371">
        <v>0</v>
      </c>
      <c r="T2122" s="371">
        <v>0</v>
      </c>
      <c r="U2122" s="371">
        <v>0</v>
      </c>
      <c r="V2122" s="371">
        <v>0</v>
      </c>
      <c r="W2122" s="371">
        <v>0</v>
      </c>
      <c r="X2122" s="371"/>
      <c r="Y2122" s="371">
        <v>0</v>
      </c>
      <c r="Z2122" s="371">
        <v>0</v>
      </c>
      <c r="AA2122" s="371">
        <v>0</v>
      </c>
      <c r="AB2122" s="371">
        <v>0</v>
      </c>
      <c r="AC2122" s="371">
        <v>0</v>
      </c>
      <c r="AD2122" s="371">
        <v>0</v>
      </c>
      <c r="AE2122" s="371">
        <v>0</v>
      </c>
      <c r="AF2122" s="371">
        <v>0</v>
      </c>
      <c r="AG2122" s="371">
        <v>0</v>
      </c>
      <c r="AI2122" s="371">
        <v>0</v>
      </c>
      <c r="AJ2122" s="371">
        <v>0</v>
      </c>
      <c r="AK2122" s="371">
        <v>0</v>
      </c>
      <c r="AL2122" s="371">
        <v>0</v>
      </c>
      <c r="AM2122" s="371">
        <v>0</v>
      </c>
      <c r="AN2122" s="371">
        <v>0</v>
      </c>
      <c r="AO2122" s="371">
        <v>0</v>
      </c>
      <c r="AP2122" s="371">
        <v>0</v>
      </c>
      <c r="AQ2122" s="371">
        <v>0</v>
      </c>
      <c r="AR2122" s="371">
        <v>0</v>
      </c>
      <c r="AS2122" s="371">
        <v>0</v>
      </c>
      <c r="AT2122" s="371">
        <v>0</v>
      </c>
      <c r="AU2122" s="371">
        <v>0</v>
      </c>
      <c r="AV2122" s="371">
        <v>0</v>
      </c>
      <c r="AW2122" s="371">
        <v>0</v>
      </c>
      <c r="AX2122" s="371">
        <v>0</v>
      </c>
      <c r="AY2122" s="371">
        <v>10</v>
      </c>
      <c r="AZ2122" s="371">
        <v>0</v>
      </c>
      <c r="BA2122" s="371">
        <v>15.45</v>
      </c>
      <c r="BB2122" s="371">
        <v>18.39</v>
      </c>
      <c r="BC2122" s="371" t="e">
        <v>#REF!</v>
      </c>
      <c r="BD2122" s="372"/>
      <c r="BE2122" s="373"/>
      <c r="BF2122" s="387"/>
      <c r="BG2122" s="336"/>
      <c r="BH2122" s="336"/>
      <c r="BI2122" s="336"/>
    </row>
    <row r="2123" spans="1:61" s="379" customFormat="1" x14ac:dyDescent="0.2">
      <c r="A2123" s="344"/>
      <c r="B2123" s="382" t="s">
        <v>506</v>
      </c>
      <c r="C2123" s="365"/>
      <c r="D2123" s="346">
        <v>318.39999999999998</v>
      </c>
      <c r="E2123" s="346"/>
      <c r="F2123" s="346"/>
      <c r="G2123" s="346"/>
      <c r="H2123" s="346">
        <v>1</v>
      </c>
      <c r="I2123" s="346"/>
      <c r="J2123" s="346"/>
      <c r="K2123" s="346"/>
      <c r="L2123" s="346">
        <v>274.01</v>
      </c>
      <c r="M2123" s="346"/>
      <c r="N2123" s="346"/>
      <c r="O2123" s="346"/>
      <c r="P2123" s="346"/>
      <c r="Q2123" s="346"/>
      <c r="R2123" s="346"/>
      <c r="S2123" s="346"/>
      <c r="T2123" s="346"/>
      <c r="U2123" s="346"/>
      <c r="V2123" s="346"/>
      <c r="W2123" s="346"/>
      <c r="X2123" s="346"/>
      <c r="Y2123" s="346"/>
      <c r="Z2123" s="346"/>
      <c r="AA2123" s="346"/>
      <c r="AB2123" s="346"/>
      <c r="AC2123" s="346"/>
      <c r="AD2123" s="346"/>
      <c r="AE2123" s="346"/>
      <c r="AF2123" s="346"/>
      <c r="AG2123" s="346"/>
      <c r="AI2123" s="346"/>
      <c r="AJ2123" s="346"/>
      <c r="AK2123" s="346"/>
      <c r="AL2123" s="346"/>
      <c r="AM2123" s="346"/>
      <c r="AN2123" s="346"/>
      <c r="AO2123" s="346"/>
      <c r="AP2123" s="346"/>
      <c r="AQ2123" s="346"/>
      <c r="AR2123" s="346"/>
      <c r="AS2123" s="346"/>
      <c r="AT2123" s="346"/>
      <c r="AU2123" s="346"/>
      <c r="AV2123" s="346"/>
      <c r="AW2123" s="346"/>
      <c r="AX2123" s="346"/>
      <c r="AY2123" s="346">
        <v>10</v>
      </c>
      <c r="AZ2123" s="346"/>
      <c r="BA2123" s="346">
        <v>15</v>
      </c>
      <c r="BB2123" s="346">
        <v>18.39</v>
      </c>
      <c r="BC2123" s="346"/>
      <c r="BD2123" s="331" t="s">
        <v>370</v>
      </c>
      <c r="BE2123" s="348"/>
      <c r="BF2123" s="336"/>
      <c r="BG2123" s="336"/>
      <c r="BH2123" s="336"/>
      <c r="BI2123" s="336"/>
    </row>
    <row r="2124" spans="1:61" s="379" customFormat="1" ht="64" x14ac:dyDescent="0.2">
      <c r="A2124" s="344"/>
      <c r="B2124" s="382" t="s">
        <v>507</v>
      </c>
      <c r="C2124" s="365" t="s">
        <v>1158</v>
      </c>
      <c r="D2124" s="346">
        <v>0.46</v>
      </c>
      <c r="E2124" s="346"/>
      <c r="F2124" s="346"/>
      <c r="G2124" s="346"/>
      <c r="H2124" s="346">
        <v>0.46</v>
      </c>
      <c r="I2124" s="346"/>
      <c r="J2124" s="346"/>
      <c r="K2124" s="346"/>
      <c r="L2124" s="346"/>
      <c r="M2124" s="346"/>
      <c r="N2124" s="346"/>
      <c r="O2124" s="346"/>
      <c r="P2124" s="346"/>
      <c r="Q2124" s="346"/>
      <c r="R2124" s="346"/>
      <c r="S2124" s="346"/>
      <c r="T2124" s="346"/>
      <c r="U2124" s="346"/>
      <c r="V2124" s="346"/>
      <c r="W2124" s="346"/>
      <c r="X2124" s="346"/>
      <c r="Y2124" s="346"/>
      <c r="Z2124" s="346"/>
      <c r="AA2124" s="346"/>
      <c r="AB2124" s="346"/>
      <c r="AC2124" s="346"/>
      <c r="AD2124" s="346"/>
      <c r="AE2124" s="346"/>
      <c r="AF2124" s="346"/>
      <c r="AG2124" s="346"/>
      <c r="AI2124" s="346"/>
      <c r="AJ2124" s="346"/>
      <c r="AK2124" s="346"/>
      <c r="AL2124" s="346"/>
      <c r="AM2124" s="346"/>
      <c r="AN2124" s="346"/>
      <c r="AO2124" s="346"/>
      <c r="AP2124" s="346"/>
      <c r="AQ2124" s="346"/>
      <c r="AR2124" s="346"/>
      <c r="AS2124" s="346"/>
      <c r="AT2124" s="346"/>
      <c r="AU2124" s="346"/>
      <c r="AV2124" s="346"/>
      <c r="AW2124" s="346"/>
      <c r="AX2124" s="346"/>
      <c r="AY2124" s="346"/>
      <c r="AZ2124" s="346"/>
      <c r="BA2124" s="346"/>
      <c r="BB2124" s="346"/>
      <c r="BC2124" s="346"/>
      <c r="BD2124" s="349" t="s">
        <v>356</v>
      </c>
      <c r="BE2124" s="348"/>
      <c r="BF2124" s="376" t="s">
        <v>508</v>
      </c>
      <c r="BG2124" s="336"/>
      <c r="BH2124" s="336"/>
      <c r="BI2124" s="336"/>
    </row>
    <row r="2125" spans="1:61" s="379" customFormat="1" ht="64" x14ac:dyDescent="0.2">
      <c r="A2125" s="344"/>
      <c r="B2125" s="382" t="s">
        <v>509</v>
      </c>
      <c r="C2125" s="365" t="s">
        <v>1158</v>
      </c>
      <c r="D2125" s="346">
        <v>0.58000000000000007</v>
      </c>
      <c r="E2125" s="346">
        <v>0.13</v>
      </c>
      <c r="F2125" s="346"/>
      <c r="G2125" s="346"/>
      <c r="H2125" s="346"/>
      <c r="I2125" s="346"/>
      <c r="J2125" s="346"/>
      <c r="K2125" s="346"/>
      <c r="L2125" s="346"/>
      <c r="M2125" s="346"/>
      <c r="N2125" s="346"/>
      <c r="O2125" s="346"/>
      <c r="P2125" s="346"/>
      <c r="Q2125" s="346"/>
      <c r="R2125" s="346"/>
      <c r="S2125" s="346"/>
      <c r="T2125" s="346"/>
      <c r="U2125" s="346"/>
      <c r="V2125" s="346"/>
      <c r="W2125" s="346"/>
      <c r="X2125" s="346"/>
      <c r="Y2125" s="346"/>
      <c r="Z2125" s="346"/>
      <c r="AA2125" s="346"/>
      <c r="AB2125" s="346"/>
      <c r="AC2125" s="346"/>
      <c r="AD2125" s="346"/>
      <c r="AE2125" s="346"/>
      <c r="AF2125" s="346"/>
      <c r="AG2125" s="346"/>
      <c r="AI2125" s="346"/>
      <c r="AJ2125" s="346"/>
      <c r="AK2125" s="346"/>
      <c r="AL2125" s="346"/>
      <c r="AM2125" s="346"/>
      <c r="AN2125" s="346"/>
      <c r="AO2125" s="346"/>
      <c r="AP2125" s="346"/>
      <c r="AQ2125" s="346"/>
      <c r="AR2125" s="346"/>
      <c r="AS2125" s="346"/>
      <c r="AT2125" s="346"/>
      <c r="AU2125" s="346"/>
      <c r="AV2125" s="346"/>
      <c r="AW2125" s="346"/>
      <c r="AX2125" s="346"/>
      <c r="AY2125" s="346"/>
      <c r="AZ2125" s="346"/>
      <c r="BA2125" s="346">
        <v>0.45</v>
      </c>
      <c r="BB2125" s="346"/>
      <c r="BC2125" s="346"/>
      <c r="BD2125" s="349" t="s">
        <v>408</v>
      </c>
      <c r="BE2125" s="348">
        <v>2017</v>
      </c>
      <c r="BF2125" s="331" t="s">
        <v>510</v>
      </c>
      <c r="BG2125" s="336"/>
      <c r="BH2125" s="336"/>
      <c r="BI2125" s="336"/>
    </row>
    <row r="2126" spans="1:61" s="379" customFormat="1" ht="128" x14ac:dyDescent="0.2">
      <c r="A2126" s="344"/>
      <c r="B2126" s="382" t="s">
        <v>511</v>
      </c>
      <c r="C2126" s="365" t="s">
        <v>1158</v>
      </c>
      <c r="D2126" s="346">
        <v>0.35</v>
      </c>
      <c r="E2126" s="346">
        <v>0.35</v>
      </c>
      <c r="F2126" s="346"/>
      <c r="G2126" s="346"/>
      <c r="H2126" s="346"/>
      <c r="I2126" s="346"/>
      <c r="J2126" s="346"/>
      <c r="K2126" s="346"/>
      <c r="L2126" s="346"/>
      <c r="M2126" s="346"/>
      <c r="N2126" s="346"/>
      <c r="O2126" s="346"/>
      <c r="P2126" s="346"/>
      <c r="Q2126" s="346"/>
      <c r="R2126" s="346"/>
      <c r="S2126" s="346"/>
      <c r="T2126" s="346"/>
      <c r="U2126" s="346"/>
      <c r="V2126" s="346"/>
      <c r="W2126" s="346"/>
      <c r="X2126" s="346"/>
      <c r="Y2126" s="346"/>
      <c r="Z2126" s="346"/>
      <c r="AA2126" s="346"/>
      <c r="AB2126" s="346"/>
      <c r="AC2126" s="346"/>
      <c r="AD2126" s="346"/>
      <c r="AE2126" s="346"/>
      <c r="AF2126" s="346"/>
      <c r="AG2126" s="346"/>
      <c r="AI2126" s="346"/>
      <c r="AJ2126" s="346"/>
      <c r="AK2126" s="346"/>
      <c r="AL2126" s="346"/>
      <c r="AM2126" s="346"/>
      <c r="AN2126" s="346"/>
      <c r="AO2126" s="346"/>
      <c r="AP2126" s="346"/>
      <c r="AQ2126" s="346"/>
      <c r="AR2126" s="346"/>
      <c r="AS2126" s="346"/>
      <c r="AT2126" s="346"/>
      <c r="AU2126" s="346"/>
      <c r="AV2126" s="346"/>
      <c r="AW2126" s="346"/>
      <c r="AX2126" s="346"/>
      <c r="AY2126" s="346"/>
      <c r="AZ2126" s="346"/>
      <c r="BA2126" s="346"/>
      <c r="BB2126" s="346"/>
      <c r="BC2126" s="346"/>
      <c r="BD2126" s="349" t="s">
        <v>408</v>
      </c>
      <c r="BE2126" s="348">
        <v>2017</v>
      </c>
      <c r="BF2126" s="327" t="s">
        <v>512</v>
      </c>
      <c r="BG2126" s="336"/>
      <c r="BH2126" s="336"/>
      <c r="BI2126" s="336"/>
    </row>
    <row r="2127" spans="1:61" s="366" customFormat="1" x14ac:dyDescent="0.2">
      <c r="A2127" s="344"/>
      <c r="B2127" s="382" t="s">
        <v>513</v>
      </c>
      <c r="C2127" s="365" t="s">
        <v>1158</v>
      </c>
      <c r="D2127" s="346">
        <v>0.6</v>
      </c>
      <c r="E2127" s="346"/>
      <c r="F2127" s="346"/>
      <c r="G2127" s="346"/>
      <c r="H2127" s="346">
        <v>0.6</v>
      </c>
      <c r="I2127" s="346"/>
      <c r="J2127" s="346"/>
      <c r="K2127" s="346"/>
      <c r="L2127" s="346"/>
      <c r="M2127" s="346"/>
      <c r="N2127" s="346"/>
      <c r="O2127" s="346"/>
      <c r="P2127" s="346"/>
      <c r="Q2127" s="346"/>
      <c r="R2127" s="346"/>
      <c r="S2127" s="346"/>
      <c r="T2127" s="346"/>
      <c r="U2127" s="346"/>
      <c r="V2127" s="346"/>
      <c r="W2127" s="346"/>
      <c r="X2127" s="346"/>
      <c r="Y2127" s="346"/>
      <c r="Z2127" s="346"/>
      <c r="AA2127" s="346"/>
      <c r="AB2127" s="346"/>
      <c r="AC2127" s="346"/>
      <c r="AD2127" s="346"/>
      <c r="AE2127" s="346"/>
      <c r="AF2127" s="346"/>
      <c r="AG2127" s="346"/>
      <c r="AI2127" s="346"/>
      <c r="AJ2127" s="346"/>
      <c r="AK2127" s="346"/>
      <c r="AL2127" s="346"/>
      <c r="AM2127" s="346"/>
      <c r="AN2127" s="346"/>
      <c r="AO2127" s="346"/>
      <c r="AP2127" s="346"/>
      <c r="AQ2127" s="346"/>
      <c r="AR2127" s="346"/>
      <c r="AS2127" s="346"/>
      <c r="AT2127" s="346"/>
      <c r="AU2127" s="346"/>
      <c r="AV2127" s="346"/>
      <c r="AW2127" s="346"/>
      <c r="AX2127" s="346"/>
      <c r="AY2127" s="346"/>
      <c r="AZ2127" s="346"/>
      <c r="BA2127" s="346"/>
      <c r="BB2127" s="346"/>
      <c r="BC2127" s="346"/>
      <c r="BD2127" s="349" t="s">
        <v>408</v>
      </c>
      <c r="BE2127" s="348">
        <v>2017</v>
      </c>
      <c r="BF2127" s="327"/>
    </row>
    <row r="2128" spans="1:61" s="379" customFormat="1" x14ac:dyDescent="0.2">
      <c r="A2128" s="368" t="s">
        <v>514</v>
      </c>
      <c r="B2128" s="381" t="s">
        <v>1376</v>
      </c>
      <c r="C2128" s="370"/>
      <c r="D2128" s="371">
        <v>4.9400000000000004</v>
      </c>
      <c r="E2128" s="371">
        <v>3.56</v>
      </c>
      <c r="F2128" s="371">
        <v>0</v>
      </c>
      <c r="G2128" s="371">
        <v>0</v>
      </c>
      <c r="H2128" s="371">
        <v>0.06</v>
      </c>
      <c r="I2128" s="371">
        <v>0.77</v>
      </c>
      <c r="J2128" s="371">
        <v>0</v>
      </c>
      <c r="K2128" s="371">
        <v>0</v>
      </c>
      <c r="L2128" s="371">
        <v>0.22</v>
      </c>
      <c r="M2128" s="371">
        <v>0</v>
      </c>
      <c r="N2128" s="371">
        <v>0</v>
      </c>
      <c r="O2128" s="371">
        <v>0</v>
      </c>
      <c r="P2128" s="371">
        <v>0</v>
      </c>
      <c r="Q2128" s="371">
        <v>0</v>
      </c>
      <c r="R2128" s="371">
        <v>0</v>
      </c>
      <c r="S2128" s="371">
        <v>0</v>
      </c>
      <c r="T2128" s="371">
        <v>0</v>
      </c>
      <c r="U2128" s="371">
        <v>0</v>
      </c>
      <c r="V2128" s="371">
        <v>0</v>
      </c>
      <c r="W2128" s="371">
        <v>0</v>
      </c>
      <c r="X2128" s="371"/>
      <c r="Y2128" s="371">
        <v>0</v>
      </c>
      <c r="Z2128" s="371">
        <v>0</v>
      </c>
      <c r="AA2128" s="371">
        <v>0</v>
      </c>
      <c r="AB2128" s="371">
        <v>0</v>
      </c>
      <c r="AC2128" s="371">
        <v>0</v>
      </c>
      <c r="AD2128" s="371">
        <v>0</v>
      </c>
      <c r="AE2128" s="371">
        <v>0</v>
      </c>
      <c r="AF2128" s="371">
        <v>0</v>
      </c>
      <c r="AG2128" s="371">
        <v>0</v>
      </c>
      <c r="AI2128" s="371">
        <v>0</v>
      </c>
      <c r="AJ2128" s="371">
        <v>0</v>
      </c>
      <c r="AK2128" s="371">
        <v>0</v>
      </c>
      <c r="AL2128" s="371">
        <v>0</v>
      </c>
      <c r="AM2128" s="371">
        <v>0</v>
      </c>
      <c r="AN2128" s="371">
        <v>0</v>
      </c>
      <c r="AO2128" s="371">
        <v>0</v>
      </c>
      <c r="AP2128" s="371">
        <v>0</v>
      </c>
      <c r="AQ2128" s="371">
        <v>0</v>
      </c>
      <c r="AR2128" s="371">
        <v>0</v>
      </c>
      <c r="AS2128" s="371">
        <v>0</v>
      </c>
      <c r="AT2128" s="371">
        <v>0</v>
      </c>
      <c r="AU2128" s="371">
        <v>0.33</v>
      </c>
      <c r="AV2128" s="371">
        <v>0</v>
      </c>
      <c r="AW2128" s="371">
        <v>0</v>
      </c>
      <c r="AX2128" s="371">
        <v>0</v>
      </c>
      <c r="AY2128" s="371">
        <v>0</v>
      </c>
      <c r="AZ2128" s="371">
        <v>0</v>
      </c>
      <c r="BA2128" s="371">
        <v>0</v>
      </c>
      <c r="BB2128" s="371">
        <v>0</v>
      </c>
      <c r="BC2128" s="371">
        <v>0</v>
      </c>
      <c r="BD2128" s="372"/>
      <c r="BE2128" s="373"/>
      <c r="BF2128" s="331"/>
      <c r="BG2128" s="336"/>
      <c r="BH2128" s="336"/>
      <c r="BI2128" s="336"/>
    </row>
    <row r="2129" spans="1:70" s="379" customFormat="1" ht="64" x14ac:dyDescent="0.2">
      <c r="A2129" s="344"/>
      <c r="B2129" s="382" t="s">
        <v>515</v>
      </c>
      <c r="C2129" s="365" t="s">
        <v>1159</v>
      </c>
      <c r="D2129" s="346">
        <v>0.77</v>
      </c>
      <c r="E2129" s="346"/>
      <c r="F2129" s="346"/>
      <c r="G2129" s="346"/>
      <c r="H2129" s="346"/>
      <c r="I2129" s="346">
        <v>0.77</v>
      </c>
      <c r="J2129" s="346"/>
      <c r="K2129" s="346"/>
      <c r="L2129" s="346"/>
      <c r="M2129" s="346"/>
      <c r="N2129" s="346"/>
      <c r="O2129" s="346"/>
      <c r="P2129" s="346"/>
      <c r="Q2129" s="346"/>
      <c r="R2129" s="346"/>
      <c r="S2129" s="346"/>
      <c r="T2129" s="346"/>
      <c r="U2129" s="346"/>
      <c r="V2129" s="346"/>
      <c r="W2129" s="346"/>
      <c r="X2129" s="346"/>
      <c r="Y2129" s="346"/>
      <c r="Z2129" s="346"/>
      <c r="AA2129" s="346"/>
      <c r="AB2129" s="346"/>
      <c r="AC2129" s="346"/>
      <c r="AD2129" s="346"/>
      <c r="AE2129" s="346"/>
      <c r="AF2129" s="346"/>
      <c r="AG2129" s="346"/>
      <c r="AI2129" s="346"/>
      <c r="AJ2129" s="346"/>
      <c r="AK2129" s="346"/>
      <c r="AL2129" s="346"/>
      <c r="AM2129" s="346"/>
      <c r="AN2129" s="346"/>
      <c r="AO2129" s="346"/>
      <c r="AP2129" s="346"/>
      <c r="AQ2129" s="346"/>
      <c r="AR2129" s="346"/>
      <c r="AS2129" s="346"/>
      <c r="AT2129" s="346"/>
      <c r="AU2129" s="346"/>
      <c r="AV2129" s="346"/>
      <c r="AW2129" s="346"/>
      <c r="AX2129" s="346"/>
      <c r="AY2129" s="346"/>
      <c r="AZ2129" s="346"/>
      <c r="BA2129" s="346"/>
      <c r="BB2129" s="346"/>
      <c r="BC2129" s="346"/>
      <c r="BD2129" s="349" t="s">
        <v>415</v>
      </c>
      <c r="BE2129" s="348">
        <v>2017</v>
      </c>
      <c r="BF2129" s="331" t="s">
        <v>516</v>
      </c>
      <c r="BG2129" s="336"/>
      <c r="BH2129" s="336"/>
      <c r="BI2129" s="336"/>
    </row>
    <row r="2130" spans="1:70" s="379" customFormat="1" x14ac:dyDescent="0.2">
      <c r="A2130" s="344"/>
      <c r="B2130" s="382" t="s">
        <v>517</v>
      </c>
      <c r="C2130" s="365" t="s">
        <v>1159</v>
      </c>
      <c r="D2130" s="346">
        <v>0.3</v>
      </c>
      <c r="E2130" s="346">
        <v>0.3</v>
      </c>
      <c r="F2130" s="346"/>
      <c r="G2130" s="346"/>
      <c r="H2130" s="346"/>
      <c r="I2130" s="346"/>
      <c r="J2130" s="346"/>
      <c r="K2130" s="346"/>
      <c r="L2130" s="346"/>
      <c r="M2130" s="346"/>
      <c r="N2130" s="346"/>
      <c r="O2130" s="346"/>
      <c r="P2130" s="346"/>
      <c r="Q2130" s="346"/>
      <c r="R2130" s="346"/>
      <c r="S2130" s="346"/>
      <c r="T2130" s="346"/>
      <c r="U2130" s="346"/>
      <c r="V2130" s="346"/>
      <c r="W2130" s="346"/>
      <c r="X2130" s="346"/>
      <c r="Y2130" s="346"/>
      <c r="Z2130" s="346"/>
      <c r="AA2130" s="346"/>
      <c r="AB2130" s="346"/>
      <c r="AC2130" s="346"/>
      <c r="AD2130" s="346"/>
      <c r="AE2130" s="346"/>
      <c r="AF2130" s="346"/>
      <c r="AG2130" s="346"/>
      <c r="AI2130" s="346"/>
      <c r="AJ2130" s="346"/>
      <c r="AK2130" s="346"/>
      <c r="AL2130" s="346"/>
      <c r="AM2130" s="346"/>
      <c r="AN2130" s="346"/>
      <c r="AO2130" s="346"/>
      <c r="AP2130" s="346"/>
      <c r="AQ2130" s="346"/>
      <c r="AR2130" s="346"/>
      <c r="AS2130" s="346"/>
      <c r="AT2130" s="346"/>
      <c r="AU2130" s="346"/>
      <c r="AV2130" s="346"/>
      <c r="AW2130" s="346"/>
      <c r="AX2130" s="346"/>
      <c r="AY2130" s="346"/>
      <c r="AZ2130" s="346"/>
      <c r="BA2130" s="346"/>
      <c r="BB2130" s="346"/>
      <c r="BC2130" s="346"/>
      <c r="BD2130" s="349" t="s">
        <v>313</v>
      </c>
      <c r="BE2130" s="348">
        <v>2017</v>
      </c>
      <c r="BF2130" s="331"/>
      <c r="BG2130" s="336"/>
      <c r="BH2130" s="336"/>
      <c r="BI2130" s="336"/>
    </row>
    <row r="2131" spans="1:70" s="379" customFormat="1" ht="64" x14ac:dyDescent="0.2">
      <c r="A2131" s="344"/>
      <c r="B2131" s="382" t="s">
        <v>518</v>
      </c>
      <c r="C2131" s="365" t="s">
        <v>1159</v>
      </c>
      <c r="D2131" s="346">
        <v>0.33</v>
      </c>
      <c r="E2131" s="346"/>
      <c r="F2131" s="346"/>
      <c r="G2131" s="346"/>
      <c r="H2131" s="346"/>
      <c r="I2131" s="346"/>
      <c r="J2131" s="346"/>
      <c r="K2131" s="346"/>
      <c r="L2131" s="346"/>
      <c r="M2131" s="346"/>
      <c r="N2131" s="346"/>
      <c r="O2131" s="346"/>
      <c r="P2131" s="346"/>
      <c r="Q2131" s="346"/>
      <c r="R2131" s="346"/>
      <c r="S2131" s="346"/>
      <c r="T2131" s="346"/>
      <c r="U2131" s="346"/>
      <c r="V2131" s="346"/>
      <c r="W2131" s="346"/>
      <c r="X2131" s="346"/>
      <c r="Y2131" s="346"/>
      <c r="Z2131" s="346"/>
      <c r="AA2131" s="346"/>
      <c r="AB2131" s="346"/>
      <c r="AC2131" s="346"/>
      <c r="AD2131" s="346"/>
      <c r="AE2131" s="346"/>
      <c r="AF2131" s="346"/>
      <c r="AG2131" s="346"/>
      <c r="AI2131" s="346"/>
      <c r="AJ2131" s="346"/>
      <c r="AK2131" s="346"/>
      <c r="AL2131" s="346"/>
      <c r="AM2131" s="346"/>
      <c r="AN2131" s="346"/>
      <c r="AO2131" s="346"/>
      <c r="AP2131" s="346"/>
      <c r="AQ2131" s="346"/>
      <c r="AR2131" s="346"/>
      <c r="AS2131" s="346"/>
      <c r="AT2131" s="346"/>
      <c r="AU2131" s="346">
        <v>0.33</v>
      </c>
      <c r="AV2131" s="346"/>
      <c r="AW2131" s="346"/>
      <c r="AX2131" s="346"/>
      <c r="AY2131" s="346"/>
      <c r="AZ2131" s="346"/>
      <c r="BA2131" s="346"/>
      <c r="BB2131" s="346"/>
      <c r="BC2131" s="346"/>
      <c r="BD2131" s="349" t="s">
        <v>356</v>
      </c>
      <c r="BE2131" s="348"/>
      <c r="BF2131" s="331" t="s">
        <v>519</v>
      </c>
      <c r="BG2131" s="336"/>
      <c r="BH2131" s="336"/>
      <c r="BI2131" s="336"/>
    </row>
    <row r="2132" spans="1:70" s="379" customFormat="1" ht="144" x14ac:dyDescent="0.2">
      <c r="A2132" s="344"/>
      <c r="B2132" s="382" t="s">
        <v>520</v>
      </c>
      <c r="C2132" s="365" t="s">
        <v>1159</v>
      </c>
      <c r="D2132" s="346">
        <v>2</v>
      </c>
      <c r="E2132" s="346">
        <v>2</v>
      </c>
      <c r="F2132" s="346"/>
      <c r="G2132" s="346"/>
      <c r="H2132" s="346"/>
      <c r="I2132" s="346"/>
      <c r="J2132" s="346"/>
      <c r="K2132" s="346"/>
      <c r="L2132" s="346"/>
      <c r="M2132" s="346"/>
      <c r="N2132" s="346"/>
      <c r="O2132" s="346"/>
      <c r="P2132" s="346"/>
      <c r="Q2132" s="346"/>
      <c r="R2132" s="346"/>
      <c r="S2132" s="346"/>
      <c r="T2132" s="346"/>
      <c r="U2132" s="346"/>
      <c r="V2132" s="346"/>
      <c r="W2132" s="346"/>
      <c r="X2132" s="346"/>
      <c r="Y2132" s="346"/>
      <c r="Z2132" s="346"/>
      <c r="AA2132" s="346"/>
      <c r="AB2132" s="346"/>
      <c r="AC2132" s="346"/>
      <c r="AD2132" s="346"/>
      <c r="AE2132" s="346"/>
      <c r="AF2132" s="346"/>
      <c r="AG2132" s="346"/>
      <c r="AI2132" s="346"/>
      <c r="AJ2132" s="346"/>
      <c r="AK2132" s="346"/>
      <c r="AL2132" s="346"/>
      <c r="AM2132" s="346"/>
      <c r="AN2132" s="346"/>
      <c r="AO2132" s="346"/>
      <c r="AP2132" s="346"/>
      <c r="AQ2132" s="346"/>
      <c r="AR2132" s="346"/>
      <c r="AS2132" s="346"/>
      <c r="AT2132" s="346"/>
      <c r="AU2132" s="346"/>
      <c r="AV2132" s="346"/>
      <c r="AW2132" s="346"/>
      <c r="AX2132" s="346"/>
      <c r="AY2132" s="346"/>
      <c r="AZ2132" s="346"/>
      <c r="BA2132" s="346"/>
      <c r="BB2132" s="346"/>
      <c r="BC2132" s="346"/>
      <c r="BD2132" s="349" t="s">
        <v>384</v>
      </c>
      <c r="BE2132" s="348"/>
      <c r="BF2132" s="331" t="s">
        <v>521</v>
      </c>
      <c r="BG2132" s="336"/>
      <c r="BH2132" s="336"/>
      <c r="BI2132" s="336"/>
    </row>
    <row r="2133" spans="1:70" s="379" customFormat="1" ht="240" x14ac:dyDescent="0.2">
      <c r="A2133" s="344"/>
      <c r="B2133" s="382" t="s">
        <v>522</v>
      </c>
      <c r="C2133" s="365" t="s">
        <v>1159</v>
      </c>
      <c r="D2133" s="346">
        <v>1.06</v>
      </c>
      <c r="E2133" s="346">
        <v>1.06</v>
      </c>
      <c r="F2133" s="346"/>
      <c r="G2133" s="346"/>
      <c r="H2133" s="346"/>
      <c r="I2133" s="346"/>
      <c r="J2133" s="346"/>
      <c r="K2133" s="346"/>
      <c r="L2133" s="346" t="s">
        <v>523</v>
      </c>
      <c r="M2133" s="346"/>
      <c r="N2133" s="346"/>
      <c r="O2133" s="346"/>
      <c r="P2133" s="346"/>
      <c r="Q2133" s="346"/>
      <c r="R2133" s="346"/>
      <c r="S2133" s="346"/>
      <c r="T2133" s="346"/>
      <c r="U2133" s="346"/>
      <c r="V2133" s="346"/>
      <c r="W2133" s="346"/>
      <c r="X2133" s="346"/>
      <c r="Y2133" s="346"/>
      <c r="Z2133" s="346"/>
      <c r="AA2133" s="346"/>
      <c r="AB2133" s="346"/>
      <c r="AC2133" s="346"/>
      <c r="AD2133" s="346"/>
      <c r="AE2133" s="346"/>
      <c r="AF2133" s="346"/>
      <c r="AG2133" s="346"/>
      <c r="AI2133" s="346"/>
      <c r="AJ2133" s="346"/>
      <c r="AK2133" s="346"/>
      <c r="AL2133" s="346"/>
      <c r="AM2133" s="346"/>
      <c r="AN2133" s="346"/>
      <c r="AO2133" s="346"/>
      <c r="AP2133" s="346"/>
      <c r="AQ2133" s="346"/>
      <c r="AR2133" s="346"/>
      <c r="AS2133" s="346"/>
      <c r="AT2133" s="346"/>
      <c r="AU2133" s="346"/>
      <c r="AV2133" s="346"/>
      <c r="AW2133" s="346"/>
      <c r="AX2133" s="346"/>
      <c r="AY2133" s="346"/>
      <c r="AZ2133" s="346"/>
      <c r="BA2133" s="346"/>
      <c r="BB2133" s="346"/>
      <c r="BC2133" s="346"/>
      <c r="BD2133" s="349" t="s">
        <v>382</v>
      </c>
      <c r="BE2133" s="348">
        <v>2017</v>
      </c>
      <c r="BF2133" s="331" t="s">
        <v>524</v>
      </c>
      <c r="BG2133" s="336"/>
      <c r="BH2133" s="336"/>
      <c r="BI2133" s="336"/>
    </row>
    <row r="2134" spans="1:70" s="379" customFormat="1" ht="64" x14ac:dyDescent="0.2">
      <c r="A2134" s="344"/>
      <c r="B2134" s="382" t="s">
        <v>525</v>
      </c>
      <c r="C2134" s="365" t="s">
        <v>1159</v>
      </c>
      <c r="D2134" s="346">
        <v>0.06</v>
      </c>
      <c r="E2134" s="346"/>
      <c r="F2134" s="346"/>
      <c r="G2134" s="346"/>
      <c r="H2134" s="346">
        <v>0.06</v>
      </c>
      <c r="I2134" s="346"/>
      <c r="J2134" s="346"/>
      <c r="K2134" s="346"/>
      <c r="L2134" s="346"/>
      <c r="M2134" s="346"/>
      <c r="N2134" s="346"/>
      <c r="O2134" s="346"/>
      <c r="P2134" s="346"/>
      <c r="Q2134" s="346"/>
      <c r="R2134" s="346"/>
      <c r="S2134" s="346"/>
      <c r="T2134" s="346"/>
      <c r="U2134" s="346"/>
      <c r="V2134" s="346"/>
      <c r="W2134" s="346"/>
      <c r="X2134" s="346"/>
      <c r="Y2134" s="346"/>
      <c r="Z2134" s="346"/>
      <c r="AA2134" s="346"/>
      <c r="AB2134" s="346"/>
      <c r="AC2134" s="346"/>
      <c r="AD2134" s="346"/>
      <c r="AE2134" s="346"/>
      <c r="AF2134" s="346"/>
      <c r="AG2134" s="346"/>
      <c r="AI2134" s="346"/>
      <c r="AJ2134" s="346"/>
      <c r="AK2134" s="346"/>
      <c r="AL2134" s="346"/>
      <c r="AM2134" s="346"/>
      <c r="AN2134" s="346"/>
      <c r="AO2134" s="346"/>
      <c r="AP2134" s="346"/>
      <c r="AQ2134" s="346"/>
      <c r="AR2134" s="346"/>
      <c r="AS2134" s="346"/>
      <c r="AT2134" s="346"/>
      <c r="AU2134" s="346"/>
      <c r="AV2134" s="346"/>
      <c r="AW2134" s="346"/>
      <c r="AX2134" s="346"/>
      <c r="AY2134" s="346"/>
      <c r="AZ2134" s="346"/>
      <c r="BA2134" s="346"/>
      <c r="BB2134" s="346"/>
      <c r="BC2134" s="346"/>
      <c r="BD2134" s="349" t="s">
        <v>343</v>
      </c>
      <c r="BE2134" s="348">
        <v>2017</v>
      </c>
      <c r="BF2134" s="331" t="s">
        <v>526</v>
      </c>
      <c r="BG2134" s="336"/>
      <c r="BH2134" s="336"/>
      <c r="BI2134" s="336"/>
    </row>
    <row r="2135" spans="1:70" s="379" customFormat="1" ht="48" x14ac:dyDescent="0.2">
      <c r="A2135" s="344"/>
      <c r="B2135" s="382" t="s">
        <v>527</v>
      </c>
      <c r="C2135" s="365" t="s">
        <v>1159</v>
      </c>
      <c r="D2135" s="346">
        <v>0.2</v>
      </c>
      <c r="E2135" s="346">
        <v>0.2</v>
      </c>
      <c r="F2135" s="346"/>
      <c r="G2135" s="346"/>
      <c r="H2135" s="346"/>
      <c r="I2135" s="346"/>
      <c r="J2135" s="346"/>
      <c r="K2135" s="346"/>
      <c r="L2135" s="346"/>
      <c r="M2135" s="346"/>
      <c r="N2135" s="346"/>
      <c r="O2135" s="346"/>
      <c r="P2135" s="346"/>
      <c r="Q2135" s="346"/>
      <c r="R2135" s="346"/>
      <c r="S2135" s="346"/>
      <c r="T2135" s="346"/>
      <c r="U2135" s="346"/>
      <c r="V2135" s="346"/>
      <c r="W2135" s="346"/>
      <c r="X2135" s="346"/>
      <c r="Y2135" s="346"/>
      <c r="Z2135" s="346"/>
      <c r="AA2135" s="346"/>
      <c r="AB2135" s="346"/>
      <c r="AC2135" s="346"/>
      <c r="AD2135" s="346"/>
      <c r="AE2135" s="346"/>
      <c r="AF2135" s="346"/>
      <c r="AG2135" s="346"/>
      <c r="AI2135" s="346"/>
      <c r="AJ2135" s="346"/>
      <c r="AK2135" s="346"/>
      <c r="AL2135" s="346"/>
      <c r="AM2135" s="346"/>
      <c r="AN2135" s="346"/>
      <c r="AO2135" s="346"/>
      <c r="AP2135" s="346"/>
      <c r="AQ2135" s="346"/>
      <c r="AR2135" s="346"/>
      <c r="AS2135" s="346"/>
      <c r="AT2135" s="346"/>
      <c r="AU2135" s="346"/>
      <c r="AV2135" s="346"/>
      <c r="AW2135" s="346"/>
      <c r="AX2135" s="346"/>
      <c r="AY2135" s="346"/>
      <c r="AZ2135" s="346"/>
      <c r="BA2135" s="346"/>
      <c r="BB2135" s="346"/>
      <c r="BC2135" s="346"/>
      <c r="BD2135" s="349" t="s">
        <v>408</v>
      </c>
      <c r="BE2135" s="348">
        <v>2017</v>
      </c>
      <c r="BF2135" s="331" t="s">
        <v>528</v>
      </c>
      <c r="BG2135" s="336"/>
      <c r="BH2135" s="336"/>
      <c r="BI2135" s="336"/>
    </row>
    <row r="2136" spans="1:70" s="379" customFormat="1" x14ac:dyDescent="0.2">
      <c r="A2136" s="344"/>
      <c r="B2136" s="382" t="s">
        <v>529</v>
      </c>
      <c r="C2136" s="365" t="s">
        <v>1159</v>
      </c>
      <c r="D2136" s="346">
        <v>0.22</v>
      </c>
      <c r="E2136" s="346"/>
      <c r="F2136" s="346"/>
      <c r="G2136" s="346"/>
      <c r="H2136" s="346"/>
      <c r="I2136" s="346"/>
      <c r="J2136" s="346"/>
      <c r="K2136" s="346"/>
      <c r="L2136" s="346">
        <v>0.22</v>
      </c>
      <c r="M2136" s="346"/>
      <c r="N2136" s="346"/>
      <c r="O2136" s="346"/>
      <c r="P2136" s="346"/>
      <c r="Q2136" s="346"/>
      <c r="R2136" s="346"/>
      <c r="S2136" s="346"/>
      <c r="T2136" s="346"/>
      <c r="U2136" s="346"/>
      <c r="V2136" s="346"/>
      <c r="W2136" s="346"/>
      <c r="X2136" s="346"/>
      <c r="Y2136" s="346"/>
      <c r="Z2136" s="346"/>
      <c r="AA2136" s="346"/>
      <c r="AB2136" s="346"/>
      <c r="AC2136" s="346"/>
      <c r="AD2136" s="346"/>
      <c r="AE2136" s="346"/>
      <c r="AF2136" s="346"/>
      <c r="AG2136" s="346"/>
      <c r="AI2136" s="346"/>
      <c r="AJ2136" s="346"/>
      <c r="AK2136" s="346"/>
      <c r="AL2136" s="346"/>
      <c r="AM2136" s="346"/>
      <c r="AN2136" s="346"/>
      <c r="AO2136" s="346"/>
      <c r="AP2136" s="346"/>
      <c r="AQ2136" s="346"/>
      <c r="AR2136" s="346"/>
      <c r="AS2136" s="346"/>
      <c r="AT2136" s="346"/>
      <c r="AU2136" s="346"/>
      <c r="AV2136" s="346"/>
      <c r="AW2136" s="346"/>
      <c r="AX2136" s="346"/>
      <c r="AY2136" s="346"/>
      <c r="AZ2136" s="346"/>
      <c r="BA2136" s="346"/>
      <c r="BB2136" s="346"/>
      <c r="BC2136" s="346"/>
      <c r="BD2136" s="349" t="s">
        <v>326</v>
      </c>
      <c r="BE2136" s="348"/>
      <c r="BF2136" s="331"/>
      <c r="BG2136" s="336"/>
      <c r="BH2136" s="336"/>
      <c r="BI2136" s="336"/>
    </row>
    <row r="2137" spans="1:70" s="379" customFormat="1" x14ac:dyDescent="0.2">
      <c r="A2137" s="368" t="s">
        <v>530</v>
      </c>
      <c r="B2137" s="369" t="s">
        <v>1309</v>
      </c>
      <c r="C2137" s="383"/>
      <c r="D2137" s="384">
        <v>405.85</v>
      </c>
      <c r="E2137" s="384">
        <v>7.0000000000000007E-2</v>
      </c>
      <c r="F2137" s="384">
        <v>0</v>
      </c>
      <c r="G2137" s="384">
        <v>0</v>
      </c>
      <c r="H2137" s="384">
        <v>2.15</v>
      </c>
      <c r="I2137" s="384">
        <v>0</v>
      </c>
      <c r="J2137" s="384">
        <v>400</v>
      </c>
      <c r="K2137" s="384">
        <v>0</v>
      </c>
      <c r="L2137" s="384">
        <v>1.5299999999999998</v>
      </c>
      <c r="M2137" s="384">
        <v>0</v>
      </c>
      <c r="N2137" s="384">
        <v>0</v>
      </c>
      <c r="O2137" s="384">
        <v>0</v>
      </c>
      <c r="P2137" s="384">
        <v>0</v>
      </c>
      <c r="Q2137" s="384">
        <v>0</v>
      </c>
      <c r="R2137" s="384">
        <v>0</v>
      </c>
      <c r="S2137" s="384">
        <v>0</v>
      </c>
      <c r="T2137" s="384">
        <v>0</v>
      </c>
      <c r="U2137" s="384">
        <v>0</v>
      </c>
      <c r="V2137" s="384">
        <v>0</v>
      </c>
      <c r="W2137" s="384">
        <v>0</v>
      </c>
      <c r="X2137" s="384"/>
      <c r="Y2137" s="384">
        <v>0</v>
      </c>
      <c r="Z2137" s="384">
        <v>0</v>
      </c>
      <c r="AA2137" s="384">
        <v>0</v>
      </c>
      <c r="AB2137" s="384">
        <v>0</v>
      </c>
      <c r="AC2137" s="384">
        <v>0</v>
      </c>
      <c r="AD2137" s="384">
        <v>0</v>
      </c>
      <c r="AE2137" s="384">
        <v>0</v>
      </c>
      <c r="AF2137" s="384">
        <v>0</v>
      </c>
      <c r="AG2137" s="384">
        <v>0</v>
      </c>
      <c r="AI2137" s="384">
        <v>0</v>
      </c>
      <c r="AJ2137" s="384">
        <v>0</v>
      </c>
      <c r="AK2137" s="384">
        <v>0</v>
      </c>
      <c r="AL2137" s="384">
        <v>0</v>
      </c>
      <c r="AM2137" s="384">
        <v>0</v>
      </c>
      <c r="AN2137" s="384">
        <v>0</v>
      </c>
      <c r="AO2137" s="384">
        <v>0</v>
      </c>
      <c r="AP2137" s="384">
        <v>0</v>
      </c>
      <c r="AQ2137" s="384">
        <v>0</v>
      </c>
      <c r="AR2137" s="384">
        <v>0</v>
      </c>
      <c r="AS2137" s="384">
        <v>0</v>
      </c>
      <c r="AT2137" s="384">
        <v>0</v>
      </c>
      <c r="AU2137" s="384">
        <v>0</v>
      </c>
      <c r="AV2137" s="384">
        <v>0</v>
      </c>
      <c r="AW2137" s="384">
        <v>0</v>
      </c>
      <c r="AX2137" s="384">
        <v>0</v>
      </c>
      <c r="AY2137" s="384">
        <v>0</v>
      </c>
      <c r="AZ2137" s="384">
        <v>0</v>
      </c>
      <c r="BA2137" s="384">
        <v>2.1</v>
      </c>
      <c r="BB2137" s="384">
        <v>0</v>
      </c>
      <c r="BC2137" s="384" t="e">
        <v>#REF!</v>
      </c>
      <c r="BD2137" s="385"/>
      <c r="BE2137" s="386"/>
      <c r="BF2137" s="331"/>
      <c r="BG2137" s="336"/>
      <c r="BH2137" s="336"/>
      <c r="BI2137" s="336"/>
    </row>
    <row r="2138" spans="1:70" s="379" customFormat="1" ht="64" x14ac:dyDescent="0.2">
      <c r="A2138" s="344"/>
      <c r="B2138" s="327" t="s">
        <v>531</v>
      </c>
      <c r="C2138" s="345" t="s">
        <v>1154</v>
      </c>
      <c r="D2138" s="329">
        <v>0.25</v>
      </c>
      <c r="E2138" s="329"/>
      <c r="F2138" s="329"/>
      <c r="G2138" s="329"/>
      <c r="H2138" s="329">
        <v>0.1</v>
      </c>
      <c r="I2138" s="329"/>
      <c r="J2138" s="329"/>
      <c r="K2138" s="329"/>
      <c r="L2138" s="329">
        <v>0.15</v>
      </c>
      <c r="M2138" s="329"/>
      <c r="N2138" s="329"/>
      <c r="O2138" s="329"/>
      <c r="P2138" s="329"/>
      <c r="Q2138" s="329"/>
      <c r="R2138" s="329"/>
      <c r="S2138" s="329"/>
      <c r="T2138" s="329"/>
      <c r="U2138" s="329"/>
      <c r="V2138" s="329"/>
      <c r="W2138" s="329"/>
      <c r="X2138" s="329"/>
      <c r="Y2138" s="329"/>
      <c r="Z2138" s="329"/>
      <c r="AA2138" s="329"/>
      <c r="AB2138" s="329"/>
      <c r="AC2138" s="329"/>
      <c r="AD2138" s="329"/>
      <c r="AE2138" s="329"/>
      <c r="AF2138" s="329"/>
      <c r="AG2138" s="329"/>
      <c r="AI2138" s="329"/>
      <c r="AJ2138" s="329"/>
      <c r="AK2138" s="329"/>
      <c r="AL2138" s="329"/>
      <c r="AM2138" s="329"/>
      <c r="AN2138" s="329"/>
      <c r="AO2138" s="329"/>
      <c r="AP2138" s="329"/>
      <c r="AQ2138" s="329"/>
      <c r="AR2138" s="329"/>
      <c r="AS2138" s="329"/>
      <c r="AT2138" s="329"/>
      <c r="AU2138" s="329"/>
      <c r="AV2138" s="329"/>
      <c r="AW2138" s="329"/>
      <c r="AX2138" s="329"/>
      <c r="AY2138" s="329"/>
      <c r="AZ2138" s="329"/>
      <c r="BA2138" s="329"/>
      <c r="BB2138" s="329"/>
      <c r="BC2138" s="329"/>
      <c r="BD2138" s="388" t="s">
        <v>532</v>
      </c>
      <c r="BE2138" s="330">
        <v>2017</v>
      </c>
      <c r="BF2138" s="331" t="s">
        <v>533</v>
      </c>
      <c r="BG2138" s="336"/>
      <c r="BH2138" s="336"/>
      <c r="BI2138" s="336"/>
    </row>
    <row r="2139" spans="1:70" s="379" customFormat="1" x14ac:dyDescent="0.2">
      <c r="A2139" s="344"/>
      <c r="B2139" s="327" t="s">
        <v>534</v>
      </c>
      <c r="C2139" s="345" t="s">
        <v>1154</v>
      </c>
      <c r="D2139" s="329">
        <v>4</v>
      </c>
      <c r="E2139" s="329"/>
      <c r="F2139" s="329"/>
      <c r="G2139" s="329"/>
      <c r="H2139" s="329">
        <v>2</v>
      </c>
      <c r="I2139" s="329"/>
      <c r="J2139" s="329"/>
      <c r="K2139" s="329"/>
      <c r="L2139" s="329"/>
      <c r="M2139" s="329"/>
      <c r="N2139" s="329"/>
      <c r="O2139" s="329"/>
      <c r="P2139" s="329"/>
      <c r="Q2139" s="329"/>
      <c r="R2139" s="329"/>
      <c r="S2139" s="329"/>
      <c r="T2139" s="329"/>
      <c r="U2139" s="329"/>
      <c r="V2139" s="329"/>
      <c r="W2139" s="329"/>
      <c r="X2139" s="329"/>
      <c r="Y2139" s="329"/>
      <c r="Z2139" s="329"/>
      <c r="AA2139" s="329"/>
      <c r="AB2139" s="329"/>
      <c r="AC2139" s="329"/>
      <c r="AD2139" s="329"/>
      <c r="AE2139" s="329"/>
      <c r="AF2139" s="329"/>
      <c r="AG2139" s="329"/>
      <c r="AI2139" s="329"/>
      <c r="AJ2139" s="329"/>
      <c r="AK2139" s="329"/>
      <c r="AL2139" s="329"/>
      <c r="AM2139" s="329"/>
      <c r="AN2139" s="329"/>
      <c r="AO2139" s="329"/>
      <c r="AP2139" s="329"/>
      <c r="AQ2139" s="329"/>
      <c r="AR2139" s="329"/>
      <c r="AS2139" s="329"/>
      <c r="AT2139" s="329"/>
      <c r="AU2139" s="329"/>
      <c r="AV2139" s="329"/>
      <c r="AW2139" s="329"/>
      <c r="AX2139" s="329"/>
      <c r="AY2139" s="329"/>
      <c r="AZ2139" s="329"/>
      <c r="BA2139" s="329">
        <v>2</v>
      </c>
      <c r="BB2139" s="329"/>
      <c r="BC2139" s="329"/>
      <c r="BD2139" s="388" t="s">
        <v>412</v>
      </c>
      <c r="BE2139" s="330"/>
      <c r="BF2139" s="331"/>
      <c r="BG2139" s="336"/>
      <c r="BH2139" s="336"/>
      <c r="BI2139" s="336"/>
    </row>
    <row r="2140" spans="1:70" s="379" customFormat="1" ht="96" x14ac:dyDescent="0.2">
      <c r="A2140" s="344"/>
      <c r="B2140" s="327" t="s">
        <v>535</v>
      </c>
      <c r="C2140" s="345" t="s">
        <v>1154</v>
      </c>
      <c r="D2140" s="329">
        <v>0.22000000000000003</v>
      </c>
      <c r="E2140" s="329">
        <v>7.0000000000000007E-2</v>
      </c>
      <c r="F2140" s="329"/>
      <c r="G2140" s="329"/>
      <c r="H2140" s="329">
        <v>0.05</v>
      </c>
      <c r="I2140" s="329"/>
      <c r="J2140" s="329"/>
      <c r="K2140" s="329"/>
      <c r="L2140" s="329"/>
      <c r="M2140" s="329"/>
      <c r="N2140" s="329"/>
      <c r="O2140" s="329"/>
      <c r="P2140" s="329"/>
      <c r="Q2140" s="329"/>
      <c r="R2140" s="329"/>
      <c r="S2140" s="329"/>
      <c r="T2140" s="329"/>
      <c r="U2140" s="329"/>
      <c r="V2140" s="329"/>
      <c r="W2140" s="329"/>
      <c r="X2140" s="329"/>
      <c r="Y2140" s="329"/>
      <c r="Z2140" s="329"/>
      <c r="AA2140" s="329"/>
      <c r="AB2140" s="329"/>
      <c r="AC2140" s="329"/>
      <c r="AD2140" s="329"/>
      <c r="AE2140" s="329"/>
      <c r="AF2140" s="329"/>
      <c r="AG2140" s="329"/>
      <c r="AI2140" s="329"/>
      <c r="AJ2140" s="329"/>
      <c r="AK2140" s="329"/>
      <c r="AL2140" s="329"/>
      <c r="AM2140" s="329"/>
      <c r="AN2140" s="329"/>
      <c r="AO2140" s="329"/>
      <c r="AP2140" s="329"/>
      <c r="AQ2140" s="329"/>
      <c r="AR2140" s="329"/>
      <c r="AS2140" s="329"/>
      <c r="AT2140" s="329"/>
      <c r="AU2140" s="329"/>
      <c r="AV2140" s="329"/>
      <c r="AW2140" s="329"/>
      <c r="AX2140" s="329"/>
      <c r="AY2140" s="329"/>
      <c r="AZ2140" s="329"/>
      <c r="BA2140" s="329">
        <v>0.1</v>
      </c>
      <c r="BB2140" s="329"/>
      <c r="BC2140" s="329"/>
      <c r="BD2140" s="388" t="s">
        <v>1836</v>
      </c>
      <c r="BE2140" s="330"/>
      <c r="BF2140" s="331"/>
      <c r="BG2140" s="336"/>
      <c r="BH2140" s="336"/>
      <c r="BI2140" s="336"/>
    </row>
    <row r="2141" spans="1:70" s="379" customFormat="1" ht="144" x14ac:dyDescent="0.2">
      <c r="A2141" s="344"/>
      <c r="B2141" s="327" t="s">
        <v>1837</v>
      </c>
      <c r="C2141" s="345" t="s">
        <v>1154</v>
      </c>
      <c r="D2141" s="329">
        <v>400</v>
      </c>
      <c r="E2141" s="329"/>
      <c r="F2141" s="329"/>
      <c r="G2141" s="329"/>
      <c r="H2141" s="329"/>
      <c r="I2141" s="329"/>
      <c r="J2141" s="329">
        <v>400</v>
      </c>
      <c r="K2141" s="329"/>
      <c r="L2141" s="329"/>
      <c r="M2141" s="329"/>
      <c r="N2141" s="329"/>
      <c r="O2141" s="329"/>
      <c r="P2141" s="329"/>
      <c r="Q2141" s="329"/>
      <c r="R2141" s="329"/>
      <c r="S2141" s="329"/>
      <c r="T2141" s="329"/>
      <c r="U2141" s="329"/>
      <c r="V2141" s="329"/>
      <c r="W2141" s="329"/>
      <c r="X2141" s="329"/>
      <c r="Y2141" s="329"/>
      <c r="Z2141" s="329"/>
      <c r="AA2141" s="329"/>
      <c r="AB2141" s="329"/>
      <c r="AC2141" s="329"/>
      <c r="AD2141" s="329"/>
      <c r="AE2141" s="329"/>
      <c r="AF2141" s="329"/>
      <c r="AG2141" s="329"/>
      <c r="AI2141" s="329"/>
      <c r="AJ2141" s="329"/>
      <c r="AK2141" s="329"/>
      <c r="AL2141" s="329"/>
      <c r="AM2141" s="329"/>
      <c r="AN2141" s="329"/>
      <c r="AO2141" s="329"/>
      <c r="AP2141" s="329"/>
      <c r="AQ2141" s="329"/>
      <c r="AR2141" s="329"/>
      <c r="AS2141" s="329"/>
      <c r="AT2141" s="329"/>
      <c r="AU2141" s="329"/>
      <c r="AV2141" s="329"/>
      <c r="AW2141" s="329"/>
      <c r="AX2141" s="329"/>
      <c r="AY2141" s="329"/>
      <c r="AZ2141" s="329"/>
      <c r="BA2141" s="329"/>
      <c r="BB2141" s="329"/>
      <c r="BC2141" s="329"/>
      <c r="BD2141" s="387" t="s">
        <v>375</v>
      </c>
      <c r="BE2141" s="330"/>
      <c r="BF2141" s="331" t="s">
        <v>1838</v>
      </c>
      <c r="BG2141" s="336"/>
      <c r="BH2141" s="336"/>
      <c r="BI2141" s="336"/>
    </row>
    <row r="2142" spans="1:70" s="379" customFormat="1" ht="96" x14ac:dyDescent="0.2">
      <c r="A2142" s="338"/>
      <c r="B2142" s="327" t="s">
        <v>1839</v>
      </c>
      <c r="C2142" s="345" t="s">
        <v>1154</v>
      </c>
      <c r="D2142" s="329">
        <v>1.38</v>
      </c>
      <c r="E2142" s="329"/>
      <c r="F2142" s="329"/>
      <c r="G2142" s="329"/>
      <c r="H2142" s="329"/>
      <c r="I2142" s="329"/>
      <c r="J2142" s="329"/>
      <c r="K2142" s="329"/>
      <c r="L2142" s="329">
        <v>1.38</v>
      </c>
      <c r="M2142" s="329"/>
      <c r="N2142" s="329"/>
      <c r="O2142" s="329"/>
      <c r="P2142" s="329"/>
      <c r="Q2142" s="329"/>
      <c r="R2142" s="329"/>
      <c r="S2142" s="329"/>
      <c r="T2142" s="329"/>
      <c r="U2142" s="329"/>
      <c r="V2142" s="329"/>
      <c r="W2142" s="329"/>
      <c r="X2142" s="329"/>
      <c r="Y2142" s="329"/>
      <c r="Z2142" s="329"/>
      <c r="AA2142" s="329"/>
      <c r="AB2142" s="329"/>
      <c r="AC2142" s="329"/>
      <c r="AD2142" s="329"/>
      <c r="AE2142" s="329"/>
      <c r="AF2142" s="329"/>
      <c r="AG2142" s="329"/>
      <c r="AI2142" s="329"/>
      <c r="AJ2142" s="329"/>
      <c r="AK2142" s="329"/>
      <c r="AL2142" s="329"/>
      <c r="AM2142" s="329"/>
      <c r="AN2142" s="329"/>
      <c r="AO2142" s="329"/>
      <c r="AP2142" s="329"/>
      <c r="AQ2142" s="329"/>
      <c r="AR2142" s="329"/>
      <c r="AS2142" s="329"/>
      <c r="AT2142" s="329"/>
      <c r="AU2142" s="329"/>
      <c r="AV2142" s="329"/>
      <c r="AW2142" s="329"/>
      <c r="AX2142" s="329"/>
      <c r="AY2142" s="329"/>
      <c r="AZ2142" s="329"/>
      <c r="BA2142" s="329"/>
      <c r="BB2142" s="329"/>
      <c r="BC2142" s="329"/>
      <c r="BD2142" s="389" t="s">
        <v>1840</v>
      </c>
      <c r="BE2142" s="332"/>
      <c r="BF2142" s="331"/>
      <c r="BG2142" s="336"/>
      <c r="BH2142" s="336"/>
      <c r="BI2142" s="336"/>
      <c r="BJ2142" s="336"/>
      <c r="BK2142" s="336"/>
      <c r="BL2142" s="336"/>
      <c r="BM2142" s="336"/>
      <c r="BN2142" s="336"/>
      <c r="BO2142" s="336"/>
      <c r="BP2142" s="336"/>
      <c r="BQ2142" s="336"/>
      <c r="BR2142" s="336"/>
    </row>
    <row r="2143" spans="1:70" s="379" customFormat="1" x14ac:dyDescent="0.2">
      <c r="A2143" s="354" t="s">
        <v>1841</v>
      </c>
      <c r="B2143" s="355" t="s">
        <v>1842</v>
      </c>
      <c r="C2143" s="361"/>
      <c r="D2143" s="362">
        <v>5</v>
      </c>
      <c r="E2143" s="362">
        <v>0</v>
      </c>
      <c r="F2143" s="362">
        <v>0</v>
      </c>
      <c r="G2143" s="362">
        <v>0</v>
      </c>
      <c r="H2143" s="362">
        <v>0</v>
      </c>
      <c r="I2143" s="362">
        <v>0</v>
      </c>
      <c r="J2143" s="362">
        <v>0</v>
      </c>
      <c r="K2143" s="362">
        <v>0</v>
      </c>
      <c r="L2143" s="362">
        <v>5</v>
      </c>
      <c r="M2143" s="362">
        <v>0</v>
      </c>
      <c r="N2143" s="362">
        <v>0</v>
      </c>
      <c r="O2143" s="362">
        <v>0</v>
      </c>
      <c r="P2143" s="362">
        <v>0</v>
      </c>
      <c r="Q2143" s="362">
        <v>0</v>
      </c>
      <c r="R2143" s="362">
        <v>0</v>
      </c>
      <c r="S2143" s="362">
        <v>0</v>
      </c>
      <c r="T2143" s="362">
        <v>0</v>
      </c>
      <c r="U2143" s="362">
        <v>0</v>
      </c>
      <c r="V2143" s="362">
        <v>0</v>
      </c>
      <c r="W2143" s="362">
        <v>0</v>
      </c>
      <c r="X2143" s="362"/>
      <c r="Y2143" s="362">
        <v>0</v>
      </c>
      <c r="Z2143" s="362">
        <v>0</v>
      </c>
      <c r="AA2143" s="362">
        <v>0</v>
      </c>
      <c r="AB2143" s="362">
        <v>0</v>
      </c>
      <c r="AC2143" s="362">
        <v>0</v>
      </c>
      <c r="AD2143" s="362">
        <v>0</v>
      </c>
      <c r="AE2143" s="362">
        <v>0</v>
      </c>
      <c r="AF2143" s="362">
        <v>0</v>
      </c>
      <c r="AG2143" s="362">
        <v>0</v>
      </c>
      <c r="AI2143" s="362">
        <v>0</v>
      </c>
      <c r="AJ2143" s="362">
        <v>0</v>
      </c>
      <c r="AK2143" s="362">
        <v>0</v>
      </c>
      <c r="AL2143" s="362">
        <v>0</v>
      </c>
      <c r="AM2143" s="362">
        <v>0</v>
      </c>
      <c r="AN2143" s="362">
        <v>0</v>
      </c>
      <c r="AO2143" s="362">
        <v>0</v>
      </c>
      <c r="AP2143" s="362">
        <v>0</v>
      </c>
      <c r="AQ2143" s="362">
        <v>0</v>
      </c>
      <c r="AR2143" s="362">
        <v>0</v>
      </c>
      <c r="AS2143" s="362">
        <v>0</v>
      </c>
      <c r="AT2143" s="362">
        <v>0</v>
      </c>
      <c r="AU2143" s="362">
        <v>0</v>
      </c>
      <c r="AV2143" s="362">
        <v>0</v>
      </c>
      <c r="AW2143" s="362">
        <v>0</v>
      </c>
      <c r="AX2143" s="362">
        <v>0</v>
      </c>
      <c r="AY2143" s="362">
        <v>0</v>
      </c>
      <c r="AZ2143" s="362">
        <v>0</v>
      </c>
      <c r="BA2143" s="362">
        <v>0</v>
      </c>
      <c r="BB2143" s="362">
        <v>0</v>
      </c>
      <c r="BC2143" s="362" t="e">
        <v>#REF!</v>
      </c>
      <c r="BD2143" s="363"/>
      <c r="BE2143" s="364"/>
      <c r="BF2143" s="331"/>
      <c r="BG2143" s="336"/>
      <c r="BH2143" s="336"/>
      <c r="BI2143" s="336"/>
    </row>
    <row r="2144" spans="1:70" s="379" customFormat="1" x14ac:dyDescent="0.2">
      <c r="A2144" s="344"/>
      <c r="B2144" s="327" t="s">
        <v>1843</v>
      </c>
      <c r="C2144" s="365" t="s">
        <v>305</v>
      </c>
      <c r="D2144" s="346">
        <v>1</v>
      </c>
      <c r="E2144" s="346"/>
      <c r="F2144" s="346"/>
      <c r="G2144" s="346"/>
      <c r="H2144" s="346"/>
      <c r="I2144" s="346"/>
      <c r="J2144" s="346"/>
      <c r="K2144" s="346"/>
      <c r="L2144" s="346">
        <v>1</v>
      </c>
      <c r="M2144" s="346"/>
      <c r="N2144" s="346"/>
      <c r="O2144" s="346"/>
      <c r="P2144" s="346"/>
      <c r="Q2144" s="346"/>
      <c r="R2144" s="346"/>
      <c r="S2144" s="346"/>
      <c r="T2144" s="346"/>
      <c r="U2144" s="346"/>
      <c r="V2144" s="346"/>
      <c r="W2144" s="346"/>
      <c r="X2144" s="346"/>
      <c r="Y2144" s="346"/>
      <c r="Z2144" s="346"/>
      <c r="AA2144" s="346"/>
      <c r="AB2144" s="346"/>
      <c r="AC2144" s="346"/>
      <c r="AD2144" s="346"/>
      <c r="AE2144" s="346"/>
      <c r="AF2144" s="346"/>
      <c r="AG2144" s="346"/>
      <c r="AI2144" s="346"/>
      <c r="AJ2144" s="346"/>
      <c r="AK2144" s="346"/>
      <c r="AL2144" s="346"/>
      <c r="AM2144" s="346"/>
      <c r="AN2144" s="346"/>
      <c r="AO2144" s="346"/>
      <c r="AP2144" s="346"/>
      <c r="AQ2144" s="346"/>
      <c r="AR2144" s="346"/>
      <c r="AS2144" s="346"/>
      <c r="AT2144" s="346"/>
      <c r="AU2144" s="346"/>
      <c r="AV2144" s="346"/>
      <c r="AW2144" s="346"/>
      <c r="AX2144" s="346"/>
      <c r="AY2144" s="346"/>
      <c r="AZ2144" s="346"/>
      <c r="BA2144" s="346"/>
      <c r="BB2144" s="346"/>
      <c r="BC2144" s="346"/>
      <c r="BD2144" s="349" t="s">
        <v>318</v>
      </c>
      <c r="BE2144" s="348">
        <v>2017</v>
      </c>
      <c r="BF2144" s="331"/>
      <c r="BG2144" s="336"/>
      <c r="BH2144" s="336"/>
      <c r="BI2144" s="336"/>
    </row>
    <row r="2145" spans="1:61" s="379" customFormat="1" ht="80" x14ac:dyDescent="0.2">
      <c r="A2145" s="344"/>
      <c r="B2145" s="327" t="s">
        <v>1844</v>
      </c>
      <c r="C2145" s="365" t="s">
        <v>305</v>
      </c>
      <c r="D2145" s="346">
        <v>4</v>
      </c>
      <c r="E2145" s="346"/>
      <c r="F2145" s="346"/>
      <c r="G2145" s="346"/>
      <c r="H2145" s="346"/>
      <c r="I2145" s="346"/>
      <c r="J2145" s="346"/>
      <c r="K2145" s="346"/>
      <c r="L2145" s="346">
        <v>4</v>
      </c>
      <c r="M2145" s="346"/>
      <c r="N2145" s="346"/>
      <c r="O2145" s="346"/>
      <c r="P2145" s="346"/>
      <c r="Q2145" s="346"/>
      <c r="R2145" s="346"/>
      <c r="S2145" s="346"/>
      <c r="T2145" s="346"/>
      <c r="U2145" s="346"/>
      <c r="V2145" s="346"/>
      <c r="W2145" s="346"/>
      <c r="X2145" s="346"/>
      <c r="Y2145" s="346"/>
      <c r="Z2145" s="346"/>
      <c r="AA2145" s="346"/>
      <c r="AB2145" s="346"/>
      <c r="AC2145" s="346"/>
      <c r="AD2145" s="346"/>
      <c r="AE2145" s="346"/>
      <c r="AF2145" s="346"/>
      <c r="AG2145" s="346"/>
      <c r="AI2145" s="346"/>
      <c r="AJ2145" s="346"/>
      <c r="AK2145" s="346"/>
      <c r="AL2145" s="346"/>
      <c r="AM2145" s="346"/>
      <c r="AN2145" s="346"/>
      <c r="AO2145" s="346"/>
      <c r="AP2145" s="346"/>
      <c r="AQ2145" s="346"/>
      <c r="AR2145" s="346"/>
      <c r="AS2145" s="346"/>
      <c r="AT2145" s="346"/>
      <c r="AU2145" s="346"/>
      <c r="AV2145" s="346"/>
      <c r="AW2145" s="346"/>
      <c r="AX2145" s="346"/>
      <c r="AY2145" s="346"/>
      <c r="AZ2145" s="346"/>
      <c r="BA2145" s="346"/>
      <c r="BB2145" s="346"/>
      <c r="BC2145" s="346"/>
      <c r="BD2145" s="349" t="s">
        <v>340</v>
      </c>
      <c r="BE2145" s="348">
        <v>2017</v>
      </c>
      <c r="BF2145" s="331" t="s">
        <v>1845</v>
      </c>
      <c r="BG2145" s="336"/>
      <c r="BH2145" s="336"/>
      <c r="BI2145" s="336"/>
    </row>
    <row r="2146" spans="1:61" s="379" customFormat="1" x14ac:dyDescent="0.2">
      <c r="A2146" s="354" t="s">
        <v>1846</v>
      </c>
      <c r="B2146" s="380" t="s">
        <v>150</v>
      </c>
      <c r="C2146" s="361"/>
      <c r="D2146" s="362">
        <v>6.2199999999999989</v>
      </c>
      <c r="E2146" s="362">
        <v>2.39</v>
      </c>
      <c r="F2146" s="362">
        <v>0</v>
      </c>
      <c r="G2146" s="362">
        <v>0</v>
      </c>
      <c r="H2146" s="362">
        <v>0.67</v>
      </c>
      <c r="I2146" s="362">
        <v>0.4</v>
      </c>
      <c r="J2146" s="362">
        <v>0</v>
      </c>
      <c r="K2146" s="362">
        <v>0</v>
      </c>
      <c r="L2146" s="362">
        <v>1.32</v>
      </c>
      <c r="M2146" s="362">
        <v>0</v>
      </c>
      <c r="N2146" s="362">
        <v>0</v>
      </c>
      <c r="O2146" s="362">
        <v>0</v>
      </c>
      <c r="P2146" s="362">
        <v>0</v>
      </c>
      <c r="Q2146" s="362">
        <v>0</v>
      </c>
      <c r="R2146" s="362">
        <v>0</v>
      </c>
      <c r="S2146" s="362">
        <v>0</v>
      </c>
      <c r="T2146" s="362">
        <v>0</v>
      </c>
      <c r="U2146" s="362">
        <v>0</v>
      </c>
      <c r="V2146" s="362">
        <v>0</v>
      </c>
      <c r="W2146" s="362">
        <v>0</v>
      </c>
      <c r="X2146" s="362"/>
      <c r="Y2146" s="362">
        <v>0</v>
      </c>
      <c r="Z2146" s="362">
        <v>0</v>
      </c>
      <c r="AA2146" s="362">
        <v>0</v>
      </c>
      <c r="AB2146" s="362">
        <v>0</v>
      </c>
      <c r="AC2146" s="362">
        <v>0</v>
      </c>
      <c r="AD2146" s="362">
        <v>0.38</v>
      </c>
      <c r="AE2146" s="362">
        <v>0.16</v>
      </c>
      <c r="AF2146" s="362">
        <v>0</v>
      </c>
      <c r="AG2146" s="362">
        <v>0</v>
      </c>
      <c r="AI2146" s="362">
        <v>0</v>
      </c>
      <c r="AJ2146" s="362">
        <v>0</v>
      </c>
      <c r="AK2146" s="362">
        <v>0</v>
      </c>
      <c r="AL2146" s="362">
        <v>0</v>
      </c>
      <c r="AM2146" s="362">
        <v>0</v>
      </c>
      <c r="AN2146" s="362">
        <v>0</v>
      </c>
      <c r="AO2146" s="362">
        <v>0</v>
      </c>
      <c r="AP2146" s="362">
        <v>0</v>
      </c>
      <c r="AQ2146" s="362">
        <v>0</v>
      </c>
      <c r="AR2146" s="362">
        <v>0</v>
      </c>
      <c r="AS2146" s="362">
        <v>0</v>
      </c>
      <c r="AT2146" s="362">
        <v>0</v>
      </c>
      <c r="AU2146" s="362">
        <v>0</v>
      </c>
      <c r="AV2146" s="362">
        <v>0</v>
      </c>
      <c r="AW2146" s="362">
        <v>0</v>
      </c>
      <c r="AX2146" s="362">
        <v>0</v>
      </c>
      <c r="AY2146" s="362">
        <v>0</v>
      </c>
      <c r="AZ2146" s="362">
        <v>0</v>
      </c>
      <c r="BA2146" s="362">
        <v>0.5</v>
      </c>
      <c r="BB2146" s="362">
        <v>0.4</v>
      </c>
      <c r="BC2146" s="362" t="e">
        <v>#REF!</v>
      </c>
      <c r="BD2146" s="363"/>
      <c r="BE2146" s="364"/>
      <c r="BF2146" s="387"/>
      <c r="BG2146" s="336"/>
      <c r="BH2146" s="336"/>
      <c r="BI2146" s="336"/>
    </row>
    <row r="2147" spans="1:61" s="379" customFormat="1" ht="160" x14ac:dyDescent="0.2">
      <c r="A2147" s="344"/>
      <c r="B2147" s="331" t="s">
        <v>1847</v>
      </c>
      <c r="C2147" s="365" t="s">
        <v>151</v>
      </c>
      <c r="D2147" s="346">
        <v>0.22</v>
      </c>
      <c r="E2147" s="346">
        <v>0.22</v>
      </c>
      <c r="F2147" s="346"/>
      <c r="G2147" s="346"/>
      <c r="H2147" s="346"/>
      <c r="I2147" s="346"/>
      <c r="J2147" s="346"/>
      <c r="K2147" s="346"/>
      <c r="L2147" s="346"/>
      <c r="M2147" s="346"/>
      <c r="N2147" s="346"/>
      <c r="O2147" s="346"/>
      <c r="P2147" s="346"/>
      <c r="Q2147" s="346"/>
      <c r="R2147" s="346"/>
      <c r="S2147" s="346"/>
      <c r="T2147" s="346"/>
      <c r="U2147" s="346"/>
      <c r="V2147" s="346"/>
      <c r="W2147" s="346"/>
      <c r="X2147" s="346"/>
      <c r="Y2147" s="346"/>
      <c r="Z2147" s="346"/>
      <c r="AA2147" s="346"/>
      <c r="AB2147" s="346"/>
      <c r="AC2147" s="346"/>
      <c r="AD2147" s="346"/>
      <c r="AE2147" s="346"/>
      <c r="AF2147" s="346"/>
      <c r="AG2147" s="346"/>
      <c r="AI2147" s="346"/>
      <c r="AJ2147" s="346"/>
      <c r="AK2147" s="346"/>
      <c r="AL2147" s="346"/>
      <c r="AM2147" s="346"/>
      <c r="AN2147" s="346"/>
      <c r="AO2147" s="346"/>
      <c r="AP2147" s="346"/>
      <c r="AQ2147" s="346"/>
      <c r="AR2147" s="346"/>
      <c r="AS2147" s="346"/>
      <c r="AT2147" s="346"/>
      <c r="AU2147" s="346"/>
      <c r="AV2147" s="346"/>
      <c r="AW2147" s="346"/>
      <c r="AX2147" s="346"/>
      <c r="AY2147" s="346"/>
      <c r="AZ2147" s="346"/>
      <c r="BA2147" s="346"/>
      <c r="BB2147" s="346"/>
      <c r="BC2147" s="346"/>
      <c r="BD2147" s="349" t="s">
        <v>329</v>
      </c>
      <c r="BE2147" s="348">
        <v>2017</v>
      </c>
      <c r="BF2147" s="331" t="s">
        <v>1848</v>
      </c>
      <c r="BG2147" s="336"/>
      <c r="BH2147" s="336"/>
      <c r="BI2147" s="336"/>
    </row>
    <row r="2148" spans="1:61" s="379" customFormat="1" ht="64" x14ac:dyDescent="0.2">
      <c r="A2148" s="344"/>
      <c r="B2148" s="331" t="s">
        <v>1849</v>
      </c>
      <c r="C2148" s="365" t="s">
        <v>151</v>
      </c>
      <c r="D2148" s="346">
        <v>1</v>
      </c>
      <c r="E2148" s="346"/>
      <c r="F2148" s="346"/>
      <c r="G2148" s="346"/>
      <c r="H2148" s="346"/>
      <c r="I2148" s="346"/>
      <c r="J2148" s="346"/>
      <c r="K2148" s="346"/>
      <c r="L2148" s="346">
        <v>0.5</v>
      </c>
      <c r="M2148" s="346"/>
      <c r="N2148" s="346"/>
      <c r="O2148" s="346"/>
      <c r="P2148" s="346"/>
      <c r="Q2148" s="346"/>
      <c r="R2148" s="346"/>
      <c r="S2148" s="346"/>
      <c r="T2148" s="346"/>
      <c r="U2148" s="346"/>
      <c r="V2148" s="346"/>
      <c r="W2148" s="346"/>
      <c r="X2148" s="346"/>
      <c r="Y2148" s="346"/>
      <c r="Z2148" s="346"/>
      <c r="AA2148" s="346"/>
      <c r="AB2148" s="346"/>
      <c r="AC2148" s="346"/>
      <c r="AD2148" s="346"/>
      <c r="AE2148" s="346"/>
      <c r="AF2148" s="346"/>
      <c r="AG2148" s="346"/>
      <c r="AI2148" s="346"/>
      <c r="AJ2148" s="346"/>
      <c r="AK2148" s="346"/>
      <c r="AL2148" s="346"/>
      <c r="AM2148" s="346"/>
      <c r="AN2148" s="346"/>
      <c r="AO2148" s="346"/>
      <c r="AP2148" s="346"/>
      <c r="AQ2148" s="346"/>
      <c r="AR2148" s="346"/>
      <c r="AS2148" s="346"/>
      <c r="AT2148" s="346"/>
      <c r="AU2148" s="346"/>
      <c r="AV2148" s="346"/>
      <c r="AW2148" s="346"/>
      <c r="AX2148" s="346"/>
      <c r="AY2148" s="346"/>
      <c r="AZ2148" s="346"/>
      <c r="BA2148" s="346">
        <v>0.5</v>
      </c>
      <c r="BB2148" s="346"/>
      <c r="BC2148" s="346"/>
      <c r="BD2148" s="349" t="s">
        <v>323</v>
      </c>
      <c r="BE2148" s="348">
        <v>2017</v>
      </c>
      <c r="BF2148" s="331" t="s">
        <v>1850</v>
      </c>
      <c r="BG2148" s="336"/>
      <c r="BH2148" s="336"/>
      <c r="BI2148" s="336"/>
    </row>
    <row r="2149" spans="1:61" s="379" customFormat="1" ht="64" x14ac:dyDescent="0.2">
      <c r="A2149" s="344"/>
      <c r="B2149" s="331" t="s">
        <v>1851</v>
      </c>
      <c r="C2149" s="365" t="s">
        <v>151</v>
      </c>
      <c r="D2149" s="346">
        <v>0.1</v>
      </c>
      <c r="E2149" s="346">
        <v>0.1</v>
      </c>
      <c r="F2149" s="346"/>
      <c r="G2149" s="346"/>
      <c r="H2149" s="346"/>
      <c r="I2149" s="346"/>
      <c r="J2149" s="346"/>
      <c r="K2149" s="346"/>
      <c r="L2149" s="346"/>
      <c r="M2149" s="346"/>
      <c r="N2149" s="346"/>
      <c r="O2149" s="346"/>
      <c r="P2149" s="346"/>
      <c r="Q2149" s="346"/>
      <c r="R2149" s="346"/>
      <c r="S2149" s="346"/>
      <c r="T2149" s="346"/>
      <c r="U2149" s="346"/>
      <c r="V2149" s="346"/>
      <c r="W2149" s="346"/>
      <c r="X2149" s="346"/>
      <c r="Y2149" s="346"/>
      <c r="Z2149" s="346"/>
      <c r="AA2149" s="346"/>
      <c r="AB2149" s="346"/>
      <c r="AC2149" s="346"/>
      <c r="AD2149" s="346"/>
      <c r="AE2149" s="346"/>
      <c r="AF2149" s="346"/>
      <c r="AG2149" s="346"/>
      <c r="AI2149" s="346"/>
      <c r="AJ2149" s="346"/>
      <c r="AK2149" s="346"/>
      <c r="AL2149" s="346"/>
      <c r="AM2149" s="346"/>
      <c r="AN2149" s="346"/>
      <c r="AO2149" s="346"/>
      <c r="AP2149" s="346"/>
      <c r="AQ2149" s="346"/>
      <c r="AR2149" s="346"/>
      <c r="AS2149" s="346"/>
      <c r="AT2149" s="346"/>
      <c r="AU2149" s="346"/>
      <c r="AV2149" s="346"/>
      <c r="AW2149" s="346"/>
      <c r="AX2149" s="346"/>
      <c r="AY2149" s="346"/>
      <c r="AZ2149" s="346"/>
      <c r="BA2149" s="346"/>
      <c r="BB2149" s="346"/>
      <c r="BC2149" s="346"/>
      <c r="BD2149" s="349" t="s">
        <v>384</v>
      </c>
      <c r="BE2149" s="348"/>
      <c r="BF2149" s="331" t="s">
        <v>1852</v>
      </c>
      <c r="BG2149" s="336"/>
      <c r="BH2149" s="336"/>
      <c r="BI2149" s="336"/>
    </row>
    <row r="2150" spans="1:61" s="379" customFormat="1" ht="64" x14ac:dyDescent="0.2">
      <c r="A2150" s="344"/>
      <c r="B2150" s="331" t="s">
        <v>1853</v>
      </c>
      <c r="C2150" s="365" t="s">
        <v>151</v>
      </c>
      <c r="D2150" s="346">
        <v>0.28000000000000003</v>
      </c>
      <c r="E2150" s="346">
        <v>0.28000000000000003</v>
      </c>
      <c r="F2150" s="346"/>
      <c r="G2150" s="346"/>
      <c r="H2150" s="346"/>
      <c r="I2150" s="346"/>
      <c r="J2150" s="346"/>
      <c r="K2150" s="346"/>
      <c r="L2150" s="346"/>
      <c r="M2150" s="346"/>
      <c r="N2150" s="346"/>
      <c r="O2150" s="346"/>
      <c r="P2150" s="346"/>
      <c r="Q2150" s="346"/>
      <c r="R2150" s="346"/>
      <c r="S2150" s="346"/>
      <c r="T2150" s="346"/>
      <c r="U2150" s="346"/>
      <c r="V2150" s="346"/>
      <c r="W2150" s="346"/>
      <c r="X2150" s="346"/>
      <c r="Y2150" s="346"/>
      <c r="Z2150" s="346"/>
      <c r="AA2150" s="346"/>
      <c r="AB2150" s="346"/>
      <c r="AC2150" s="346"/>
      <c r="AD2150" s="346"/>
      <c r="AE2150" s="346"/>
      <c r="AF2150" s="346"/>
      <c r="AG2150" s="346"/>
      <c r="AI2150" s="346"/>
      <c r="AJ2150" s="346"/>
      <c r="AK2150" s="346"/>
      <c r="AL2150" s="346"/>
      <c r="AM2150" s="346"/>
      <c r="AN2150" s="346"/>
      <c r="AO2150" s="346"/>
      <c r="AP2150" s="346"/>
      <c r="AQ2150" s="346"/>
      <c r="AR2150" s="346"/>
      <c r="AS2150" s="346"/>
      <c r="AT2150" s="346"/>
      <c r="AU2150" s="346"/>
      <c r="AV2150" s="346"/>
      <c r="AW2150" s="346"/>
      <c r="AX2150" s="346"/>
      <c r="AY2150" s="346"/>
      <c r="AZ2150" s="346"/>
      <c r="BA2150" s="346"/>
      <c r="BB2150" s="346"/>
      <c r="BC2150" s="346"/>
      <c r="BD2150" s="349" t="s">
        <v>356</v>
      </c>
      <c r="BE2150" s="348"/>
      <c r="BF2150" s="331" t="s">
        <v>1854</v>
      </c>
      <c r="BG2150" s="336"/>
      <c r="BH2150" s="336"/>
      <c r="BI2150" s="336"/>
    </row>
    <row r="2151" spans="1:61" s="379" customFormat="1" ht="64" x14ac:dyDescent="0.2">
      <c r="A2151" s="344"/>
      <c r="B2151" s="331" t="s">
        <v>150</v>
      </c>
      <c r="C2151" s="365" t="s">
        <v>151</v>
      </c>
      <c r="D2151" s="346">
        <v>0.4</v>
      </c>
      <c r="E2151" s="329"/>
      <c r="F2151" s="329"/>
      <c r="G2151" s="329"/>
      <c r="H2151" s="329"/>
      <c r="I2151" s="329"/>
      <c r="J2151" s="329"/>
      <c r="K2151" s="329"/>
      <c r="L2151" s="329"/>
      <c r="M2151" s="377"/>
      <c r="N2151" s="377"/>
      <c r="O2151" s="377"/>
      <c r="P2151" s="377"/>
      <c r="Q2151" s="377"/>
      <c r="R2151" s="377"/>
      <c r="S2151" s="377"/>
      <c r="T2151" s="377"/>
      <c r="U2151" s="377"/>
      <c r="V2151" s="377"/>
      <c r="W2151" s="377"/>
      <c r="X2151" s="377"/>
      <c r="Y2151" s="377"/>
      <c r="Z2151" s="377"/>
      <c r="AA2151" s="377"/>
      <c r="AB2151" s="377"/>
      <c r="AC2151" s="377"/>
      <c r="AD2151" s="377"/>
      <c r="AE2151" s="377"/>
      <c r="AF2151" s="377"/>
      <c r="AG2151" s="377"/>
      <c r="AI2151" s="377"/>
      <c r="AJ2151" s="377"/>
      <c r="AK2151" s="377"/>
      <c r="AL2151" s="377"/>
      <c r="AM2151" s="377"/>
      <c r="AN2151" s="377"/>
      <c r="AO2151" s="377"/>
      <c r="AP2151" s="377"/>
      <c r="AQ2151" s="377"/>
      <c r="AR2151" s="377"/>
      <c r="AS2151" s="377"/>
      <c r="AT2151" s="377"/>
      <c r="AU2151" s="377"/>
      <c r="AV2151" s="377"/>
      <c r="AW2151" s="377"/>
      <c r="AX2151" s="377"/>
      <c r="AY2151" s="377"/>
      <c r="AZ2151" s="377"/>
      <c r="BA2151" s="377"/>
      <c r="BB2151" s="377">
        <v>0.4</v>
      </c>
      <c r="BC2151" s="377"/>
      <c r="BD2151" s="349" t="s">
        <v>318</v>
      </c>
      <c r="BE2151" s="348"/>
      <c r="BF2151" s="331" t="s">
        <v>354</v>
      </c>
      <c r="BG2151" s="336"/>
      <c r="BH2151" s="336"/>
      <c r="BI2151" s="336"/>
    </row>
    <row r="2152" spans="1:61" s="379" customFormat="1" ht="64" x14ac:dyDescent="0.2">
      <c r="A2152" s="344"/>
      <c r="B2152" s="331" t="s">
        <v>1855</v>
      </c>
      <c r="C2152" s="365" t="s">
        <v>151</v>
      </c>
      <c r="D2152" s="346">
        <v>0.23</v>
      </c>
      <c r="E2152" s="346"/>
      <c r="F2152" s="346"/>
      <c r="G2152" s="346"/>
      <c r="H2152" s="346"/>
      <c r="I2152" s="346"/>
      <c r="J2152" s="346"/>
      <c r="K2152" s="346"/>
      <c r="L2152" s="346"/>
      <c r="M2152" s="346"/>
      <c r="N2152" s="346"/>
      <c r="O2152" s="346"/>
      <c r="P2152" s="346"/>
      <c r="Q2152" s="346"/>
      <c r="R2152" s="346"/>
      <c r="S2152" s="346"/>
      <c r="T2152" s="346"/>
      <c r="U2152" s="346"/>
      <c r="V2152" s="346"/>
      <c r="W2152" s="346"/>
      <c r="X2152" s="346"/>
      <c r="Y2152" s="346"/>
      <c r="Z2152" s="346"/>
      <c r="AA2152" s="346"/>
      <c r="AB2152" s="346"/>
      <c r="AC2152" s="346"/>
      <c r="AD2152" s="346">
        <v>0.23</v>
      </c>
      <c r="AE2152" s="346"/>
      <c r="AF2152" s="346"/>
      <c r="AG2152" s="346"/>
      <c r="AI2152" s="346"/>
      <c r="AJ2152" s="346"/>
      <c r="AK2152" s="346"/>
      <c r="AL2152" s="346"/>
      <c r="AM2152" s="346"/>
      <c r="AN2152" s="346"/>
      <c r="AO2152" s="346"/>
      <c r="AP2152" s="346"/>
      <c r="AQ2152" s="346"/>
      <c r="AR2152" s="346"/>
      <c r="AS2152" s="346"/>
      <c r="AT2152" s="346"/>
      <c r="AU2152" s="346"/>
      <c r="AV2152" s="346"/>
      <c r="AW2152" s="346"/>
      <c r="AX2152" s="346"/>
      <c r="AY2152" s="346"/>
      <c r="AZ2152" s="346"/>
      <c r="BA2152" s="346"/>
      <c r="BB2152" s="346"/>
      <c r="BC2152" s="346"/>
      <c r="BD2152" s="349" t="s">
        <v>380</v>
      </c>
      <c r="BE2152" s="348">
        <v>2017</v>
      </c>
      <c r="BF2152" s="331" t="s">
        <v>1856</v>
      </c>
      <c r="BG2152" s="336"/>
      <c r="BH2152" s="336"/>
      <c r="BI2152" s="336"/>
    </row>
    <row r="2153" spans="1:61" s="379" customFormat="1" ht="48" x14ac:dyDescent="0.2">
      <c r="A2153" s="344"/>
      <c r="B2153" s="331" t="s">
        <v>1857</v>
      </c>
      <c r="C2153" s="365" t="s">
        <v>151</v>
      </c>
      <c r="D2153" s="346">
        <v>0.15</v>
      </c>
      <c r="E2153" s="346"/>
      <c r="F2153" s="346"/>
      <c r="G2153" s="346"/>
      <c r="H2153" s="346"/>
      <c r="I2153" s="346"/>
      <c r="J2153" s="346"/>
      <c r="K2153" s="346"/>
      <c r="L2153" s="346"/>
      <c r="M2153" s="346"/>
      <c r="N2153" s="346"/>
      <c r="O2153" s="346"/>
      <c r="P2153" s="346"/>
      <c r="Q2153" s="346"/>
      <c r="R2153" s="346"/>
      <c r="S2153" s="346"/>
      <c r="T2153" s="346"/>
      <c r="U2153" s="346"/>
      <c r="V2153" s="346"/>
      <c r="W2153" s="346"/>
      <c r="X2153" s="346"/>
      <c r="Y2153" s="346"/>
      <c r="Z2153" s="346"/>
      <c r="AA2153" s="346"/>
      <c r="AB2153" s="346"/>
      <c r="AC2153" s="346"/>
      <c r="AD2153" s="346">
        <v>0.15</v>
      </c>
      <c r="AE2153" s="346"/>
      <c r="AF2153" s="346"/>
      <c r="AG2153" s="346"/>
      <c r="AI2153" s="346"/>
      <c r="AJ2153" s="346"/>
      <c r="AK2153" s="346"/>
      <c r="AL2153" s="346"/>
      <c r="AM2153" s="346"/>
      <c r="AN2153" s="346"/>
      <c r="AO2153" s="346"/>
      <c r="AP2153" s="346"/>
      <c r="AQ2153" s="346"/>
      <c r="AR2153" s="346"/>
      <c r="AS2153" s="346"/>
      <c r="AT2153" s="346"/>
      <c r="AU2153" s="346"/>
      <c r="AV2153" s="346"/>
      <c r="AW2153" s="346"/>
      <c r="AX2153" s="346"/>
      <c r="AY2153" s="346"/>
      <c r="AZ2153" s="346"/>
      <c r="BA2153" s="346"/>
      <c r="BB2153" s="346"/>
      <c r="BC2153" s="346"/>
      <c r="BD2153" s="349" t="s">
        <v>326</v>
      </c>
      <c r="BE2153" s="348">
        <v>2017</v>
      </c>
      <c r="BF2153" s="331" t="s">
        <v>1858</v>
      </c>
      <c r="BG2153" s="336"/>
      <c r="BH2153" s="336"/>
      <c r="BI2153" s="336"/>
    </row>
    <row r="2154" spans="1:61" s="379" customFormat="1" ht="112" x14ac:dyDescent="0.2">
      <c r="A2154" s="344"/>
      <c r="B2154" s="331" t="s">
        <v>1859</v>
      </c>
      <c r="C2154" s="365" t="s">
        <v>151</v>
      </c>
      <c r="D2154" s="346">
        <v>0.4</v>
      </c>
      <c r="E2154" s="346">
        <v>0.4</v>
      </c>
      <c r="F2154" s="346"/>
      <c r="G2154" s="346"/>
      <c r="H2154" s="346"/>
      <c r="I2154" s="346"/>
      <c r="J2154" s="346"/>
      <c r="K2154" s="346"/>
      <c r="L2154" s="346"/>
      <c r="M2154" s="346"/>
      <c r="N2154" s="346"/>
      <c r="O2154" s="346"/>
      <c r="P2154" s="346"/>
      <c r="Q2154" s="346"/>
      <c r="R2154" s="346"/>
      <c r="S2154" s="346"/>
      <c r="T2154" s="346"/>
      <c r="U2154" s="346"/>
      <c r="V2154" s="346"/>
      <c r="W2154" s="346"/>
      <c r="X2154" s="346"/>
      <c r="Y2154" s="346"/>
      <c r="Z2154" s="346"/>
      <c r="AA2154" s="346"/>
      <c r="AB2154" s="346"/>
      <c r="AC2154" s="346"/>
      <c r="AD2154" s="346"/>
      <c r="AE2154" s="346"/>
      <c r="AF2154" s="346"/>
      <c r="AG2154" s="346"/>
      <c r="AI2154" s="346"/>
      <c r="AJ2154" s="346"/>
      <c r="AK2154" s="346"/>
      <c r="AL2154" s="346"/>
      <c r="AM2154" s="346"/>
      <c r="AN2154" s="346"/>
      <c r="AO2154" s="346"/>
      <c r="AP2154" s="346"/>
      <c r="AQ2154" s="346"/>
      <c r="AR2154" s="346"/>
      <c r="AS2154" s="346"/>
      <c r="AT2154" s="346"/>
      <c r="AU2154" s="346"/>
      <c r="AV2154" s="346"/>
      <c r="AW2154" s="346"/>
      <c r="AX2154" s="346"/>
      <c r="AY2154" s="346"/>
      <c r="AZ2154" s="346"/>
      <c r="BA2154" s="346"/>
      <c r="BB2154" s="346"/>
      <c r="BC2154" s="346"/>
      <c r="BD2154" s="349" t="s">
        <v>382</v>
      </c>
      <c r="BE2154" s="348">
        <v>2017</v>
      </c>
      <c r="BF2154" s="331" t="s">
        <v>1860</v>
      </c>
      <c r="BG2154" s="336"/>
      <c r="BH2154" s="336"/>
      <c r="BI2154" s="336"/>
    </row>
    <row r="2155" spans="1:61" s="379" customFormat="1" ht="80" x14ac:dyDescent="0.2">
      <c r="A2155" s="344"/>
      <c r="B2155" s="331" t="s">
        <v>1861</v>
      </c>
      <c r="C2155" s="365" t="s">
        <v>151</v>
      </c>
      <c r="D2155" s="346">
        <v>0.39</v>
      </c>
      <c r="E2155" s="346">
        <v>0.39</v>
      </c>
      <c r="F2155" s="346"/>
      <c r="G2155" s="346"/>
      <c r="H2155" s="346"/>
      <c r="I2155" s="346"/>
      <c r="J2155" s="346"/>
      <c r="K2155" s="346"/>
      <c r="L2155" s="346"/>
      <c r="M2155" s="346"/>
      <c r="N2155" s="346"/>
      <c r="O2155" s="346"/>
      <c r="P2155" s="346"/>
      <c r="Q2155" s="346"/>
      <c r="R2155" s="346"/>
      <c r="S2155" s="346"/>
      <c r="T2155" s="346"/>
      <c r="U2155" s="346"/>
      <c r="V2155" s="346"/>
      <c r="W2155" s="346"/>
      <c r="X2155" s="346"/>
      <c r="Y2155" s="346"/>
      <c r="Z2155" s="346"/>
      <c r="AA2155" s="346"/>
      <c r="AB2155" s="346"/>
      <c r="AC2155" s="346"/>
      <c r="AD2155" s="346"/>
      <c r="AE2155" s="346"/>
      <c r="AF2155" s="346"/>
      <c r="AG2155" s="346"/>
      <c r="AI2155" s="346"/>
      <c r="AJ2155" s="346"/>
      <c r="AK2155" s="346"/>
      <c r="AL2155" s="346"/>
      <c r="AM2155" s="346"/>
      <c r="AN2155" s="346"/>
      <c r="AO2155" s="346"/>
      <c r="AP2155" s="346"/>
      <c r="AQ2155" s="346"/>
      <c r="AR2155" s="346"/>
      <c r="AS2155" s="346"/>
      <c r="AT2155" s="346"/>
      <c r="AU2155" s="346"/>
      <c r="AV2155" s="346"/>
      <c r="AW2155" s="346"/>
      <c r="AX2155" s="346"/>
      <c r="AY2155" s="346"/>
      <c r="AZ2155" s="346"/>
      <c r="BA2155" s="346"/>
      <c r="BB2155" s="346"/>
      <c r="BC2155" s="346"/>
      <c r="BD2155" s="349" t="s">
        <v>393</v>
      </c>
      <c r="BE2155" s="348">
        <v>2017</v>
      </c>
      <c r="BF2155" s="331" t="s">
        <v>1862</v>
      </c>
      <c r="BG2155" s="336"/>
      <c r="BH2155" s="336"/>
      <c r="BI2155" s="336"/>
    </row>
    <row r="2156" spans="1:61" s="379" customFormat="1" ht="64" x14ac:dyDescent="0.2">
      <c r="A2156" s="344"/>
      <c r="B2156" s="331" t="s">
        <v>1863</v>
      </c>
      <c r="C2156" s="365" t="s">
        <v>151</v>
      </c>
      <c r="D2156" s="346">
        <v>0.45999999999999996</v>
      </c>
      <c r="E2156" s="346">
        <v>0.3</v>
      </c>
      <c r="F2156" s="346"/>
      <c r="G2156" s="346"/>
      <c r="H2156" s="346"/>
      <c r="I2156" s="346"/>
      <c r="J2156" s="346"/>
      <c r="K2156" s="346"/>
      <c r="L2156" s="346"/>
      <c r="M2156" s="346"/>
      <c r="N2156" s="346"/>
      <c r="O2156" s="346"/>
      <c r="P2156" s="346"/>
      <c r="Q2156" s="346"/>
      <c r="R2156" s="346"/>
      <c r="S2156" s="346"/>
      <c r="T2156" s="346"/>
      <c r="U2156" s="346"/>
      <c r="V2156" s="346"/>
      <c r="W2156" s="346"/>
      <c r="X2156" s="346"/>
      <c r="Y2156" s="346"/>
      <c r="Z2156" s="346"/>
      <c r="AA2156" s="346"/>
      <c r="AB2156" s="346"/>
      <c r="AC2156" s="346"/>
      <c r="AD2156" s="346"/>
      <c r="AE2156" s="346">
        <v>0.16</v>
      </c>
      <c r="AF2156" s="346"/>
      <c r="AG2156" s="346"/>
      <c r="AI2156" s="346"/>
      <c r="AJ2156" s="346"/>
      <c r="AK2156" s="346"/>
      <c r="AL2156" s="346"/>
      <c r="AM2156" s="346"/>
      <c r="AN2156" s="346"/>
      <c r="AO2156" s="346"/>
      <c r="AP2156" s="346"/>
      <c r="AQ2156" s="346"/>
      <c r="AR2156" s="346"/>
      <c r="AS2156" s="346"/>
      <c r="AT2156" s="346"/>
      <c r="AU2156" s="346"/>
      <c r="AV2156" s="346"/>
      <c r="AW2156" s="346"/>
      <c r="AX2156" s="346"/>
      <c r="AY2156" s="346"/>
      <c r="AZ2156" s="346"/>
      <c r="BA2156" s="346"/>
      <c r="BB2156" s="346"/>
      <c r="BC2156" s="346"/>
      <c r="BD2156" s="349" t="s">
        <v>378</v>
      </c>
      <c r="BE2156" s="348">
        <v>2017</v>
      </c>
      <c r="BF2156" s="331" t="s">
        <v>1864</v>
      </c>
      <c r="BG2156" s="336"/>
      <c r="BH2156" s="336"/>
      <c r="BI2156" s="336"/>
    </row>
    <row r="2157" spans="1:61" s="379" customFormat="1" ht="32" x14ac:dyDescent="0.2">
      <c r="A2157" s="344"/>
      <c r="B2157" s="331" t="s">
        <v>1865</v>
      </c>
      <c r="C2157" s="365" t="s">
        <v>151</v>
      </c>
      <c r="D2157" s="346">
        <v>0.32</v>
      </c>
      <c r="E2157" s="346"/>
      <c r="F2157" s="346"/>
      <c r="G2157" s="346"/>
      <c r="H2157" s="346"/>
      <c r="I2157" s="346"/>
      <c r="J2157" s="346"/>
      <c r="K2157" s="346"/>
      <c r="L2157" s="346">
        <v>0.32</v>
      </c>
      <c r="M2157" s="346"/>
      <c r="N2157" s="346"/>
      <c r="O2157" s="346"/>
      <c r="P2157" s="346"/>
      <c r="Q2157" s="346"/>
      <c r="R2157" s="346"/>
      <c r="S2157" s="346"/>
      <c r="T2157" s="346"/>
      <c r="U2157" s="346"/>
      <c r="V2157" s="346"/>
      <c r="W2157" s="346"/>
      <c r="X2157" s="346"/>
      <c r="Y2157" s="346"/>
      <c r="Z2157" s="346"/>
      <c r="AA2157" s="346"/>
      <c r="AB2157" s="346"/>
      <c r="AC2157" s="346"/>
      <c r="AD2157" s="346"/>
      <c r="AE2157" s="346"/>
      <c r="AF2157" s="346"/>
      <c r="AG2157" s="346"/>
      <c r="AI2157" s="346"/>
      <c r="AJ2157" s="346"/>
      <c r="AK2157" s="346"/>
      <c r="AL2157" s="346"/>
      <c r="AM2157" s="346"/>
      <c r="AN2157" s="346"/>
      <c r="AO2157" s="346"/>
      <c r="AP2157" s="346"/>
      <c r="AQ2157" s="346"/>
      <c r="AR2157" s="346"/>
      <c r="AS2157" s="346"/>
      <c r="AT2157" s="346"/>
      <c r="AU2157" s="346"/>
      <c r="AV2157" s="346"/>
      <c r="AW2157" s="346"/>
      <c r="AX2157" s="346"/>
      <c r="AY2157" s="346"/>
      <c r="AZ2157" s="346"/>
      <c r="BA2157" s="346"/>
      <c r="BB2157" s="346"/>
      <c r="BC2157" s="346"/>
      <c r="BD2157" s="349" t="s">
        <v>340</v>
      </c>
      <c r="BE2157" s="348">
        <v>2017</v>
      </c>
      <c r="BF2157" s="331"/>
      <c r="BG2157" s="336"/>
      <c r="BH2157" s="336"/>
      <c r="BI2157" s="336"/>
    </row>
    <row r="2158" spans="1:61" s="379" customFormat="1" ht="144" x14ac:dyDescent="0.2">
      <c r="A2158" s="344"/>
      <c r="B2158" s="331" t="s">
        <v>1866</v>
      </c>
      <c r="C2158" s="365" t="s">
        <v>151</v>
      </c>
      <c r="D2158" s="346">
        <v>0.37</v>
      </c>
      <c r="E2158" s="346">
        <v>0.2</v>
      </c>
      <c r="F2158" s="346"/>
      <c r="G2158" s="346"/>
      <c r="H2158" s="346">
        <v>0.17</v>
      </c>
      <c r="I2158" s="346"/>
      <c r="J2158" s="346"/>
      <c r="K2158" s="346"/>
      <c r="L2158" s="346"/>
      <c r="M2158" s="346"/>
      <c r="N2158" s="346"/>
      <c r="O2158" s="346"/>
      <c r="P2158" s="346"/>
      <c r="Q2158" s="346"/>
      <c r="R2158" s="346"/>
      <c r="S2158" s="346"/>
      <c r="T2158" s="346"/>
      <c r="U2158" s="346"/>
      <c r="V2158" s="346"/>
      <c r="W2158" s="346"/>
      <c r="X2158" s="346"/>
      <c r="Y2158" s="346"/>
      <c r="Z2158" s="346"/>
      <c r="AA2158" s="346"/>
      <c r="AB2158" s="346"/>
      <c r="AC2158" s="346"/>
      <c r="AD2158" s="346"/>
      <c r="AE2158" s="346"/>
      <c r="AF2158" s="346"/>
      <c r="AG2158" s="346"/>
      <c r="AI2158" s="346"/>
      <c r="AJ2158" s="346"/>
      <c r="AK2158" s="346"/>
      <c r="AL2158" s="346"/>
      <c r="AM2158" s="346"/>
      <c r="AN2158" s="346"/>
      <c r="AO2158" s="346"/>
      <c r="AP2158" s="346"/>
      <c r="AQ2158" s="346"/>
      <c r="AR2158" s="346"/>
      <c r="AS2158" s="346"/>
      <c r="AT2158" s="346"/>
      <c r="AU2158" s="346"/>
      <c r="AV2158" s="346"/>
      <c r="AW2158" s="346"/>
      <c r="AX2158" s="346"/>
      <c r="AY2158" s="346"/>
      <c r="AZ2158" s="346"/>
      <c r="BA2158" s="346"/>
      <c r="BB2158" s="346"/>
      <c r="BC2158" s="346"/>
      <c r="BD2158" s="349" t="s">
        <v>408</v>
      </c>
      <c r="BE2158" s="348">
        <v>2017</v>
      </c>
      <c r="BF2158" s="327" t="s">
        <v>1867</v>
      </c>
      <c r="BG2158" s="336"/>
      <c r="BH2158" s="336"/>
      <c r="BI2158" s="336"/>
    </row>
    <row r="2159" spans="1:61" s="379" customFormat="1" x14ac:dyDescent="0.2">
      <c r="A2159" s="344"/>
      <c r="B2159" s="347" t="s">
        <v>1868</v>
      </c>
      <c r="C2159" s="365" t="s">
        <v>151</v>
      </c>
      <c r="D2159" s="346">
        <v>1.9</v>
      </c>
      <c r="E2159" s="346">
        <v>0.5</v>
      </c>
      <c r="F2159" s="346"/>
      <c r="G2159" s="346"/>
      <c r="H2159" s="346">
        <v>0.5</v>
      </c>
      <c r="I2159" s="346">
        <v>0.4</v>
      </c>
      <c r="J2159" s="346"/>
      <c r="K2159" s="346"/>
      <c r="L2159" s="346">
        <v>0.5</v>
      </c>
      <c r="M2159" s="346"/>
      <c r="N2159" s="346"/>
      <c r="O2159" s="346"/>
      <c r="P2159" s="346"/>
      <c r="Q2159" s="346"/>
      <c r="R2159" s="346"/>
      <c r="S2159" s="346"/>
      <c r="T2159" s="346"/>
      <c r="U2159" s="346"/>
      <c r="V2159" s="346"/>
      <c r="W2159" s="346"/>
      <c r="X2159" s="346"/>
      <c r="Y2159" s="346"/>
      <c r="Z2159" s="346"/>
      <c r="AA2159" s="346"/>
      <c r="AB2159" s="346"/>
      <c r="AC2159" s="346"/>
      <c r="AD2159" s="346"/>
      <c r="AE2159" s="346"/>
      <c r="AF2159" s="346"/>
      <c r="AG2159" s="346"/>
      <c r="AI2159" s="346"/>
      <c r="AJ2159" s="346"/>
      <c r="AK2159" s="346"/>
      <c r="AL2159" s="346"/>
      <c r="AM2159" s="346"/>
      <c r="AN2159" s="346"/>
      <c r="AO2159" s="346"/>
      <c r="AP2159" s="346"/>
      <c r="AQ2159" s="346"/>
      <c r="AR2159" s="346"/>
      <c r="AS2159" s="346"/>
      <c r="AT2159" s="346"/>
      <c r="AU2159" s="346"/>
      <c r="AV2159" s="346"/>
      <c r="AW2159" s="346"/>
      <c r="AX2159" s="346"/>
      <c r="AY2159" s="346"/>
      <c r="AZ2159" s="346"/>
      <c r="BA2159" s="346"/>
      <c r="BB2159" s="346"/>
      <c r="BC2159" s="346"/>
      <c r="BD2159" s="349" t="s">
        <v>412</v>
      </c>
      <c r="BE2159" s="348"/>
      <c r="BF2159" s="331"/>
      <c r="BG2159" s="336"/>
      <c r="BH2159" s="336"/>
      <c r="BI2159" s="336"/>
    </row>
    <row r="2160" spans="1:61" s="379" customFormat="1" x14ac:dyDescent="0.2">
      <c r="A2160" s="354" t="s">
        <v>1382</v>
      </c>
      <c r="B2160" s="380" t="s">
        <v>1160</v>
      </c>
      <c r="C2160" s="361"/>
      <c r="D2160" s="362">
        <v>3.8000000000000003</v>
      </c>
      <c r="E2160" s="362">
        <v>1.23</v>
      </c>
      <c r="F2160" s="362">
        <v>0</v>
      </c>
      <c r="G2160" s="362">
        <v>0</v>
      </c>
      <c r="H2160" s="362">
        <v>1.95</v>
      </c>
      <c r="I2160" s="362">
        <v>0.4</v>
      </c>
      <c r="J2160" s="362">
        <v>0</v>
      </c>
      <c r="K2160" s="362">
        <v>0</v>
      </c>
      <c r="L2160" s="362">
        <v>0</v>
      </c>
      <c r="M2160" s="362">
        <v>0</v>
      </c>
      <c r="N2160" s="362">
        <v>0</v>
      </c>
      <c r="O2160" s="362">
        <v>0</v>
      </c>
      <c r="P2160" s="362">
        <v>0</v>
      </c>
      <c r="Q2160" s="362">
        <v>0</v>
      </c>
      <c r="R2160" s="362">
        <v>0</v>
      </c>
      <c r="S2160" s="362">
        <v>0</v>
      </c>
      <c r="T2160" s="362">
        <v>0</v>
      </c>
      <c r="U2160" s="362">
        <v>0</v>
      </c>
      <c r="V2160" s="362">
        <v>0</v>
      </c>
      <c r="W2160" s="362">
        <v>0</v>
      </c>
      <c r="X2160" s="362"/>
      <c r="Y2160" s="362">
        <v>0</v>
      </c>
      <c r="Z2160" s="362">
        <v>0</v>
      </c>
      <c r="AA2160" s="362">
        <v>0</v>
      </c>
      <c r="AB2160" s="362">
        <v>0</v>
      </c>
      <c r="AC2160" s="362">
        <v>0</v>
      </c>
      <c r="AD2160" s="362">
        <v>0</v>
      </c>
      <c r="AE2160" s="362">
        <v>0.22</v>
      </c>
      <c r="AF2160" s="362">
        <v>0</v>
      </c>
      <c r="AG2160" s="362">
        <v>0</v>
      </c>
      <c r="AI2160" s="362">
        <v>0</v>
      </c>
      <c r="AJ2160" s="362">
        <v>0</v>
      </c>
      <c r="AK2160" s="362">
        <v>0</v>
      </c>
      <c r="AL2160" s="362">
        <v>0</v>
      </c>
      <c r="AM2160" s="362">
        <v>0</v>
      </c>
      <c r="AN2160" s="362">
        <v>0</v>
      </c>
      <c r="AO2160" s="362">
        <v>0</v>
      </c>
      <c r="AP2160" s="362">
        <v>0</v>
      </c>
      <c r="AQ2160" s="362">
        <v>0</v>
      </c>
      <c r="AR2160" s="362">
        <v>0</v>
      </c>
      <c r="AS2160" s="362">
        <v>0</v>
      </c>
      <c r="AT2160" s="362">
        <v>0</v>
      </c>
      <c r="AU2160" s="362">
        <v>0</v>
      </c>
      <c r="AV2160" s="362">
        <v>0</v>
      </c>
      <c r="AW2160" s="362">
        <v>0</v>
      </c>
      <c r="AX2160" s="362">
        <v>0</v>
      </c>
      <c r="AY2160" s="362">
        <v>0</v>
      </c>
      <c r="AZ2160" s="362">
        <v>0</v>
      </c>
      <c r="BA2160" s="362">
        <v>0</v>
      </c>
      <c r="BB2160" s="362">
        <v>0</v>
      </c>
      <c r="BC2160" s="362">
        <v>0</v>
      </c>
      <c r="BD2160" s="363"/>
      <c r="BE2160" s="364"/>
      <c r="BF2160" s="331"/>
      <c r="BG2160" s="336"/>
      <c r="BH2160" s="336"/>
      <c r="BI2160" s="336"/>
    </row>
    <row r="2161" spans="1:61" s="379" customFormat="1" ht="96" x14ac:dyDescent="0.2">
      <c r="A2161" s="344"/>
      <c r="B2161" s="331" t="s">
        <v>1869</v>
      </c>
      <c r="C2161" s="365" t="s">
        <v>186</v>
      </c>
      <c r="D2161" s="346">
        <v>0.60000000000000009</v>
      </c>
      <c r="E2161" s="346"/>
      <c r="F2161" s="346"/>
      <c r="G2161" s="346"/>
      <c r="H2161" s="346">
        <v>0.2</v>
      </c>
      <c r="I2161" s="346">
        <v>0.4</v>
      </c>
      <c r="J2161" s="346"/>
      <c r="K2161" s="346"/>
      <c r="L2161" s="346"/>
      <c r="M2161" s="346"/>
      <c r="N2161" s="346"/>
      <c r="O2161" s="346"/>
      <c r="P2161" s="346"/>
      <c r="Q2161" s="346"/>
      <c r="R2161" s="346"/>
      <c r="S2161" s="346"/>
      <c r="T2161" s="346"/>
      <c r="U2161" s="346"/>
      <c r="V2161" s="346"/>
      <c r="W2161" s="346"/>
      <c r="X2161" s="346"/>
      <c r="Y2161" s="346"/>
      <c r="Z2161" s="346"/>
      <c r="AA2161" s="346"/>
      <c r="AB2161" s="346"/>
      <c r="AC2161" s="346"/>
      <c r="AD2161" s="346"/>
      <c r="AE2161" s="346"/>
      <c r="AF2161" s="346"/>
      <c r="AG2161" s="346"/>
      <c r="AI2161" s="346"/>
      <c r="AJ2161" s="346"/>
      <c r="AK2161" s="346"/>
      <c r="AL2161" s="346"/>
      <c r="AM2161" s="346"/>
      <c r="AN2161" s="346"/>
      <c r="AO2161" s="346"/>
      <c r="AP2161" s="346"/>
      <c r="AQ2161" s="346"/>
      <c r="AR2161" s="346"/>
      <c r="AS2161" s="346"/>
      <c r="AT2161" s="346"/>
      <c r="AU2161" s="346"/>
      <c r="AV2161" s="346"/>
      <c r="AW2161" s="346"/>
      <c r="AX2161" s="346"/>
      <c r="AY2161" s="346"/>
      <c r="AZ2161" s="346"/>
      <c r="BA2161" s="346"/>
      <c r="BB2161" s="346"/>
      <c r="BC2161" s="346"/>
      <c r="BD2161" s="349" t="s">
        <v>386</v>
      </c>
      <c r="BE2161" s="348">
        <v>2017</v>
      </c>
      <c r="BF2161" s="331" t="s">
        <v>1870</v>
      </c>
      <c r="BG2161" s="336"/>
      <c r="BH2161" s="336"/>
      <c r="BI2161" s="336"/>
    </row>
    <row r="2162" spans="1:61" s="379" customFormat="1" ht="112" x14ac:dyDescent="0.2">
      <c r="A2162" s="344"/>
      <c r="B2162" s="331" t="s">
        <v>1871</v>
      </c>
      <c r="C2162" s="365" t="s">
        <v>186</v>
      </c>
      <c r="D2162" s="346">
        <v>1.75</v>
      </c>
      <c r="E2162" s="346"/>
      <c r="F2162" s="346"/>
      <c r="G2162" s="346"/>
      <c r="H2162" s="346">
        <v>1.75</v>
      </c>
      <c r="I2162" s="346"/>
      <c r="J2162" s="346"/>
      <c r="K2162" s="346"/>
      <c r="L2162" s="346"/>
      <c r="M2162" s="346"/>
      <c r="N2162" s="346"/>
      <c r="O2162" s="346"/>
      <c r="P2162" s="346"/>
      <c r="Q2162" s="346"/>
      <c r="R2162" s="346"/>
      <c r="S2162" s="346"/>
      <c r="T2162" s="346"/>
      <c r="U2162" s="346"/>
      <c r="V2162" s="346"/>
      <c r="W2162" s="346"/>
      <c r="X2162" s="346"/>
      <c r="Y2162" s="346"/>
      <c r="Z2162" s="346"/>
      <c r="AA2162" s="346"/>
      <c r="AB2162" s="346"/>
      <c r="AC2162" s="346"/>
      <c r="AD2162" s="346"/>
      <c r="AE2162" s="346"/>
      <c r="AF2162" s="346"/>
      <c r="AG2162" s="346"/>
      <c r="AI2162" s="346"/>
      <c r="AJ2162" s="346"/>
      <c r="AK2162" s="346"/>
      <c r="AL2162" s="346"/>
      <c r="AM2162" s="346"/>
      <c r="AN2162" s="346"/>
      <c r="AO2162" s="346"/>
      <c r="AP2162" s="346"/>
      <c r="AQ2162" s="346"/>
      <c r="AR2162" s="346"/>
      <c r="AS2162" s="346"/>
      <c r="AT2162" s="346"/>
      <c r="AU2162" s="346"/>
      <c r="AV2162" s="346"/>
      <c r="AW2162" s="346"/>
      <c r="AX2162" s="346"/>
      <c r="AY2162" s="346"/>
      <c r="AZ2162" s="346"/>
      <c r="BA2162" s="346"/>
      <c r="BB2162" s="346"/>
      <c r="BC2162" s="346"/>
      <c r="BD2162" s="349" t="s">
        <v>356</v>
      </c>
      <c r="BE2162" s="348"/>
      <c r="BF2162" s="331" t="s">
        <v>1872</v>
      </c>
      <c r="BG2162" s="336"/>
      <c r="BH2162" s="336"/>
      <c r="BI2162" s="336"/>
    </row>
    <row r="2163" spans="1:61" s="379" customFormat="1" x14ac:dyDescent="0.2">
      <c r="A2163" s="344"/>
      <c r="B2163" s="331" t="s">
        <v>1873</v>
      </c>
      <c r="C2163" s="365" t="s">
        <v>186</v>
      </c>
      <c r="D2163" s="346">
        <v>0.22</v>
      </c>
      <c r="E2163" s="346"/>
      <c r="F2163" s="346"/>
      <c r="G2163" s="346"/>
      <c r="H2163" s="346"/>
      <c r="I2163" s="346"/>
      <c r="J2163" s="346"/>
      <c r="K2163" s="346"/>
      <c r="L2163" s="346"/>
      <c r="M2163" s="346"/>
      <c r="N2163" s="346"/>
      <c r="O2163" s="346"/>
      <c r="P2163" s="346"/>
      <c r="Q2163" s="346"/>
      <c r="R2163" s="346"/>
      <c r="S2163" s="346"/>
      <c r="T2163" s="346"/>
      <c r="U2163" s="346"/>
      <c r="V2163" s="346"/>
      <c r="W2163" s="346"/>
      <c r="X2163" s="346"/>
      <c r="Y2163" s="346"/>
      <c r="Z2163" s="346"/>
      <c r="AA2163" s="346"/>
      <c r="AB2163" s="346"/>
      <c r="AC2163" s="346"/>
      <c r="AD2163" s="346"/>
      <c r="AE2163" s="346">
        <v>0.22</v>
      </c>
      <c r="AF2163" s="346"/>
      <c r="AG2163" s="346"/>
      <c r="AI2163" s="346"/>
      <c r="AJ2163" s="346"/>
      <c r="AK2163" s="346"/>
      <c r="AL2163" s="346"/>
      <c r="AM2163" s="346"/>
      <c r="AN2163" s="346"/>
      <c r="AO2163" s="346"/>
      <c r="AP2163" s="346"/>
      <c r="AQ2163" s="346"/>
      <c r="AR2163" s="346"/>
      <c r="AS2163" s="346"/>
      <c r="AT2163" s="346"/>
      <c r="AU2163" s="346"/>
      <c r="AV2163" s="346"/>
      <c r="AW2163" s="346"/>
      <c r="AX2163" s="346"/>
      <c r="AY2163" s="346"/>
      <c r="AZ2163" s="346"/>
      <c r="BA2163" s="346"/>
      <c r="BB2163" s="346"/>
      <c r="BC2163" s="346"/>
      <c r="BD2163" s="349" t="s">
        <v>329</v>
      </c>
      <c r="BE2163" s="348"/>
      <c r="BF2163" s="331"/>
      <c r="BG2163" s="336"/>
      <c r="BH2163" s="336"/>
      <c r="BI2163" s="336"/>
    </row>
    <row r="2164" spans="1:61" s="379" customFormat="1" ht="192" x14ac:dyDescent="0.2">
      <c r="A2164" s="344"/>
      <c r="B2164" s="331" t="s">
        <v>1874</v>
      </c>
      <c r="C2164" s="365" t="s">
        <v>186</v>
      </c>
      <c r="D2164" s="346">
        <v>1.23</v>
      </c>
      <c r="E2164" s="346">
        <v>1.23</v>
      </c>
      <c r="F2164" s="346"/>
      <c r="G2164" s="346"/>
      <c r="H2164" s="346"/>
      <c r="I2164" s="346"/>
      <c r="J2164" s="346"/>
      <c r="K2164" s="346"/>
      <c r="L2164" s="346"/>
      <c r="M2164" s="346"/>
      <c r="N2164" s="346"/>
      <c r="O2164" s="346"/>
      <c r="P2164" s="346"/>
      <c r="Q2164" s="346"/>
      <c r="R2164" s="346"/>
      <c r="S2164" s="346"/>
      <c r="T2164" s="346"/>
      <c r="U2164" s="346"/>
      <c r="V2164" s="346"/>
      <c r="W2164" s="346"/>
      <c r="X2164" s="346"/>
      <c r="Y2164" s="346"/>
      <c r="Z2164" s="346"/>
      <c r="AA2164" s="346"/>
      <c r="AB2164" s="346"/>
      <c r="AC2164" s="346"/>
      <c r="AD2164" s="346"/>
      <c r="AE2164" s="346"/>
      <c r="AF2164" s="346"/>
      <c r="AG2164" s="346"/>
      <c r="AI2164" s="346"/>
      <c r="AJ2164" s="346"/>
      <c r="AK2164" s="346"/>
      <c r="AL2164" s="346"/>
      <c r="AM2164" s="346"/>
      <c r="AN2164" s="346"/>
      <c r="AO2164" s="346"/>
      <c r="AP2164" s="346"/>
      <c r="AQ2164" s="346"/>
      <c r="AR2164" s="346"/>
      <c r="AS2164" s="346"/>
      <c r="AT2164" s="346"/>
      <c r="AU2164" s="346"/>
      <c r="AV2164" s="346"/>
      <c r="AW2164" s="346"/>
      <c r="AX2164" s="346"/>
      <c r="AY2164" s="346"/>
      <c r="AZ2164" s="346"/>
      <c r="BA2164" s="346"/>
      <c r="BB2164" s="346"/>
      <c r="BC2164" s="346"/>
      <c r="BD2164" s="349" t="s">
        <v>408</v>
      </c>
      <c r="BE2164" s="348">
        <v>2017</v>
      </c>
      <c r="BF2164" s="327" t="s">
        <v>1875</v>
      </c>
      <c r="BG2164" s="336"/>
      <c r="BH2164" s="336"/>
      <c r="BI2164" s="336"/>
    </row>
    <row r="2165" spans="1:61" s="379" customFormat="1" x14ac:dyDescent="0.2">
      <c r="A2165" s="354" t="s">
        <v>1469</v>
      </c>
      <c r="B2165" s="358" t="s">
        <v>1876</v>
      </c>
      <c r="C2165" s="356"/>
      <c r="D2165" s="357">
        <v>4.2799999999999994</v>
      </c>
      <c r="E2165" s="357">
        <v>4.2799999999999994</v>
      </c>
      <c r="F2165" s="357">
        <v>0</v>
      </c>
      <c r="G2165" s="357">
        <v>0</v>
      </c>
      <c r="H2165" s="357">
        <v>0</v>
      </c>
      <c r="I2165" s="357">
        <v>0</v>
      </c>
      <c r="J2165" s="357">
        <v>0</v>
      </c>
      <c r="K2165" s="357">
        <v>0</v>
      </c>
      <c r="L2165" s="357">
        <v>0</v>
      </c>
      <c r="M2165" s="357">
        <v>0</v>
      </c>
      <c r="N2165" s="357">
        <v>0</v>
      </c>
      <c r="O2165" s="357">
        <v>0</v>
      </c>
      <c r="P2165" s="357">
        <v>0</v>
      </c>
      <c r="Q2165" s="357">
        <v>0</v>
      </c>
      <c r="R2165" s="357">
        <v>0</v>
      </c>
      <c r="S2165" s="357">
        <v>0</v>
      </c>
      <c r="T2165" s="357">
        <v>0</v>
      </c>
      <c r="U2165" s="357">
        <v>0</v>
      </c>
      <c r="V2165" s="357">
        <v>0</v>
      </c>
      <c r="W2165" s="357">
        <v>0</v>
      </c>
      <c r="X2165" s="357"/>
      <c r="Y2165" s="357">
        <v>0</v>
      </c>
      <c r="Z2165" s="357">
        <v>0</v>
      </c>
      <c r="AA2165" s="357">
        <v>0</v>
      </c>
      <c r="AB2165" s="357">
        <v>0</v>
      </c>
      <c r="AC2165" s="357">
        <v>0</v>
      </c>
      <c r="AD2165" s="357">
        <v>0</v>
      </c>
      <c r="AE2165" s="357">
        <v>0</v>
      </c>
      <c r="AF2165" s="357">
        <v>0</v>
      </c>
      <c r="AG2165" s="357">
        <v>0</v>
      </c>
      <c r="AI2165" s="357">
        <v>0</v>
      </c>
      <c r="AJ2165" s="357">
        <v>0</v>
      </c>
      <c r="AK2165" s="357">
        <v>0</v>
      </c>
      <c r="AL2165" s="357">
        <v>0</v>
      </c>
      <c r="AM2165" s="357">
        <v>0</v>
      </c>
      <c r="AN2165" s="357">
        <v>0</v>
      </c>
      <c r="AO2165" s="357">
        <v>0</v>
      </c>
      <c r="AP2165" s="357">
        <v>0</v>
      </c>
      <c r="AQ2165" s="357">
        <v>0</v>
      </c>
      <c r="AR2165" s="357">
        <v>0</v>
      </c>
      <c r="AS2165" s="357">
        <v>0</v>
      </c>
      <c r="AT2165" s="357">
        <v>0</v>
      </c>
      <c r="AU2165" s="357">
        <v>0</v>
      </c>
      <c r="AV2165" s="357">
        <v>0</v>
      </c>
      <c r="AW2165" s="357">
        <v>0</v>
      </c>
      <c r="AX2165" s="357">
        <v>0</v>
      </c>
      <c r="AY2165" s="357">
        <v>0</v>
      </c>
      <c r="AZ2165" s="357">
        <v>0</v>
      </c>
      <c r="BA2165" s="357">
        <v>0</v>
      </c>
      <c r="BB2165" s="357">
        <v>0</v>
      </c>
      <c r="BC2165" s="357" t="e">
        <v>#REF!</v>
      </c>
      <c r="BD2165" s="358"/>
      <c r="BE2165" s="359"/>
      <c r="BF2165" s="331"/>
      <c r="BG2165" s="336"/>
      <c r="BH2165" s="336"/>
      <c r="BI2165" s="336"/>
    </row>
    <row r="2166" spans="1:61" s="379" customFormat="1" ht="32" x14ac:dyDescent="0.2">
      <c r="A2166" s="344"/>
      <c r="B2166" s="390" t="s">
        <v>1877</v>
      </c>
      <c r="C2166" s="345"/>
      <c r="D2166" s="346">
        <v>3.5</v>
      </c>
      <c r="E2166" s="329">
        <v>3.5</v>
      </c>
      <c r="F2166" s="329"/>
      <c r="G2166" s="329"/>
      <c r="H2166" s="329"/>
      <c r="I2166" s="329"/>
      <c r="J2166" s="329"/>
      <c r="K2166" s="329"/>
      <c r="L2166" s="329"/>
      <c r="M2166" s="329"/>
      <c r="N2166" s="329"/>
      <c r="O2166" s="329"/>
      <c r="P2166" s="329"/>
      <c r="Q2166" s="329"/>
      <c r="R2166" s="329"/>
      <c r="S2166" s="329"/>
      <c r="T2166" s="329"/>
      <c r="U2166" s="329"/>
      <c r="V2166" s="329"/>
      <c r="W2166" s="329"/>
      <c r="X2166" s="329"/>
      <c r="Y2166" s="329"/>
      <c r="Z2166" s="329"/>
      <c r="AA2166" s="329"/>
      <c r="AB2166" s="329"/>
      <c r="AC2166" s="329"/>
      <c r="AD2166" s="329"/>
      <c r="AE2166" s="329"/>
      <c r="AF2166" s="329"/>
      <c r="AG2166" s="329"/>
      <c r="AI2166" s="329"/>
      <c r="AJ2166" s="329"/>
      <c r="AK2166" s="329"/>
      <c r="AL2166" s="329"/>
      <c r="AM2166" s="329"/>
      <c r="AN2166" s="329"/>
      <c r="AO2166" s="329"/>
      <c r="AP2166" s="329"/>
      <c r="AQ2166" s="329"/>
      <c r="AR2166" s="329"/>
      <c r="AS2166" s="329"/>
      <c r="AT2166" s="329"/>
      <c r="AU2166" s="329"/>
      <c r="AV2166" s="329"/>
      <c r="AW2166" s="329"/>
      <c r="AX2166" s="329"/>
      <c r="AY2166" s="329"/>
      <c r="AZ2166" s="329"/>
      <c r="BA2166" s="329"/>
      <c r="BB2166" s="329"/>
      <c r="BC2166" s="329"/>
      <c r="BD2166" s="360" t="s">
        <v>372</v>
      </c>
      <c r="BE2166" s="330"/>
      <c r="BF2166" s="331"/>
      <c r="BG2166" s="336"/>
      <c r="BH2166" s="336"/>
      <c r="BI2166" s="336"/>
    </row>
    <row r="2167" spans="1:61" s="379" customFormat="1" ht="32" x14ac:dyDescent="0.2">
      <c r="A2167" s="354"/>
      <c r="B2167" s="390" t="s">
        <v>1878</v>
      </c>
      <c r="C2167" s="365" t="s">
        <v>303</v>
      </c>
      <c r="D2167" s="346">
        <v>0.3</v>
      </c>
      <c r="E2167" s="346">
        <v>0.3</v>
      </c>
      <c r="F2167" s="346"/>
      <c r="G2167" s="346"/>
      <c r="H2167" s="346"/>
      <c r="I2167" s="346"/>
      <c r="J2167" s="346"/>
      <c r="K2167" s="346"/>
      <c r="L2167" s="346"/>
      <c r="M2167" s="346"/>
      <c r="N2167" s="346"/>
      <c r="O2167" s="346"/>
      <c r="P2167" s="346"/>
      <c r="Q2167" s="346"/>
      <c r="R2167" s="346"/>
      <c r="S2167" s="346"/>
      <c r="T2167" s="346"/>
      <c r="U2167" s="346"/>
      <c r="V2167" s="346"/>
      <c r="W2167" s="346"/>
      <c r="X2167" s="346"/>
      <c r="Y2167" s="346"/>
      <c r="Z2167" s="346"/>
      <c r="AA2167" s="346"/>
      <c r="AB2167" s="346"/>
      <c r="AC2167" s="346"/>
      <c r="AD2167" s="346"/>
      <c r="AE2167" s="346"/>
      <c r="AF2167" s="346"/>
      <c r="AG2167" s="346"/>
      <c r="AI2167" s="346"/>
      <c r="AJ2167" s="346"/>
      <c r="AK2167" s="346"/>
      <c r="AL2167" s="346"/>
      <c r="AM2167" s="346"/>
      <c r="AN2167" s="346"/>
      <c r="AO2167" s="346"/>
      <c r="AP2167" s="346"/>
      <c r="AQ2167" s="346"/>
      <c r="AR2167" s="346"/>
      <c r="AS2167" s="346"/>
      <c r="AT2167" s="346"/>
      <c r="AU2167" s="346"/>
      <c r="AV2167" s="346"/>
      <c r="AW2167" s="346"/>
      <c r="AX2167" s="346"/>
      <c r="AY2167" s="346"/>
      <c r="AZ2167" s="346"/>
      <c r="BA2167" s="346"/>
      <c r="BB2167" s="346"/>
      <c r="BC2167" s="346"/>
      <c r="BD2167" s="349" t="s">
        <v>378</v>
      </c>
      <c r="BE2167" s="348">
        <v>2017</v>
      </c>
      <c r="BF2167" s="331"/>
      <c r="BG2167" s="336"/>
      <c r="BH2167" s="336"/>
      <c r="BI2167" s="336"/>
    </row>
    <row r="2168" spans="1:61" s="379" customFormat="1" ht="96" x14ac:dyDescent="0.2">
      <c r="A2168" s="377"/>
      <c r="B2168" s="347" t="s">
        <v>1879</v>
      </c>
      <c r="C2168" s="378" t="s">
        <v>303</v>
      </c>
      <c r="D2168" s="391">
        <v>0.48</v>
      </c>
      <c r="E2168" s="391">
        <v>0.48</v>
      </c>
      <c r="F2168" s="392"/>
      <c r="G2168" s="392"/>
      <c r="H2168" s="392"/>
      <c r="I2168" s="392"/>
      <c r="J2168" s="392"/>
      <c r="K2168" s="392"/>
      <c r="L2168" s="392"/>
      <c r="M2168" s="392"/>
      <c r="N2168" s="392"/>
      <c r="O2168" s="392"/>
      <c r="P2168" s="392"/>
      <c r="Q2168" s="392"/>
      <c r="R2168" s="392"/>
      <c r="S2168" s="392"/>
      <c r="T2168" s="392"/>
      <c r="U2168" s="392"/>
      <c r="V2168" s="392"/>
      <c r="W2168" s="392"/>
      <c r="X2168" s="392"/>
      <c r="Y2168" s="392"/>
      <c r="Z2168" s="392"/>
      <c r="AA2168" s="392"/>
      <c r="AB2168" s="392"/>
      <c r="AC2168" s="392"/>
      <c r="AD2168" s="392"/>
      <c r="AE2168" s="392"/>
      <c r="AF2168" s="392"/>
      <c r="AG2168" s="392"/>
      <c r="AI2168" s="392"/>
      <c r="AJ2168" s="392"/>
      <c r="AK2168" s="392"/>
      <c r="AL2168" s="392"/>
      <c r="AM2168" s="392"/>
      <c r="AN2168" s="392"/>
      <c r="AO2168" s="392"/>
      <c r="AP2168" s="392"/>
      <c r="AQ2168" s="392"/>
      <c r="AR2168" s="392"/>
      <c r="AS2168" s="392"/>
      <c r="AT2168" s="392"/>
      <c r="AU2168" s="392"/>
      <c r="AV2168" s="392"/>
      <c r="AW2168" s="392"/>
      <c r="AX2168" s="392"/>
      <c r="AY2168" s="392"/>
      <c r="AZ2168" s="392"/>
      <c r="BA2168" s="392"/>
      <c r="BB2168" s="392"/>
      <c r="BC2168" s="392"/>
      <c r="BD2168" s="393" t="s">
        <v>399</v>
      </c>
      <c r="BE2168" s="377">
        <v>2017</v>
      </c>
      <c r="BF2168" s="331" t="s">
        <v>1880</v>
      </c>
      <c r="BG2168" s="336"/>
      <c r="BH2168" s="336"/>
      <c r="BI2168" s="336"/>
    </row>
    <row r="2169" spans="1:61" s="379" customFormat="1" x14ac:dyDescent="0.2">
      <c r="A2169" s="354" t="s">
        <v>75</v>
      </c>
      <c r="B2169" s="359" t="s">
        <v>308</v>
      </c>
      <c r="C2169" s="356"/>
      <c r="D2169" s="357">
        <v>13.1</v>
      </c>
      <c r="E2169" s="357">
        <v>0</v>
      </c>
      <c r="F2169" s="357">
        <v>0</v>
      </c>
      <c r="G2169" s="357">
        <v>0</v>
      </c>
      <c r="H2169" s="357">
        <v>0.1</v>
      </c>
      <c r="I2169" s="357">
        <v>0</v>
      </c>
      <c r="J2169" s="357">
        <v>0</v>
      </c>
      <c r="K2169" s="357">
        <v>0</v>
      </c>
      <c r="L2169" s="357">
        <v>9.5</v>
      </c>
      <c r="M2169" s="357">
        <v>0</v>
      </c>
      <c r="N2169" s="357">
        <v>0</v>
      </c>
      <c r="O2169" s="357">
        <v>0</v>
      </c>
      <c r="P2169" s="357">
        <v>0</v>
      </c>
      <c r="Q2169" s="357">
        <v>0</v>
      </c>
      <c r="R2169" s="357">
        <v>0</v>
      </c>
      <c r="S2169" s="357">
        <v>0</v>
      </c>
      <c r="T2169" s="357">
        <v>0</v>
      </c>
      <c r="U2169" s="357">
        <v>0</v>
      </c>
      <c r="V2169" s="357">
        <v>0</v>
      </c>
      <c r="W2169" s="357">
        <v>0</v>
      </c>
      <c r="X2169" s="357"/>
      <c r="Y2169" s="357">
        <v>0</v>
      </c>
      <c r="Z2169" s="357">
        <v>0</v>
      </c>
      <c r="AA2169" s="357">
        <v>0</v>
      </c>
      <c r="AB2169" s="357">
        <v>0</v>
      </c>
      <c r="AC2169" s="357">
        <v>0</v>
      </c>
      <c r="AD2169" s="357">
        <v>0</v>
      </c>
      <c r="AE2169" s="357">
        <v>0</v>
      </c>
      <c r="AF2169" s="357">
        <v>0</v>
      </c>
      <c r="AG2169" s="357">
        <v>0</v>
      </c>
      <c r="AI2169" s="357">
        <v>0</v>
      </c>
      <c r="AJ2169" s="357">
        <v>0</v>
      </c>
      <c r="AK2169" s="357">
        <v>0</v>
      </c>
      <c r="AL2169" s="357">
        <v>0</v>
      </c>
      <c r="AM2169" s="357">
        <v>0</v>
      </c>
      <c r="AN2169" s="357">
        <v>0</v>
      </c>
      <c r="AO2169" s="357">
        <v>0</v>
      </c>
      <c r="AP2169" s="357">
        <v>0</v>
      </c>
      <c r="AQ2169" s="357">
        <v>0</v>
      </c>
      <c r="AR2169" s="357">
        <v>0</v>
      </c>
      <c r="AS2169" s="357">
        <v>0</v>
      </c>
      <c r="AT2169" s="357">
        <v>0</v>
      </c>
      <c r="AU2169" s="357">
        <v>0</v>
      </c>
      <c r="AV2169" s="357">
        <v>0</v>
      </c>
      <c r="AW2169" s="357">
        <v>0</v>
      </c>
      <c r="AX2169" s="357">
        <v>0</v>
      </c>
      <c r="AY2169" s="357">
        <v>0</v>
      </c>
      <c r="AZ2169" s="357">
        <v>0</v>
      </c>
      <c r="BA2169" s="357">
        <v>3.5</v>
      </c>
      <c r="BB2169" s="357">
        <v>0</v>
      </c>
      <c r="BC2169" s="357"/>
      <c r="BD2169" s="358"/>
      <c r="BE2169" s="359"/>
      <c r="BF2169" s="331"/>
      <c r="BG2169" s="336"/>
      <c r="BH2169" s="336"/>
      <c r="BI2169" s="336"/>
    </row>
    <row r="2170" spans="1:61" s="379" customFormat="1" ht="80" x14ac:dyDescent="0.2">
      <c r="A2170" s="344"/>
      <c r="B2170" s="330" t="s">
        <v>1881</v>
      </c>
      <c r="C2170" s="345" t="s">
        <v>139</v>
      </c>
      <c r="D2170" s="329">
        <v>0.1</v>
      </c>
      <c r="E2170" s="329"/>
      <c r="F2170" s="329"/>
      <c r="G2170" s="329"/>
      <c r="H2170" s="329">
        <v>0.1</v>
      </c>
      <c r="I2170" s="329"/>
      <c r="J2170" s="329"/>
      <c r="K2170" s="329"/>
      <c r="L2170" s="329"/>
      <c r="M2170" s="329"/>
      <c r="N2170" s="329"/>
      <c r="O2170" s="329"/>
      <c r="P2170" s="329"/>
      <c r="Q2170" s="329"/>
      <c r="R2170" s="329"/>
      <c r="S2170" s="329"/>
      <c r="T2170" s="329"/>
      <c r="U2170" s="329"/>
      <c r="V2170" s="329"/>
      <c r="W2170" s="329"/>
      <c r="X2170" s="329"/>
      <c r="Y2170" s="329"/>
      <c r="Z2170" s="329"/>
      <c r="AA2170" s="329"/>
      <c r="AB2170" s="329"/>
      <c r="AC2170" s="329"/>
      <c r="AD2170" s="329"/>
      <c r="AE2170" s="329"/>
      <c r="AF2170" s="329"/>
      <c r="AG2170" s="329"/>
      <c r="AI2170" s="329"/>
      <c r="AJ2170" s="329"/>
      <c r="AK2170" s="329"/>
      <c r="AL2170" s="329"/>
      <c r="AM2170" s="329"/>
      <c r="AN2170" s="329"/>
      <c r="AO2170" s="329"/>
      <c r="AP2170" s="329"/>
      <c r="AQ2170" s="329"/>
      <c r="AR2170" s="329"/>
      <c r="AS2170" s="329"/>
      <c r="AT2170" s="329"/>
      <c r="AU2170" s="329"/>
      <c r="AV2170" s="329"/>
      <c r="AW2170" s="329"/>
      <c r="AX2170" s="329"/>
      <c r="AY2170" s="329"/>
      <c r="AZ2170" s="329"/>
      <c r="BA2170" s="329"/>
      <c r="BB2170" s="329"/>
      <c r="BC2170" s="329"/>
      <c r="BD2170" s="360" t="s">
        <v>399</v>
      </c>
      <c r="BE2170" s="330">
        <v>217</v>
      </c>
      <c r="BF2170" s="331" t="s">
        <v>1882</v>
      </c>
      <c r="BG2170" s="336"/>
      <c r="BH2170" s="336"/>
      <c r="BI2170" s="336"/>
    </row>
    <row r="2171" spans="1:61" s="379" customFormat="1" x14ac:dyDescent="0.2">
      <c r="A2171" s="344"/>
      <c r="B2171" s="330" t="s">
        <v>1883</v>
      </c>
      <c r="C2171" s="345" t="s">
        <v>139</v>
      </c>
      <c r="D2171" s="329">
        <v>3</v>
      </c>
      <c r="E2171" s="329"/>
      <c r="F2171" s="329"/>
      <c r="G2171" s="329"/>
      <c r="H2171" s="329"/>
      <c r="I2171" s="329"/>
      <c r="J2171" s="329"/>
      <c r="K2171" s="329"/>
      <c r="L2171" s="329">
        <v>3</v>
      </c>
      <c r="M2171" s="329"/>
      <c r="N2171" s="329"/>
      <c r="O2171" s="329"/>
      <c r="P2171" s="329"/>
      <c r="Q2171" s="329"/>
      <c r="R2171" s="329"/>
      <c r="S2171" s="329"/>
      <c r="T2171" s="329"/>
      <c r="U2171" s="329"/>
      <c r="V2171" s="329"/>
      <c r="W2171" s="329"/>
      <c r="X2171" s="329"/>
      <c r="Y2171" s="329"/>
      <c r="Z2171" s="329"/>
      <c r="AA2171" s="329"/>
      <c r="AB2171" s="329"/>
      <c r="AC2171" s="329"/>
      <c r="AD2171" s="329"/>
      <c r="AE2171" s="329"/>
      <c r="AF2171" s="329"/>
      <c r="AG2171" s="329"/>
      <c r="AI2171" s="329"/>
      <c r="AJ2171" s="329"/>
      <c r="AK2171" s="329"/>
      <c r="AL2171" s="329"/>
      <c r="AM2171" s="329"/>
      <c r="AN2171" s="329"/>
      <c r="AO2171" s="329"/>
      <c r="AP2171" s="329"/>
      <c r="AQ2171" s="329"/>
      <c r="AR2171" s="329"/>
      <c r="AS2171" s="329"/>
      <c r="AT2171" s="329"/>
      <c r="AU2171" s="329"/>
      <c r="AV2171" s="329"/>
      <c r="AW2171" s="329"/>
      <c r="AX2171" s="329"/>
      <c r="AY2171" s="329"/>
      <c r="AZ2171" s="329"/>
      <c r="BA2171" s="329"/>
      <c r="BB2171" s="329"/>
      <c r="BC2171" s="329"/>
      <c r="BD2171" s="360" t="s">
        <v>406</v>
      </c>
      <c r="BE2171" s="330">
        <v>2017</v>
      </c>
      <c r="BF2171" s="331"/>
      <c r="BG2171" s="336"/>
      <c r="BH2171" s="336"/>
      <c r="BI2171" s="336"/>
    </row>
    <row r="2172" spans="1:61" s="379" customFormat="1" ht="96" x14ac:dyDescent="0.2">
      <c r="A2172" s="344"/>
      <c r="B2172" s="330" t="s">
        <v>1881</v>
      </c>
      <c r="C2172" s="345" t="s">
        <v>139</v>
      </c>
      <c r="D2172" s="329">
        <v>5</v>
      </c>
      <c r="E2172" s="329"/>
      <c r="F2172" s="329"/>
      <c r="G2172" s="329"/>
      <c r="H2172" s="329"/>
      <c r="I2172" s="329"/>
      <c r="J2172" s="329"/>
      <c r="K2172" s="329"/>
      <c r="L2172" s="329">
        <v>5</v>
      </c>
      <c r="M2172" s="329"/>
      <c r="N2172" s="329"/>
      <c r="O2172" s="329"/>
      <c r="P2172" s="329"/>
      <c r="Q2172" s="329"/>
      <c r="R2172" s="329"/>
      <c r="S2172" s="329"/>
      <c r="T2172" s="329"/>
      <c r="U2172" s="329"/>
      <c r="V2172" s="329"/>
      <c r="W2172" s="329"/>
      <c r="X2172" s="329"/>
      <c r="Y2172" s="329"/>
      <c r="Z2172" s="329"/>
      <c r="AA2172" s="329"/>
      <c r="AB2172" s="329"/>
      <c r="AC2172" s="329"/>
      <c r="AD2172" s="329"/>
      <c r="AE2172" s="329"/>
      <c r="AF2172" s="329"/>
      <c r="AG2172" s="329"/>
      <c r="AI2172" s="329"/>
      <c r="AJ2172" s="329"/>
      <c r="AK2172" s="329"/>
      <c r="AL2172" s="329"/>
      <c r="AM2172" s="329"/>
      <c r="AN2172" s="329"/>
      <c r="AO2172" s="329"/>
      <c r="AP2172" s="329"/>
      <c r="AQ2172" s="329"/>
      <c r="AR2172" s="329"/>
      <c r="AS2172" s="329"/>
      <c r="AT2172" s="329"/>
      <c r="AU2172" s="329"/>
      <c r="AV2172" s="329"/>
      <c r="AW2172" s="329"/>
      <c r="AX2172" s="329"/>
      <c r="AY2172" s="329"/>
      <c r="AZ2172" s="329"/>
      <c r="BA2172" s="329"/>
      <c r="BB2172" s="329"/>
      <c r="BC2172" s="329"/>
      <c r="BD2172" s="360" t="s">
        <v>340</v>
      </c>
      <c r="BE2172" s="330">
        <v>2017</v>
      </c>
      <c r="BF2172" s="331" t="s">
        <v>1884</v>
      </c>
      <c r="BG2172" s="336"/>
      <c r="BH2172" s="336"/>
      <c r="BI2172" s="336"/>
    </row>
    <row r="2173" spans="1:61" s="379" customFormat="1" x14ac:dyDescent="0.2">
      <c r="A2173" s="344"/>
      <c r="B2173" s="330" t="s">
        <v>1883</v>
      </c>
      <c r="C2173" s="345" t="s">
        <v>139</v>
      </c>
      <c r="D2173" s="329">
        <v>5</v>
      </c>
      <c r="E2173" s="329"/>
      <c r="F2173" s="329"/>
      <c r="G2173" s="329"/>
      <c r="H2173" s="329"/>
      <c r="I2173" s="329"/>
      <c r="J2173" s="329"/>
      <c r="K2173" s="329"/>
      <c r="L2173" s="329">
        <v>1.5</v>
      </c>
      <c r="M2173" s="329"/>
      <c r="N2173" s="329"/>
      <c r="O2173" s="329"/>
      <c r="P2173" s="329"/>
      <c r="Q2173" s="329"/>
      <c r="R2173" s="329"/>
      <c r="S2173" s="329"/>
      <c r="T2173" s="329"/>
      <c r="U2173" s="329"/>
      <c r="V2173" s="329"/>
      <c r="W2173" s="329"/>
      <c r="X2173" s="329"/>
      <c r="Y2173" s="329"/>
      <c r="Z2173" s="329"/>
      <c r="AA2173" s="329"/>
      <c r="AB2173" s="329"/>
      <c r="AC2173" s="329"/>
      <c r="AD2173" s="329"/>
      <c r="AE2173" s="329"/>
      <c r="AF2173" s="329"/>
      <c r="AG2173" s="329"/>
      <c r="AI2173" s="329"/>
      <c r="AJ2173" s="329"/>
      <c r="AK2173" s="329"/>
      <c r="AL2173" s="329"/>
      <c r="AM2173" s="329"/>
      <c r="AN2173" s="329"/>
      <c r="AO2173" s="329"/>
      <c r="AP2173" s="329"/>
      <c r="AQ2173" s="329"/>
      <c r="AR2173" s="329"/>
      <c r="AS2173" s="329"/>
      <c r="AT2173" s="329"/>
      <c r="AU2173" s="329"/>
      <c r="AV2173" s="329"/>
      <c r="AW2173" s="329"/>
      <c r="AX2173" s="329"/>
      <c r="AY2173" s="329"/>
      <c r="AZ2173" s="329"/>
      <c r="BA2173" s="329">
        <v>3.5</v>
      </c>
      <c r="BB2173" s="329"/>
      <c r="BC2173" s="329"/>
      <c r="BD2173" s="360" t="s">
        <v>408</v>
      </c>
      <c r="BE2173" s="330">
        <v>2017</v>
      </c>
      <c r="BF2173" s="331"/>
      <c r="BG2173" s="336"/>
      <c r="BH2173" s="336"/>
      <c r="BI2173" s="336"/>
    </row>
    <row r="2174" spans="1:61" s="379" customFormat="1" ht="80" x14ac:dyDescent="0.2">
      <c r="A2174" s="314" t="s">
        <v>196</v>
      </c>
      <c r="B2174" s="315" t="s">
        <v>1885</v>
      </c>
      <c r="C2174" s="345"/>
      <c r="D2174" s="323">
        <v>2022.98</v>
      </c>
      <c r="E2174" s="323">
        <v>23.46</v>
      </c>
      <c r="F2174" s="323">
        <v>0</v>
      </c>
      <c r="G2174" s="323">
        <v>0.5</v>
      </c>
      <c r="H2174" s="323">
        <v>18.979999999999997</v>
      </c>
      <c r="I2174" s="323">
        <v>9.91</v>
      </c>
      <c r="J2174" s="323">
        <v>500.7</v>
      </c>
      <c r="K2174" s="323">
        <v>0</v>
      </c>
      <c r="L2174" s="323">
        <v>1248.46</v>
      </c>
      <c r="M2174" s="323">
        <v>0.3</v>
      </c>
      <c r="N2174" s="323">
        <v>0</v>
      </c>
      <c r="O2174" s="323">
        <v>0</v>
      </c>
      <c r="P2174" s="323">
        <v>0</v>
      </c>
      <c r="Q2174" s="323">
        <v>0</v>
      </c>
      <c r="R2174" s="323">
        <v>0</v>
      </c>
      <c r="S2174" s="323">
        <v>0</v>
      </c>
      <c r="T2174" s="323">
        <v>0</v>
      </c>
      <c r="U2174" s="323">
        <v>0</v>
      </c>
      <c r="V2174" s="323">
        <v>2.37</v>
      </c>
      <c r="W2174" s="323">
        <v>126.5</v>
      </c>
      <c r="X2174" s="323"/>
      <c r="Y2174" s="323">
        <v>0.97</v>
      </c>
      <c r="Z2174" s="323">
        <v>0</v>
      </c>
      <c r="AA2174" s="323">
        <v>0</v>
      </c>
      <c r="AB2174" s="323">
        <v>0</v>
      </c>
      <c r="AC2174" s="323">
        <v>0</v>
      </c>
      <c r="AD2174" s="323">
        <v>0.11</v>
      </c>
      <c r="AE2174" s="323">
        <v>0</v>
      </c>
      <c r="AF2174" s="323">
        <v>0</v>
      </c>
      <c r="AG2174" s="323">
        <v>0</v>
      </c>
      <c r="AI2174" s="323">
        <v>0</v>
      </c>
      <c r="AJ2174" s="323">
        <v>0</v>
      </c>
      <c r="AK2174" s="323">
        <v>0</v>
      </c>
      <c r="AL2174" s="323">
        <v>0</v>
      </c>
      <c r="AM2174" s="323">
        <v>1.04</v>
      </c>
      <c r="AN2174" s="323">
        <v>0</v>
      </c>
      <c r="AO2174" s="323">
        <v>0.25</v>
      </c>
      <c r="AP2174" s="323">
        <v>0</v>
      </c>
      <c r="AQ2174" s="323">
        <v>0</v>
      </c>
      <c r="AR2174" s="323">
        <v>0</v>
      </c>
      <c r="AS2174" s="323">
        <v>0.17</v>
      </c>
      <c r="AT2174" s="323">
        <v>8.8000000000000007</v>
      </c>
      <c r="AU2174" s="323">
        <v>0</v>
      </c>
      <c r="AV2174" s="323">
        <v>0</v>
      </c>
      <c r="AW2174" s="323">
        <v>0</v>
      </c>
      <c r="AX2174" s="323">
        <v>23</v>
      </c>
      <c r="AY2174" s="323">
        <v>10.95</v>
      </c>
      <c r="AZ2174" s="323">
        <v>0</v>
      </c>
      <c r="BA2174" s="323">
        <v>15.85</v>
      </c>
      <c r="BB2174" s="323">
        <v>30.66</v>
      </c>
      <c r="BC2174" s="329"/>
      <c r="BD2174" s="360"/>
      <c r="BE2174" s="330"/>
      <c r="BF2174" s="331"/>
      <c r="BG2174" s="336"/>
      <c r="BH2174" s="336"/>
      <c r="BI2174" s="336"/>
    </row>
    <row r="2175" spans="1:61" s="379" customFormat="1" x14ac:dyDescent="0.2">
      <c r="A2175" s="354" t="s">
        <v>198</v>
      </c>
      <c r="B2175" s="394" t="s">
        <v>134</v>
      </c>
      <c r="C2175" s="361"/>
      <c r="D2175" s="362">
        <v>0.94</v>
      </c>
      <c r="E2175" s="362">
        <v>0</v>
      </c>
      <c r="F2175" s="362">
        <v>0</v>
      </c>
      <c r="G2175" s="362">
        <v>0</v>
      </c>
      <c r="H2175" s="362">
        <v>0.94</v>
      </c>
      <c r="I2175" s="362">
        <v>0</v>
      </c>
      <c r="J2175" s="362">
        <v>0</v>
      </c>
      <c r="K2175" s="362">
        <v>0</v>
      </c>
      <c r="L2175" s="362">
        <v>0</v>
      </c>
      <c r="M2175" s="362">
        <v>0</v>
      </c>
      <c r="N2175" s="362">
        <v>0</v>
      </c>
      <c r="O2175" s="362">
        <v>0</v>
      </c>
      <c r="P2175" s="362">
        <v>0</v>
      </c>
      <c r="Q2175" s="362">
        <v>0</v>
      </c>
      <c r="R2175" s="362">
        <v>0</v>
      </c>
      <c r="S2175" s="362">
        <v>0</v>
      </c>
      <c r="T2175" s="362">
        <v>0</v>
      </c>
      <c r="U2175" s="362">
        <v>0</v>
      </c>
      <c r="V2175" s="362">
        <v>0</v>
      </c>
      <c r="W2175" s="362">
        <v>0</v>
      </c>
      <c r="X2175" s="362"/>
      <c r="Y2175" s="362">
        <v>0</v>
      </c>
      <c r="Z2175" s="362">
        <v>0</v>
      </c>
      <c r="AA2175" s="362">
        <v>0</v>
      </c>
      <c r="AB2175" s="362">
        <v>0</v>
      </c>
      <c r="AC2175" s="362">
        <v>0</v>
      </c>
      <c r="AD2175" s="362">
        <v>0</v>
      </c>
      <c r="AE2175" s="362">
        <v>0</v>
      </c>
      <c r="AF2175" s="362">
        <v>0</v>
      </c>
      <c r="AG2175" s="362">
        <v>0</v>
      </c>
      <c r="AI2175" s="362">
        <v>0</v>
      </c>
      <c r="AJ2175" s="362">
        <v>0</v>
      </c>
      <c r="AK2175" s="362">
        <v>0</v>
      </c>
      <c r="AL2175" s="362">
        <v>0</v>
      </c>
      <c r="AM2175" s="362">
        <v>0</v>
      </c>
      <c r="AN2175" s="362">
        <v>0</v>
      </c>
      <c r="AO2175" s="362">
        <v>0</v>
      </c>
      <c r="AP2175" s="362">
        <v>0</v>
      </c>
      <c r="AQ2175" s="362">
        <v>0</v>
      </c>
      <c r="AR2175" s="362">
        <v>0</v>
      </c>
      <c r="AS2175" s="362">
        <v>0</v>
      </c>
      <c r="AT2175" s="362">
        <v>0</v>
      </c>
      <c r="AU2175" s="362">
        <v>0</v>
      </c>
      <c r="AV2175" s="362">
        <v>0</v>
      </c>
      <c r="AW2175" s="362">
        <v>0</v>
      </c>
      <c r="AX2175" s="362">
        <v>0</v>
      </c>
      <c r="AY2175" s="362">
        <v>0</v>
      </c>
      <c r="AZ2175" s="362">
        <v>0</v>
      </c>
      <c r="BA2175" s="362">
        <v>0</v>
      </c>
      <c r="BB2175" s="362">
        <v>0</v>
      </c>
      <c r="BC2175" s="362">
        <v>0</v>
      </c>
      <c r="BD2175" s="363"/>
      <c r="BE2175" s="364"/>
      <c r="BF2175" s="331"/>
      <c r="BG2175" s="336"/>
      <c r="BH2175" s="336"/>
      <c r="BI2175" s="336"/>
    </row>
    <row r="2176" spans="1:61" s="379" customFormat="1" ht="96" x14ac:dyDescent="0.2">
      <c r="A2176" s="338"/>
      <c r="B2176" s="360" t="s">
        <v>1886</v>
      </c>
      <c r="C2176" s="345" t="s">
        <v>135</v>
      </c>
      <c r="D2176" s="329">
        <v>0.44</v>
      </c>
      <c r="E2176" s="329"/>
      <c r="F2176" s="329"/>
      <c r="G2176" s="329"/>
      <c r="H2176" s="329">
        <v>0.44</v>
      </c>
      <c r="I2176" s="329"/>
      <c r="J2176" s="329"/>
      <c r="K2176" s="329"/>
      <c r="L2176" s="329"/>
      <c r="M2176" s="329"/>
      <c r="N2176" s="329"/>
      <c r="O2176" s="329"/>
      <c r="P2176" s="329"/>
      <c r="Q2176" s="329"/>
      <c r="R2176" s="329"/>
      <c r="S2176" s="329"/>
      <c r="T2176" s="329"/>
      <c r="U2176" s="329"/>
      <c r="V2176" s="329"/>
      <c r="W2176" s="329"/>
      <c r="X2176" s="329"/>
      <c r="Y2176" s="329"/>
      <c r="Z2176" s="329"/>
      <c r="AA2176" s="329"/>
      <c r="AB2176" s="329"/>
      <c r="AC2176" s="329"/>
      <c r="AD2176" s="329"/>
      <c r="AE2176" s="329"/>
      <c r="AF2176" s="329"/>
      <c r="AG2176" s="329"/>
      <c r="AI2176" s="329"/>
      <c r="AJ2176" s="329"/>
      <c r="AK2176" s="329"/>
      <c r="AL2176" s="329"/>
      <c r="AM2176" s="329"/>
      <c r="AN2176" s="329"/>
      <c r="AO2176" s="329"/>
      <c r="AP2176" s="329"/>
      <c r="AQ2176" s="329"/>
      <c r="AR2176" s="329"/>
      <c r="AS2176" s="329"/>
      <c r="AT2176" s="329"/>
      <c r="AU2176" s="329"/>
      <c r="AV2176" s="329"/>
      <c r="AW2176" s="329"/>
      <c r="AX2176" s="329"/>
      <c r="AY2176" s="329"/>
      <c r="AZ2176" s="329"/>
      <c r="BA2176" s="329"/>
      <c r="BB2176" s="329"/>
      <c r="BC2176" s="329"/>
      <c r="BD2176" s="360" t="s">
        <v>406</v>
      </c>
      <c r="BE2176" s="330">
        <v>2017</v>
      </c>
      <c r="BF2176" s="331" t="s">
        <v>1887</v>
      </c>
      <c r="BG2176" s="336"/>
      <c r="BH2176" s="336"/>
      <c r="BI2176" s="336"/>
    </row>
    <row r="2177" spans="1:61" s="379" customFormat="1" x14ac:dyDescent="0.2">
      <c r="A2177" s="338"/>
      <c r="B2177" s="360" t="s">
        <v>1888</v>
      </c>
      <c r="C2177" s="345" t="s">
        <v>135</v>
      </c>
      <c r="D2177" s="329">
        <v>0.5</v>
      </c>
      <c r="E2177" s="329"/>
      <c r="F2177" s="329"/>
      <c r="G2177" s="329"/>
      <c r="H2177" s="329">
        <v>0.5</v>
      </c>
      <c r="I2177" s="329"/>
      <c r="J2177" s="329"/>
      <c r="K2177" s="329"/>
      <c r="L2177" s="329"/>
      <c r="M2177" s="329"/>
      <c r="N2177" s="329"/>
      <c r="O2177" s="329"/>
      <c r="P2177" s="329"/>
      <c r="Q2177" s="329"/>
      <c r="R2177" s="329"/>
      <c r="S2177" s="329"/>
      <c r="T2177" s="329"/>
      <c r="U2177" s="329"/>
      <c r="V2177" s="329"/>
      <c r="W2177" s="329"/>
      <c r="X2177" s="329"/>
      <c r="Y2177" s="329"/>
      <c r="Z2177" s="329"/>
      <c r="AA2177" s="329"/>
      <c r="AB2177" s="329"/>
      <c r="AC2177" s="329"/>
      <c r="AD2177" s="329"/>
      <c r="AE2177" s="329"/>
      <c r="AF2177" s="329"/>
      <c r="AG2177" s="329"/>
      <c r="AI2177" s="329"/>
      <c r="AJ2177" s="329"/>
      <c r="AK2177" s="329"/>
      <c r="AL2177" s="329"/>
      <c r="AM2177" s="329"/>
      <c r="AN2177" s="329"/>
      <c r="AO2177" s="329"/>
      <c r="AP2177" s="329"/>
      <c r="AQ2177" s="329"/>
      <c r="AR2177" s="329"/>
      <c r="AS2177" s="329"/>
      <c r="AT2177" s="329"/>
      <c r="AU2177" s="329"/>
      <c r="AV2177" s="329"/>
      <c r="AW2177" s="329"/>
      <c r="AX2177" s="329"/>
      <c r="AY2177" s="329"/>
      <c r="AZ2177" s="329"/>
      <c r="BA2177" s="329"/>
      <c r="BB2177" s="329"/>
      <c r="BC2177" s="329"/>
      <c r="BD2177" s="349" t="s">
        <v>412</v>
      </c>
      <c r="BE2177" s="330"/>
      <c r="BF2177" s="331"/>
      <c r="BG2177" s="336"/>
      <c r="BH2177" s="336"/>
      <c r="BI2177" s="336"/>
    </row>
    <row r="2178" spans="1:61" s="379" customFormat="1" ht="32" x14ac:dyDescent="0.2">
      <c r="A2178" s="354" t="s">
        <v>266</v>
      </c>
      <c r="B2178" s="355" t="s">
        <v>1889</v>
      </c>
      <c r="C2178" s="361"/>
      <c r="D2178" s="362">
        <v>61.34</v>
      </c>
      <c r="E2178" s="362">
        <v>0</v>
      </c>
      <c r="F2178" s="362">
        <v>0</v>
      </c>
      <c r="G2178" s="362">
        <v>0</v>
      </c>
      <c r="H2178" s="362">
        <v>0.24000000000000002</v>
      </c>
      <c r="I2178" s="362">
        <v>2</v>
      </c>
      <c r="J2178" s="362">
        <v>0</v>
      </c>
      <c r="K2178" s="362">
        <v>0</v>
      </c>
      <c r="L2178" s="362">
        <v>47.8</v>
      </c>
      <c r="M2178" s="362">
        <v>0</v>
      </c>
      <c r="N2178" s="362">
        <v>0</v>
      </c>
      <c r="O2178" s="362">
        <v>0</v>
      </c>
      <c r="P2178" s="362">
        <v>0</v>
      </c>
      <c r="Q2178" s="362">
        <v>0</v>
      </c>
      <c r="R2178" s="362">
        <v>0</v>
      </c>
      <c r="S2178" s="362">
        <v>0</v>
      </c>
      <c r="T2178" s="362">
        <v>0</v>
      </c>
      <c r="U2178" s="362">
        <v>0</v>
      </c>
      <c r="V2178" s="362">
        <v>0</v>
      </c>
      <c r="W2178" s="362">
        <v>0</v>
      </c>
      <c r="X2178" s="362"/>
      <c r="Y2178" s="362">
        <v>0</v>
      </c>
      <c r="Z2178" s="362">
        <v>0</v>
      </c>
      <c r="AA2178" s="362">
        <v>0</v>
      </c>
      <c r="AB2178" s="362">
        <v>0</v>
      </c>
      <c r="AC2178" s="362">
        <v>0</v>
      </c>
      <c r="AD2178" s="362">
        <v>0</v>
      </c>
      <c r="AE2178" s="362">
        <v>0</v>
      </c>
      <c r="AF2178" s="362">
        <v>0</v>
      </c>
      <c r="AG2178" s="362">
        <v>0</v>
      </c>
      <c r="AI2178" s="362">
        <v>0</v>
      </c>
      <c r="AJ2178" s="362">
        <v>0</v>
      </c>
      <c r="AK2178" s="362">
        <v>0</v>
      </c>
      <c r="AL2178" s="362">
        <v>0</v>
      </c>
      <c r="AM2178" s="362">
        <v>0</v>
      </c>
      <c r="AN2178" s="362">
        <v>0</v>
      </c>
      <c r="AO2178" s="362">
        <v>0</v>
      </c>
      <c r="AP2178" s="362">
        <v>0</v>
      </c>
      <c r="AQ2178" s="362">
        <v>0</v>
      </c>
      <c r="AR2178" s="362">
        <v>0</v>
      </c>
      <c r="AS2178" s="362">
        <v>0</v>
      </c>
      <c r="AT2178" s="362">
        <v>0</v>
      </c>
      <c r="AU2178" s="362">
        <v>0</v>
      </c>
      <c r="AV2178" s="362">
        <v>0</v>
      </c>
      <c r="AW2178" s="362">
        <v>0</v>
      </c>
      <c r="AX2178" s="362">
        <v>8</v>
      </c>
      <c r="AY2178" s="362">
        <v>0</v>
      </c>
      <c r="AZ2178" s="362">
        <v>0</v>
      </c>
      <c r="BA2178" s="362">
        <v>3.3</v>
      </c>
      <c r="BB2178" s="362">
        <v>0</v>
      </c>
      <c r="BC2178" s="362" t="e">
        <v>#REF!</v>
      </c>
      <c r="BD2178" s="363"/>
      <c r="BE2178" s="364"/>
      <c r="BF2178" s="331"/>
      <c r="BG2178" s="336"/>
      <c r="BH2178" s="336"/>
      <c r="BI2178" s="336"/>
    </row>
    <row r="2179" spans="1:61" s="379" customFormat="1" x14ac:dyDescent="0.2">
      <c r="A2179" s="344"/>
      <c r="B2179" s="327" t="s">
        <v>1890</v>
      </c>
      <c r="C2179" s="365" t="s">
        <v>279</v>
      </c>
      <c r="D2179" s="346">
        <v>3</v>
      </c>
      <c r="E2179" s="346"/>
      <c r="F2179" s="346"/>
      <c r="G2179" s="346"/>
      <c r="H2179" s="346"/>
      <c r="I2179" s="346"/>
      <c r="J2179" s="346"/>
      <c r="K2179" s="346"/>
      <c r="L2179" s="346">
        <v>3</v>
      </c>
      <c r="M2179" s="346"/>
      <c r="N2179" s="346"/>
      <c r="O2179" s="346"/>
      <c r="P2179" s="346"/>
      <c r="Q2179" s="346"/>
      <c r="R2179" s="346"/>
      <c r="S2179" s="346"/>
      <c r="T2179" s="346"/>
      <c r="U2179" s="346"/>
      <c r="V2179" s="346"/>
      <c r="W2179" s="346"/>
      <c r="X2179" s="346"/>
      <c r="Y2179" s="346"/>
      <c r="Z2179" s="346"/>
      <c r="AA2179" s="346"/>
      <c r="AB2179" s="346"/>
      <c r="AC2179" s="346"/>
      <c r="AD2179" s="346"/>
      <c r="AE2179" s="346"/>
      <c r="AF2179" s="346"/>
      <c r="AG2179" s="346"/>
      <c r="AI2179" s="346"/>
      <c r="AJ2179" s="346"/>
      <c r="AK2179" s="346"/>
      <c r="AL2179" s="346"/>
      <c r="AM2179" s="346"/>
      <c r="AN2179" s="346"/>
      <c r="AO2179" s="346"/>
      <c r="AP2179" s="346"/>
      <c r="AQ2179" s="346"/>
      <c r="AR2179" s="346"/>
      <c r="AS2179" s="346"/>
      <c r="AT2179" s="346"/>
      <c r="AU2179" s="346"/>
      <c r="AV2179" s="346"/>
      <c r="AW2179" s="346"/>
      <c r="AX2179" s="346"/>
      <c r="AY2179" s="346"/>
      <c r="AZ2179" s="346"/>
      <c r="BA2179" s="346"/>
      <c r="BB2179" s="346"/>
      <c r="BC2179" s="346"/>
      <c r="BD2179" s="349" t="s">
        <v>415</v>
      </c>
      <c r="BE2179" s="348">
        <v>2017</v>
      </c>
      <c r="BF2179" s="331"/>
      <c r="BG2179" s="336"/>
      <c r="BH2179" s="336"/>
      <c r="BI2179" s="336"/>
    </row>
    <row r="2180" spans="1:61" s="379" customFormat="1" ht="48" x14ac:dyDescent="0.2">
      <c r="A2180" s="344"/>
      <c r="B2180" s="327" t="s">
        <v>1891</v>
      </c>
      <c r="C2180" s="365" t="s">
        <v>279</v>
      </c>
      <c r="D2180" s="346">
        <v>6</v>
      </c>
      <c r="E2180" s="346"/>
      <c r="F2180" s="346"/>
      <c r="G2180" s="346"/>
      <c r="H2180" s="346"/>
      <c r="I2180" s="346"/>
      <c r="J2180" s="346"/>
      <c r="K2180" s="346"/>
      <c r="L2180" s="346">
        <v>3</v>
      </c>
      <c r="M2180" s="346"/>
      <c r="N2180" s="346"/>
      <c r="O2180" s="346"/>
      <c r="P2180" s="346"/>
      <c r="Q2180" s="346"/>
      <c r="R2180" s="346"/>
      <c r="S2180" s="346"/>
      <c r="T2180" s="346"/>
      <c r="U2180" s="346"/>
      <c r="V2180" s="346"/>
      <c r="W2180" s="346"/>
      <c r="X2180" s="346"/>
      <c r="Y2180" s="346"/>
      <c r="Z2180" s="346"/>
      <c r="AA2180" s="346"/>
      <c r="AB2180" s="346"/>
      <c r="AC2180" s="346"/>
      <c r="AD2180" s="346"/>
      <c r="AE2180" s="346"/>
      <c r="AF2180" s="346"/>
      <c r="AG2180" s="346"/>
      <c r="AI2180" s="346"/>
      <c r="AJ2180" s="346"/>
      <c r="AK2180" s="346"/>
      <c r="AL2180" s="346"/>
      <c r="AM2180" s="346"/>
      <c r="AN2180" s="346"/>
      <c r="AO2180" s="346"/>
      <c r="AP2180" s="346"/>
      <c r="AQ2180" s="346"/>
      <c r="AR2180" s="346"/>
      <c r="AS2180" s="346"/>
      <c r="AT2180" s="346"/>
      <c r="AU2180" s="346"/>
      <c r="AV2180" s="346"/>
      <c r="AW2180" s="346"/>
      <c r="AX2180" s="346"/>
      <c r="AY2180" s="346"/>
      <c r="AZ2180" s="346"/>
      <c r="BA2180" s="346">
        <v>3</v>
      </c>
      <c r="BB2180" s="346"/>
      <c r="BC2180" s="346"/>
      <c r="BD2180" s="349" t="s">
        <v>323</v>
      </c>
      <c r="BE2180" s="348">
        <v>2017</v>
      </c>
      <c r="BF2180" s="331" t="s">
        <v>1892</v>
      </c>
      <c r="BG2180" s="336"/>
      <c r="BH2180" s="336"/>
      <c r="BI2180" s="336"/>
    </row>
    <row r="2181" spans="1:61" s="379" customFormat="1" ht="64" x14ac:dyDescent="0.2">
      <c r="A2181" s="344"/>
      <c r="B2181" s="327" t="s">
        <v>1893</v>
      </c>
      <c r="C2181" s="365" t="s">
        <v>279</v>
      </c>
      <c r="D2181" s="346">
        <v>0.04</v>
      </c>
      <c r="E2181" s="346"/>
      <c r="F2181" s="346"/>
      <c r="G2181" s="346"/>
      <c r="H2181" s="346">
        <v>0.04</v>
      </c>
      <c r="I2181" s="346"/>
      <c r="J2181" s="346"/>
      <c r="K2181" s="346"/>
      <c r="L2181" s="346"/>
      <c r="M2181" s="346"/>
      <c r="N2181" s="346"/>
      <c r="O2181" s="346"/>
      <c r="P2181" s="346"/>
      <c r="Q2181" s="346"/>
      <c r="R2181" s="346"/>
      <c r="S2181" s="346"/>
      <c r="T2181" s="346"/>
      <c r="U2181" s="346"/>
      <c r="V2181" s="346"/>
      <c r="W2181" s="346"/>
      <c r="X2181" s="346"/>
      <c r="Y2181" s="346"/>
      <c r="Z2181" s="346"/>
      <c r="AA2181" s="346"/>
      <c r="AB2181" s="346"/>
      <c r="AC2181" s="346"/>
      <c r="AD2181" s="346"/>
      <c r="AE2181" s="346"/>
      <c r="AF2181" s="346"/>
      <c r="AG2181" s="346"/>
      <c r="AI2181" s="346"/>
      <c r="AJ2181" s="346"/>
      <c r="AK2181" s="346"/>
      <c r="AL2181" s="346"/>
      <c r="AM2181" s="346"/>
      <c r="AN2181" s="346"/>
      <c r="AO2181" s="346"/>
      <c r="AP2181" s="346"/>
      <c r="AQ2181" s="346"/>
      <c r="AR2181" s="346"/>
      <c r="AS2181" s="346"/>
      <c r="AT2181" s="346"/>
      <c r="AU2181" s="346"/>
      <c r="AV2181" s="346"/>
      <c r="AW2181" s="346"/>
      <c r="AX2181" s="346"/>
      <c r="AY2181" s="346"/>
      <c r="AZ2181" s="346"/>
      <c r="BA2181" s="346"/>
      <c r="BB2181" s="346"/>
      <c r="BC2181" s="346"/>
      <c r="BD2181" s="349" t="s">
        <v>313</v>
      </c>
      <c r="BE2181" s="348">
        <v>2017</v>
      </c>
      <c r="BF2181" s="331" t="s">
        <v>1894</v>
      </c>
      <c r="BG2181" s="336"/>
      <c r="BH2181" s="336"/>
      <c r="BI2181" s="336"/>
    </row>
    <row r="2182" spans="1:61" s="379" customFormat="1" ht="64" x14ac:dyDescent="0.2">
      <c r="A2182" s="344"/>
      <c r="B2182" s="327" t="s">
        <v>1893</v>
      </c>
      <c r="C2182" s="365" t="s">
        <v>279</v>
      </c>
      <c r="D2182" s="346">
        <v>0.5</v>
      </c>
      <c r="E2182" s="346"/>
      <c r="F2182" s="346"/>
      <c r="G2182" s="346"/>
      <c r="H2182" s="346">
        <v>0.2</v>
      </c>
      <c r="I2182" s="346"/>
      <c r="J2182" s="346"/>
      <c r="K2182" s="346"/>
      <c r="L2182" s="346"/>
      <c r="M2182" s="346"/>
      <c r="N2182" s="346"/>
      <c r="O2182" s="346"/>
      <c r="P2182" s="346"/>
      <c r="Q2182" s="346"/>
      <c r="R2182" s="346"/>
      <c r="S2182" s="346"/>
      <c r="T2182" s="346"/>
      <c r="U2182" s="346"/>
      <c r="V2182" s="346"/>
      <c r="W2182" s="346"/>
      <c r="X2182" s="346"/>
      <c r="Y2182" s="346"/>
      <c r="Z2182" s="346"/>
      <c r="AA2182" s="346"/>
      <c r="AB2182" s="346"/>
      <c r="AC2182" s="346"/>
      <c r="AD2182" s="346"/>
      <c r="AE2182" s="346"/>
      <c r="AF2182" s="346"/>
      <c r="AG2182" s="346"/>
      <c r="AI2182" s="346"/>
      <c r="AJ2182" s="346"/>
      <c r="AK2182" s="346"/>
      <c r="AL2182" s="346"/>
      <c r="AM2182" s="346"/>
      <c r="AN2182" s="346"/>
      <c r="AO2182" s="346"/>
      <c r="AP2182" s="346"/>
      <c r="AQ2182" s="346"/>
      <c r="AR2182" s="346"/>
      <c r="AS2182" s="346"/>
      <c r="AT2182" s="346"/>
      <c r="AU2182" s="346"/>
      <c r="AV2182" s="346"/>
      <c r="AW2182" s="346"/>
      <c r="AX2182" s="346"/>
      <c r="AY2182" s="346"/>
      <c r="AZ2182" s="346"/>
      <c r="BA2182" s="346">
        <v>0.3</v>
      </c>
      <c r="BB2182" s="346"/>
      <c r="BC2182" s="346"/>
      <c r="BD2182" s="331" t="s">
        <v>1895</v>
      </c>
      <c r="BE2182" s="348"/>
      <c r="BF2182" s="331" t="s">
        <v>1896</v>
      </c>
      <c r="BG2182" s="336"/>
      <c r="BH2182" s="336"/>
      <c r="BI2182" s="336"/>
    </row>
    <row r="2183" spans="1:61" s="379" customFormat="1" x14ac:dyDescent="0.2">
      <c r="A2183" s="344"/>
      <c r="B2183" s="327" t="s">
        <v>1897</v>
      </c>
      <c r="C2183" s="365" t="s">
        <v>279</v>
      </c>
      <c r="D2183" s="346">
        <v>3</v>
      </c>
      <c r="E2183" s="346"/>
      <c r="F2183" s="346"/>
      <c r="G2183" s="346"/>
      <c r="H2183" s="346"/>
      <c r="I2183" s="346"/>
      <c r="J2183" s="346"/>
      <c r="K2183" s="346"/>
      <c r="L2183" s="346">
        <v>3</v>
      </c>
      <c r="M2183" s="346"/>
      <c r="N2183" s="346"/>
      <c r="O2183" s="346"/>
      <c r="P2183" s="346"/>
      <c r="Q2183" s="346"/>
      <c r="R2183" s="346"/>
      <c r="S2183" s="346"/>
      <c r="T2183" s="346"/>
      <c r="U2183" s="346"/>
      <c r="V2183" s="346"/>
      <c r="W2183" s="346"/>
      <c r="X2183" s="346"/>
      <c r="Y2183" s="346"/>
      <c r="Z2183" s="346"/>
      <c r="AA2183" s="346"/>
      <c r="AB2183" s="346"/>
      <c r="AC2183" s="346"/>
      <c r="AD2183" s="346"/>
      <c r="AE2183" s="346"/>
      <c r="AF2183" s="346"/>
      <c r="AG2183" s="346"/>
      <c r="AI2183" s="346"/>
      <c r="AJ2183" s="346"/>
      <c r="AK2183" s="346"/>
      <c r="AL2183" s="346"/>
      <c r="AM2183" s="346"/>
      <c r="AN2183" s="346"/>
      <c r="AO2183" s="346"/>
      <c r="AP2183" s="346"/>
      <c r="AQ2183" s="346"/>
      <c r="AR2183" s="346"/>
      <c r="AS2183" s="346"/>
      <c r="AT2183" s="346"/>
      <c r="AU2183" s="346"/>
      <c r="AV2183" s="346"/>
      <c r="AW2183" s="346"/>
      <c r="AX2183" s="346"/>
      <c r="AY2183" s="346"/>
      <c r="AZ2183" s="346"/>
      <c r="BA2183" s="346"/>
      <c r="BB2183" s="346"/>
      <c r="BC2183" s="346"/>
      <c r="BD2183" s="331" t="s">
        <v>368</v>
      </c>
      <c r="BE2183" s="348"/>
      <c r="BF2183" s="331"/>
      <c r="BG2183" s="336"/>
      <c r="BH2183" s="336"/>
      <c r="BI2183" s="336"/>
    </row>
    <row r="2184" spans="1:61" s="379" customFormat="1" x14ac:dyDescent="0.2">
      <c r="A2184" s="344"/>
      <c r="B2184" s="327" t="s">
        <v>1897</v>
      </c>
      <c r="C2184" s="365" t="s">
        <v>279</v>
      </c>
      <c r="D2184" s="346">
        <v>3.8</v>
      </c>
      <c r="E2184" s="346"/>
      <c r="F2184" s="346"/>
      <c r="G2184" s="346"/>
      <c r="H2184" s="346"/>
      <c r="I2184" s="346"/>
      <c r="J2184" s="346"/>
      <c r="K2184" s="346"/>
      <c r="L2184" s="346">
        <v>3.8</v>
      </c>
      <c r="M2184" s="346"/>
      <c r="N2184" s="346"/>
      <c r="O2184" s="346"/>
      <c r="P2184" s="346"/>
      <c r="Q2184" s="346"/>
      <c r="R2184" s="346"/>
      <c r="S2184" s="346"/>
      <c r="T2184" s="346"/>
      <c r="U2184" s="346"/>
      <c r="V2184" s="346"/>
      <c r="W2184" s="346"/>
      <c r="X2184" s="346"/>
      <c r="Y2184" s="346"/>
      <c r="Z2184" s="346"/>
      <c r="AA2184" s="346"/>
      <c r="AB2184" s="346"/>
      <c r="AC2184" s="346"/>
      <c r="AD2184" s="346"/>
      <c r="AE2184" s="346"/>
      <c r="AF2184" s="346"/>
      <c r="AG2184" s="346"/>
      <c r="AI2184" s="346"/>
      <c r="AJ2184" s="346"/>
      <c r="AK2184" s="346"/>
      <c r="AL2184" s="346"/>
      <c r="AM2184" s="346"/>
      <c r="AN2184" s="346"/>
      <c r="AO2184" s="346"/>
      <c r="AP2184" s="346"/>
      <c r="AQ2184" s="346"/>
      <c r="AR2184" s="346"/>
      <c r="AS2184" s="346"/>
      <c r="AT2184" s="346"/>
      <c r="AU2184" s="346"/>
      <c r="AV2184" s="346"/>
      <c r="AW2184" s="346"/>
      <c r="AX2184" s="346"/>
      <c r="AY2184" s="346"/>
      <c r="AZ2184" s="346"/>
      <c r="BA2184" s="346"/>
      <c r="BB2184" s="346"/>
      <c r="BC2184" s="346"/>
      <c r="BD2184" s="331" t="s">
        <v>386</v>
      </c>
      <c r="BE2184" s="348"/>
      <c r="BF2184" s="331"/>
      <c r="BG2184" s="336"/>
      <c r="BH2184" s="336"/>
      <c r="BI2184" s="336"/>
    </row>
    <row r="2185" spans="1:61" s="379" customFormat="1" x14ac:dyDescent="0.2">
      <c r="A2185" s="344"/>
      <c r="B2185" s="327" t="s">
        <v>1897</v>
      </c>
      <c r="C2185" s="365" t="s">
        <v>279</v>
      </c>
      <c r="D2185" s="346">
        <v>4.8</v>
      </c>
      <c r="E2185" s="346"/>
      <c r="F2185" s="346"/>
      <c r="G2185" s="346"/>
      <c r="H2185" s="346"/>
      <c r="I2185" s="346"/>
      <c r="J2185" s="346"/>
      <c r="K2185" s="346"/>
      <c r="L2185" s="346">
        <v>4.8</v>
      </c>
      <c r="M2185" s="346"/>
      <c r="N2185" s="346"/>
      <c r="O2185" s="346"/>
      <c r="P2185" s="346"/>
      <c r="Q2185" s="346"/>
      <c r="R2185" s="346"/>
      <c r="S2185" s="346"/>
      <c r="T2185" s="346"/>
      <c r="U2185" s="346"/>
      <c r="V2185" s="346"/>
      <c r="W2185" s="346"/>
      <c r="X2185" s="346"/>
      <c r="Y2185" s="346"/>
      <c r="Z2185" s="346"/>
      <c r="AA2185" s="346"/>
      <c r="AB2185" s="346"/>
      <c r="AC2185" s="346"/>
      <c r="AD2185" s="346"/>
      <c r="AE2185" s="346"/>
      <c r="AF2185" s="346"/>
      <c r="AG2185" s="346"/>
      <c r="AI2185" s="346"/>
      <c r="AJ2185" s="346"/>
      <c r="AK2185" s="346"/>
      <c r="AL2185" s="346"/>
      <c r="AM2185" s="346"/>
      <c r="AN2185" s="346"/>
      <c r="AO2185" s="346"/>
      <c r="AP2185" s="346"/>
      <c r="AQ2185" s="346"/>
      <c r="AR2185" s="346"/>
      <c r="AS2185" s="346"/>
      <c r="AT2185" s="346"/>
      <c r="AU2185" s="346"/>
      <c r="AV2185" s="346"/>
      <c r="AW2185" s="346"/>
      <c r="AX2185" s="346"/>
      <c r="AY2185" s="346"/>
      <c r="AZ2185" s="346"/>
      <c r="BA2185" s="346"/>
      <c r="BB2185" s="346"/>
      <c r="BC2185" s="346"/>
      <c r="BD2185" s="331" t="s">
        <v>406</v>
      </c>
      <c r="BE2185" s="348"/>
      <c r="BF2185" s="331"/>
      <c r="BG2185" s="336"/>
      <c r="BH2185" s="336"/>
      <c r="BI2185" s="336"/>
    </row>
    <row r="2186" spans="1:61" s="379" customFormat="1" x14ac:dyDescent="0.2">
      <c r="A2186" s="344"/>
      <c r="B2186" s="327" t="s">
        <v>1897</v>
      </c>
      <c r="C2186" s="365" t="s">
        <v>279</v>
      </c>
      <c r="D2186" s="346">
        <v>3.5</v>
      </c>
      <c r="E2186" s="346"/>
      <c r="F2186" s="346"/>
      <c r="G2186" s="346"/>
      <c r="H2186" s="346"/>
      <c r="I2186" s="346"/>
      <c r="J2186" s="346"/>
      <c r="K2186" s="346"/>
      <c r="L2186" s="346">
        <v>3.5</v>
      </c>
      <c r="M2186" s="346"/>
      <c r="N2186" s="346"/>
      <c r="O2186" s="346"/>
      <c r="P2186" s="346"/>
      <c r="Q2186" s="346"/>
      <c r="R2186" s="346"/>
      <c r="S2186" s="346"/>
      <c r="T2186" s="346"/>
      <c r="U2186" s="346"/>
      <c r="V2186" s="346"/>
      <c r="W2186" s="346"/>
      <c r="X2186" s="346"/>
      <c r="Y2186" s="346"/>
      <c r="Z2186" s="346"/>
      <c r="AA2186" s="346"/>
      <c r="AB2186" s="346"/>
      <c r="AC2186" s="346"/>
      <c r="AD2186" s="346"/>
      <c r="AE2186" s="346"/>
      <c r="AF2186" s="346"/>
      <c r="AG2186" s="346"/>
      <c r="AI2186" s="346"/>
      <c r="AJ2186" s="346"/>
      <c r="AK2186" s="346"/>
      <c r="AL2186" s="346"/>
      <c r="AM2186" s="346"/>
      <c r="AN2186" s="346"/>
      <c r="AO2186" s="346"/>
      <c r="AP2186" s="346"/>
      <c r="AQ2186" s="346"/>
      <c r="AR2186" s="346"/>
      <c r="AS2186" s="346"/>
      <c r="AT2186" s="346"/>
      <c r="AU2186" s="346"/>
      <c r="AV2186" s="346"/>
      <c r="AW2186" s="346"/>
      <c r="AX2186" s="346"/>
      <c r="AY2186" s="346"/>
      <c r="AZ2186" s="346"/>
      <c r="BA2186" s="346"/>
      <c r="BB2186" s="346"/>
      <c r="BC2186" s="346"/>
      <c r="BD2186" s="331" t="s">
        <v>340</v>
      </c>
      <c r="BE2186" s="348"/>
      <c r="BF2186" s="331"/>
      <c r="BG2186" s="336"/>
      <c r="BH2186" s="336"/>
      <c r="BI2186" s="336"/>
    </row>
    <row r="2187" spans="1:61" s="379" customFormat="1" ht="48" x14ac:dyDescent="0.2">
      <c r="A2187" s="344"/>
      <c r="B2187" s="327" t="s">
        <v>1897</v>
      </c>
      <c r="C2187" s="365" t="s">
        <v>279</v>
      </c>
      <c r="D2187" s="346">
        <v>7.7</v>
      </c>
      <c r="E2187" s="346"/>
      <c r="F2187" s="346"/>
      <c r="G2187" s="346"/>
      <c r="H2187" s="346"/>
      <c r="I2187" s="346"/>
      <c r="J2187" s="346"/>
      <c r="K2187" s="346"/>
      <c r="L2187" s="346">
        <v>7.7</v>
      </c>
      <c r="M2187" s="346"/>
      <c r="N2187" s="346"/>
      <c r="O2187" s="346"/>
      <c r="P2187" s="346"/>
      <c r="Q2187" s="346"/>
      <c r="R2187" s="346"/>
      <c r="S2187" s="346"/>
      <c r="T2187" s="346"/>
      <c r="U2187" s="346"/>
      <c r="V2187" s="346"/>
      <c r="W2187" s="346"/>
      <c r="X2187" s="346"/>
      <c r="Y2187" s="346"/>
      <c r="Z2187" s="346"/>
      <c r="AA2187" s="346"/>
      <c r="AB2187" s="346"/>
      <c r="AC2187" s="346"/>
      <c r="AD2187" s="346"/>
      <c r="AE2187" s="346"/>
      <c r="AF2187" s="346"/>
      <c r="AG2187" s="346"/>
      <c r="AI2187" s="346"/>
      <c r="AJ2187" s="346"/>
      <c r="AK2187" s="346"/>
      <c r="AL2187" s="346"/>
      <c r="AM2187" s="346"/>
      <c r="AN2187" s="346"/>
      <c r="AO2187" s="346"/>
      <c r="AP2187" s="346"/>
      <c r="AQ2187" s="346"/>
      <c r="AR2187" s="346"/>
      <c r="AS2187" s="346"/>
      <c r="AT2187" s="346"/>
      <c r="AU2187" s="346"/>
      <c r="AV2187" s="346"/>
      <c r="AW2187" s="346"/>
      <c r="AX2187" s="346"/>
      <c r="AY2187" s="346"/>
      <c r="AZ2187" s="346"/>
      <c r="BA2187" s="346"/>
      <c r="BB2187" s="346"/>
      <c r="BC2187" s="346"/>
      <c r="BD2187" s="349" t="s">
        <v>313</v>
      </c>
      <c r="BE2187" s="348">
        <v>2017</v>
      </c>
      <c r="BF2187" s="331" t="s">
        <v>1898</v>
      </c>
      <c r="BG2187" s="336"/>
      <c r="BH2187" s="336"/>
      <c r="BI2187" s="336"/>
    </row>
    <row r="2188" spans="1:61" s="379" customFormat="1" x14ac:dyDescent="0.2">
      <c r="A2188" s="344"/>
      <c r="B2188" s="327" t="s">
        <v>1897</v>
      </c>
      <c r="C2188" s="365" t="s">
        <v>279</v>
      </c>
      <c r="D2188" s="346">
        <v>10</v>
      </c>
      <c r="E2188" s="346"/>
      <c r="F2188" s="346"/>
      <c r="G2188" s="346"/>
      <c r="H2188" s="346"/>
      <c r="I2188" s="346"/>
      <c r="J2188" s="346"/>
      <c r="K2188" s="346"/>
      <c r="L2188" s="346">
        <v>10</v>
      </c>
      <c r="M2188" s="346"/>
      <c r="N2188" s="346"/>
      <c r="O2188" s="346"/>
      <c r="P2188" s="346"/>
      <c r="Q2188" s="346"/>
      <c r="R2188" s="346"/>
      <c r="S2188" s="346"/>
      <c r="T2188" s="346"/>
      <c r="U2188" s="346"/>
      <c r="V2188" s="346"/>
      <c r="W2188" s="346"/>
      <c r="X2188" s="346"/>
      <c r="Y2188" s="346"/>
      <c r="Z2188" s="346"/>
      <c r="AA2188" s="346"/>
      <c r="AB2188" s="346"/>
      <c r="AC2188" s="346"/>
      <c r="AD2188" s="346"/>
      <c r="AE2188" s="346"/>
      <c r="AF2188" s="346"/>
      <c r="AG2188" s="346"/>
      <c r="AI2188" s="346"/>
      <c r="AJ2188" s="346"/>
      <c r="AK2188" s="346"/>
      <c r="AL2188" s="346"/>
      <c r="AM2188" s="346"/>
      <c r="AN2188" s="346"/>
      <c r="AO2188" s="346"/>
      <c r="AP2188" s="346"/>
      <c r="AQ2188" s="346"/>
      <c r="AR2188" s="346"/>
      <c r="AS2188" s="346"/>
      <c r="AT2188" s="346"/>
      <c r="AU2188" s="346"/>
      <c r="AV2188" s="346"/>
      <c r="AW2188" s="346"/>
      <c r="AX2188" s="346"/>
      <c r="AY2188" s="346"/>
      <c r="AZ2188" s="346"/>
      <c r="BA2188" s="346"/>
      <c r="BB2188" s="346"/>
      <c r="BC2188" s="346"/>
      <c r="BD2188" s="349" t="s">
        <v>380</v>
      </c>
      <c r="BE2188" s="348">
        <v>2017</v>
      </c>
      <c r="BF2188" s="331"/>
      <c r="BG2188" s="336"/>
      <c r="BH2188" s="336"/>
      <c r="BI2188" s="336"/>
    </row>
    <row r="2189" spans="1:61" s="379" customFormat="1" ht="48" x14ac:dyDescent="0.2">
      <c r="A2189" s="344"/>
      <c r="B2189" s="327" t="s">
        <v>1891</v>
      </c>
      <c r="C2189" s="365" t="s">
        <v>279</v>
      </c>
      <c r="D2189" s="346">
        <v>4</v>
      </c>
      <c r="E2189" s="346"/>
      <c r="F2189" s="346"/>
      <c r="G2189" s="346"/>
      <c r="H2189" s="346"/>
      <c r="I2189" s="346"/>
      <c r="J2189" s="346"/>
      <c r="K2189" s="346"/>
      <c r="L2189" s="346">
        <v>4</v>
      </c>
      <c r="M2189" s="346"/>
      <c r="N2189" s="346"/>
      <c r="O2189" s="346"/>
      <c r="P2189" s="346"/>
      <c r="Q2189" s="346"/>
      <c r="R2189" s="346"/>
      <c r="S2189" s="346"/>
      <c r="T2189" s="346"/>
      <c r="U2189" s="346"/>
      <c r="V2189" s="346"/>
      <c r="W2189" s="346"/>
      <c r="X2189" s="346"/>
      <c r="Y2189" s="346"/>
      <c r="Z2189" s="346"/>
      <c r="AA2189" s="346"/>
      <c r="AB2189" s="346"/>
      <c r="AC2189" s="346"/>
      <c r="AD2189" s="346"/>
      <c r="AE2189" s="346"/>
      <c r="AF2189" s="346"/>
      <c r="AG2189" s="346"/>
      <c r="AI2189" s="346"/>
      <c r="AJ2189" s="346"/>
      <c r="AK2189" s="346"/>
      <c r="AL2189" s="346"/>
      <c r="AM2189" s="346"/>
      <c r="AN2189" s="346"/>
      <c r="AO2189" s="346"/>
      <c r="AP2189" s="346"/>
      <c r="AQ2189" s="346"/>
      <c r="AR2189" s="346"/>
      <c r="AS2189" s="346"/>
      <c r="AT2189" s="346"/>
      <c r="AU2189" s="346"/>
      <c r="AV2189" s="346"/>
      <c r="AW2189" s="346"/>
      <c r="AX2189" s="346"/>
      <c r="AY2189" s="346"/>
      <c r="AZ2189" s="346"/>
      <c r="BA2189" s="346"/>
      <c r="BB2189" s="346"/>
      <c r="BC2189" s="346"/>
      <c r="BD2189" s="349" t="s">
        <v>370</v>
      </c>
      <c r="BE2189" s="348">
        <v>2017</v>
      </c>
      <c r="BF2189" s="331" t="s">
        <v>1899</v>
      </c>
      <c r="BG2189" s="336"/>
      <c r="BH2189" s="336"/>
      <c r="BI2189" s="336"/>
    </row>
    <row r="2190" spans="1:61" s="379" customFormat="1" ht="48" x14ac:dyDescent="0.2">
      <c r="A2190" s="344"/>
      <c r="B2190" s="327" t="s">
        <v>1891</v>
      </c>
      <c r="C2190" s="365" t="s">
        <v>279</v>
      </c>
      <c r="D2190" s="346">
        <v>5</v>
      </c>
      <c r="E2190" s="346"/>
      <c r="F2190" s="346"/>
      <c r="G2190" s="346"/>
      <c r="H2190" s="346"/>
      <c r="I2190" s="346"/>
      <c r="J2190" s="346"/>
      <c r="K2190" s="346"/>
      <c r="L2190" s="346">
        <v>5</v>
      </c>
      <c r="M2190" s="346"/>
      <c r="N2190" s="346"/>
      <c r="O2190" s="346"/>
      <c r="P2190" s="346"/>
      <c r="Q2190" s="346"/>
      <c r="R2190" s="346"/>
      <c r="S2190" s="346"/>
      <c r="T2190" s="346"/>
      <c r="U2190" s="346"/>
      <c r="V2190" s="346"/>
      <c r="W2190" s="346"/>
      <c r="X2190" s="346"/>
      <c r="Y2190" s="346"/>
      <c r="Z2190" s="346"/>
      <c r="AA2190" s="346"/>
      <c r="AB2190" s="346"/>
      <c r="AC2190" s="346"/>
      <c r="AD2190" s="346"/>
      <c r="AE2190" s="346"/>
      <c r="AF2190" s="346"/>
      <c r="AG2190" s="346"/>
      <c r="AI2190" s="346"/>
      <c r="AJ2190" s="346"/>
      <c r="AK2190" s="346"/>
      <c r="AL2190" s="346"/>
      <c r="AM2190" s="346"/>
      <c r="AN2190" s="346"/>
      <c r="AO2190" s="346"/>
      <c r="AP2190" s="346"/>
      <c r="AQ2190" s="346"/>
      <c r="AR2190" s="346"/>
      <c r="AS2190" s="346"/>
      <c r="AT2190" s="346"/>
      <c r="AU2190" s="346"/>
      <c r="AV2190" s="346"/>
      <c r="AW2190" s="346"/>
      <c r="AX2190" s="346"/>
      <c r="AY2190" s="346"/>
      <c r="AZ2190" s="346"/>
      <c r="BA2190" s="346"/>
      <c r="BB2190" s="346"/>
      <c r="BC2190" s="346"/>
      <c r="BD2190" s="349" t="s">
        <v>384</v>
      </c>
      <c r="BE2190" s="348">
        <v>2017</v>
      </c>
      <c r="BF2190" s="331" t="s">
        <v>1900</v>
      </c>
      <c r="BG2190" s="336"/>
      <c r="BH2190" s="336"/>
      <c r="BI2190" s="336"/>
    </row>
    <row r="2191" spans="1:61" s="379" customFormat="1" ht="32" x14ac:dyDescent="0.2">
      <c r="A2191" s="344"/>
      <c r="B2191" s="327" t="s">
        <v>1901</v>
      </c>
      <c r="C2191" s="365" t="s">
        <v>279</v>
      </c>
      <c r="D2191" s="346">
        <v>8</v>
      </c>
      <c r="E2191" s="346"/>
      <c r="F2191" s="346"/>
      <c r="G2191" s="346"/>
      <c r="H2191" s="346"/>
      <c r="I2191" s="346"/>
      <c r="J2191" s="346"/>
      <c r="K2191" s="346"/>
      <c r="L2191" s="346"/>
      <c r="M2191" s="346"/>
      <c r="N2191" s="346"/>
      <c r="O2191" s="346"/>
      <c r="P2191" s="346"/>
      <c r="Q2191" s="346"/>
      <c r="R2191" s="346"/>
      <c r="S2191" s="346"/>
      <c r="T2191" s="346"/>
      <c r="U2191" s="346"/>
      <c r="V2191" s="346"/>
      <c r="W2191" s="346"/>
      <c r="X2191" s="346"/>
      <c r="Y2191" s="346"/>
      <c r="Z2191" s="346"/>
      <c r="AA2191" s="346"/>
      <c r="AB2191" s="346"/>
      <c r="AC2191" s="346"/>
      <c r="AD2191" s="346"/>
      <c r="AE2191" s="346"/>
      <c r="AF2191" s="346"/>
      <c r="AG2191" s="346"/>
      <c r="AI2191" s="346"/>
      <c r="AJ2191" s="346"/>
      <c r="AK2191" s="346"/>
      <c r="AL2191" s="346"/>
      <c r="AM2191" s="346"/>
      <c r="AN2191" s="346"/>
      <c r="AO2191" s="346"/>
      <c r="AP2191" s="346"/>
      <c r="AQ2191" s="346"/>
      <c r="AR2191" s="346"/>
      <c r="AS2191" s="346"/>
      <c r="AT2191" s="346"/>
      <c r="AU2191" s="346"/>
      <c r="AV2191" s="346"/>
      <c r="AW2191" s="346"/>
      <c r="AX2191" s="346">
        <v>8</v>
      </c>
      <c r="AY2191" s="346"/>
      <c r="AZ2191" s="346"/>
      <c r="BA2191" s="346"/>
      <c r="BB2191" s="346"/>
      <c r="BC2191" s="346"/>
      <c r="BD2191" s="349" t="s">
        <v>316</v>
      </c>
      <c r="BE2191" s="348"/>
      <c r="BF2191" s="331"/>
      <c r="BG2191" s="336"/>
      <c r="BH2191" s="336"/>
      <c r="BI2191" s="336"/>
    </row>
    <row r="2192" spans="1:61" s="379" customFormat="1" ht="32" x14ac:dyDescent="0.2">
      <c r="A2192" s="344"/>
      <c r="B2192" s="327" t="s">
        <v>1902</v>
      </c>
      <c r="C2192" s="365" t="s">
        <v>279</v>
      </c>
      <c r="D2192" s="346">
        <v>2</v>
      </c>
      <c r="E2192" s="346"/>
      <c r="F2192" s="346"/>
      <c r="G2192" s="346"/>
      <c r="H2192" s="346"/>
      <c r="I2192" s="346">
        <v>2</v>
      </c>
      <c r="J2192" s="346"/>
      <c r="K2192" s="346"/>
      <c r="L2192" s="346"/>
      <c r="M2192" s="346"/>
      <c r="N2192" s="346"/>
      <c r="O2192" s="346"/>
      <c r="P2192" s="346"/>
      <c r="Q2192" s="346"/>
      <c r="R2192" s="346"/>
      <c r="S2192" s="346"/>
      <c r="T2192" s="346"/>
      <c r="U2192" s="346"/>
      <c r="V2192" s="346"/>
      <c r="W2192" s="346"/>
      <c r="X2192" s="346"/>
      <c r="Y2192" s="346"/>
      <c r="Z2192" s="346"/>
      <c r="AA2192" s="346"/>
      <c r="AB2192" s="346"/>
      <c r="AC2192" s="346"/>
      <c r="AD2192" s="346"/>
      <c r="AE2192" s="346"/>
      <c r="AF2192" s="346"/>
      <c r="AG2192" s="346"/>
      <c r="AI2192" s="346"/>
      <c r="AJ2192" s="346"/>
      <c r="AK2192" s="346"/>
      <c r="AL2192" s="346"/>
      <c r="AM2192" s="346"/>
      <c r="AN2192" s="346"/>
      <c r="AO2192" s="346"/>
      <c r="AP2192" s="346"/>
      <c r="AQ2192" s="346"/>
      <c r="AR2192" s="346"/>
      <c r="AS2192" s="346"/>
      <c r="AT2192" s="346"/>
      <c r="AU2192" s="346"/>
      <c r="AV2192" s="346"/>
      <c r="AW2192" s="346"/>
      <c r="AX2192" s="346"/>
      <c r="AY2192" s="346"/>
      <c r="AZ2192" s="346"/>
      <c r="BA2192" s="346"/>
      <c r="BB2192" s="346"/>
      <c r="BC2192" s="346"/>
      <c r="BD2192" s="331" t="s">
        <v>393</v>
      </c>
      <c r="BE2192" s="348"/>
      <c r="BF2192" s="331"/>
      <c r="BG2192" s="336"/>
    </row>
    <row r="2193" spans="1:61" s="379" customFormat="1" x14ac:dyDescent="0.2">
      <c r="A2193" s="354" t="s">
        <v>277</v>
      </c>
      <c r="B2193" s="363" t="s">
        <v>298</v>
      </c>
      <c r="C2193" s="361"/>
      <c r="D2193" s="362">
        <v>20.63</v>
      </c>
      <c r="E2193" s="362">
        <v>5.5</v>
      </c>
      <c r="F2193" s="362">
        <v>0</v>
      </c>
      <c r="G2193" s="362">
        <v>0</v>
      </c>
      <c r="H2193" s="362">
        <v>4.2</v>
      </c>
      <c r="I2193" s="362">
        <v>2.48</v>
      </c>
      <c r="J2193" s="362">
        <v>0</v>
      </c>
      <c r="K2193" s="362">
        <v>0</v>
      </c>
      <c r="L2193" s="362">
        <v>7.95</v>
      </c>
      <c r="M2193" s="362">
        <v>0</v>
      </c>
      <c r="N2193" s="362">
        <v>0</v>
      </c>
      <c r="O2193" s="362">
        <v>0</v>
      </c>
      <c r="P2193" s="362">
        <v>0</v>
      </c>
      <c r="Q2193" s="362">
        <v>0</v>
      </c>
      <c r="R2193" s="362">
        <v>0</v>
      </c>
      <c r="S2193" s="362">
        <v>0</v>
      </c>
      <c r="T2193" s="362">
        <v>0</v>
      </c>
      <c r="U2193" s="362">
        <v>0</v>
      </c>
      <c r="V2193" s="362">
        <v>0</v>
      </c>
      <c r="W2193" s="362">
        <v>0</v>
      </c>
      <c r="X2193" s="362"/>
      <c r="Y2193" s="362">
        <v>0</v>
      </c>
      <c r="Z2193" s="362">
        <v>0</v>
      </c>
      <c r="AA2193" s="362">
        <v>0</v>
      </c>
      <c r="AB2193" s="362">
        <v>0</v>
      </c>
      <c r="AC2193" s="362">
        <v>0</v>
      </c>
      <c r="AD2193" s="362">
        <v>0</v>
      </c>
      <c r="AE2193" s="362">
        <v>0</v>
      </c>
      <c r="AF2193" s="362">
        <v>0</v>
      </c>
      <c r="AG2193" s="362">
        <v>0</v>
      </c>
      <c r="AI2193" s="362">
        <v>0</v>
      </c>
      <c r="AJ2193" s="362">
        <v>0</v>
      </c>
      <c r="AK2193" s="362">
        <v>0</v>
      </c>
      <c r="AL2193" s="362">
        <v>0</v>
      </c>
      <c r="AM2193" s="362">
        <v>0.5</v>
      </c>
      <c r="AN2193" s="362">
        <v>0</v>
      </c>
      <c r="AO2193" s="362">
        <v>0</v>
      </c>
      <c r="AP2193" s="362">
        <v>0</v>
      </c>
      <c r="AQ2193" s="362">
        <v>0</v>
      </c>
      <c r="AR2193" s="362">
        <v>0</v>
      </c>
      <c r="AS2193" s="362">
        <v>0</v>
      </c>
      <c r="AT2193" s="362">
        <v>0</v>
      </c>
      <c r="AU2193" s="362">
        <v>0</v>
      </c>
      <c r="AV2193" s="362">
        <v>0</v>
      </c>
      <c r="AW2193" s="362">
        <v>0</v>
      </c>
      <c r="AX2193" s="362">
        <v>0</v>
      </c>
      <c r="AY2193" s="362">
        <v>0</v>
      </c>
      <c r="AZ2193" s="362">
        <v>0</v>
      </c>
      <c r="BA2193" s="362">
        <v>0</v>
      </c>
      <c r="BB2193" s="362">
        <v>0</v>
      </c>
      <c r="BC2193" s="362" t="e">
        <v>#REF!</v>
      </c>
      <c r="BD2193" s="363"/>
      <c r="BE2193" s="364"/>
      <c r="BF2193" s="331"/>
      <c r="BG2193" s="336"/>
      <c r="BH2193" s="336"/>
      <c r="BI2193" s="336"/>
    </row>
    <row r="2194" spans="1:61" s="379" customFormat="1" x14ac:dyDescent="0.2">
      <c r="A2194" s="344"/>
      <c r="B2194" s="349" t="s">
        <v>1903</v>
      </c>
      <c r="C2194" s="365" t="s">
        <v>268</v>
      </c>
      <c r="D2194" s="346">
        <v>0.5</v>
      </c>
      <c r="E2194" s="346"/>
      <c r="F2194" s="346"/>
      <c r="G2194" s="346"/>
      <c r="H2194" s="346"/>
      <c r="I2194" s="346"/>
      <c r="J2194" s="346"/>
      <c r="K2194" s="346"/>
      <c r="L2194" s="346">
        <v>0.5</v>
      </c>
      <c r="M2194" s="346"/>
      <c r="N2194" s="346"/>
      <c r="O2194" s="346"/>
      <c r="P2194" s="346"/>
      <c r="Q2194" s="346"/>
      <c r="R2194" s="346"/>
      <c r="S2194" s="346"/>
      <c r="T2194" s="346"/>
      <c r="U2194" s="346"/>
      <c r="V2194" s="346"/>
      <c r="W2194" s="346"/>
      <c r="X2194" s="346"/>
      <c r="Y2194" s="346"/>
      <c r="Z2194" s="346"/>
      <c r="AA2194" s="346"/>
      <c r="AB2194" s="346"/>
      <c r="AC2194" s="346"/>
      <c r="AD2194" s="346"/>
      <c r="AE2194" s="346"/>
      <c r="AF2194" s="346"/>
      <c r="AG2194" s="346"/>
      <c r="AI2194" s="346"/>
      <c r="AJ2194" s="346"/>
      <c r="AK2194" s="346"/>
      <c r="AL2194" s="346"/>
      <c r="AM2194" s="346"/>
      <c r="AN2194" s="346"/>
      <c r="AO2194" s="346"/>
      <c r="AP2194" s="346"/>
      <c r="AQ2194" s="346"/>
      <c r="AR2194" s="346"/>
      <c r="AS2194" s="346"/>
      <c r="AT2194" s="346"/>
      <c r="AU2194" s="346"/>
      <c r="AV2194" s="346"/>
      <c r="AW2194" s="346"/>
      <c r="AX2194" s="346"/>
      <c r="AY2194" s="346"/>
      <c r="AZ2194" s="346"/>
      <c r="BA2194" s="346"/>
      <c r="BB2194" s="346"/>
      <c r="BC2194" s="346"/>
      <c r="BD2194" s="349" t="s">
        <v>375</v>
      </c>
      <c r="BE2194" s="348">
        <v>2017</v>
      </c>
      <c r="BF2194" s="331"/>
      <c r="BG2194" s="336"/>
      <c r="BH2194" s="336"/>
      <c r="BI2194" s="336"/>
    </row>
    <row r="2195" spans="1:61" s="379" customFormat="1" x14ac:dyDescent="0.2">
      <c r="A2195" s="344"/>
      <c r="B2195" s="349" t="s">
        <v>1904</v>
      </c>
      <c r="C2195" s="365" t="s">
        <v>268</v>
      </c>
      <c r="D2195" s="346">
        <v>4.3</v>
      </c>
      <c r="E2195" s="346"/>
      <c r="F2195" s="346"/>
      <c r="G2195" s="346"/>
      <c r="H2195" s="346"/>
      <c r="I2195" s="346">
        <v>0.5</v>
      </c>
      <c r="J2195" s="346"/>
      <c r="K2195" s="346"/>
      <c r="L2195" s="346">
        <v>3.8</v>
      </c>
      <c r="M2195" s="346"/>
      <c r="N2195" s="346"/>
      <c r="O2195" s="346"/>
      <c r="P2195" s="346"/>
      <c r="Q2195" s="346"/>
      <c r="R2195" s="346"/>
      <c r="S2195" s="346"/>
      <c r="T2195" s="346"/>
      <c r="U2195" s="346"/>
      <c r="V2195" s="346"/>
      <c r="W2195" s="346"/>
      <c r="X2195" s="346"/>
      <c r="Y2195" s="346"/>
      <c r="Z2195" s="346"/>
      <c r="AA2195" s="346"/>
      <c r="AB2195" s="346"/>
      <c r="AC2195" s="346"/>
      <c r="AD2195" s="346"/>
      <c r="AE2195" s="346"/>
      <c r="AF2195" s="346"/>
      <c r="AG2195" s="346"/>
      <c r="AI2195" s="346"/>
      <c r="AJ2195" s="346"/>
      <c r="AK2195" s="346"/>
      <c r="AL2195" s="346"/>
      <c r="AM2195" s="346"/>
      <c r="AN2195" s="346"/>
      <c r="AO2195" s="346"/>
      <c r="AP2195" s="346"/>
      <c r="AQ2195" s="346"/>
      <c r="AR2195" s="346"/>
      <c r="AS2195" s="346"/>
      <c r="AT2195" s="346"/>
      <c r="AU2195" s="346"/>
      <c r="AV2195" s="346"/>
      <c r="AW2195" s="346"/>
      <c r="AX2195" s="346"/>
      <c r="AY2195" s="346"/>
      <c r="AZ2195" s="346"/>
      <c r="BA2195" s="346"/>
      <c r="BB2195" s="346"/>
      <c r="BC2195" s="346"/>
      <c r="BD2195" s="349" t="s">
        <v>316</v>
      </c>
      <c r="BE2195" s="348">
        <v>2017</v>
      </c>
      <c r="BF2195" s="331"/>
      <c r="BG2195" s="336"/>
      <c r="BH2195" s="336"/>
      <c r="BI2195" s="336"/>
    </row>
    <row r="2196" spans="1:61" s="379" customFormat="1" ht="64" x14ac:dyDescent="0.2">
      <c r="A2196" s="344"/>
      <c r="B2196" s="349" t="s">
        <v>1905</v>
      </c>
      <c r="C2196" s="365" t="s">
        <v>268</v>
      </c>
      <c r="D2196" s="346">
        <v>0.1</v>
      </c>
      <c r="E2196" s="346"/>
      <c r="F2196" s="346"/>
      <c r="G2196" s="346"/>
      <c r="H2196" s="346">
        <v>0.1</v>
      </c>
      <c r="I2196" s="346"/>
      <c r="J2196" s="346"/>
      <c r="K2196" s="346"/>
      <c r="L2196" s="346"/>
      <c r="M2196" s="346"/>
      <c r="N2196" s="346"/>
      <c r="O2196" s="346"/>
      <c r="P2196" s="346"/>
      <c r="Q2196" s="346"/>
      <c r="R2196" s="346"/>
      <c r="S2196" s="346"/>
      <c r="T2196" s="346"/>
      <c r="U2196" s="346"/>
      <c r="V2196" s="346"/>
      <c r="W2196" s="346"/>
      <c r="X2196" s="346"/>
      <c r="Y2196" s="346"/>
      <c r="Z2196" s="346"/>
      <c r="AA2196" s="346"/>
      <c r="AB2196" s="346"/>
      <c r="AC2196" s="346"/>
      <c r="AD2196" s="346"/>
      <c r="AE2196" s="346"/>
      <c r="AF2196" s="346"/>
      <c r="AG2196" s="346"/>
      <c r="AI2196" s="346"/>
      <c r="AJ2196" s="346"/>
      <c r="AK2196" s="346"/>
      <c r="AL2196" s="346"/>
      <c r="AM2196" s="346"/>
      <c r="AN2196" s="346"/>
      <c r="AO2196" s="346"/>
      <c r="AP2196" s="346"/>
      <c r="AQ2196" s="346"/>
      <c r="AR2196" s="346"/>
      <c r="AS2196" s="346"/>
      <c r="AT2196" s="346"/>
      <c r="AU2196" s="346"/>
      <c r="AV2196" s="346"/>
      <c r="AW2196" s="346"/>
      <c r="AX2196" s="346"/>
      <c r="AY2196" s="346"/>
      <c r="AZ2196" s="346"/>
      <c r="BA2196" s="346"/>
      <c r="BB2196" s="346"/>
      <c r="BC2196" s="346"/>
      <c r="BD2196" s="349" t="s">
        <v>396</v>
      </c>
      <c r="BE2196" s="348">
        <v>2017</v>
      </c>
      <c r="BF2196" s="331" t="s">
        <v>1906</v>
      </c>
      <c r="BG2196" s="336"/>
      <c r="BH2196" s="336"/>
      <c r="BI2196" s="336"/>
    </row>
    <row r="2197" spans="1:61" s="379" customFormat="1" ht="64" x14ac:dyDescent="0.2">
      <c r="A2197" s="344"/>
      <c r="B2197" s="349" t="s">
        <v>1907</v>
      </c>
      <c r="C2197" s="365" t="s">
        <v>268</v>
      </c>
      <c r="D2197" s="346">
        <v>2.6</v>
      </c>
      <c r="E2197" s="346">
        <v>2.5</v>
      </c>
      <c r="F2197" s="346"/>
      <c r="G2197" s="346"/>
      <c r="H2197" s="346">
        <v>0.1</v>
      </c>
      <c r="I2197" s="346"/>
      <c r="J2197" s="346"/>
      <c r="K2197" s="346"/>
      <c r="L2197" s="346"/>
      <c r="M2197" s="346"/>
      <c r="N2197" s="346"/>
      <c r="O2197" s="346"/>
      <c r="P2197" s="346"/>
      <c r="Q2197" s="346"/>
      <c r="R2197" s="346"/>
      <c r="S2197" s="346"/>
      <c r="T2197" s="346"/>
      <c r="U2197" s="346"/>
      <c r="V2197" s="346"/>
      <c r="W2197" s="346"/>
      <c r="X2197" s="346"/>
      <c r="Y2197" s="346"/>
      <c r="Z2197" s="346"/>
      <c r="AA2197" s="346"/>
      <c r="AB2197" s="346"/>
      <c r="AC2197" s="346"/>
      <c r="AD2197" s="346"/>
      <c r="AE2197" s="346"/>
      <c r="AF2197" s="346"/>
      <c r="AG2197" s="346"/>
      <c r="AI2197" s="346"/>
      <c r="AJ2197" s="346"/>
      <c r="AK2197" s="346"/>
      <c r="AL2197" s="346"/>
      <c r="AM2197" s="346"/>
      <c r="AN2197" s="346"/>
      <c r="AO2197" s="346"/>
      <c r="AP2197" s="346"/>
      <c r="AQ2197" s="346"/>
      <c r="AR2197" s="346"/>
      <c r="AS2197" s="346"/>
      <c r="AT2197" s="346"/>
      <c r="AU2197" s="346"/>
      <c r="AV2197" s="346"/>
      <c r="AW2197" s="346"/>
      <c r="AX2197" s="346"/>
      <c r="AY2197" s="346"/>
      <c r="AZ2197" s="346"/>
      <c r="BA2197" s="346"/>
      <c r="BB2197" s="346"/>
      <c r="BC2197" s="346"/>
      <c r="BD2197" s="349" t="s">
        <v>396</v>
      </c>
      <c r="BE2197" s="348">
        <v>2017</v>
      </c>
      <c r="BF2197" s="331" t="s">
        <v>1908</v>
      </c>
      <c r="BG2197" s="336"/>
      <c r="BH2197" s="336"/>
      <c r="BI2197" s="336"/>
    </row>
    <row r="2198" spans="1:61" s="379" customFormat="1" ht="64" x14ac:dyDescent="0.2">
      <c r="A2198" s="344"/>
      <c r="B2198" s="349" t="s">
        <v>1909</v>
      </c>
      <c r="C2198" s="365" t="s">
        <v>268</v>
      </c>
      <c r="D2198" s="346">
        <v>1.63</v>
      </c>
      <c r="E2198" s="346"/>
      <c r="F2198" s="346"/>
      <c r="G2198" s="346"/>
      <c r="H2198" s="346"/>
      <c r="I2198" s="346">
        <v>0.98</v>
      </c>
      <c r="J2198" s="346"/>
      <c r="K2198" s="346"/>
      <c r="L2198" s="346">
        <v>0.65</v>
      </c>
      <c r="M2198" s="346"/>
      <c r="N2198" s="346"/>
      <c r="O2198" s="346"/>
      <c r="P2198" s="346"/>
      <c r="Q2198" s="346"/>
      <c r="R2198" s="346"/>
      <c r="S2198" s="346"/>
      <c r="T2198" s="346"/>
      <c r="U2198" s="346"/>
      <c r="V2198" s="346"/>
      <c r="W2198" s="346"/>
      <c r="X2198" s="346"/>
      <c r="Y2198" s="346"/>
      <c r="Z2198" s="346"/>
      <c r="AA2198" s="346"/>
      <c r="AB2198" s="346"/>
      <c r="AC2198" s="346"/>
      <c r="AD2198" s="346"/>
      <c r="AE2198" s="346"/>
      <c r="AF2198" s="346"/>
      <c r="AG2198" s="346"/>
      <c r="AI2198" s="346"/>
      <c r="AJ2198" s="346"/>
      <c r="AK2198" s="346"/>
      <c r="AL2198" s="346"/>
      <c r="AM2198" s="346"/>
      <c r="AN2198" s="346"/>
      <c r="AO2198" s="346"/>
      <c r="AP2198" s="346"/>
      <c r="AQ2198" s="346"/>
      <c r="AR2198" s="346"/>
      <c r="AS2198" s="346"/>
      <c r="AT2198" s="346"/>
      <c r="AU2198" s="346"/>
      <c r="AV2198" s="346"/>
      <c r="AW2198" s="346"/>
      <c r="AX2198" s="346"/>
      <c r="AY2198" s="346"/>
      <c r="AZ2198" s="346"/>
      <c r="BA2198" s="346"/>
      <c r="BB2198" s="346"/>
      <c r="BC2198" s="346"/>
      <c r="BD2198" s="349" t="s">
        <v>343</v>
      </c>
      <c r="BE2198" s="348">
        <v>2017</v>
      </c>
      <c r="BF2198" s="387" t="s">
        <v>1910</v>
      </c>
      <c r="BG2198" s="336"/>
      <c r="BH2198" s="336"/>
      <c r="BI2198" s="336"/>
    </row>
    <row r="2199" spans="1:61" s="379" customFormat="1" x14ac:dyDescent="0.2">
      <c r="A2199" s="344"/>
      <c r="B2199" s="349" t="s">
        <v>1909</v>
      </c>
      <c r="C2199" s="365" t="s">
        <v>268</v>
      </c>
      <c r="D2199" s="346">
        <v>1</v>
      </c>
      <c r="E2199" s="346">
        <v>1</v>
      </c>
      <c r="F2199" s="346"/>
      <c r="G2199" s="346"/>
      <c r="H2199" s="346"/>
      <c r="I2199" s="346"/>
      <c r="J2199" s="346"/>
      <c r="K2199" s="346"/>
      <c r="L2199" s="346"/>
      <c r="M2199" s="346"/>
      <c r="N2199" s="346"/>
      <c r="O2199" s="346"/>
      <c r="P2199" s="346"/>
      <c r="Q2199" s="346"/>
      <c r="R2199" s="346"/>
      <c r="S2199" s="346"/>
      <c r="T2199" s="346"/>
      <c r="U2199" s="346"/>
      <c r="V2199" s="346"/>
      <c r="W2199" s="346"/>
      <c r="X2199" s="346"/>
      <c r="Y2199" s="346"/>
      <c r="Z2199" s="346"/>
      <c r="AA2199" s="346"/>
      <c r="AB2199" s="346"/>
      <c r="AC2199" s="346"/>
      <c r="AD2199" s="346"/>
      <c r="AE2199" s="346"/>
      <c r="AF2199" s="346"/>
      <c r="AG2199" s="346"/>
      <c r="AI2199" s="346"/>
      <c r="AJ2199" s="346"/>
      <c r="AK2199" s="346"/>
      <c r="AL2199" s="346"/>
      <c r="AM2199" s="346"/>
      <c r="AN2199" s="346"/>
      <c r="AO2199" s="346"/>
      <c r="AP2199" s="346"/>
      <c r="AQ2199" s="346"/>
      <c r="AR2199" s="346"/>
      <c r="AS2199" s="346"/>
      <c r="AT2199" s="346"/>
      <c r="AU2199" s="346"/>
      <c r="AV2199" s="346"/>
      <c r="AW2199" s="346"/>
      <c r="AX2199" s="346"/>
      <c r="AY2199" s="346"/>
      <c r="AZ2199" s="346"/>
      <c r="BA2199" s="346"/>
      <c r="BB2199" s="346"/>
      <c r="BC2199" s="346"/>
      <c r="BD2199" s="349" t="s">
        <v>329</v>
      </c>
      <c r="BE2199" s="348"/>
      <c r="BF2199" s="331"/>
      <c r="BG2199" s="336"/>
      <c r="BH2199" s="336"/>
      <c r="BI2199" s="336"/>
    </row>
    <row r="2200" spans="1:61" s="379" customFormat="1" x14ac:dyDescent="0.2">
      <c r="A2200" s="395"/>
      <c r="B2200" s="327" t="s">
        <v>1911</v>
      </c>
      <c r="C2200" s="345" t="s">
        <v>268</v>
      </c>
      <c r="D2200" s="329">
        <v>10.5</v>
      </c>
      <c r="E2200" s="329">
        <v>2</v>
      </c>
      <c r="F2200" s="329"/>
      <c r="G2200" s="329"/>
      <c r="H2200" s="329">
        <v>4</v>
      </c>
      <c r="I2200" s="329">
        <v>1</v>
      </c>
      <c r="J2200" s="329"/>
      <c r="K2200" s="329"/>
      <c r="L2200" s="329">
        <v>3</v>
      </c>
      <c r="M2200" s="329"/>
      <c r="N2200" s="329"/>
      <c r="O2200" s="329"/>
      <c r="P2200" s="329"/>
      <c r="Q2200" s="329"/>
      <c r="R2200" s="329"/>
      <c r="S2200" s="329"/>
      <c r="T2200" s="329"/>
      <c r="U2200" s="329"/>
      <c r="V2200" s="329"/>
      <c r="W2200" s="329"/>
      <c r="X2200" s="329"/>
      <c r="Y2200" s="329"/>
      <c r="Z2200" s="329"/>
      <c r="AA2200" s="329"/>
      <c r="AB2200" s="329"/>
      <c r="AC2200" s="329"/>
      <c r="AD2200" s="329"/>
      <c r="AE2200" s="329"/>
      <c r="AF2200" s="329"/>
      <c r="AG2200" s="329"/>
      <c r="AI2200" s="329"/>
      <c r="AJ2200" s="329"/>
      <c r="AK2200" s="329"/>
      <c r="AL2200" s="329"/>
      <c r="AM2200" s="329">
        <v>0.5</v>
      </c>
      <c r="AN2200" s="329"/>
      <c r="AO2200" s="329"/>
      <c r="AP2200" s="329"/>
      <c r="AQ2200" s="329"/>
      <c r="AR2200" s="329"/>
      <c r="AS2200" s="329"/>
      <c r="AT2200" s="329"/>
      <c r="AU2200" s="329"/>
      <c r="AV2200" s="329"/>
      <c r="AW2200" s="329"/>
      <c r="AX2200" s="329"/>
      <c r="AY2200" s="329"/>
      <c r="AZ2200" s="329"/>
      <c r="BA2200" s="329"/>
      <c r="BB2200" s="329"/>
      <c r="BC2200" s="329"/>
      <c r="BD2200" s="349" t="s">
        <v>357</v>
      </c>
      <c r="BE2200" s="360"/>
      <c r="BF2200" s="331"/>
      <c r="BG2200" s="336"/>
      <c r="BH2200" s="336"/>
      <c r="BI2200" s="336"/>
    </row>
    <row r="2201" spans="1:61" s="379" customFormat="1" x14ac:dyDescent="0.2">
      <c r="A2201" s="354" t="s">
        <v>284</v>
      </c>
      <c r="B2201" s="355" t="s">
        <v>199</v>
      </c>
      <c r="C2201" s="361"/>
      <c r="D2201" s="362">
        <v>744.65</v>
      </c>
      <c r="E2201" s="362">
        <v>3.52</v>
      </c>
      <c r="F2201" s="362">
        <v>0</v>
      </c>
      <c r="G2201" s="362">
        <v>0</v>
      </c>
      <c r="H2201" s="362">
        <v>9.02</v>
      </c>
      <c r="I2201" s="362">
        <v>3.4299999999999997</v>
      </c>
      <c r="J2201" s="362">
        <v>200.2</v>
      </c>
      <c r="K2201" s="362">
        <v>0</v>
      </c>
      <c r="L2201" s="362">
        <v>457.21</v>
      </c>
      <c r="M2201" s="362">
        <v>0.19</v>
      </c>
      <c r="N2201" s="362">
        <v>0</v>
      </c>
      <c r="O2201" s="362">
        <v>0</v>
      </c>
      <c r="P2201" s="362">
        <v>0</v>
      </c>
      <c r="Q2201" s="362">
        <v>0</v>
      </c>
      <c r="R2201" s="362">
        <v>0</v>
      </c>
      <c r="S2201" s="362">
        <v>0</v>
      </c>
      <c r="T2201" s="362">
        <v>0</v>
      </c>
      <c r="U2201" s="362">
        <v>0</v>
      </c>
      <c r="V2201" s="362">
        <v>0</v>
      </c>
      <c r="W2201" s="362">
        <v>0</v>
      </c>
      <c r="X2201" s="362"/>
      <c r="Y2201" s="362">
        <v>0.97</v>
      </c>
      <c r="Z2201" s="362">
        <v>0</v>
      </c>
      <c r="AA2201" s="362">
        <v>0</v>
      </c>
      <c r="AB2201" s="362">
        <v>0</v>
      </c>
      <c r="AC2201" s="362">
        <v>0</v>
      </c>
      <c r="AD2201" s="362">
        <v>0.11</v>
      </c>
      <c r="AE2201" s="362">
        <v>0</v>
      </c>
      <c r="AF2201" s="362">
        <v>0</v>
      </c>
      <c r="AG2201" s="362">
        <v>0</v>
      </c>
      <c r="AI2201" s="362">
        <v>0</v>
      </c>
      <c r="AJ2201" s="362">
        <v>0</v>
      </c>
      <c r="AK2201" s="362">
        <v>0</v>
      </c>
      <c r="AL2201" s="362">
        <v>0</v>
      </c>
      <c r="AM2201" s="362">
        <v>0.54</v>
      </c>
      <c r="AN2201" s="362">
        <v>0</v>
      </c>
      <c r="AO2201" s="362">
        <v>0.25</v>
      </c>
      <c r="AP2201" s="362">
        <v>0</v>
      </c>
      <c r="AQ2201" s="362">
        <v>0</v>
      </c>
      <c r="AR2201" s="362">
        <v>0</v>
      </c>
      <c r="AS2201" s="362">
        <v>0.17</v>
      </c>
      <c r="AT2201" s="362">
        <v>0</v>
      </c>
      <c r="AU2201" s="362">
        <v>0</v>
      </c>
      <c r="AV2201" s="362">
        <v>0</v>
      </c>
      <c r="AW2201" s="362">
        <v>0</v>
      </c>
      <c r="AX2201" s="362">
        <v>15</v>
      </c>
      <c r="AY2201" s="362">
        <v>10.95</v>
      </c>
      <c r="AZ2201" s="362">
        <v>0</v>
      </c>
      <c r="BA2201" s="362">
        <v>12.43</v>
      </c>
      <c r="BB2201" s="362">
        <v>30.66</v>
      </c>
      <c r="BC2201" s="362">
        <v>0</v>
      </c>
      <c r="BD2201" s="363"/>
      <c r="BE2201" s="364"/>
      <c r="BF2201" s="331"/>
      <c r="BG2201" s="336"/>
      <c r="BH2201" s="336"/>
      <c r="BI2201" s="336"/>
    </row>
    <row r="2202" spans="1:61" s="379" customFormat="1" ht="112" x14ac:dyDescent="0.2">
      <c r="A2202" s="344"/>
      <c r="B2202" s="327" t="s">
        <v>1912</v>
      </c>
      <c r="C2202" s="365" t="s">
        <v>200</v>
      </c>
      <c r="D2202" s="346">
        <v>331.60000000000008</v>
      </c>
      <c r="E2202" s="346"/>
      <c r="F2202" s="346"/>
      <c r="G2202" s="346"/>
      <c r="H2202" s="346">
        <v>1.1599999999999999</v>
      </c>
      <c r="I2202" s="346"/>
      <c r="J2202" s="346">
        <v>100</v>
      </c>
      <c r="K2202" s="346"/>
      <c r="L2202" s="346">
        <v>181.57</v>
      </c>
      <c r="M2202" s="346">
        <v>0.19</v>
      </c>
      <c r="N2202" s="346"/>
      <c r="O2202" s="346"/>
      <c r="P2202" s="346"/>
      <c r="Q2202" s="346"/>
      <c r="R2202" s="346"/>
      <c r="S2202" s="346"/>
      <c r="T2202" s="346"/>
      <c r="U2202" s="346"/>
      <c r="V2202" s="346"/>
      <c r="W2202" s="346"/>
      <c r="X2202" s="346"/>
      <c r="Y2202" s="346">
        <v>0.97</v>
      </c>
      <c r="Z2202" s="346"/>
      <c r="AA2202" s="346"/>
      <c r="AB2202" s="346"/>
      <c r="AC2202" s="346"/>
      <c r="AD2202" s="346"/>
      <c r="AE2202" s="346"/>
      <c r="AF2202" s="346"/>
      <c r="AG2202" s="346"/>
      <c r="AI2202" s="346"/>
      <c r="AJ2202" s="346"/>
      <c r="AK2202" s="346"/>
      <c r="AL2202" s="346"/>
      <c r="AM2202" s="346"/>
      <c r="AN2202" s="346"/>
      <c r="AO2202" s="346"/>
      <c r="AP2202" s="346"/>
      <c r="AQ2202" s="346"/>
      <c r="AR2202" s="346"/>
      <c r="AS2202" s="346">
        <v>0.17</v>
      </c>
      <c r="AT2202" s="346"/>
      <c r="AU2202" s="346"/>
      <c r="AV2202" s="346"/>
      <c r="AW2202" s="346"/>
      <c r="AX2202" s="346"/>
      <c r="AY2202" s="346">
        <v>10.95</v>
      </c>
      <c r="AZ2202" s="346"/>
      <c r="BA2202" s="346">
        <v>5.93</v>
      </c>
      <c r="BB2202" s="346">
        <v>30.66</v>
      </c>
      <c r="BC2202" s="346"/>
      <c r="BD2202" s="331" t="s">
        <v>370</v>
      </c>
      <c r="BE2202" s="348"/>
      <c r="BF2202" s="331" t="s">
        <v>1913</v>
      </c>
      <c r="BG2202" s="336"/>
    </row>
    <row r="2203" spans="1:61" s="379" customFormat="1" x14ac:dyDescent="0.2">
      <c r="A2203" s="344"/>
      <c r="B2203" s="327" t="s">
        <v>1914</v>
      </c>
      <c r="C2203" s="365" t="s">
        <v>200</v>
      </c>
      <c r="D2203" s="346">
        <v>0.96</v>
      </c>
      <c r="E2203" s="346">
        <v>0.6</v>
      </c>
      <c r="F2203" s="346"/>
      <c r="G2203" s="346"/>
      <c r="H2203" s="346"/>
      <c r="I2203" s="346"/>
      <c r="J2203" s="346"/>
      <c r="K2203" s="346"/>
      <c r="L2203" s="346"/>
      <c r="M2203" s="346"/>
      <c r="N2203" s="346"/>
      <c r="O2203" s="346"/>
      <c r="P2203" s="346"/>
      <c r="Q2203" s="346"/>
      <c r="R2203" s="346"/>
      <c r="S2203" s="346"/>
      <c r="T2203" s="346"/>
      <c r="U2203" s="346"/>
      <c r="V2203" s="346"/>
      <c r="W2203" s="346"/>
      <c r="X2203" s="346"/>
      <c r="Y2203" s="346"/>
      <c r="Z2203" s="346"/>
      <c r="AA2203" s="346"/>
      <c r="AB2203" s="346"/>
      <c r="AC2203" s="346"/>
      <c r="AD2203" s="346">
        <v>0.11</v>
      </c>
      <c r="AE2203" s="346"/>
      <c r="AF2203" s="346"/>
      <c r="AG2203" s="346"/>
      <c r="AI2203" s="346"/>
      <c r="AJ2203" s="346"/>
      <c r="AK2203" s="346"/>
      <c r="AL2203" s="346"/>
      <c r="AM2203" s="346"/>
      <c r="AN2203" s="346"/>
      <c r="AO2203" s="346">
        <v>0.25</v>
      </c>
      <c r="AP2203" s="346"/>
      <c r="AQ2203" s="346"/>
      <c r="AR2203" s="346"/>
      <c r="AS2203" s="346"/>
      <c r="AT2203" s="346"/>
      <c r="AU2203" s="346"/>
      <c r="AV2203" s="346"/>
      <c r="AW2203" s="346"/>
      <c r="AX2203" s="346"/>
      <c r="AY2203" s="346"/>
      <c r="AZ2203" s="346"/>
      <c r="BA2203" s="346"/>
      <c r="BB2203" s="346"/>
      <c r="BC2203" s="346"/>
      <c r="BD2203" s="349" t="s">
        <v>329</v>
      </c>
      <c r="BE2203" s="348">
        <v>2017</v>
      </c>
      <c r="BF2203" s="387"/>
      <c r="BG2203" s="336"/>
      <c r="BH2203" s="336"/>
      <c r="BI2203" s="336"/>
    </row>
    <row r="2204" spans="1:61" s="379" customFormat="1" ht="64" x14ac:dyDescent="0.2">
      <c r="A2204" s="344"/>
      <c r="B2204" s="327" t="s">
        <v>1915</v>
      </c>
      <c r="C2204" s="365" t="s">
        <v>200</v>
      </c>
      <c r="D2204" s="346">
        <v>1.1000000000000001</v>
      </c>
      <c r="E2204" s="346"/>
      <c r="F2204" s="346"/>
      <c r="G2204" s="346"/>
      <c r="H2204" s="346">
        <v>1.1000000000000001</v>
      </c>
      <c r="I2204" s="346"/>
      <c r="J2204" s="346"/>
      <c r="K2204" s="346"/>
      <c r="L2204" s="346"/>
      <c r="M2204" s="346"/>
      <c r="N2204" s="346"/>
      <c r="O2204" s="346"/>
      <c r="P2204" s="346"/>
      <c r="Q2204" s="346"/>
      <c r="R2204" s="346"/>
      <c r="S2204" s="346"/>
      <c r="T2204" s="346"/>
      <c r="U2204" s="346"/>
      <c r="V2204" s="346"/>
      <c r="W2204" s="346"/>
      <c r="X2204" s="346"/>
      <c r="Y2204" s="346"/>
      <c r="Z2204" s="346"/>
      <c r="AA2204" s="346"/>
      <c r="AB2204" s="346"/>
      <c r="AC2204" s="346"/>
      <c r="AD2204" s="346"/>
      <c r="AE2204" s="346"/>
      <c r="AF2204" s="346"/>
      <c r="AG2204" s="346"/>
      <c r="AI2204" s="346"/>
      <c r="AJ2204" s="346"/>
      <c r="AK2204" s="346"/>
      <c r="AL2204" s="346"/>
      <c r="AM2204" s="346"/>
      <c r="AN2204" s="346"/>
      <c r="AO2204" s="346"/>
      <c r="AP2204" s="346"/>
      <c r="AQ2204" s="346"/>
      <c r="AR2204" s="346"/>
      <c r="AS2204" s="346"/>
      <c r="AT2204" s="346"/>
      <c r="AU2204" s="346"/>
      <c r="AV2204" s="346"/>
      <c r="AW2204" s="346"/>
      <c r="AX2204" s="346"/>
      <c r="AY2204" s="346"/>
      <c r="AZ2204" s="346"/>
      <c r="BA2204" s="346"/>
      <c r="BB2204" s="346"/>
      <c r="BC2204" s="346"/>
      <c r="BD2204" s="349" t="s">
        <v>368</v>
      </c>
      <c r="BE2204" s="348">
        <v>2017</v>
      </c>
      <c r="BF2204" s="331" t="s">
        <v>1916</v>
      </c>
      <c r="BG2204" s="336"/>
      <c r="BH2204" s="336"/>
      <c r="BI2204" s="336"/>
    </row>
    <row r="2205" spans="1:61" s="379" customFormat="1" ht="64" x14ac:dyDescent="0.2">
      <c r="A2205" s="344"/>
      <c r="B2205" s="347" t="s">
        <v>1917</v>
      </c>
      <c r="C2205" s="365" t="s">
        <v>200</v>
      </c>
      <c r="D2205" s="346">
        <v>10.199999999999999</v>
      </c>
      <c r="E2205" s="346"/>
      <c r="F2205" s="346"/>
      <c r="G2205" s="346"/>
      <c r="H2205" s="346"/>
      <c r="I2205" s="346"/>
      <c r="J2205" s="346">
        <v>0.2</v>
      </c>
      <c r="K2205" s="346"/>
      <c r="L2205" s="346">
        <v>7</v>
      </c>
      <c r="M2205" s="346"/>
      <c r="N2205" s="346"/>
      <c r="O2205" s="346"/>
      <c r="P2205" s="346"/>
      <c r="Q2205" s="346"/>
      <c r="R2205" s="346"/>
      <c r="S2205" s="346"/>
      <c r="T2205" s="346"/>
      <c r="U2205" s="346"/>
      <c r="V2205" s="346"/>
      <c r="W2205" s="346"/>
      <c r="X2205" s="346"/>
      <c r="Y2205" s="346"/>
      <c r="Z2205" s="346"/>
      <c r="AA2205" s="346"/>
      <c r="AB2205" s="346"/>
      <c r="AC2205" s="346"/>
      <c r="AD2205" s="346"/>
      <c r="AE2205" s="346"/>
      <c r="AF2205" s="346"/>
      <c r="AG2205" s="346"/>
      <c r="AI2205" s="346"/>
      <c r="AJ2205" s="346"/>
      <c r="AK2205" s="346"/>
      <c r="AL2205" s="346"/>
      <c r="AM2205" s="346"/>
      <c r="AN2205" s="346"/>
      <c r="AO2205" s="346"/>
      <c r="AP2205" s="346"/>
      <c r="AQ2205" s="346"/>
      <c r="AR2205" s="346"/>
      <c r="AS2205" s="346"/>
      <c r="AT2205" s="346"/>
      <c r="AU2205" s="346"/>
      <c r="AV2205" s="346"/>
      <c r="AW2205" s="346"/>
      <c r="AX2205" s="346"/>
      <c r="AY2205" s="346"/>
      <c r="AZ2205" s="346"/>
      <c r="BA2205" s="346">
        <v>3</v>
      </c>
      <c r="BB2205" s="346"/>
      <c r="BC2205" s="346"/>
      <c r="BD2205" s="349" t="s">
        <v>375</v>
      </c>
      <c r="BE2205" s="348">
        <v>2017</v>
      </c>
      <c r="BF2205" s="331" t="s">
        <v>1918</v>
      </c>
      <c r="BG2205" s="336"/>
      <c r="BH2205" s="336"/>
      <c r="BI2205" s="336"/>
    </row>
    <row r="2206" spans="1:61" s="379" customFormat="1" ht="128" x14ac:dyDescent="0.2">
      <c r="A2206" s="344"/>
      <c r="B2206" s="327" t="s">
        <v>1919</v>
      </c>
      <c r="C2206" s="365" t="s">
        <v>200</v>
      </c>
      <c r="D2206" s="346">
        <v>200</v>
      </c>
      <c r="E2206" s="346"/>
      <c r="F2206" s="346"/>
      <c r="G2206" s="346"/>
      <c r="H2206" s="346"/>
      <c r="I2206" s="346"/>
      <c r="J2206" s="346">
        <v>100</v>
      </c>
      <c r="K2206" s="346"/>
      <c r="L2206" s="346">
        <v>100</v>
      </c>
      <c r="M2206" s="346"/>
      <c r="N2206" s="346"/>
      <c r="O2206" s="346"/>
      <c r="P2206" s="346"/>
      <c r="Q2206" s="346"/>
      <c r="R2206" s="346"/>
      <c r="S2206" s="346"/>
      <c r="T2206" s="346"/>
      <c r="U2206" s="346"/>
      <c r="V2206" s="346"/>
      <c r="W2206" s="346"/>
      <c r="X2206" s="346"/>
      <c r="Y2206" s="346"/>
      <c r="Z2206" s="346"/>
      <c r="AA2206" s="346"/>
      <c r="AB2206" s="346"/>
      <c r="AC2206" s="346"/>
      <c r="AD2206" s="346"/>
      <c r="AE2206" s="346"/>
      <c r="AF2206" s="346"/>
      <c r="AG2206" s="346"/>
      <c r="AI2206" s="346"/>
      <c r="AJ2206" s="346"/>
      <c r="AK2206" s="346"/>
      <c r="AL2206" s="346"/>
      <c r="AM2206" s="346"/>
      <c r="AN2206" s="346"/>
      <c r="AO2206" s="346"/>
      <c r="AP2206" s="346"/>
      <c r="AQ2206" s="346"/>
      <c r="AR2206" s="346"/>
      <c r="AS2206" s="346"/>
      <c r="AT2206" s="346"/>
      <c r="AU2206" s="346"/>
      <c r="AV2206" s="346"/>
      <c r="AW2206" s="346"/>
      <c r="AX2206" s="346"/>
      <c r="AY2206" s="346"/>
      <c r="AZ2206" s="346"/>
      <c r="BA2206" s="346"/>
      <c r="BB2206" s="346"/>
      <c r="BC2206" s="346"/>
      <c r="BD2206" s="349" t="s">
        <v>375</v>
      </c>
      <c r="BE2206" s="348"/>
      <c r="BF2206" s="387" t="s">
        <v>1920</v>
      </c>
      <c r="BG2206" s="336"/>
      <c r="BH2206" s="336"/>
      <c r="BI2206" s="336"/>
    </row>
    <row r="2207" spans="1:61" s="379" customFormat="1" ht="48" x14ac:dyDescent="0.2">
      <c r="A2207" s="344"/>
      <c r="B2207" s="327" t="s">
        <v>1921</v>
      </c>
      <c r="C2207" s="365" t="s">
        <v>200</v>
      </c>
      <c r="D2207" s="346">
        <v>0.5</v>
      </c>
      <c r="E2207" s="346"/>
      <c r="F2207" s="346"/>
      <c r="G2207" s="346"/>
      <c r="H2207" s="346"/>
      <c r="I2207" s="346"/>
      <c r="J2207" s="346"/>
      <c r="K2207" s="346"/>
      <c r="L2207" s="346"/>
      <c r="M2207" s="346"/>
      <c r="N2207" s="346"/>
      <c r="O2207" s="346"/>
      <c r="P2207" s="346"/>
      <c r="Q2207" s="346"/>
      <c r="R2207" s="346"/>
      <c r="S2207" s="346"/>
      <c r="T2207" s="346"/>
      <c r="U2207" s="346"/>
      <c r="V2207" s="346"/>
      <c r="W2207" s="346"/>
      <c r="X2207" s="346"/>
      <c r="Y2207" s="346"/>
      <c r="Z2207" s="346"/>
      <c r="AA2207" s="346"/>
      <c r="AB2207" s="346"/>
      <c r="AC2207" s="346"/>
      <c r="AD2207" s="346"/>
      <c r="AE2207" s="346"/>
      <c r="AF2207" s="346"/>
      <c r="AG2207" s="346"/>
      <c r="AI2207" s="346"/>
      <c r="AJ2207" s="346"/>
      <c r="AK2207" s="346"/>
      <c r="AL2207" s="346"/>
      <c r="AM2207" s="346"/>
      <c r="AN2207" s="346"/>
      <c r="AO2207" s="346"/>
      <c r="AP2207" s="346"/>
      <c r="AQ2207" s="346"/>
      <c r="AR2207" s="346"/>
      <c r="AS2207" s="346"/>
      <c r="AT2207" s="346"/>
      <c r="AU2207" s="346"/>
      <c r="AV2207" s="346"/>
      <c r="AW2207" s="346"/>
      <c r="AX2207" s="346"/>
      <c r="AY2207" s="346"/>
      <c r="AZ2207" s="346"/>
      <c r="BA2207" s="346">
        <v>0.5</v>
      </c>
      <c r="BB2207" s="346"/>
      <c r="BC2207" s="346"/>
      <c r="BD2207" s="349" t="s">
        <v>326</v>
      </c>
      <c r="BE2207" s="348">
        <v>2017</v>
      </c>
      <c r="BF2207" s="331" t="s">
        <v>1922</v>
      </c>
      <c r="BG2207" s="336"/>
      <c r="BH2207" s="336"/>
      <c r="BI2207" s="336"/>
    </row>
    <row r="2208" spans="1:61" s="379" customFormat="1" ht="240" x14ac:dyDescent="0.2">
      <c r="A2208" s="344"/>
      <c r="B2208" s="327" t="s">
        <v>1923</v>
      </c>
      <c r="C2208" s="365" t="s">
        <v>200</v>
      </c>
      <c r="D2208" s="346">
        <v>150</v>
      </c>
      <c r="E2208" s="346"/>
      <c r="F2208" s="346"/>
      <c r="G2208" s="346"/>
      <c r="H2208" s="346">
        <v>5</v>
      </c>
      <c r="I2208" s="346">
        <v>2</v>
      </c>
      <c r="J2208" s="346"/>
      <c r="K2208" s="346"/>
      <c r="L2208" s="346">
        <v>125</v>
      </c>
      <c r="M2208" s="346"/>
      <c r="N2208" s="346"/>
      <c r="O2208" s="346"/>
      <c r="P2208" s="346"/>
      <c r="Q2208" s="346"/>
      <c r="R2208" s="346"/>
      <c r="S2208" s="346"/>
      <c r="T2208" s="346"/>
      <c r="U2208" s="346"/>
      <c r="V2208" s="346"/>
      <c r="W2208" s="346"/>
      <c r="X2208" s="346"/>
      <c r="Y2208" s="346"/>
      <c r="Z2208" s="346"/>
      <c r="AA2208" s="346"/>
      <c r="AB2208" s="346"/>
      <c r="AC2208" s="346"/>
      <c r="AD2208" s="346"/>
      <c r="AE2208" s="346"/>
      <c r="AF2208" s="346"/>
      <c r="AG2208" s="346"/>
      <c r="AI2208" s="346"/>
      <c r="AJ2208" s="346"/>
      <c r="AK2208" s="346"/>
      <c r="AL2208" s="346"/>
      <c r="AM2208" s="346"/>
      <c r="AN2208" s="346"/>
      <c r="AO2208" s="346"/>
      <c r="AP2208" s="346"/>
      <c r="AQ2208" s="346"/>
      <c r="AR2208" s="346"/>
      <c r="AS2208" s="346"/>
      <c r="AT2208" s="346"/>
      <c r="AU2208" s="346"/>
      <c r="AV2208" s="346"/>
      <c r="AW2208" s="346"/>
      <c r="AX2208" s="346">
        <v>15</v>
      </c>
      <c r="AY2208" s="346"/>
      <c r="AZ2208" s="346"/>
      <c r="BA2208" s="346">
        <v>3</v>
      </c>
      <c r="BB2208" s="346"/>
      <c r="BC2208" s="346"/>
      <c r="BD2208" s="349" t="s">
        <v>316</v>
      </c>
      <c r="BE2208" s="348">
        <v>2017</v>
      </c>
      <c r="BF2208" s="331" t="s">
        <v>1924</v>
      </c>
      <c r="BG2208" s="336"/>
      <c r="BH2208" s="336"/>
      <c r="BI2208" s="336"/>
    </row>
    <row r="2209" spans="1:61" s="379" customFormat="1" ht="64" x14ac:dyDescent="0.2">
      <c r="A2209" s="344"/>
      <c r="B2209" s="327" t="s">
        <v>1925</v>
      </c>
      <c r="C2209" s="365" t="s">
        <v>200</v>
      </c>
      <c r="D2209" s="346">
        <v>1.5</v>
      </c>
      <c r="E2209" s="346"/>
      <c r="F2209" s="346"/>
      <c r="G2209" s="346"/>
      <c r="H2209" s="346"/>
      <c r="I2209" s="346"/>
      <c r="J2209" s="346"/>
      <c r="K2209" s="346"/>
      <c r="L2209" s="346">
        <v>1.5</v>
      </c>
      <c r="M2209" s="346"/>
      <c r="N2209" s="346"/>
      <c r="O2209" s="346"/>
      <c r="P2209" s="346"/>
      <c r="Q2209" s="346"/>
      <c r="R2209" s="346"/>
      <c r="S2209" s="346"/>
      <c r="T2209" s="346"/>
      <c r="U2209" s="346"/>
      <c r="V2209" s="346"/>
      <c r="W2209" s="346"/>
      <c r="X2209" s="346"/>
      <c r="Y2209" s="346"/>
      <c r="Z2209" s="346"/>
      <c r="AA2209" s="346"/>
      <c r="AB2209" s="346"/>
      <c r="AC2209" s="346"/>
      <c r="AD2209" s="346"/>
      <c r="AE2209" s="346"/>
      <c r="AF2209" s="346"/>
      <c r="AG2209" s="346"/>
      <c r="AI2209" s="346"/>
      <c r="AJ2209" s="346"/>
      <c r="AK2209" s="346"/>
      <c r="AL2209" s="346"/>
      <c r="AM2209" s="346"/>
      <c r="AN2209" s="346"/>
      <c r="AO2209" s="346"/>
      <c r="AP2209" s="346"/>
      <c r="AQ2209" s="346"/>
      <c r="AR2209" s="346"/>
      <c r="AS2209" s="346"/>
      <c r="AT2209" s="346"/>
      <c r="AU2209" s="346"/>
      <c r="AV2209" s="346"/>
      <c r="AW2209" s="346"/>
      <c r="AX2209" s="346"/>
      <c r="AY2209" s="346"/>
      <c r="AZ2209" s="346"/>
      <c r="BA2209" s="346"/>
      <c r="BB2209" s="346"/>
      <c r="BC2209" s="346"/>
      <c r="BD2209" s="349" t="s">
        <v>362</v>
      </c>
      <c r="BE2209" s="348">
        <v>2017</v>
      </c>
      <c r="BF2209" s="331" t="s">
        <v>1926</v>
      </c>
      <c r="BG2209" s="336"/>
      <c r="BH2209" s="336"/>
      <c r="BI2209" s="336"/>
    </row>
    <row r="2210" spans="1:61" s="379" customFormat="1" ht="80" x14ac:dyDescent="0.2">
      <c r="A2210" s="344"/>
      <c r="B2210" s="327" t="s">
        <v>1927</v>
      </c>
      <c r="C2210" s="365" t="s">
        <v>200</v>
      </c>
      <c r="D2210" s="346">
        <v>0.45</v>
      </c>
      <c r="E2210" s="346">
        <v>0.45</v>
      </c>
      <c r="F2210" s="346"/>
      <c r="G2210" s="346"/>
      <c r="H2210" s="346"/>
      <c r="I2210" s="346"/>
      <c r="J2210" s="346"/>
      <c r="K2210" s="346"/>
      <c r="L2210" s="346"/>
      <c r="M2210" s="346"/>
      <c r="N2210" s="346"/>
      <c r="O2210" s="346"/>
      <c r="P2210" s="346"/>
      <c r="Q2210" s="346"/>
      <c r="R2210" s="346"/>
      <c r="S2210" s="346"/>
      <c r="T2210" s="346"/>
      <c r="U2210" s="346"/>
      <c r="V2210" s="346"/>
      <c r="W2210" s="346"/>
      <c r="X2210" s="346"/>
      <c r="Y2210" s="346"/>
      <c r="Z2210" s="346"/>
      <c r="AA2210" s="346"/>
      <c r="AB2210" s="346"/>
      <c r="AC2210" s="346"/>
      <c r="AD2210" s="346"/>
      <c r="AE2210" s="346"/>
      <c r="AF2210" s="346"/>
      <c r="AG2210" s="346"/>
      <c r="AI2210" s="346"/>
      <c r="AJ2210" s="346"/>
      <c r="AK2210" s="346"/>
      <c r="AL2210" s="346"/>
      <c r="AM2210" s="346"/>
      <c r="AN2210" s="346"/>
      <c r="AO2210" s="346"/>
      <c r="AP2210" s="346"/>
      <c r="AQ2210" s="346"/>
      <c r="AR2210" s="346"/>
      <c r="AS2210" s="346"/>
      <c r="AT2210" s="346"/>
      <c r="AU2210" s="346"/>
      <c r="AV2210" s="346"/>
      <c r="AW2210" s="346"/>
      <c r="AX2210" s="346"/>
      <c r="AY2210" s="346"/>
      <c r="AZ2210" s="346"/>
      <c r="BA2210" s="346"/>
      <c r="BB2210" s="346"/>
      <c r="BC2210" s="346"/>
      <c r="BD2210" s="349" t="s">
        <v>399</v>
      </c>
      <c r="BE2210" s="348"/>
      <c r="BF2210" s="331" t="s">
        <v>1928</v>
      </c>
      <c r="BG2210" s="336"/>
      <c r="BH2210" s="336"/>
      <c r="BI2210" s="336"/>
    </row>
    <row r="2211" spans="1:61" s="379" customFormat="1" x14ac:dyDescent="0.2">
      <c r="A2211" s="344"/>
      <c r="B2211" s="327" t="s">
        <v>1929</v>
      </c>
      <c r="C2211" s="365" t="s">
        <v>200</v>
      </c>
      <c r="D2211" s="346">
        <v>0.25</v>
      </c>
      <c r="E2211" s="346"/>
      <c r="F2211" s="346"/>
      <c r="G2211" s="346"/>
      <c r="H2211" s="346"/>
      <c r="I2211" s="346">
        <v>0.25</v>
      </c>
      <c r="J2211" s="346"/>
      <c r="K2211" s="346"/>
      <c r="L2211" s="346"/>
      <c r="M2211" s="346"/>
      <c r="N2211" s="346"/>
      <c r="O2211" s="346"/>
      <c r="P2211" s="346"/>
      <c r="Q2211" s="346"/>
      <c r="R2211" s="346"/>
      <c r="S2211" s="346"/>
      <c r="T2211" s="346"/>
      <c r="U2211" s="346"/>
      <c r="V2211" s="346"/>
      <c r="W2211" s="346"/>
      <c r="X2211" s="346"/>
      <c r="Y2211" s="346"/>
      <c r="Z2211" s="346"/>
      <c r="AA2211" s="346"/>
      <c r="AB2211" s="346"/>
      <c r="AC2211" s="346"/>
      <c r="AD2211" s="346"/>
      <c r="AE2211" s="346"/>
      <c r="AF2211" s="346"/>
      <c r="AG2211" s="346"/>
      <c r="AI2211" s="346"/>
      <c r="AJ2211" s="346"/>
      <c r="AK2211" s="346"/>
      <c r="AL2211" s="346"/>
      <c r="AM2211" s="346"/>
      <c r="AN2211" s="346"/>
      <c r="AO2211" s="346"/>
      <c r="AP2211" s="346"/>
      <c r="AQ2211" s="346"/>
      <c r="AR2211" s="346"/>
      <c r="AS2211" s="346"/>
      <c r="AT2211" s="346"/>
      <c r="AU2211" s="346"/>
      <c r="AV2211" s="346"/>
      <c r="AW2211" s="346"/>
      <c r="AX2211" s="346"/>
      <c r="AY2211" s="346"/>
      <c r="AZ2211" s="346"/>
      <c r="BA2211" s="346"/>
      <c r="BB2211" s="346"/>
      <c r="BC2211" s="346"/>
      <c r="BD2211" s="349" t="s">
        <v>343</v>
      </c>
      <c r="BE2211" s="348"/>
      <c r="BF2211" s="387"/>
      <c r="BG2211" s="336"/>
      <c r="BH2211" s="336"/>
      <c r="BI2211" s="336"/>
    </row>
    <row r="2212" spans="1:61" s="379" customFormat="1" x14ac:dyDescent="0.2">
      <c r="A2212" s="344"/>
      <c r="B2212" s="327" t="s">
        <v>1930</v>
      </c>
      <c r="C2212" s="365" t="s">
        <v>200</v>
      </c>
      <c r="D2212" s="346">
        <v>0.08</v>
      </c>
      <c r="E2212" s="346"/>
      <c r="F2212" s="346"/>
      <c r="G2212" s="346"/>
      <c r="H2212" s="346"/>
      <c r="I2212" s="346">
        <v>0.08</v>
      </c>
      <c r="J2212" s="346"/>
      <c r="K2212" s="346"/>
      <c r="L2212" s="346"/>
      <c r="M2212" s="346"/>
      <c r="N2212" s="346"/>
      <c r="O2212" s="346"/>
      <c r="P2212" s="346"/>
      <c r="Q2212" s="346"/>
      <c r="R2212" s="346"/>
      <c r="S2212" s="346"/>
      <c r="T2212" s="346"/>
      <c r="U2212" s="346"/>
      <c r="V2212" s="346"/>
      <c r="W2212" s="346"/>
      <c r="X2212" s="346"/>
      <c r="Y2212" s="346"/>
      <c r="Z2212" s="346"/>
      <c r="AA2212" s="346"/>
      <c r="AB2212" s="346"/>
      <c r="AC2212" s="346"/>
      <c r="AD2212" s="346"/>
      <c r="AE2212" s="346"/>
      <c r="AF2212" s="346"/>
      <c r="AG2212" s="346"/>
      <c r="AI2212" s="346"/>
      <c r="AJ2212" s="346"/>
      <c r="AK2212" s="346"/>
      <c r="AL2212" s="346"/>
      <c r="AM2212" s="346"/>
      <c r="AN2212" s="346"/>
      <c r="AO2212" s="346"/>
      <c r="AP2212" s="346"/>
      <c r="AQ2212" s="346"/>
      <c r="AR2212" s="346"/>
      <c r="AS2212" s="346"/>
      <c r="AT2212" s="346"/>
      <c r="AU2212" s="346"/>
      <c r="AV2212" s="346"/>
      <c r="AW2212" s="346"/>
      <c r="AX2212" s="346"/>
      <c r="AY2212" s="346"/>
      <c r="AZ2212" s="346"/>
      <c r="BA2212" s="346"/>
      <c r="BB2212" s="346"/>
      <c r="BC2212" s="346"/>
      <c r="BD2212" s="349" t="s">
        <v>386</v>
      </c>
      <c r="BE2212" s="348"/>
      <c r="BF2212" s="387"/>
      <c r="BG2212" s="336"/>
      <c r="BH2212" s="336"/>
      <c r="BI2212" s="336"/>
    </row>
    <row r="2213" spans="1:61" s="379" customFormat="1" ht="64" x14ac:dyDescent="0.2">
      <c r="A2213" s="344"/>
      <c r="B2213" s="327" t="s">
        <v>206</v>
      </c>
      <c r="C2213" s="365" t="s">
        <v>200</v>
      </c>
      <c r="D2213" s="346">
        <v>0.14000000000000001</v>
      </c>
      <c r="E2213" s="346"/>
      <c r="F2213" s="346"/>
      <c r="G2213" s="346"/>
      <c r="H2213" s="346"/>
      <c r="I2213" s="346"/>
      <c r="J2213" s="346"/>
      <c r="K2213" s="346"/>
      <c r="L2213" s="346"/>
      <c r="M2213" s="346"/>
      <c r="N2213" s="346"/>
      <c r="O2213" s="346"/>
      <c r="P2213" s="346"/>
      <c r="Q2213" s="346"/>
      <c r="R2213" s="346"/>
      <c r="S2213" s="346"/>
      <c r="T2213" s="346"/>
      <c r="U2213" s="346"/>
      <c r="V2213" s="346"/>
      <c r="W2213" s="346"/>
      <c r="X2213" s="346"/>
      <c r="Y2213" s="346"/>
      <c r="Z2213" s="346"/>
      <c r="AA2213" s="346"/>
      <c r="AB2213" s="346"/>
      <c r="AC2213" s="346"/>
      <c r="AD2213" s="346"/>
      <c r="AE2213" s="346"/>
      <c r="AF2213" s="346"/>
      <c r="AG2213" s="346"/>
      <c r="AI2213" s="346"/>
      <c r="AJ2213" s="346"/>
      <c r="AK2213" s="346"/>
      <c r="AL2213" s="346"/>
      <c r="AM2213" s="346">
        <v>0.14000000000000001</v>
      </c>
      <c r="AN2213" s="346"/>
      <c r="AO2213" s="346"/>
      <c r="AP2213" s="346"/>
      <c r="AQ2213" s="346"/>
      <c r="AR2213" s="346"/>
      <c r="AS2213" s="346"/>
      <c r="AT2213" s="346"/>
      <c r="AU2213" s="346"/>
      <c r="AV2213" s="346"/>
      <c r="AW2213" s="346"/>
      <c r="AX2213" s="346"/>
      <c r="AY2213" s="346"/>
      <c r="AZ2213" s="346"/>
      <c r="BA2213" s="346"/>
      <c r="BB2213" s="346"/>
      <c r="BC2213" s="346"/>
      <c r="BD2213" s="349" t="s">
        <v>366</v>
      </c>
      <c r="BE2213" s="348">
        <v>2017</v>
      </c>
      <c r="BF2213" s="331" t="s">
        <v>1931</v>
      </c>
      <c r="BG2213" s="336"/>
      <c r="BH2213" s="336"/>
      <c r="BI2213" s="336"/>
    </row>
    <row r="2214" spans="1:61" s="379" customFormat="1" ht="112" x14ac:dyDescent="0.2">
      <c r="A2214" s="344"/>
      <c r="B2214" s="327" t="s">
        <v>206</v>
      </c>
      <c r="C2214" s="365" t="s">
        <v>200</v>
      </c>
      <c r="D2214" s="346">
        <v>0.4</v>
      </c>
      <c r="E2214" s="346">
        <v>0.4</v>
      </c>
      <c r="F2214" s="346"/>
      <c r="G2214" s="346"/>
      <c r="H2214" s="346"/>
      <c r="I2214" s="346"/>
      <c r="J2214" s="346"/>
      <c r="K2214" s="346"/>
      <c r="L2214" s="346"/>
      <c r="M2214" s="346"/>
      <c r="N2214" s="346"/>
      <c r="O2214" s="346"/>
      <c r="P2214" s="346"/>
      <c r="Q2214" s="346"/>
      <c r="R2214" s="346"/>
      <c r="S2214" s="346"/>
      <c r="T2214" s="346"/>
      <c r="U2214" s="346"/>
      <c r="V2214" s="346"/>
      <c r="W2214" s="346"/>
      <c r="X2214" s="346"/>
      <c r="Y2214" s="346"/>
      <c r="Z2214" s="346"/>
      <c r="AA2214" s="346"/>
      <c r="AB2214" s="346"/>
      <c r="AC2214" s="346"/>
      <c r="AD2214" s="346"/>
      <c r="AE2214" s="346"/>
      <c r="AF2214" s="346"/>
      <c r="AG2214" s="346"/>
      <c r="AI2214" s="346"/>
      <c r="AJ2214" s="346"/>
      <c r="AK2214" s="346"/>
      <c r="AL2214" s="346"/>
      <c r="AM2214" s="346"/>
      <c r="AN2214" s="346"/>
      <c r="AO2214" s="346"/>
      <c r="AP2214" s="346"/>
      <c r="AQ2214" s="346"/>
      <c r="AR2214" s="346"/>
      <c r="AS2214" s="346"/>
      <c r="AT2214" s="346"/>
      <c r="AU2214" s="346"/>
      <c r="AV2214" s="346"/>
      <c r="AW2214" s="346"/>
      <c r="AX2214" s="346"/>
      <c r="AY2214" s="346"/>
      <c r="AZ2214" s="346"/>
      <c r="BA2214" s="346"/>
      <c r="BB2214" s="346"/>
      <c r="BC2214" s="346"/>
      <c r="BD2214" s="349" t="s">
        <v>329</v>
      </c>
      <c r="BE2214" s="348"/>
      <c r="BF2214" s="331" t="s">
        <v>1932</v>
      </c>
      <c r="BG2214" s="336"/>
      <c r="BH2214" s="336"/>
      <c r="BI2214" s="336"/>
    </row>
    <row r="2215" spans="1:61" s="379" customFormat="1" x14ac:dyDescent="0.2">
      <c r="A2215" s="344"/>
      <c r="B2215" s="327" t="s">
        <v>1933</v>
      </c>
      <c r="C2215" s="365" t="s">
        <v>200</v>
      </c>
      <c r="D2215" s="346">
        <v>0.5</v>
      </c>
      <c r="E2215" s="346"/>
      <c r="F2215" s="346"/>
      <c r="G2215" s="346"/>
      <c r="H2215" s="346"/>
      <c r="I2215" s="346"/>
      <c r="J2215" s="346"/>
      <c r="K2215" s="346"/>
      <c r="L2215" s="346">
        <v>0.5</v>
      </c>
      <c r="M2215" s="346"/>
      <c r="N2215" s="346"/>
      <c r="O2215" s="346"/>
      <c r="P2215" s="346"/>
      <c r="Q2215" s="346"/>
      <c r="R2215" s="346"/>
      <c r="S2215" s="346"/>
      <c r="T2215" s="346"/>
      <c r="U2215" s="346"/>
      <c r="V2215" s="346"/>
      <c r="W2215" s="346"/>
      <c r="X2215" s="346"/>
      <c r="Y2215" s="346"/>
      <c r="Z2215" s="346"/>
      <c r="AA2215" s="346"/>
      <c r="AB2215" s="346"/>
      <c r="AC2215" s="346"/>
      <c r="AD2215" s="346"/>
      <c r="AE2215" s="346"/>
      <c r="AF2215" s="346"/>
      <c r="AG2215" s="346"/>
      <c r="AI2215" s="346"/>
      <c r="AJ2215" s="346"/>
      <c r="AK2215" s="346"/>
      <c r="AL2215" s="346"/>
      <c r="AM2215" s="346"/>
      <c r="AN2215" s="346"/>
      <c r="AO2215" s="346"/>
      <c r="AP2215" s="346"/>
      <c r="AQ2215" s="346"/>
      <c r="AR2215" s="346"/>
      <c r="AS2215" s="346"/>
      <c r="AT2215" s="346"/>
      <c r="AU2215" s="346"/>
      <c r="AV2215" s="346"/>
      <c r="AW2215" s="346"/>
      <c r="AX2215" s="346"/>
      <c r="AY2215" s="346"/>
      <c r="AZ2215" s="346"/>
      <c r="BA2215" s="346"/>
      <c r="BB2215" s="346"/>
      <c r="BC2215" s="346"/>
      <c r="BD2215" s="349" t="s">
        <v>316</v>
      </c>
      <c r="BE2215" s="348"/>
      <c r="BF2215" s="387"/>
      <c r="BG2215" s="336"/>
      <c r="BH2215" s="336"/>
      <c r="BI2215" s="336"/>
    </row>
    <row r="2216" spans="1:61" s="379" customFormat="1" x14ac:dyDescent="0.2">
      <c r="A2216" s="344"/>
      <c r="B2216" s="327" t="s">
        <v>1914</v>
      </c>
      <c r="C2216" s="365" t="s">
        <v>200</v>
      </c>
      <c r="D2216" s="346">
        <v>0.3</v>
      </c>
      <c r="E2216" s="346">
        <v>0.3</v>
      </c>
      <c r="F2216" s="346"/>
      <c r="G2216" s="346"/>
      <c r="H2216" s="346"/>
      <c r="I2216" s="346"/>
      <c r="J2216" s="346"/>
      <c r="K2216" s="346"/>
      <c r="L2216" s="346"/>
      <c r="M2216" s="346"/>
      <c r="N2216" s="346"/>
      <c r="O2216" s="346"/>
      <c r="P2216" s="346"/>
      <c r="Q2216" s="346"/>
      <c r="R2216" s="346"/>
      <c r="S2216" s="346"/>
      <c r="T2216" s="346"/>
      <c r="U2216" s="346"/>
      <c r="V2216" s="346"/>
      <c r="W2216" s="346"/>
      <c r="X2216" s="346"/>
      <c r="Y2216" s="346"/>
      <c r="Z2216" s="346"/>
      <c r="AA2216" s="346"/>
      <c r="AB2216" s="346"/>
      <c r="AC2216" s="346"/>
      <c r="AD2216" s="346"/>
      <c r="AE2216" s="346"/>
      <c r="AF2216" s="346"/>
      <c r="AG2216" s="346"/>
      <c r="AI2216" s="346"/>
      <c r="AJ2216" s="346"/>
      <c r="AK2216" s="346"/>
      <c r="AL2216" s="346"/>
      <c r="AM2216" s="346"/>
      <c r="AN2216" s="346"/>
      <c r="AO2216" s="346"/>
      <c r="AP2216" s="346"/>
      <c r="AQ2216" s="346"/>
      <c r="AR2216" s="346"/>
      <c r="AS2216" s="346"/>
      <c r="AT2216" s="346"/>
      <c r="AU2216" s="346"/>
      <c r="AV2216" s="346"/>
      <c r="AW2216" s="346"/>
      <c r="AX2216" s="346"/>
      <c r="AY2216" s="346"/>
      <c r="AZ2216" s="346"/>
      <c r="BA2216" s="346"/>
      <c r="BB2216" s="346"/>
      <c r="BC2216" s="346"/>
      <c r="BD2216" s="349" t="s">
        <v>415</v>
      </c>
      <c r="BE2216" s="348"/>
      <c r="BF2216" s="387"/>
      <c r="BG2216" s="336"/>
      <c r="BH2216" s="336"/>
      <c r="BI2216" s="336"/>
    </row>
    <row r="2217" spans="1:61" s="379" customFormat="1" ht="48" x14ac:dyDescent="0.2">
      <c r="A2217" s="344"/>
      <c r="B2217" s="327" t="s">
        <v>1934</v>
      </c>
      <c r="C2217" s="365" t="s">
        <v>200</v>
      </c>
      <c r="D2217" s="346">
        <v>13.87</v>
      </c>
      <c r="E2217" s="346">
        <v>0.5</v>
      </c>
      <c r="F2217" s="346"/>
      <c r="G2217" s="346"/>
      <c r="H2217" s="346"/>
      <c r="I2217" s="346"/>
      <c r="J2217" s="346"/>
      <c r="K2217" s="346"/>
      <c r="L2217" s="346">
        <v>13.37</v>
      </c>
      <c r="M2217" s="346"/>
      <c r="N2217" s="346"/>
      <c r="O2217" s="346"/>
      <c r="P2217" s="346"/>
      <c r="Q2217" s="346"/>
      <c r="R2217" s="346"/>
      <c r="S2217" s="346"/>
      <c r="T2217" s="346"/>
      <c r="U2217" s="346"/>
      <c r="V2217" s="346"/>
      <c r="W2217" s="346"/>
      <c r="X2217" s="346"/>
      <c r="Y2217" s="346"/>
      <c r="Z2217" s="346"/>
      <c r="AA2217" s="346"/>
      <c r="AB2217" s="346"/>
      <c r="AC2217" s="346"/>
      <c r="AD2217" s="346"/>
      <c r="AE2217" s="346"/>
      <c r="AF2217" s="346"/>
      <c r="AG2217" s="346"/>
      <c r="AI2217" s="346"/>
      <c r="AJ2217" s="346"/>
      <c r="AK2217" s="346"/>
      <c r="AL2217" s="346"/>
      <c r="AM2217" s="346"/>
      <c r="AN2217" s="346"/>
      <c r="AO2217" s="346"/>
      <c r="AP2217" s="346"/>
      <c r="AQ2217" s="346"/>
      <c r="AR2217" s="346"/>
      <c r="AS2217" s="346"/>
      <c r="AT2217" s="346"/>
      <c r="AU2217" s="346"/>
      <c r="AV2217" s="346"/>
      <c r="AW2217" s="346"/>
      <c r="AX2217" s="346"/>
      <c r="AY2217" s="346"/>
      <c r="AZ2217" s="346"/>
      <c r="BA2217" s="346"/>
      <c r="BB2217" s="346"/>
      <c r="BC2217" s="346"/>
      <c r="BD2217" s="349" t="s">
        <v>384</v>
      </c>
      <c r="BE2217" s="348"/>
      <c r="BF2217" s="331" t="s">
        <v>1935</v>
      </c>
      <c r="BG2217" s="336"/>
      <c r="BH2217" s="336"/>
      <c r="BI2217" s="336"/>
    </row>
    <row r="2218" spans="1:61" s="379" customFormat="1" ht="48" x14ac:dyDescent="0.2">
      <c r="A2218" s="344"/>
      <c r="B2218" s="327" t="s">
        <v>1936</v>
      </c>
      <c r="C2218" s="365" t="s">
        <v>200</v>
      </c>
      <c r="D2218" s="346">
        <v>14.87</v>
      </c>
      <c r="E2218" s="346"/>
      <c r="F2218" s="346"/>
      <c r="G2218" s="346"/>
      <c r="H2218" s="346"/>
      <c r="I2218" s="346"/>
      <c r="J2218" s="346"/>
      <c r="K2218" s="346"/>
      <c r="L2218" s="346">
        <v>14.87</v>
      </c>
      <c r="M2218" s="346"/>
      <c r="N2218" s="346"/>
      <c r="O2218" s="346"/>
      <c r="P2218" s="346"/>
      <c r="Q2218" s="346"/>
      <c r="R2218" s="346"/>
      <c r="S2218" s="346"/>
      <c r="T2218" s="346"/>
      <c r="U2218" s="346"/>
      <c r="V2218" s="346"/>
      <c r="W2218" s="346"/>
      <c r="X2218" s="346"/>
      <c r="Y2218" s="346"/>
      <c r="Z2218" s="346"/>
      <c r="AA2218" s="346"/>
      <c r="AB2218" s="346"/>
      <c r="AC2218" s="346"/>
      <c r="AD2218" s="346"/>
      <c r="AE2218" s="346"/>
      <c r="AF2218" s="346"/>
      <c r="AG2218" s="346"/>
      <c r="AI2218" s="346"/>
      <c r="AJ2218" s="346"/>
      <c r="AK2218" s="346"/>
      <c r="AL2218" s="346"/>
      <c r="AM2218" s="346"/>
      <c r="AN2218" s="346"/>
      <c r="AO2218" s="346"/>
      <c r="AP2218" s="346"/>
      <c r="AQ2218" s="346"/>
      <c r="AR2218" s="346"/>
      <c r="AS2218" s="346"/>
      <c r="AT2218" s="346"/>
      <c r="AU2218" s="346"/>
      <c r="AV2218" s="346"/>
      <c r="AW2218" s="346"/>
      <c r="AX2218" s="346"/>
      <c r="AY2218" s="346"/>
      <c r="AZ2218" s="346"/>
      <c r="BA2218" s="346"/>
      <c r="BB2218" s="346"/>
      <c r="BC2218" s="346"/>
      <c r="BD2218" s="349" t="s">
        <v>323</v>
      </c>
      <c r="BE2218" s="348"/>
      <c r="BF2218" s="331" t="s">
        <v>1937</v>
      </c>
      <c r="BG2218" s="336"/>
      <c r="BH2218" s="336"/>
      <c r="BI2218" s="336"/>
    </row>
    <row r="2219" spans="1:61" s="379" customFormat="1" ht="48" x14ac:dyDescent="0.2">
      <c r="A2219" s="344"/>
      <c r="B2219" s="327" t="s">
        <v>1936</v>
      </c>
      <c r="C2219" s="365" t="s">
        <v>200</v>
      </c>
      <c r="D2219" s="346">
        <v>10</v>
      </c>
      <c r="E2219" s="346"/>
      <c r="F2219" s="346"/>
      <c r="G2219" s="346"/>
      <c r="H2219" s="346"/>
      <c r="I2219" s="346"/>
      <c r="J2219" s="346"/>
      <c r="K2219" s="346"/>
      <c r="L2219" s="346">
        <v>10</v>
      </c>
      <c r="M2219" s="346"/>
      <c r="N2219" s="346"/>
      <c r="O2219" s="346"/>
      <c r="P2219" s="346"/>
      <c r="Q2219" s="346"/>
      <c r="R2219" s="346"/>
      <c r="S2219" s="346"/>
      <c r="T2219" s="346"/>
      <c r="U2219" s="346"/>
      <c r="V2219" s="346"/>
      <c r="W2219" s="346"/>
      <c r="X2219" s="346"/>
      <c r="Y2219" s="346"/>
      <c r="Z2219" s="346"/>
      <c r="AA2219" s="346"/>
      <c r="AB2219" s="346"/>
      <c r="AC2219" s="346"/>
      <c r="AD2219" s="346"/>
      <c r="AE2219" s="346"/>
      <c r="AF2219" s="346"/>
      <c r="AG2219" s="346"/>
      <c r="AI2219" s="346"/>
      <c r="AJ2219" s="346"/>
      <c r="AK2219" s="346"/>
      <c r="AL2219" s="346"/>
      <c r="AM2219" s="346"/>
      <c r="AN2219" s="346"/>
      <c r="AO2219" s="346"/>
      <c r="AP2219" s="346"/>
      <c r="AQ2219" s="346"/>
      <c r="AR2219" s="346"/>
      <c r="AS2219" s="346"/>
      <c r="AT2219" s="346"/>
      <c r="AU2219" s="346"/>
      <c r="AV2219" s="346"/>
      <c r="AW2219" s="346"/>
      <c r="AX2219" s="346"/>
      <c r="AY2219" s="346"/>
      <c r="AZ2219" s="346"/>
      <c r="BA2219" s="346"/>
      <c r="BB2219" s="346"/>
      <c r="BC2219" s="346"/>
      <c r="BD2219" s="349" t="s">
        <v>370</v>
      </c>
      <c r="BE2219" s="348"/>
      <c r="BF2219" s="331" t="s">
        <v>1938</v>
      </c>
      <c r="BG2219" s="336"/>
      <c r="BH2219" s="336"/>
      <c r="BI2219" s="336"/>
    </row>
    <row r="2220" spans="1:61" s="379" customFormat="1" ht="64" x14ac:dyDescent="0.2">
      <c r="A2220" s="344"/>
      <c r="B2220" s="349" t="s">
        <v>1939</v>
      </c>
      <c r="C2220" s="365" t="s">
        <v>200</v>
      </c>
      <c r="D2220" s="346">
        <v>2.06</v>
      </c>
      <c r="E2220" s="346"/>
      <c r="F2220" s="346"/>
      <c r="G2220" s="346"/>
      <c r="H2220" s="346">
        <v>0.06</v>
      </c>
      <c r="I2220" s="346"/>
      <c r="J2220" s="346"/>
      <c r="K2220" s="346"/>
      <c r="L2220" s="346">
        <v>2</v>
      </c>
      <c r="M2220" s="346"/>
      <c r="N2220" s="346"/>
      <c r="O2220" s="346"/>
      <c r="P2220" s="346"/>
      <c r="Q2220" s="346"/>
      <c r="R2220" s="346"/>
      <c r="S2220" s="346"/>
      <c r="T2220" s="346"/>
      <c r="U2220" s="346"/>
      <c r="V2220" s="346"/>
      <c r="W2220" s="346"/>
      <c r="X2220" s="346"/>
      <c r="Y2220" s="346"/>
      <c r="Z2220" s="346"/>
      <c r="AA2220" s="346"/>
      <c r="AB2220" s="346"/>
      <c r="AC2220" s="346"/>
      <c r="AD2220" s="346"/>
      <c r="AE2220" s="346"/>
      <c r="AF2220" s="346"/>
      <c r="AG2220" s="346"/>
      <c r="AI2220" s="346"/>
      <c r="AJ2220" s="346"/>
      <c r="AK2220" s="346"/>
      <c r="AL2220" s="346"/>
      <c r="AM2220" s="346"/>
      <c r="AN2220" s="346"/>
      <c r="AO2220" s="346"/>
      <c r="AP2220" s="346"/>
      <c r="AQ2220" s="346"/>
      <c r="AR2220" s="346"/>
      <c r="AS2220" s="346"/>
      <c r="AT2220" s="346"/>
      <c r="AU2220" s="346"/>
      <c r="AV2220" s="346"/>
      <c r="AW2220" s="346"/>
      <c r="AX2220" s="346"/>
      <c r="AY2220" s="346"/>
      <c r="AZ2220" s="346"/>
      <c r="BA2220" s="346"/>
      <c r="BB2220" s="346"/>
      <c r="BC2220" s="346"/>
      <c r="BD2220" s="349" t="s">
        <v>1940</v>
      </c>
      <c r="BE2220" s="348">
        <v>2017</v>
      </c>
      <c r="BF2220" s="331" t="s">
        <v>1941</v>
      </c>
      <c r="BG2220" s="336"/>
      <c r="BH2220" s="336"/>
      <c r="BI2220" s="336"/>
    </row>
    <row r="2221" spans="1:61" s="379" customFormat="1" x14ac:dyDescent="0.2">
      <c r="A2221" s="344"/>
      <c r="B2221" s="349" t="s">
        <v>1914</v>
      </c>
      <c r="C2221" s="365" t="s">
        <v>200</v>
      </c>
      <c r="D2221" s="346">
        <v>0.27</v>
      </c>
      <c r="E2221" s="346">
        <v>0.27</v>
      </c>
      <c r="F2221" s="346"/>
      <c r="G2221" s="346"/>
      <c r="H2221" s="346"/>
      <c r="I2221" s="346"/>
      <c r="J2221" s="346"/>
      <c r="K2221" s="346"/>
      <c r="L2221" s="346"/>
      <c r="M2221" s="346"/>
      <c r="N2221" s="346"/>
      <c r="O2221" s="346"/>
      <c r="P2221" s="346"/>
      <c r="Q2221" s="346"/>
      <c r="R2221" s="346"/>
      <c r="S2221" s="346"/>
      <c r="T2221" s="346"/>
      <c r="U2221" s="346"/>
      <c r="V2221" s="346"/>
      <c r="W2221" s="346"/>
      <c r="X2221" s="346"/>
      <c r="Y2221" s="346"/>
      <c r="Z2221" s="346"/>
      <c r="AA2221" s="346"/>
      <c r="AB2221" s="346"/>
      <c r="AC2221" s="346"/>
      <c r="AD2221" s="346"/>
      <c r="AE2221" s="346"/>
      <c r="AF2221" s="346"/>
      <c r="AG2221" s="346"/>
      <c r="AI2221" s="346"/>
      <c r="AJ2221" s="346"/>
      <c r="AK2221" s="346"/>
      <c r="AL2221" s="346"/>
      <c r="AM2221" s="346"/>
      <c r="AN2221" s="346"/>
      <c r="AO2221" s="346"/>
      <c r="AP2221" s="346"/>
      <c r="AQ2221" s="346"/>
      <c r="AR2221" s="346"/>
      <c r="AS2221" s="346"/>
      <c r="AT2221" s="346"/>
      <c r="AU2221" s="346"/>
      <c r="AV2221" s="346"/>
      <c r="AW2221" s="346"/>
      <c r="AX2221" s="346"/>
      <c r="AY2221" s="346"/>
      <c r="AZ2221" s="346"/>
      <c r="BA2221" s="346"/>
      <c r="BB2221" s="346"/>
      <c r="BC2221" s="346"/>
      <c r="BD2221" s="331" t="s">
        <v>343</v>
      </c>
      <c r="BE2221" s="348"/>
      <c r="BF2221" s="331"/>
      <c r="BG2221" s="336"/>
    </row>
    <row r="2222" spans="1:61" s="379" customFormat="1" x14ac:dyDescent="0.2">
      <c r="A2222" s="344"/>
      <c r="B2222" s="349" t="s">
        <v>1942</v>
      </c>
      <c r="C2222" s="365" t="s">
        <v>200</v>
      </c>
      <c r="D2222" s="346">
        <v>0.3</v>
      </c>
      <c r="E2222" s="346"/>
      <c r="F2222" s="346"/>
      <c r="G2222" s="346"/>
      <c r="H2222" s="346"/>
      <c r="I2222" s="346">
        <v>0.3</v>
      </c>
      <c r="J2222" s="346"/>
      <c r="K2222" s="346"/>
      <c r="L2222" s="346"/>
      <c r="M2222" s="346"/>
      <c r="N2222" s="346"/>
      <c r="O2222" s="346"/>
      <c r="P2222" s="346"/>
      <c r="Q2222" s="346"/>
      <c r="R2222" s="346"/>
      <c r="S2222" s="346"/>
      <c r="T2222" s="346"/>
      <c r="U2222" s="346"/>
      <c r="V2222" s="346"/>
      <c r="W2222" s="346"/>
      <c r="X2222" s="346"/>
      <c r="Y2222" s="346"/>
      <c r="Z2222" s="346"/>
      <c r="AA2222" s="346"/>
      <c r="AB2222" s="346"/>
      <c r="AC2222" s="346"/>
      <c r="AD2222" s="346"/>
      <c r="AE2222" s="346"/>
      <c r="AF2222" s="346"/>
      <c r="AG2222" s="346"/>
      <c r="AI2222" s="346"/>
      <c r="AJ2222" s="346"/>
      <c r="AK2222" s="346"/>
      <c r="AL2222" s="346"/>
      <c r="AM2222" s="346"/>
      <c r="AN2222" s="346"/>
      <c r="AO2222" s="346"/>
      <c r="AP2222" s="346"/>
      <c r="AQ2222" s="346"/>
      <c r="AR2222" s="346"/>
      <c r="AS2222" s="346"/>
      <c r="AT2222" s="346"/>
      <c r="AU2222" s="346"/>
      <c r="AV2222" s="346"/>
      <c r="AW2222" s="346"/>
      <c r="AX2222" s="346"/>
      <c r="AY2222" s="346"/>
      <c r="AZ2222" s="346"/>
      <c r="BA2222" s="346"/>
      <c r="BB2222" s="346"/>
      <c r="BC2222" s="346"/>
      <c r="BD2222" s="331" t="s">
        <v>386</v>
      </c>
      <c r="BE2222" s="348"/>
      <c r="BF2222" s="331"/>
      <c r="BG2222" s="336"/>
    </row>
    <row r="2223" spans="1:61" s="379" customFormat="1" ht="32" x14ac:dyDescent="0.2">
      <c r="A2223" s="352"/>
      <c r="B2223" s="330" t="s">
        <v>1943</v>
      </c>
      <c r="C2223" s="345" t="s">
        <v>200</v>
      </c>
      <c r="D2223" s="346">
        <v>5.3000000000000007</v>
      </c>
      <c r="E2223" s="329">
        <v>1</v>
      </c>
      <c r="F2223" s="329"/>
      <c r="G2223" s="329"/>
      <c r="H2223" s="329">
        <v>1.7</v>
      </c>
      <c r="I2223" s="329">
        <v>0.8</v>
      </c>
      <c r="J2223" s="329"/>
      <c r="K2223" s="329"/>
      <c r="L2223" s="329">
        <v>1.4</v>
      </c>
      <c r="M2223" s="329"/>
      <c r="N2223" s="329"/>
      <c r="O2223" s="329"/>
      <c r="P2223" s="329"/>
      <c r="Q2223" s="329"/>
      <c r="R2223" s="329"/>
      <c r="S2223" s="329"/>
      <c r="T2223" s="329"/>
      <c r="U2223" s="329"/>
      <c r="V2223" s="329"/>
      <c r="W2223" s="329"/>
      <c r="X2223" s="329"/>
      <c r="Y2223" s="329"/>
      <c r="Z2223" s="329"/>
      <c r="AA2223" s="329"/>
      <c r="AB2223" s="329"/>
      <c r="AC2223" s="329"/>
      <c r="AD2223" s="329"/>
      <c r="AE2223" s="329"/>
      <c r="AF2223" s="329"/>
      <c r="AG2223" s="329"/>
      <c r="AI2223" s="329"/>
      <c r="AJ2223" s="329"/>
      <c r="AK2223" s="329"/>
      <c r="AL2223" s="329"/>
      <c r="AM2223" s="329">
        <v>0.4</v>
      </c>
      <c r="AN2223" s="329"/>
      <c r="AO2223" s="329"/>
      <c r="AP2223" s="329"/>
      <c r="AQ2223" s="329"/>
      <c r="AR2223" s="329"/>
      <c r="AS2223" s="329"/>
      <c r="AT2223" s="329"/>
      <c r="AU2223" s="329"/>
      <c r="AV2223" s="329"/>
      <c r="AW2223" s="329"/>
      <c r="AX2223" s="329"/>
      <c r="AY2223" s="329"/>
      <c r="AZ2223" s="329"/>
      <c r="BA2223" s="329"/>
      <c r="BB2223" s="329"/>
      <c r="BC2223" s="329"/>
      <c r="BD2223" s="349" t="s">
        <v>357</v>
      </c>
      <c r="BE2223" s="330"/>
      <c r="BF2223" s="331"/>
      <c r="BG2223" s="336"/>
      <c r="BH2223" s="336"/>
      <c r="BI2223" s="336"/>
    </row>
    <row r="2224" spans="1:61" s="379" customFormat="1" x14ac:dyDescent="0.2">
      <c r="A2224" s="354" t="s">
        <v>1944</v>
      </c>
      <c r="B2224" s="359" t="s">
        <v>1143</v>
      </c>
      <c r="C2224" s="356"/>
      <c r="D2224" s="357">
        <v>195.67000000000002</v>
      </c>
      <c r="E2224" s="357">
        <v>0</v>
      </c>
      <c r="F2224" s="357">
        <v>0</v>
      </c>
      <c r="G2224" s="357">
        <v>0</v>
      </c>
      <c r="H2224" s="357">
        <v>0</v>
      </c>
      <c r="I2224" s="357">
        <v>0</v>
      </c>
      <c r="J2224" s="357">
        <v>0</v>
      </c>
      <c r="K2224" s="357">
        <v>0</v>
      </c>
      <c r="L2224" s="357">
        <v>58</v>
      </c>
      <c r="M2224" s="357">
        <v>0</v>
      </c>
      <c r="N2224" s="357">
        <v>0</v>
      </c>
      <c r="O2224" s="357">
        <v>0</v>
      </c>
      <c r="P2224" s="357">
        <v>0</v>
      </c>
      <c r="Q2224" s="357">
        <v>0</v>
      </c>
      <c r="R2224" s="357">
        <v>0</v>
      </c>
      <c r="S2224" s="357">
        <v>0</v>
      </c>
      <c r="T2224" s="357">
        <v>0</v>
      </c>
      <c r="U2224" s="357">
        <v>0</v>
      </c>
      <c r="V2224" s="357">
        <v>2.37</v>
      </c>
      <c r="W2224" s="357">
        <v>126.5</v>
      </c>
      <c r="X2224" s="357"/>
      <c r="Y2224" s="357">
        <v>0</v>
      </c>
      <c r="Z2224" s="357">
        <v>0</v>
      </c>
      <c r="AA2224" s="357">
        <v>0</v>
      </c>
      <c r="AB2224" s="357">
        <v>0</v>
      </c>
      <c r="AC2224" s="357">
        <v>0</v>
      </c>
      <c r="AD2224" s="357">
        <v>0</v>
      </c>
      <c r="AE2224" s="357">
        <v>0</v>
      </c>
      <c r="AF2224" s="357">
        <v>0</v>
      </c>
      <c r="AG2224" s="357">
        <v>0</v>
      </c>
      <c r="AI2224" s="357">
        <v>0</v>
      </c>
      <c r="AJ2224" s="357">
        <v>0</v>
      </c>
      <c r="AK2224" s="357">
        <v>0</v>
      </c>
      <c r="AL2224" s="357">
        <v>0</v>
      </c>
      <c r="AM2224" s="357">
        <v>0</v>
      </c>
      <c r="AN2224" s="357">
        <v>0</v>
      </c>
      <c r="AO2224" s="357">
        <v>0</v>
      </c>
      <c r="AP2224" s="357">
        <v>0</v>
      </c>
      <c r="AQ2224" s="357">
        <v>0</v>
      </c>
      <c r="AR2224" s="357">
        <v>0</v>
      </c>
      <c r="AS2224" s="357">
        <v>0</v>
      </c>
      <c r="AT2224" s="357">
        <v>8.8000000000000007</v>
      </c>
      <c r="AU2224" s="357">
        <v>0</v>
      </c>
      <c r="AV2224" s="357">
        <v>0</v>
      </c>
      <c r="AW2224" s="357">
        <v>0</v>
      </c>
      <c r="AX2224" s="357">
        <v>0</v>
      </c>
      <c r="AY2224" s="357">
        <v>0</v>
      </c>
      <c r="AZ2224" s="357">
        <v>0</v>
      </c>
      <c r="BA2224" s="357">
        <v>0</v>
      </c>
      <c r="BB2224" s="357">
        <v>0</v>
      </c>
      <c r="BC2224" s="357"/>
      <c r="BD2224" s="358"/>
      <c r="BE2224" s="359"/>
      <c r="BF2224" s="331"/>
      <c r="BG2224" s="336"/>
      <c r="BH2224" s="336"/>
      <c r="BI2224" s="336"/>
    </row>
    <row r="2225" spans="1:61" s="379" customFormat="1" ht="32" x14ac:dyDescent="0.2">
      <c r="A2225" s="344"/>
      <c r="B2225" s="330" t="s">
        <v>1945</v>
      </c>
      <c r="C2225" s="345" t="s">
        <v>1946</v>
      </c>
      <c r="D2225" s="329">
        <v>128.87</v>
      </c>
      <c r="E2225" s="329"/>
      <c r="F2225" s="329"/>
      <c r="G2225" s="329"/>
      <c r="H2225" s="329"/>
      <c r="I2225" s="329"/>
      <c r="J2225" s="329"/>
      <c r="K2225" s="329"/>
      <c r="L2225" s="329"/>
      <c r="M2225" s="329"/>
      <c r="N2225" s="329"/>
      <c r="O2225" s="329"/>
      <c r="P2225" s="329"/>
      <c r="Q2225" s="329"/>
      <c r="R2225" s="329"/>
      <c r="S2225" s="329"/>
      <c r="T2225" s="329"/>
      <c r="U2225" s="329"/>
      <c r="V2225" s="329">
        <v>2.37</v>
      </c>
      <c r="W2225" s="329">
        <v>126.5</v>
      </c>
      <c r="X2225" s="329"/>
      <c r="Y2225" s="329"/>
      <c r="Z2225" s="329"/>
      <c r="AA2225" s="329"/>
      <c r="AB2225" s="329"/>
      <c r="AC2225" s="329"/>
      <c r="AD2225" s="329"/>
      <c r="AE2225" s="329"/>
      <c r="AF2225" s="329"/>
      <c r="AG2225" s="329"/>
      <c r="AI2225" s="329"/>
      <c r="AJ2225" s="329"/>
      <c r="AK2225" s="329"/>
      <c r="AL2225" s="329"/>
      <c r="AM2225" s="329"/>
      <c r="AN2225" s="329"/>
      <c r="AO2225" s="329"/>
      <c r="AP2225" s="329"/>
      <c r="AQ2225" s="329"/>
      <c r="AR2225" s="329"/>
      <c r="AS2225" s="329"/>
      <c r="AT2225" s="329"/>
      <c r="AU2225" s="329"/>
      <c r="AV2225" s="329"/>
      <c r="AW2225" s="329"/>
      <c r="AX2225" s="329"/>
      <c r="AY2225" s="329"/>
      <c r="AZ2225" s="329"/>
      <c r="BA2225" s="329"/>
      <c r="BB2225" s="329"/>
      <c r="BC2225" s="329"/>
      <c r="BD2225" s="327" t="s">
        <v>340</v>
      </c>
      <c r="BE2225" s="330"/>
      <c r="BF2225" s="331"/>
      <c r="BG2225" s="336"/>
    </row>
    <row r="2226" spans="1:61" s="379" customFormat="1" ht="32" x14ac:dyDescent="0.2">
      <c r="A2226" s="344"/>
      <c r="B2226" s="330" t="s">
        <v>1945</v>
      </c>
      <c r="C2226" s="345" t="s">
        <v>1946</v>
      </c>
      <c r="D2226" s="329">
        <v>8.8000000000000007</v>
      </c>
      <c r="E2226" s="329"/>
      <c r="F2226" s="329"/>
      <c r="G2226" s="329"/>
      <c r="H2226" s="329"/>
      <c r="I2226" s="329"/>
      <c r="J2226" s="329"/>
      <c r="K2226" s="329"/>
      <c r="L2226" s="329"/>
      <c r="M2226" s="329"/>
      <c r="N2226" s="329"/>
      <c r="O2226" s="329"/>
      <c r="P2226" s="329"/>
      <c r="Q2226" s="329"/>
      <c r="R2226" s="329"/>
      <c r="S2226" s="329"/>
      <c r="T2226" s="329"/>
      <c r="U2226" s="329"/>
      <c r="V2226" s="329"/>
      <c r="W2226" s="329"/>
      <c r="X2226" s="329"/>
      <c r="Y2226" s="329"/>
      <c r="Z2226" s="329"/>
      <c r="AA2226" s="329"/>
      <c r="AB2226" s="329"/>
      <c r="AC2226" s="329"/>
      <c r="AD2226" s="329"/>
      <c r="AE2226" s="329"/>
      <c r="AF2226" s="329"/>
      <c r="AG2226" s="329"/>
      <c r="AI2226" s="329"/>
      <c r="AJ2226" s="329"/>
      <c r="AK2226" s="329"/>
      <c r="AL2226" s="329"/>
      <c r="AM2226" s="329"/>
      <c r="AN2226" s="329"/>
      <c r="AO2226" s="329"/>
      <c r="AP2226" s="329"/>
      <c r="AQ2226" s="329"/>
      <c r="AR2226" s="329"/>
      <c r="AS2226" s="329"/>
      <c r="AT2226" s="329">
        <v>8.8000000000000007</v>
      </c>
      <c r="AU2226" s="329"/>
      <c r="AV2226" s="329"/>
      <c r="AW2226" s="329"/>
      <c r="AX2226" s="329"/>
      <c r="AY2226" s="329"/>
      <c r="AZ2226" s="329"/>
      <c r="BA2226" s="329"/>
      <c r="BB2226" s="329"/>
      <c r="BC2226" s="329"/>
      <c r="BD2226" s="327" t="s">
        <v>393</v>
      </c>
      <c r="BE2226" s="330"/>
      <c r="BF2226" s="331"/>
      <c r="BG2226" s="336"/>
    </row>
    <row r="2227" spans="1:61" s="379" customFormat="1" x14ac:dyDescent="0.2">
      <c r="A2227" s="344"/>
      <c r="B2227" s="330" t="s">
        <v>1947</v>
      </c>
      <c r="C2227" s="345" t="s">
        <v>1946</v>
      </c>
      <c r="D2227" s="329">
        <v>58</v>
      </c>
      <c r="E2227" s="329"/>
      <c r="F2227" s="329"/>
      <c r="G2227" s="329"/>
      <c r="H2227" s="329"/>
      <c r="I2227" s="329"/>
      <c r="J2227" s="329"/>
      <c r="K2227" s="329"/>
      <c r="L2227" s="329">
        <v>58</v>
      </c>
      <c r="M2227" s="329"/>
      <c r="N2227" s="329"/>
      <c r="O2227" s="329"/>
      <c r="P2227" s="329"/>
      <c r="Q2227" s="329"/>
      <c r="R2227" s="329"/>
      <c r="S2227" s="329"/>
      <c r="T2227" s="329"/>
      <c r="U2227" s="329"/>
      <c r="V2227" s="329"/>
      <c r="W2227" s="329"/>
      <c r="X2227" s="329"/>
      <c r="Y2227" s="329"/>
      <c r="Z2227" s="329"/>
      <c r="AA2227" s="329"/>
      <c r="AB2227" s="329"/>
      <c r="AC2227" s="329"/>
      <c r="AD2227" s="329"/>
      <c r="AE2227" s="329"/>
      <c r="AF2227" s="329"/>
      <c r="AG2227" s="329"/>
      <c r="AI2227" s="329"/>
      <c r="AJ2227" s="329"/>
      <c r="AK2227" s="329"/>
      <c r="AL2227" s="329"/>
      <c r="AM2227" s="329"/>
      <c r="AN2227" s="329"/>
      <c r="AO2227" s="329"/>
      <c r="AP2227" s="329"/>
      <c r="AQ2227" s="329"/>
      <c r="AR2227" s="329"/>
      <c r="AS2227" s="329"/>
      <c r="AT2227" s="329"/>
      <c r="AU2227" s="329"/>
      <c r="AV2227" s="329"/>
      <c r="AW2227" s="329"/>
      <c r="AX2227" s="329"/>
      <c r="AY2227" s="329"/>
      <c r="AZ2227" s="329"/>
      <c r="BA2227" s="329"/>
      <c r="BB2227" s="329"/>
      <c r="BC2227" s="329"/>
      <c r="BD2227" s="327" t="s">
        <v>316</v>
      </c>
      <c r="BE2227" s="330"/>
      <c r="BF2227" s="331"/>
      <c r="BG2227" s="336"/>
    </row>
    <row r="2228" spans="1:61" s="379" customFormat="1" x14ac:dyDescent="0.2">
      <c r="A2228" s="354" t="s">
        <v>1948</v>
      </c>
      <c r="B2228" s="359" t="s">
        <v>1142</v>
      </c>
      <c r="C2228" s="356"/>
      <c r="D2228" s="357">
        <v>889</v>
      </c>
      <c r="E2228" s="357">
        <v>0</v>
      </c>
      <c r="F2228" s="357">
        <v>0</v>
      </c>
      <c r="G2228" s="357">
        <v>0</v>
      </c>
      <c r="H2228" s="357">
        <v>0</v>
      </c>
      <c r="I2228" s="357">
        <v>0</v>
      </c>
      <c r="J2228" s="357">
        <v>300</v>
      </c>
      <c r="K2228" s="357">
        <v>0</v>
      </c>
      <c r="L2228" s="357">
        <v>589</v>
      </c>
      <c r="M2228" s="357">
        <v>0</v>
      </c>
      <c r="N2228" s="357">
        <v>0</v>
      </c>
      <c r="O2228" s="357">
        <v>0</v>
      </c>
      <c r="P2228" s="357">
        <v>0</v>
      </c>
      <c r="Q2228" s="357">
        <v>0</v>
      </c>
      <c r="R2228" s="357">
        <v>0</v>
      </c>
      <c r="S2228" s="357">
        <v>0</v>
      </c>
      <c r="T2228" s="357">
        <v>0</v>
      </c>
      <c r="U2228" s="357">
        <v>0</v>
      </c>
      <c r="V2228" s="357">
        <v>0</v>
      </c>
      <c r="W2228" s="357">
        <v>0</v>
      </c>
      <c r="X2228" s="357"/>
      <c r="Y2228" s="357">
        <v>0</v>
      </c>
      <c r="Z2228" s="357">
        <v>0</v>
      </c>
      <c r="AA2228" s="357">
        <v>0</v>
      </c>
      <c r="AB2228" s="357">
        <v>0</v>
      </c>
      <c r="AC2228" s="357">
        <v>0</v>
      </c>
      <c r="AD2228" s="357">
        <v>0</v>
      </c>
      <c r="AE2228" s="357">
        <v>0</v>
      </c>
      <c r="AF2228" s="357">
        <v>0</v>
      </c>
      <c r="AG2228" s="357">
        <v>0</v>
      </c>
      <c r="AI2228" s="357">
        <v>0</v>
      </c>
      <c r="AJ2228" s="357">
        <v>0</v>
      </c>
      <c r="AK2228" s="357">
        <v>0</v>
      </c>
      <c r="AL2228" s="357">
        <v>0</v>
      </c>
      <c r="AM2228" s="357">
        <v>0</v>
      </c>
      <c r="AN2228" s="357">
        <v>0</v>
      </c>
      <c r="AO2228" s="357">
        <v>0</v>
      </c>
      <c r="AP2228" s="357">
        <v>0</v>
      </c>
      <c r="AQ2228" s="357">
        <v>0</v>
      </c>
      <c r="AR2228" s="357">
        <v>0</v>
      </c>
      <c r="AS2228" s="357">
        <v>0</v>
      </c>
      <c r="AT2228" s="357">
        <v>0</v>
      </c>
      <c r="AU2228" s="357">
        <v>0</v>
      </c>
      <c r="AV2228" s="357">
        <v>0</v>
      </c>
      <c r="AW2228" s="357">
        <v>0</v>
      </c>
      <c r="AX2228" s="357">
        <v>0</v>
      </c>
      <c r="AY2228" s="357">
        <v>0</v>
      </c>
      <c r="AZ2228" s="357">
        <v>0</v>
      </c>
      <c r="BA2228" s="357">
        <v>0</v>
      </c>
      <c r="BB2228" s="357">
        <v>0</v>
      </c>
      <c r="BC2228" s="357"/>
      <c r="BD2228" s="358"/>
      <c r="BE2228" s="359"/>
      <c r="BF2228" s="331"/>
      <c r="BG2228" s="336"/>
      <c r="BH2228" s="336"/>
      <c r="BI2228" s="336"/>
    </row>
    <row r="2229" spans="1:61" s="379" customFormat="1" ht="112" x14ac:dyDescent="0.2">
      <c r="A2229" s="344"/>
      <c r="B2229" s="331" t="s">
        <v>1949</v>
      </c>
      <c r="C2229" s="345" t="s">
        <v>1950</v>
      </c>
      <c r="D2229" s="329">
        <v>370</v>
      </c>
      <c r="E2229" s="329"/>
      <c r="F2229" s="329"/>
      <c r="G2229" s="329"/>
      <c r="H2229" s="329"/>
      <c r="I2229" s="329"/>
      <c r="J2229" s="329">
        <v>300</v>
      </c>
      <c r="K2229" s="329"/>
      <c r="L2229" s="329">
        <v>70</v>
      </c>
      <c r="M2229" s="329"/>
      <c r="N2229" s="329"/>
      <c r="O2229" s="329"/>
      <c r="P2229" s="329"/>
      <c r="Q2229" s="329"/>
      <c r="R2229" s="329"/>
      <c r="S2229" s="329"/>
      <c r="T2229" s="329"/>
      <c r="U2229" s="329"/>
      <c r="V2229" s="329"/>
      <c r="W2229" s="329"/>
      <c r="X2229" s="329"/>
      <c r="Y2229" s="329"/>
      <c r="Z2229" s="329"/>
      <c r="AA2229" s="329"/>
      <c r="AB2229" s="329"/>
      <c r="AC2229" s="329"/>
      <c r="AD2229" s="329"/>
      <c r="AE2229" s="329"/>
      <c r="AF2229" s="329"/>
      <c r="AG2229" s="329"/>
      <c r="AI2229" s="329"/>
      <c r="AJ2229" s="329"/>
      <c r="AK2229" s="329"/>
      <c r="AL2229" s="329"/>
      <c r="AM2229" s="329"/>
      <c r="AN2229" s="329"/>
      <c r="AO2229" s="329"/>
      <c r="AP2229" s="329"/>
      <c r="AQ2229" s="329"/>
      <c r="AR2229" s="329"/>
      <c r="AS2229" s="329"/>
      <c r="AT2229" s="329"/>
      <c r="AU2229" s="329"/>
      <c r="AV2229" s="329"/>
      <c r="AW2229" s="329"/>
      <c r="AX2229" s="329"/>
      <c r="AY2229" s="329"/>
      <c r="AZ2229" s="329"/>
      <c r="BA2229" s="329"/>
      <c r="BB2229" s="329"/>
      <c r="BC2229" s="329"/>
      <c r="BD2229" s="360" t="s">
        <v>404</v>
      </c>
      <c r="BE2229" s="330"/>
      <c r="BF2229" s="331" t="s">
        <v>1951</v>
      </c>
      <c r="BG2229" s="336"/>
      <c r="BH2229" s="336"/>
      <c r="BI2229" s="336"/>
    </row>
    <row r="2230" spans="1:61" s="379" customFormat="1" ht="32" x14ac:dyDescent="0.2">
      <c r="A2230" s="344"/>
      <c r="B2230" s="330" t="s">
        <v>1952</v>
      </c>
      <c r="C2230" s="345" t="s">
        <v>1950</v>
      </c>
      <c r="D2230" s="329">
        <v>500</v>
      </c>
      <c r="E2230" s="329"/>
      <c r="F2230" s="329"/>
      <c r="G2230" s="329"/>
      <c r="H2230" s="329"/>
      <c r="I2230" s="329"/>
      <c r="J2230" s="329"/>
      <c r="K2230" s="329"/>
      <c r="L2230" s="329">
        <v>500</v>
      </c>
      <c r="M2230" s="329"/>
      <c r="N2230" s="329"/>
      <c r="O2230" s="329"/>
      <c r="P2230" s="329"/>
      <c r="Q2230" s="329"/>
      <c r="R2230" s="329"/>
      <c r="S2230" s="329"/>
      <c r="T2230" s="329"/>
      <c r="U2230" s="329"/>
      <c r="V2230" s="329"/>
      <c r="W2230" s="329"/>
      <c r="X2230" s="329"/>
      <c r="Y2230" s="329"/>
      <c r="Z2230" s="329"/>
      <c r="AA2230" s="329"/>
      <c r="AB2230" s="329"/>
      <c r="AC2230" s="329"/>
      <c r="AD2230" s="329"/>
      <c r="AE2230" s="329"/>
      <c r="AF2230" s="329"/>
      <c r="AG2230" s="329"/>
      <c r="AI2230" s="329"/>
      <c r="AJ2230" s="329"/>
      <c r="AK2230" s="329"/>
      <c r="AL2230" s="329"/>
      <c r="AM2230" s="329"/>
      <c r="AN2230" s="329"/>
      <c r="AO2230" s="329"/>
      <c r="AP2230" s="329"/>
      <c r="AQ2230" s="329"/>
      <c r="AR2230" s="329"/>
      <c r="AS2230" s="329"/>
      <c r="AT2230" s="329"/>
      <c r="AU2230" s="329"/>
      <c r="AV2230" s="329"/>
      <c r="AW2230" s="329"/>
      <c r="AX2230" s="329"/>
      <c r="AY2230" s="329"/>
      <c r="AZ2230" s="329"/>
      <c r="BA2230" s="329"/>
      <c r="BB2230" s="329"/>
      <c r="BC2230" s="329"/>
      <c r="BD2230" s="387" t="s">
        <v>1953</v>
      </c>
      <c r="BE2230" s="330">
        <v>2017</v>
      </c>
      <c r="BF2230" s="387"/>
      <c r="BG2230" s="336"/>
      <c r="BH2230" s="336"/>
      <c r="BI2230" s="336"/>
    </row>
    <row r="2231" spans="1:61" s="379" customFormat="1" x14ac:dyDescent="0.2">
      <c r="A2231" s="344"/>
      <c r="B2231" s="330" t="s">
        <v>1142</v>
      </c>
      <c r="C2231" s="345" t="s">
        <v>1950</v>
      </c>
      <c r="D2231" s="329">
        <v>19</v>
      </c>
      <c r="E2231" s="329"/>
      <c r="F2231" s="329"/>
      <c r="G2231" s="329"/>
      <c r="H2231" s="329"/>
      <c r="I2231" s="329"/>
      <c r="J2231" s="329"/>
      <c r="K2231" s="329"/>
      <c r="L2231" s="329">
        <v>19</v>
      </c>
      <c r="M2231" s="329"/>
      <c r="N2231" s="329"/>
      <c r="O2231" s="329"/>
      <c r="P2231" s="329"/>
      <c r="Q2231" s="329"/>
      <c r="R2231" s="329"/>
      <c r="S2231" s="329"/>
      <c r="T2231" s="329"/>
      <c r="U2231" s="329"/>
      <c r="V2231" s="329"/>
      <c r="W2231" s="329"/>
      <c r="X2231" s="329"/>
      <c r="Y2231" s="329"/>
      <c r="Z2231" s="329"/>
      <c r="AA2231" s="329"/>
      <c r="AB2231" s="329"/>
      <c r="AC2231" s="329"/>
      <c r="AD2231" s="329"/>
      <c r="AE2231" s="329"/>
      <c r="AF2231" s="329"/>
      <c r="AG2231" s="329"/>
      <c r="AI2231" s="329"/>
      <c r="AJ2231" s="329"/>
      <c r="AK2231" s="329"/>
      <c r="AL2231" s="329"/>
      <c r="AM2231" s="329"/>
      <c r="AN2231" s="329"/>
      <c r="AO2231" s="329"/>
      <c r="AP2231" s="329"/>
      <c r="AQ2231" s="329"/>
      <c r="AR2231" s="329"/>
      <c r="AS2231" s="329"/>
      <c r="AT2231" s="329"/>
      <c r="AU2231" s="329"/>
      <c r="AV2231" s="329"/>
      <c r="AW2231" s="329"/>
      <c r="AX2231" s="329"/>
      <c r="AY2231" s="329"/>
      <c r="AZ2231" s="329"/>
      <c r="BA2231" s="329"/>
      <c r="BB2231" s="329"/>
      <c r="BC2231" s="329"/>
      <c r="BD2231" s="360" t="s">
        <v>386</v>
      </c>
      <c r="BE2231" s="330"/>
      <c r="BF2231" s="387"/>
      <c r="BG2231" s="336"/>
      <c r="BH2231" s="336"/>
      <c r="BI2231" s="336"/>
    </row>
    <row r="2232" spans="1:61" s="379" customFormat="1" x14ac:dyDescent="0.2">
      <c r="A2232" s="354" t="s">
        <v>1954</v>
      </c>
      <c r="B2232" s="380" t="s">
        <v>1144</v>
      </c>
      <c r="C2232" s="361"/>
      <c r="D2232" s="362">
        <v>19.600000000000001</v>
      </c>
      <c r="E2232" s="362">
        <v>2.6</v>
      </c>
      <c r="F2232" s="362">
        <v>0</v>
      </c>
      <c r="G2232" s="362">
        <v>0</v>
      </c>
      <c r="H2232" s="362">
        <v>0</v>
      </c>
      <c r="I2232" s="362">
        <v>0</v>
      </c>
      <c r="J2232" s="362">
        <v>0</v>
      </c>
      <c r="K2232" s="362">
        <v>0</v>
      </c>
      <c r="L2232" s="362">
        <v>17</v>
      </c>
      <c r="M2232" s="362">
        <v>0</v>
      </c>
      <c r="N2232" s="362">
        <v>0</v>
      </c>
      <c r="O2232" s="362">
        <v>0</v>
      </c>
      <c r="P2232" s="362">
        <v>0</v>
      </c>
      <c r="Q2232" s="362">
        <v>0</v>
      </c>
      <c r="R2232" s="362">
        <v>0</v>
      </c>
      <c r="S2232" s="362">
        <v>0</v>
      </c>
      <c r="T2232" s="362">
        <v>0</v>
      </c>
      <c r="U2232" s="362">
        <v>0</v>
      </c>
      <c r="V2232" s="362">
        <v>0</v>
      </c>
      <c r="W2232" s="362">
        <v>0</v>
      </c>
      <c r="X2232" s="362"/>
      <c r="Y2232" s="362">
        <v>0</v>
      </c>
      <c r="Z2232" s="362">
        <v>0</v>
      </c>
      <c r="AA2232" s="362">
        <v>0</v>
      </c>
      <c r="AB2232" s="362">
        <v>0</v>
      </c>
      <c r="AC2232" s="362">
        <v>0</v>
      </c>
      <c r="AD2232" s="362">
        <v>0</v>
      </c>
      <c r="AE2232" s="362">
        <v>0</v>
      </c>
      <c r="AF2232" s="362">
        <v>0</v>
      </c>
      <c r="AG2232" s="362">
        <v>0</v>
      </c>
      <c r="AI2232" s="362">
        <v>0</v>
      </c>
      <c r="AJ2232" s="362">
        <v>0</v>
      </c>
      <c r="AK2232" s="362">
        <v>0</v>
      </c>
      <c r="AL2232" s="362">
        <v>0</v>
      </c>
      <c r="AM2232" s="362">
        <v>0</v>
      </c>
      <c r="AN2232" s="362">
        <v>0</v>
      </c>
      <c r="AO2232" s="362">
        <v>0</v>
      </c>
      <c r="AP2232" s="362">
        <v>0</v>
      </c>
      <c r="AQ2232" s="362">
        <v>0</v>
      </c>
      <c r="AR2232" s="362">
        <v>0</v>
      </c>
      <c r="AS2232" s="362">
        <v>0</v>
      </c>
      <c r="AT2232" s="362">
        <v>0</v>
      </c>
      <c r="AU2232" s="362">
        <v>0</v>
      </c>
      <c r="AV2232" s="362">
        <v>0</v>
      </c>
      <c r="AW2232" s="362">
        <v>0</v>
      </c>
      <c r="AX2232" s="362">
        <v>0</v>
      </c>
      <c r="AY2232" s="362">
        <v>0</v>
      </c>
      <c r="AZ2232" s="362">
        <v>0</v>
      </c>
      <c r="BA2232" s="362">
        <v>0</v>
      </c>
      <c r="BB2232" s="362">
        <v>0</v>
      </c>
      <c r="BC2232" s="362" t="e">
        <v>#REF!</v>
      </c>
      <c r="BD2232" s="363"/>
      <c r="BE2232" s="364"/>
      <c r="BF2232" s="387"/>
      <c r="BG2232" s="336"/>
      <c r="BH2232" s="336"/>
      <c r="BI2232" s="336"/>
    </row>
    <row r="2233" spans="1:61" s="379" customFormat="1" x14ac:dyDescent="0.2">
      <c r="A2233" s="344"/>
      <c r="B2233" s="331" t="s">
        <v>1955</v>
      </c>
      <c r="C2233" s="365" t="s">
        <v>1956</v>
      </c>
      <c r="D2233" s="329">
        <v>2.6</v>
      </c>
      <c r="E2233" s="346">
        <v>2.6</v>
      </c>
      <c r="F2233" s="346"/>
      <c r="G2233" s="346"/>
      <c r="H2233" s="346"/>
      <c r="I2233" s="346"/>
      <c r="J2233" s="346"/>
      <c r="K2233" s="346"/>
      <c r="L2233" s="346"/>
      <c r="M2233" s="346"/>
      <c r="N2233" s="346"/>
      <c r="O2233" s="346"/>
      <c r="P2233" s="346"/>
      <c r="Q2233" s="346"/>
      <c r="R2233" s="346"/>
      <c r="S2233" s="346"/>
      <c r="T2233" s="346"/>
      <c r="U2233" s="346"/>
      <c r="V2233" s="346"/>
      <c r="W2233" s="346"/>
      <c r="X2233" s="346"/>
      <c r="Y2233" s="346"/>
      <c r="Z2233" s="346"/>
      <c r="AA2233" s="346"/>
      <c r="AB2233" s="346"/>
      <c r="AC2233" s="346"/>
      <c r="AD2233" s="346"/>
      <c r="AE2233" s="346"/>
      <c r="AF2233" s="346"/>
      <c r="AG2233" s="346"/>
      <c r="AI2233" s="346"/>
      <c r="AJ2233" s="346"/>
      <c r="AK2233" s="346"/>
      <c r="AL2233" s="346"/>
      <c r="AM2233" s="346"/>
      <c r="AN2233" s="346"/>
      <c r="AO2233" s="346"/>
      <c r="AP2233" s="346"/>
      <c r="AQ2233" s="346"/>
      <c r="AR2233" s="346"/>
      <c r="AS2233" s="346"/>
      <c r="AT2233" s="346"/>
      <c r="AU2233" s="346"/>
      <c r="AV2233" s="346"/>
      <c r="AW2233" s="346"/>
      <c r="AX2233" s="346"/>
      <c r="AY2233" s="346"/>
      <c r="AZ2233" s="346"/>
      <c r="BA2233" s="346"/>
      <c r="BB2233" s="346"/>
      <c r="BC2233" s="346"/>
      <c r="BD2233" s="349" t="s">
        <v>343</v>
      </c>
      <c r="BE2233" s="348"/>
      <c r="BF2233" s="387"/>
      <c r="BG2233" s="336"/>
      <c r="BH2233" s="336"/>
      <c r="BI2233" s="336"/>
    </row>
    <row r="2234" spans="1:61" s="379" customFormat="1" ht="48" x14ac:dyDescent="0.2">
      <c r="A2234" s="344"/>
      <c r="B2234" s="331" t="s">
        <v>1955</v>
      </c>
      <c r="C2234" s="365" t="s">
        <v>1956</v>
      </c>
      <c r="D2234" s="329">
        <v>5</v>
      </c>
      <c r="E2234" s="346"/>
      <c r="F2234" s="346"/>
      <c r="G2234" s="346"/>
      <c r="H2234" s="346"/>
      <c r="I2234" s="346"/>
      <c r="J2234" s="346"/>
      <c r="K2234" s="346"/>
      <c r="L2234" s="346">
        <v>5</v>
      </c>
      <c r="M2234" s="346"/>
      <c r="N2234" s="346"/>
      <c r="O2234" s="346"/>
      <c r="P2234" s="346"/>
      <c r="Q2234" s="346"/>
      <c r="R2234" s="346"/>
      <c r="S2234" s="346"/>
      <c r="T2234" s="346"/>
      <c r="U2234" s="346"/>
      <c r="V2234" s="346"/>
      <c r="W2234" s="346"/>
      <c r="X2234" s="346"/>
      <c r="Y2234" s="346"/>
      <c r="Z2234" s="346"/>
      <c r="AA2234" s="346"/>
      <c r="AB2234" s="346"/>
      <c r="AC2234" s="346"/>
      <c r="AD2234" s="346"/>
      <c r="AE2234" s="346"/>
      <c r="AF2234" s="346"/>
      <c r="AG2234" s="346"/>
      <c r="AI2234" s="346"/>
      <c r="AJ2234" s="346"/>
      <c r="AK2234" s="346"/>
      <c r="AL2234" s="346"/>
      <c r="AM2234" s="346"/>
      <c r="AN2234" s="346"/>
      <c r="AO2234" s="346"/>
      <c r="AP2234" s="346"/>
      <c r="AQ2234" s="346"/>
      <c r="AR2234" s="346"/>
      <c r="AS2234" s="346"/>
      <c r="AT2234" s="346"/>
      <c r="AU2234" s="346"/>
      <c r="AV2234" s="346"/>
      <c r="AW2234" s="346"/>
      <c r="AX2234" s="346"/>
      <c r="AY2234" s="346"/>
      <c r="AZ2234" s="346"/>
      <c r="BA2234" s="346"/>
      <c r="BB2234" s="346"/>
      <c r="BC2234" s="346"/>
      <c r="BD2234" s="349" t="s">
        <v>326</v>
      </c>
      <c r="BE2234" s="348"/>
      <c r="BF2234" s="387" t="s">
        <v>1957</v>
      </c>
      <c r="BG2234" s="336"/>
      <c r="BH2234" s="336"/>
      <c r="BI2234" s="336"/>
    </row>
    <row r="2235" spans="1:61" s="379" customFormat="1" ht="48" x14ac:dyDescent="0.2">
      <c r="A2235" s="344"/>
      <c r="B2235" s="331" t="s">
        <v>1955</v>
      </c>
      <c r="C2235" s="365" t="s">
        <v>1956</v>
      </c>
      <c r="D2235" s="329">
        <v>5</v>
      </c>
      <c r="E2235" s="346"/>
      <c r="F2235" s="346"/>
      <c r="G2235" s="346"/>
      <c r="H2235" s="346"/>
      <c r="I2235" s="346"/>
      <c r="J2235" s="346"/>
      <c r="K2235" s="346"/>
      <c r="L2235" s="346">
        <v>5</v>
      </c>
      <c r="M2235" s="346"/>
      <c r="N2235" s="346"/>
      <c r="O2235" s="346"/>
      <c r="P2235" s="346"/>
      <c r="Q2235" s="346"/>
      <c r="R2235" s="346"/>
      <c r="S2235" s="346"/>
      <c r="T2235" s="346"/>
      <c r="U2235" s="346"/>
      <c r="V2235" s="346"/>
      <c r="W2235" s="346"/>
      <c r="X2235" s="346"/>
      <c r="Y2235" s="346"/>
      <c r="Z2235" s="346"/>
      <c r="AA2235" s="346"/>
      <c r="AB2235" s="346"/>
      <c r="AC2235" s="346"/>
      <c r="AD2235" s="346"/>
      <c r="AE2235" s="346"/>
      <c r="AF2235" s="346"/>
      <c r="AG2235" s="346"/>
      <c r="AI2235" s="346"/>
      <c r="AJ2235" s="346"/>
      <c r="AK2235" s="346"/>
      <c r="AL2235" s="346"/>
      <c r="AM2235" s="346"/>
      <c r="AN2235" s="346"/>
      <c r="AO2235" s="346"/>
      <c r="AP2235" s="346"/>
      <c r="AQ2235" s="346"/>
      <c r="AR2235" s="346"/>
      <c r="AS2235" s="346"/>
      <c r="AT2235" s="346"/>
      <c r="AU2235" s="346"/>
      <c r="AV2235" s="346"/>
      <c r="AW2235" s="346"/>
      <c r="AX2235" s="346"/>
      <c r="AY2235" s="346"/>
      <c r="AZ2235" s="346"/>
      <c r="BA2235" s="346"/>
      <c r="BB2235" s="346"/>
      <c r="BC2235" s="346"/>
      <c r="BD2235" s="349" t="s">
        <v>389</v>
      </c>
      <c r="BE2235" s="348"/>
      <c r="BF2235" s="387" t="s">
        <v>1958</v>
      </c>
      <c r="BG2235" s="336"/>
      <c r="BH2235" s="336"/>
      <c r="BI2235" s="336"/>
    </row>
    <row r="2236" spans="1:61" s="379" customFormat="1" ht="128" x14ac:dyDescent="0.2">
      <c r="A2236" s="344"/>
      <c r="B2236" s="331" t="s">
        <v>1955</v>
      </c>
      <c r="C2236" s="365" t="s">
        <v>1956</v>
      </c>
      <c r="D2236" s="329">
        <v>7</v>
      </c>
      <c r="E2236" s="346"/>
      <c r="F2236" s="346"/>
      <c r="G2236" s="346"/>
      <c r="H2236" s="346"/>
      <c r="I2236" s="346"/>
      <c r="J2236" s="346"/>
      <c r="K2236" s="346"/>
      <c r="L2236" s="346">
        <v>7</v>
      </c>
      <c r="M2236" s="346"/>
      <c r="N2236" s="346"/>
      <c r="O2236" s="346"/>
      <c r="P2236" s="346"/>
      <c r="Q2236" s="346"/>
      <c r="R2236" s="346"/>
      <c r="S2236" s="346"/>
      <c r="T2236" s="346"/>
      <c r="U2236" s="346"/>
      <c r="V2236" s="346"/>
      <c r="W2236" s="346"/>
      <c r="X2236" s="346"/>
      <c r="Y2236" s="346"/>
      <c r="Z2236" s="346"/>
      <c r="AA2236" s="346"/>
      <c r="AB2236" s="346"/>
      <c r="AC2236" s="346"/>
      <c r="AD2236" s="346"/>
      <c r="AE2236" s="346"/>
      <c r="AF2236" s="346"/>
      <c r="AG2236" s="346"/>
      <c r="AI2236" s="346"/>
      <c r="AJ2236" s="346"/>
      <c r="AK2236" s="346"/>
      <c r="AL2236" s="346"/>
      <c r="AM2236" s="346"/>
      <c r="AN2236" s="346"/>
      <c r="AO2236" s="346"/>
      <c r="AP2236" s="346"/>
      <c r="AQ2236" s="346"/>
      <c r="AR2236" s="346"/>
      <c r="AS2236" s="346"/>
      <c r="AT2236" s="346"/>
      <c r="AU2236" s="346"/>
      <c r="AV2236" s="346"/>
      <c r="AW2236" s="346"/>
      <c r="AX2236" s="346"/>
      <c r="AY2236" s="346"/>
      <c r="AZ2236" s="346"/>
      <c r="BA2236" s="346"/>
      <c r="BB2236" s="346"/>
      <c r="BC2236" s="346"/>
      <c r="BD2236" s="349" t="s">
        <v>375</v>
      </c>
      <c r="BE2236" s="348">
        <v>2017</v>
      </c>
      <c r="BF2236" s="331" t="s">
        <v>1959</v>
      </c>
      <c r="BG2236" s="336"/>
      <c r="BH2236" s="336"/>
      <c r="BI2236" s="336"/>
    </row>
    <row r="2237" spans="1:61" s="379" customFormat="1" x14ac:dyDescent="0.2">
      <c r="A2237" s="354" t="s">
        <v>1960</v>
      </c>
      <c r="B2237" s="363" t="s">
        <v>1146</v>
      </c>
      <c r="C2237" s="361"/>
      <c r="D2237" s="362">
        <v>91.149999999999991</v>
      </c>
      <c r="E2237" s="362">
        <v>11.84</v>
      </c>
      <c r="F2237" s="362">
        <v>0</v>
      </c>
      <c r="G2237" s="362">
        <v>0.5</v>
      </c>
      <c r="H2237" s="362">
        <v>4.58</v>
      </c>
      <c r="I2237" s="362">
        <v>2</v>
      </c>
      <c r="J2237" s="362">
        <v>0.5</v>
      </c>
      <c r="K2237" s="362">
        <v>0</v>
      </c>
      <c r="L2237" s="362">
        <v>71.5</v>
      </c>
      <c r="M2237" s="362">
        <v>0.11</v>
      </c>
      <c r="N2237" s="362">
        <v>0</v>
      </c>
      <c r="O2237" s="362">
        <v>0</v>
      </c>
      <c r="P2237" s="362">
        <v>0</v>
      </c>
      <c r="Q2237" s="362">
        <v>0</v>
      </c>
      <c r="R2237" s="362">
        <v>0</v>
      </c>
      <c r="S2237" s="362">
        <v>0</v>
      </c>
      <c r="T2237" s="362">
        <v>0</v>
      </c>
      <c r="U2237" s="362">
        <v>0</v>
      </c>
      <c r="V2237" s="362">
        <v>0</v>
      </c>
      <c r="W2237" s="362">
        <v>0</v>
      </c>
      <c r="X2237" s="362"/>
      <c r="Y2237" s="362">
        <v>0</v>
      </c>
      <c r="Z2237" s="362">
        <v>0</v>
      </c>
      <c r="AA2237" s="362">
        <v>0</v>
      </c>
      <c r="AB2237" s="362">
        <v>0</v>
      </c>
      <c r="AC2237" s="362">
        <v>0</v>
      </c>
      <c r="AD2237" s="362">
        <v>0</v>
      </c>
      <c r="AE2237" s="362">
        <v>0</v>
      </c>
      <c r="AF2237" s="362">
        <v>0</v>
      </c>
      <c r="AG2237" s="362">
        <v>0</v>
      </c>
      <c r="AI2237" s="362">
        <v>0</v>
      </c>
      <c r="AJ2237" s="362">
        <v>0</v>
      </c>
      <c r="AK2237" s="362">
        <v>0</v>
      </c>
      <c r="AL2237" s="362">
        <v>0</v>
      </c>
      <c r="AM2237" s="362">
        <v>0</v>
      </c>
      <c r="AN2237" s="362">
        <v>0</v>
      </c>
      <c r="AO2237" s="362">
        <v>0</v>
      </c>
      <c r="AP2237" s="362">
        <v>0</v>
      </c>
      <c r="AQ2237" s="362">
        <v>0</v>
      </c>
      <c r="AR2237" s="362">
        <v>0</v>
      </c>
      <c r="AS2237" s="362">
        <v>0</v>
      </c>
      <c r="AT2237" s="362">
        <v>0</v>
      </c>
      <c r="AU2237" s="362">
        <v>0</v>
      </c>
      <c r="AV2237" s="362">
        <v>0</v>
      </c>
      <c r="AW2237" s="362">
        <v>0</v>
      </c>
      <c r="AX2237" s="362">
        <v>0</v>
      </c>
      <c r="AY2237" s="362">
        <v>0</v>
      </c>
      <c r="AZ2237" s="362">
        <v>0</v>
      </c>
      <c r="BA2237" s="362">
        <v>0.12</v>
      </c>
      <c r="BB2237" s="362">
        <v>0</v>
      </c>
      <c r="BC2237" s="362">
        <v>0</v>
      </c>
      <c r="BD2237" s="363"/>
      <c r="BE2237" s="364"/>
      <c r="BF2237" s="331"/>
      <c r="BG2237" s="336"/>
      <c r="BH2237" s="336"/>
      <c r="BI2237" s="336"/>
    </row>
    <row r="2238" spans="1:61" s="379" customFormat="1" ht="144" x14ac:dyDescent="0.2">
      <c r="A2238" s="344"/>
      <c r="B2238" s="349" t="s">
        <v>1961</v>
      </c>
      <c r="C2238" s="365" t="s">
        <v>285</v>
      </c>
      <c r="D2238" s="329">
        <v>2.12</v>
      </c>
      <c r="E2238" s="346">
        <v>1.5</v>
      </c>
      <c r="F2238" s="346"/>
      <c r="G2238" s="346"/>
      <c r="H2238" s="346"/>
      <c r="I2238" s="346"/>
      <c r="J2238" s="346"/>
      <c r="K2238" s="346"/>
      <c r="L2238" s="346">
        <v>0.5</v>
      </c>
      <c r="M2238" s="346"/>
      <c r="N2238" s="346"/>
      <c r="O2238" s="346"/>
      <c r="P2238" s="346"/>
      <c r="Q2238" s="346"/>
      <c r="R2238" s="346"/>
      <c r="S2238" s="346"/>
      <c r="T2238" s="346"/>
      <c r="U2238" s="346"/>
      <c r="V2238" s="346"/>
      <c r="W2238" s="346"/>
      <c r="X2238" s="346"/>
      <c r="Y2238" s="346"/>
      <c r="Z2238" s="346"/>
      <c r="AA2238" s="346"/>
      <c r="AB2238" s="346"/>
      <c r="AC2238" s="346"/>
      <c r="AD2238" s="346"/>
      <c r="AE2238" s="346"/>
      <c r="AF2238" s="346"/>
      <c r="AG2238" s="346"/>
      <c r="AI2238" s="346"/>
      <c r="AJ2238" s="346"/>
      <c r="AK2238" s="346"/>
      <c r="AL2238" s="346"/>
      <c r="AM2238" s="346"/>
      <c r="AN2238" s="346"/>
      <c r="AO2238" s="346"/>
      <c r="AP2238" s="346"/>
      <c r="AQ2238" s="346"/>
      <c r="AR2238" s="346"/>
      <c r="AS2238" s="346"/>
      <c r="AT2238" s="346"/>
      <c r="AU2238" s="346"/>
      <c r="AV2238" s="346"/>
      <c r="AW2238" s="346"/>
      <c r="AX2238" s="346"/>
      <c r="AY2238" s="346"/>
      <c r="AZ2238" s="346"/>
      <c r="BA2238" s="346">
        <v>0.12</v>
      </c>
      <c r="BB2238" s="346"/>
      <c r="BC2238" s="346"/>
      <c r="BD2238" s="349" t="s">
        <v>356</v>
      </c>
      <c r="BE2238" s="348">
        <v>2017</v>
      </c>
      <c r="BF2238" s="331" t="s">
        <v>1962</v>
      </c>
      <c r="BG2238" s="336"/>
      <c r="BH2238" s="336"/>
      <c r="BI2238" s="336"/>
    </row>
    <row r="2239" spans="1:61" s="379" customFormat="1" ht="48" x14ac:dyDescent="0.2">
      <c r="A2239" s="344"/>
      <c r="B2239" s="349" t="s">
        <v>1961</v>
      </c>
      <c r="C2239" s="365" t="s">
        <v>285</v>
      </c>
      <c r="D2239" s="329">
        <v>30</v>
      </c>
      <c r="E2239" s="346"/>
      <c r="F2239" s="346"/>
      <c r="G2239" s="346"/>
      <c r="H2239" s="346"/>
      <c r="I2239" s="346"/>
      <c r="J2239" s="346"/>
      <c r="K2239" s="346"/>
      <c r="L2239" s="346">
        <v>30</v>
      </c>
      <c r="M2239" s="346"/>
      <c r="N2239" s="346"/>
      <c r="O2239" s="346"/>
      <c r="P2239" s="346"/>
      <c r="Q2239" s="346"/>
      <c r="R2239" s="346"/>
      <c r="S2239" s="346"/>
      <c r="T2239" s="346"/>
      <c r="U2239" s="346"/>
      <c r="V2239" s="346"/>
      <c r="W2239" s="346"/>
      <c r="X2239" s="346"/>
      <c r="Y2239" s="346"/>
      <c r="Z2239" s="346"/>
      <c r="AA2239" s="346"/>
      <c r="AB2239" s="346"/>
      <c r="AC2239" s="346"/>
      <c r="AD2239" s="346"/>
      <c r="AE2239" s="346"/>
      <c r="AF2239" s="365"/>
      <c r="AG2239" s="346"/>
      <c r="AI2239" s="346"/>
      <c r="AJ2239" s="346"/>
      <c r="AK2239" s="346"/>
      <c r="AL2239" s="346"/>
      <c r="AM2239" s="346"/>
      <c r="AN2239" s="346"/>
      <c r="AO2239" s="346"/>
      <c r="AP2239" s="346"/>
      <c r="AQ2239" s="346"/>
      <c r="AR2239" s="346"/>
      <c r="AS2239" s="346"/>
      <c r="AT2239" s="346"/>
      <c r="AU2239" s="346"/>
      <c r="AV2239" s="346"/>
      <c r="AW2239" s="346"/>
      <c r="AX2239" s="346"/>
      <c r="AY2239" s="346"/>
      <c r="AZ2239" s="346"/>
      <c r="BA2239" s="346"/>
      <c r="BB2239" s="346"/>
      <c r="BC2239" s="346"/>
      <c r="BD2239" s="349" t="s">
        <v>323</v>
      </c>
      <c r="BE2239" s="348"/>
      <c r="BF2239" s="331" t="s">
        <v>1937</v>
      </c>
      <c r="BG2239" s="336"/>
      <c r="BH2239" s="336"/>
      <c r="BI2239" s="336"/>
    </row>
    <row r="2240" spans="1:61" s="379" customFormat="1" ht="48" x14ac:dyDescent="0.2">
      <c r="A2240" s="344"/>
      <c r="B2240" s="349" t="s">
        <v>1961</v>
      </c>
      <c r="C2240" s="365" t="s">
        <v>285</v>
      </c>
      <c r="D2240" s="329">
        <v>5</v>
      </c>
      <c r="E2240" s="346"/>
      <c r="F2240" s="346"/>
      <c r="G2240" s="346"/>
      <c r="H2240" s="346"/>
      <c r="I2240" s="346"/>
      <c r="J2240" s="346">
        <v>0.5</v>
      </c>
      <c r="K2240" s="346"/>
      <c r="L2240" s="346">
        <v>4.5</v>
      </c>
      <c r="M2240" s="346"/>
      <c r="N2240" s="346"/>
      <c r="O2240" s="346"/>
      <c r="P2240" s="346"/>
      <c r="Q2240" s="346"/>
      <c r="R2240" s="346"/>
      <c r="S2240" s="346"/>
      <c r="T2240" s="346"/>
      <c r="U2240" s="346"/>
      <c r="V2240" s="346"/>
      <c r="W2240" s="346"/>
      <c r="X2240" s="346"/>
      <c r="Y2240" s="346"/>
      <c r="Z2240" s="346"/>
      <c r="AA2240" s="346"/>
      <c r="AB2240" s="346"/>
      <c r="AC2240" s="346"/>
      <c r="AD2240" s="346"/>
      <c r="AE2240" s="346"/>
      <c r="AF2240" s="346"/>
      <c r="AG2240" s="346"/>
      <c r="AI2240" s="346"/>
      <c r="AJ2240" s="346"/>
      <c r="AK2240" s="346"/>
      <c r="AL2240" s="346"/>
      <c r="AM2240" s="346"/>
      <c r="AN2240" s="346"/>
      <c r="AO2240" s="346"/>
      <c r="AP2240" s="346"/>
      <c r="AQ2240" s="346"/>
      <c r="AR2240" s="346"/>
      <c r="AS2240" s="346"/>
      <c r="AT2240" s="346"/>
      <c r="AU2240" s="346"/>
      <c r="AV2240" s="346"/>
      <c r="AW2240" s="346"/>
      <c r="AX2240" s="346"/>
      <c r="AY2240" s="346"/>
      <c r="AZ2240" s="346"/>
      <c r="BA2240" s="346"/>
      <c r="BB2240" s="346"/>
      <c r="BC2240" s="346"/>
      <c r="BD2240" s="349" t="s">
        <v>326</v>
      </c>
      <c r="BE2240" s="348"/>
      <c r="BF2240" s="331" t="s">
        <v>1963</v>
      </c>
      <c r="BG2240" s="336"/>
      <c r="BH2240" s="336"/>
      <c r="BI2240" s="336"/>
    </row>
    <row r="2241" spans="1:61" s="379" customFormat="1" ht="48" x14ac:dyDescent="0.2">
      <c r="A2241" s="344"/>
      <c r="B2241" s="349" t="s">
        <v>1961</v>
      </c>
      <c r="C2241" s="365" t="s">
        <v>285</v>
      </c>
      <c r="D2241" s="329">
        <v>10</v>
      </c>
      <c r="E2241" s="346"/>
      <c r="F2241" s="346"/>
      <c r="G2241" s="346"/>
      <c r="H2241" s="346"/>
      <c r="I2241" s="346"/>
      <c r="J2241" s="346"/>
      <c r="K2241" s="346"/>
      <c r="L2241" s="346">
        <v>10</v>
      </c>
      <c r="M2241" s="346"/>
      <c r="N2241" s="346"/>
      <c r="O2241" s="346"/>
      <c r="P2241" s="346"/>
      <c r="Q2241" s="346"/>
      <c r="R2241" s="346"/>
      <c r="S2241" s="346"/>
      <c r="T2241" s="346"/>
      <c r="U2241" s="346"/>
      <c r="V2241" s="346"/>
      <c r="W2241" s="346"/>
      <c r="X2241" s="346"/>
      <c r="Y2241" s="346"/>
      <c r="Z2241" s="346"/>
      <c r="AA2241" s="346"/>
      <c r="AB2241" s="346"/>
      <c r="AC2241" s="346"/>
      <c r="AD2241" s="346"/>
      <c r="AE2241" s="346"/>
      <c r="AF2241" s="346"/>
      <c r="AG2241" s="346"/>
      <c r="AI2241" s="346"/>
      <c r="AJ2241" s="346"/>
      <c r="AK2241" s="346"/>
      <c r="AL2241" s="346"/>
      <c r="AM2241" s="346"/>
      <c r="AN2241" s="346"/>
      <c r="AO2241" s="346"/>
      <c r="AP2241" s="346"/>
      <c r="AQ2241" s="346"/>
      <c r="AR2241" s="346"/>
      <c r="AS2241" s="346"/>
      <c r="AT2241" s="346"/>
      <c r="AU2241" s="346"/>
      <c r="AV2241" s="346"/>
      <c r="AW2241" s="346"/>
      <c r="AX2241" s="346"/>
      <c r="AY2241" s="346"/>
      <c r="AZ2241" s="346"/>
      <c r="BA2241" s="346"/>
      <c r="BB2241" s="346"/>
      <c r="BC2241" s="346"/>
      <c r="BD2241" s="349" t="s">
        <v>384</v>
      </c>
      <c r="BE2241" s="348">
        <v>2017</v>
      </c>
      <c r="BF2241" s="331" t="s">
        <v>1964</v>
      </c>
      <c r="BG2241" s="336"/>
      <c r="BH2241" s="336"/>
      <c r="BI2241" s="336"/>
    </row>
    <row r="2242" spans="1:61" s="379" customFormat="1" ht="48" x14ac:dyDescent="0.2">
      <c r="A2242" s="344"/>
      <c r="B2242" s="349" t="s">
        <v>1961</v>
      </c>
      <c r="C2242" s="365" t="s">
        <v>285</v>
      </c>
      <c r="D2242" s="329">
        <v>10</v>
      </c>
      <c r="E2242" s="346"/>
      <c r="F2242" s="346"/>
      <c r="G2242" s="346"/>
      <c r="H2242" s="346"/>
      <c r="I2242" s="346"/>
      <c r="J2242" s="346"/>
      <c r="K2242" s="346"/>
      <c r="L2242" s="346">
        <v>10</v>
      </c>
      <c r="M2242" s="346"/>
      <c r="N2242" s="346"/>
      <c r="O2242" s="346"/>
      <c r="P2242" s="346"/>
      <c r="Q2242" s="346"/>
      <c r="R2242" s="346"/>
      <c r="S2242" s="346"/>
      <c r="T2242" s="346"/>
      <c r="U2242" s="346"/>
      <c r="V2242" s="346"/>
      <c r="W2242" s="346"/>
      <c r="X2242" s="346"/>
      <c r="Y2242" s="346"/>
      <c r="Z2242" s="346"/>
      <c r="AA2242" s="346"/>
      <c r="AB2242" s="346"/>
      <c r="AC2242" s="346"/>
      <c r="AD2242" s="346"/>
      <c r="AE2242" s="346"/>
      <c r="AF2242" s="346"/>
      <c r="AG2242" s="346"/>
      <c r="AI2242" s="346"/>
      <c r="AJ2242" s="346"/>
      <c r="AK2242" s="346"/>
      <c r="AL2242" s="346"/>
      <c r="AM2242" s="346"/>
      <c r="AN2242" s="346"/>
      <c r="AO2242" s="346"/>
      <c r="AP2242" s="346"/>
      <c r="AQ2242" s="346"/>
      <c r="AR2242" s="346"/>
      <c r="AS2242" s="346"/>
      <c r="AT2242" s="346"/>
      <c r="AU2242" s="346"/>
      <c r="AV2242" s="346"/>
      <c r="AW2242" s="346"/>
      <c r="AX2242" s="346"/>
      <c r="AY2242" s="346"/>
      <c r="AZ2242" s="346"/>
      <c r="BA2242" s="346"/>
      <c r="BB2242" s="346"/>
      <c r="BC2242" s="346"/>
      <c r="BD2242" s="349" t="s">
        <v>370</v>
      </c>
      <c r="BE2242" s="348"/>
      <c r="BF2242" s="331" t="s">
        <v>1899</v>
      </c>
      <c r="BG2242" s="336"/>
      <c r="BH2242" s="336"/>
      <c r="BI2242" s="336"/>
    </row>
    <row r="2243" spans="1:61" s="379" customFormat="1" ht="48" x14ac:dyDescent="0.2">
      <c r="A2243" s="344"/>
      <c r="B2243" s="349" t="s">
        <v>1965</v>
      </c>
      <c r="C2243" s="365" t="s">
        <v>285</v>
      </c>
      <c r="D2243" s="329">
        <v>2</v>
      </c>
      <c r="E2243" s="346"/>
      <c r="F2243" s="346"/>
      <c r="G2243" s="346"/>
      <c r="H2243" s="346"/>
      <c r="I2243" s="346"/>
      <c r="J2243" s="346"/>
      <c r="K2243" s="346"/>
      <c r="L2243" s="346">
        <v>2</v>
      </c>
      <c r="M2243" s="346"/>
      <c r="N2243" s="346"/>
      <c r="O2243" s="346"/>
      <c r="P2243" s="346"/>
      <c r="Q2243" s="346"/>
      <c r="R2243" s="346"/>
      <c r="S2243" s="346"/>
      <c r="T2243" s="346"/>
      <c r="U2243" s="346"/>
      <c r="V2243" s="346"/>
      <c r="W2243" s="346"/>
      <c r="X2243" s="346"/>
      <c r="Y2243" s="346"/>
      <c r="Z2243" s="346"/>
      <c r="AA2243" s="346"/>
      <c r="AB2243" s="346"/>
      <c r="AC2243" s="346"/>
      <c r="AD2243" s="346"/>
      <c r="AE2243" s="346"/>
      <c r="AF2243" s="346"/>
      <c r="AG2243" s="346"/>
      <c r="AI2243" s="346"/>
      <c r="AJ2243" s="346"/>
      <c r="AK2243" s="346"/>
      <c r="AL2243" s="346"/>
      <c r="AM2243" s="346"/>
      <c r="AN2243" s="346"/>
      <c r="AO2243" s="346"/>
      <c r="AP2243" s="346"/>
      <c r="AQ2243" s="346"/>
      <c r="AR2243" s="346"/>
      <c r="AS2243" s="346"/>
      <c r="AT2243" s="346"/>
      <c r="AU2243" s="346"/>
      <c r="AV2243" s="346"/>
      <c r="AW2243" s="346"/>
      <c r="AX2243" s="346"/>
      <c r="AY2243" s="346"/>
      <c r="AZ2243" s="346"/>
      <c r="BA2243" s="346"/>
      <c r="BB2243" s="346"/>
      <c r="BC2243" s="346"/>
      <c r="BD2243" s="349" t="s">
        <v>313</v>
      </c>
      <c r="BE2243" s="348"/>
      <c r="BF2243" s="331" t="s">
        <v>1966</v>
      </c>
      <c r="BG2243" s="336"/>
      <c r="BH2243" s="336"/>
      <c r="BI2243" s="336"/>
    </row>
    <row r="2244" spans="1:61" s="379" customFormat="1" ht="144" x14ac:dyDescent="0.2">
      <c r="A2244" s="344"/>
      <c r="B2244" s="349" t="s">
        <v>1967</v>
      </c>
      <c r="C2244" s="365" t="s">
        <v>285</v>
      </c>
      <c r="D2244" s="329">
        <v>0.55000000000000004</v>
      </c>
      <c r="E2244" s="346">
        <v>0.55000000000000004</v>
      </c>
      <c r="F2244" s="346"/>
      <c r="G2244" s="346"/>
      <c r="H2244" s="346"/>
      <c r="I2244" s="346"/>
      <c r="J2244" s="346"/>
      <c r="K2244" s="346"/>
      <c r="L2244" s="346"/>
      <c r="M2244" s="346"/>
      <c r="N2244" s="346"/>
      <c r="O2244" s="346"/>
      <c r="P2244" s="346"/>
      <c r="Q2244" s="346"/>
      <c r="R2244" s="346"/>
      <c r="S2244" s="346"/>
      <c r="T2244" s="346"/>
      <c r="U2244" s="346"/>
      <c r="V2244" s="346"/>
      <c r="W2244" s="346"/>
      <c r="X2244" s="346"/>
      <c r="Y2244" s="346"/>
      <c r="Z2244" s="346"/>
      <c r="AA2244" s="346"/>
      <c r="AB2244" s="346"/>
      <c r="AC2244" s="346"/>
      <c r="AD2244" s="346"/>
      <c r="AE2244" s="346"/>
      <c r="AF2244" s="346"/>
      <c r="AG2244" s="346"/>
      <c r="AI2244" s="346"/>
      <c r="AJ2244" s="346"/>
      <c r="AK2244" s="346"/>
      <c r="AL2244" s="346"/>
      <c r="AM2244" s="346"/>
      <c r="AN2244" s="346"/>
      <c r="AO2244" s="346"/>
      <c r="AP2244" s="346"/>
      <c r="AQ2244" s="346"/>
      <c r="AR2244" s="346"/>
      <c r="AS2244" s="346"/>
      <c r="AT2244" s="346"/>
      <c r="AU2244" s="346"/>
      <c r="AV2244" s="346"/>
      <c r="AW2244" s="346"/>
      <c r="AX2244" s="346"/>
      <c r="AY2244" s="346"/>
      <c r="AZ2244" s="346"/>
      <c r="BA2244" s="346"/>
      <c r="BB2244" s="346"/>
      <c r="BC2244" s="346"/>
      <c r="BD2244" s="349" t="s">
        <v>372</v>
      </c>
      <c r="BE2244" s="348"/>
      <c r="BF2244" s="331" t="s">
        <v>1968</v>
      </c>
      <c r="BG2244" s="336"/>
      <c r="BH2244" s="336"/>
      <c r="BI2244" s="336"/>
    </row>
    <row r="2245" spans="1:61" s="379" customFormat="1" ht="144" x14ac:dyDescent="0.2">
      <c r="A2245" s="344"/>
      <c r="B2245" s="349" t="s">
        <v>1961</v>
      </c>
      <c r="C2245" s="365" t="s">
        <v>285</v>
      </c>
      <c r="D2245" s="329">
        <v>9.5</v>
      </c>
      <c r="E2245" s="346"/>
      <c r="F2245" s="346"/>
      <c r="G2245" s="346"/>
      <c r="H2245" s="346"/>
      <c r="I2245" s="346"/>
      <c r="J2245" s="346"/>
      <c r="K2245" s="346"/>
      <c r="L2245" s="346">
        <v>9.5</v>
      </c>
      <c r="M2245" s="346"/>
      <c r="N2245" s="346"/>
      <c r="O2245" s="346"/>
      <c r="P2245" s="346"/>
      <c r="Q2245" s="346"/>
      <c r="R2245" s="346"/>
      <c r="S2245" s="346"/>
      <c r="T2245" s="346"/>
      <c r="U2245" s="346"/>
      <c r="V2245" s="346"/>
      <c r="W2245" s="346"/>
      <c r="X2245" s="346"/>
      <c r="Y2245" s="346"/>
      <c r="Z2245" s="346"/>
      <c r="AA2245" s="346"/>
      <c r="AB2245" s="346"/>
      <c r="AC2245" s="346"/>
      <c r="AD2245" s="346"/>
      <c r="AE2245" s="346"/>
      <c r="AF2245" s="346"/>
      <c r="AG2245" s="346"/>
      <c r="AI2245" s="346"/>
      <c r="AJ2245" s="346"/>
      <c r="AK2245" s="346"/>
      <c r="AL2245" s="346"/>
      <c r="AM2245" s="346"/>
      <c r="AN2245" s="346"/>
      <c r="AO2245" s="346"/>
      <c r="AP2245" s="346"/>
      <c r="AQ2245" s="346"/>
      <c r="AR2245" s="346"/>
      <c r="AS2245" s="346"/>
      <c r="AT2245" s="346"/>
      <c r="AU2245" s="346"/>
      <c r="AV2245" s="346"/>
      <c r="AW2245" s="346"/>
      <c r="AX2245" s="346"/>
      <c r="AY2245" s="346"/>
      <c r="AZ2245" s="346"/>
      <c r="BA2245" s="346"/>
      <c r="BB2245" s="346"/>
      <c r="BC2245" s="346"/>
      <c r="BD2245" s="349" t="s">
        <v>375</v>
      </c>
      <c r="BE2245" s="348"/>
      <c r="BF2245" s="331" t="s">
        <v>1969</v>
      </c>
      <c r="BG2245" s="336"/>
      <c r="BH2245" s="336"/>
      <c r="BI2245" s="336"/>
    </row>
    <row r="2246" spans="1:61" s="379" customFormat="1" ht="208" x14ac:dyDescent="0.2">
      <c r="A2246" s="344"/>
      <c r="B2246" s="349" t="s">
        <v>1970</v>
      </c>
      <c r="C2246" s="365" t="s">
        <v>285</v>
      </c>
      <c r="D2246" s="329">
        <v>11.979999999999999</v>
      </c>
      <c r="E2246" s="346">
        <v>8.7899999999999991</v>
      </c>
      <c r="F2246" s="346"/>
      <c r="G2246" s="346">
        <v>0.5</v>
      </c>
      <c r="H2246" s="346">
        <v>2.58</v>
      </c>
      <c r="I2246" s="346"/>
      <c r="J2246" s="346"/>
      <c r="K2246" s="346"/>
      <c r="L2246" s="346"/>
      <c r="M2246" s="346">
        <v>0.11</v>
      </c>
      <c r="N2246" s="346"/>
      <c r="O2246" s="346"/>
      <c r="P2246" s="346"/>
      <c r="Q2246" s="346"/>
      <c r="R2246" s="346"/>
      <c r="S2246" s="346"/>
      <c r="T2246" s="346"/>
      <c r="U2246" s="346"/>
      <c r="V2246" s="346"/>
      <c r="W2246" s="346"/>
      <c r="X2246" s="346"/>
      <c r="Y2246" s="346"/>
      <c r="Z2246" s="346"/>
      <c r="AA2246" s="346"/>
      <c r="AB2246" s="346"/>
      <c r="AC2246" s="346"/>
      <c r="AD2246" s="346"/>
      <c r="AE2246" s="346"/>
      <c r="AF2246" s="346"/>
      <c r="AG2246" s="346"/>
      <c r="AI2246" s="346"/>
      <c r="AJ2246" s="346"/>
      <c r="AK2246" s="346"/>
      <c r="AL2246" s="346"/>
      <c r="AM2246" s="346"/>
      <c r="AN2246" s="346"/>
      <c r="AO2246" s="346"/>
      <c r="AP2246" s="346"/>
      <c r="AQ2246" s="346"/>
      <c r="AR2246" s="346"/>
      <c r="AS2246" s="346"/>
      <c r="AT2246" s="346"/>
      <c r="AU2246" s="346"/>
      <c r="AV2246" s="346"/>
      <c r="AW2246" s="346"/>
      <c r="AX2246" s="346"/>
      <c r="AY2246" s="346"/>
      <c r="AZ2246" s="346"/>
      <c r="BA2246" s="346"/>
      <c r="BB2246" s="346"/>
      <c r="BC2246" s="377"/>
      <c r="BD2246" s="349" t="s">
        <v>408</v>
      </c>
      <c r="BE2246" s="348">
        <v>2017</v>
      </c>
      <c r="BF2246" s="327" t="s">
        <v>1971</v>
      </c>
      <c r="BG2246" s="336"/>
      <c r="BH2246" s="336"/>
      <c r="BI2246" s="336"/>
    </row>
    <row r="2247" spans="1:61" s="379" customFormat="1" x14ac:dyDescent="0.2">
      <c r="A2247" s="344"/>
      <c r="B2247" s="349" t="s">
        <v>1970</v>
      </c>
      <c r="C2247" s="365" t="s">
        <v>285</v>
      </c>
      <c r="D2247" s="329">
        <v>2</v>
      </c>
      <c r="E2247" s="346"/>
      <c r="F2247" s="346"/>
      <c r="G2247" s="346"/>
      <c r="H2247" s="346"/>
      <c r="I2247" s="346"/>
      <c r="J2247" s="346"/>
      <c r="K2247" s="346"/>
      <c r="L2247" s="346">
        <v>2</v>
      </c>
      <c r="M2247" s="346"/>
      <c r="N2247" s="346"/>
      <c r="O2247" s="346"/>
      <c r="P2247" s="346"/>
      <c r="Q2247" s="346"/>
      <c r="R2247" s="346"/>
      <c r="S2247" s="346"/>
      <c r="T2247" s="346"/>
      <c r="U2247" s="346"/>
      <c r="V2247" s="346"/>
      <c r="W2247" s="346"/>
      <c r="X2247" s="346"/>
      <c r="Y2247" s="346"/>
      <c r="Z2247" s="346"/>
      <c r="AA2247" s="346"/>
      <c r="AB2247" s="346"/>
      <c r="AC2247" s="346"/>
      <c r="AD2247" s="346"/>
      <c r="AE2247" s="346"/>
      <c r="AF2247" s="346"/>
      <c r="AG2247" s="346"/>
      <c r="AI2247" s="346"/>
      <c r="AJ2247" s="346"/>
      <c r="AK2247" s="346"/>
      <c r="AL2247" s="346"/>
      <c r="AM2247" s="346"/>
      <c r="AN2247" s="346"/>
      <c r="AO2247" s="346"/>
      <c r="AP2247" s="346"/>
      <c r="AQ2247" s="346"/>
      <c r="AR2247" s="346"/>
      <c r="AS2247" s="346"/>
      <c r="AT2247" s="346"/>
      <c r="AU2247" s="346"/>
      <c r="AV2247" s="346"/>
      <c r="AW2247" s="346"/>
      <c r="AX2247" s="346"/>
      <c r="AY2247" s="346"/>
      <c r="AZ2247" s="346"/>
      <c r="BA2247" s="346"/>
      <c r="BB2247" s="346"/>
      <c r="BC2247" s="377"/>
      <c r="BD2247" s="349" t="s">
        <v>389</v>
      </c>
      <c r="BE2247" s="348"/>
      <c r="BF2247" s="387"/>
      <c r="BG2247" s="336"/>
      <c r="BH2247" s="336"/>
      <c r="BI2247" s="336"/>
    </row>
    <row r="2248" spans="1:61" s="379" customFormat="1" x14ac:dyDescent="0.2">
      <c r="A2248" s="344"/>
      <c r="B2248" s="349" t="s">
        <v>1970</v>
      </c>
      <c r="C2248" s="365"/>
      <c r="D2248" s="329">
        <v>2.5</v>
      </c>
      <c r="E2248" s="346">
        <v>0.5</v>
      </c>
      <c r="F2248" s="377"/>
      <c r="G2248" s="377"/>
      <c r="H2248" s="346">
        <v>1</v>
      </c>
      <c r="I2248" s="346">
        <v>1</v>
      </c>
      <c r="J2248" s="377"/>
      <c r="K2248" s="346"/>
      <c r="L2248" s="346"/>
      <c r="M2248" s="346"/>
      <c r="N2248" s="346"/>
      <c r="O2248" s="346"/>
      <c r="P2248" s="346"/>
      <c r="Q2248" s="346"/>
      <c r="R2248" s="346"/>
      <c r="S2248" s="346"/>
      <c r="T2248" s="346"/>
      <c r="U2248" s="346"/>
      <c r="V2248" s="346"/>
      <c r="W2248" s="346"/>
      <c r="X2248" s="346"/>
      <c r="Y2248" s="346"/>
      <c r="Z2248" s="346"/>
      <c r="AA2248" s="346"/>
      <c r="AB2248" s="346"/>
      <c r="AC2248" s="346"/>
      <c r="AD2248" s="346"/>
      <c r="AE2248" s="346"/>
      <c r="AF2248" s="346"/>
      <c r="AG2248" s="346"/>
      <c r="AI2248" s="346"/>
      <c r="AJ2248" s="346"/>
      <c r="AK2248" s="346"/>
      <c r="AL2248" s="346"/>
      <c r="AM2248" s="346"/>
      <c r="AN2248" s="346"/>
      <c r="AO2248" s="346"/>
      <c r="AP2248" s="346"/>
      <c r="AQ2248" s="346"/>
      <c r="AR2248" s="346"/>
      <c r="AS2248" s="346"/>
      <c r="AT2248" s="346"/>
      <c r="AU2248" s="346"/>
      <c r="AV2248" s="346"/>
      <c r="AW2248" s="346"/>
      <c r="AX2248" s="346"/>
      <c r="AY2248" s="346"/>
      <c r="AZ2248" s="346"/>
      <c r="BA2248" s="346"/>
      <c r="BB2248" s="346"/>
      <c r="BC2248" s="377"/>
      <c r="BD2248" s="349" t="s">
        <v>415</v>
      </c>
      <c r="BE2248" s="348"/>
      <c r="BF2248" s="387"/>
      <c r="BG2248" s="336"/>
      <c r="BH2248" s="336"/>
      <c r="BI2248" s="336"/>
    </row>
    <row r="2249" spans="1:61" s="379" customFormat="1" x14ac:dyDescent="0.2">
      <c r="A2249" s="344"/>
      <c r="B2249" s="349" t="s">
        <v>1972</v>
      </c>
      <c r="C2249" s="365" t="s">
        <v>285</v>
      </c>
      <c r="D2249" s="329">
        <v>5.5</v>
      </c>
      <c r="E2249" s="346">
        <v>0.5</v>
      </c>
      <c r="F2249" s="346"/>
      <c r="G2249" s="346"/>
      <c r="H2249" s="346">
        <v>1</v>
      </c>
      <c r="I2249" s="346">
        <v>1</v>
      </c>
      <c r="J2249" s="346"/>
      <c r="K2249" s="346"/>
      <c r="L2249" s="346">
        <v>3</v>
      </c>
      <c r="M2249" s="346"/>
      <c r="N2249" s="346"/>
      <c r="O2249" s="346"/>
      <c r="P2249" s="346"/>
      <c r="Q2249" s="346"/>
      <c r="R2249" s="346"/>
      <c r="S2249" s="346"/>
      <c r="T2249" s="346"/>
      <c r="U2249" s="346"/>
      <c r="V2249" s="346"/>
      <c r="W2249" s="346"/>
      <c r="X2249" s="346"/>
      <c r="Y2249" s="346"/>
      <c r="Z2249" s="346"/>
      <c r="AA2249" s="346"/>
      <c r="AB2249" s="346"/>
      <c r="AC2249" s="346"/>
      <c r="AD2249" s="346"/>
      <c r="AE2249" s="346"/>
      <c r="AF2249" s="346"/>
      <c r="AG2249" s="346"/>
      <c r="AI2249" s="346"/>
      <c r="AJ2249" s="346"/>
      <c r="AK2249" s="346"/>
      <c r="AL2249" s="346"/>
      <c r="AM2249" s="346"/>
      <c r="AN2249" s="346"/>
      <c r="AO2249" s="346"/>
      <c r="AP2249" s="346"/>
      <c r="AQ2249" s="346"/>
      <c r="AR2249" s="346"/>
      <c r="AS2249" s="346"/>
      <c r="AT2249" s="346"/>
      <c r="AU2249" s="346"/>
      <c r="AV2249" s="346"/>
      <c r="AW2249" s="346"/>
      <c r="AX2249" s="346"/>
      <c r="AY2249" s="346"/>
      <c r="AZ2249" s="346"/>
      <c r="BA2249" s="346"/>
      <c r="BB2249" s="346"/>
      <c r="BC2249" s="377"/>
      <c r="BD2249" s="349" t="s">
        <v>1973</v>
      </c>
      <c r="BE2249" s="348"/>
      <c r="BF2249" s="387"/>
      <c r="BG2249" s="336"/>
      <c r="BH2249" s="336"/>
      <c r="BI2249" s="336"/>
    </row>
    <row r="2250" spans="1:61" s="379" customFormat="1" x14ac:dyDescent="0.2">
      <c r="A2250" s="395"/>
      <c r="B2250" s="334" t="s">
        <v>1974</v>
      </c>
      <c r="C2250" s="334"/>
      <c r="D2250" s="341">
        <v>3713.76</v>
      </c>
      <c r="E2250" s="341">
        <v>87.99</v>
      </c>
      <c r="F2250" s="341">
        <v>0</v>
      </c>
      <c r="G2250" s="341">
        <v>1.37</v>
      </c>
      <c r="H2250" s="341">
        <v>81.320000000000022</v>
      </c>
      <c r="I2250" s="341">
        <v>91.32</v>
      </c>
      <c r="J2250" s="341">
        <v>968.7</v>
      </c>
      <c r="K2250" s="341">
        <v>0</v>
      </c>
      <c r="L2250" s="341">
        <v>2152.0699999999997</v>
      </c>
      <c r="M2250" s="341">
        <v>1.4800000000000002</v>
      </c>
      <c r="N2250" s="341">
        <v>0</v>
      </c>
      <c r="O2250" s="341">
        <v>0</v>
      </c>
      <c r="P2250" s="341">
        <v>0</v>
      </c>
      <c r="Q2250" s="341">
        <v>0</v>
      </c>
      <c r="R2250" s="341">
        <v>0</v>
      </c>
      <c r="S2250" s="341">
        <v>0</v>
      </c>
      <c r="T2250" s="341">
        <v>0</v>
      </c>
      <c r="U2250" s="341">
        <v>0.01</v>
      </c>
      <c r="V2250" s="341">
        <v>2.6</v>
      </c>
      <c r="W2250" s="341">
        <v>126.5</v>
      </c>
      <c r="X2250" s="341"/>
      <c r="Y2250" s="341">
        <v>6.97</v>
      </c>
      <c r="Z2250" s="341">
        <v>0.1</v>
      </c>
      <c r="AA2250" s="341">
        <v>0</v>
      </c>
      <c r="AB2250" s="341">
        <v>0</v>
      </c>
      <c r="AC2250" s="341">
        <v>0</v>
      </c>
      <c r="AD2250" s="341">
        <v>0.87</v>
      </c>
      <c r="AE2250" s="341">
        <v>0.77</v>
      </c>
      <c r="AF2250" s="341">
        <v>0.72</v>
      </c>
      <c r="AG2250" s="341">
        <v>0</v>
      </c>
      <c r="AI2250" s="341">
        <v>0.2</v>
      </c>
      <c r="AJ2250" s="341">
        <v>0</v>
      </c>
      <c r="AK2250" s="341">
        <v>0</v>
      </c>
      <c r="AL2250" s="341">
        <v>0</v>
      </c>
      <c r="AM2250" s="341">
        <v>3.74</v>
      </c>
      <c r="AN2250" s="341">
        <v>0.2</v>
      </c>
      <c r="AO2250" s="341">
        <v>0.3</v>
      </c>
      <c r="AP2250" s="341">
        <v>0</v>
      </c>
      <c r="AQ2250" s="341">
        <v>0</v>
      </c>
      <c r="AR2250" s="341">
        <v>0</v>
      </c>
      <c r="AS2250" s="341">
        <v>0.27</v>
      </c>
      <c r="AT2250" s="341">
        <v>8.8000000000000007</v>
      </c>
      <c r="AU2250" s="341">
        <v>0.44</v>
      </c>
      <c r="AV2250" s="341">
        <v>0</v>
      </c>
      <c r="AW2250" s="341">
        <v>0</v>
      </c>
      <c r="AX2250" s="341">
        <v>23.2</v>
      </c>
      <c r="AY2250" s="341">
        <v>21.049999999999997</v>
      </c>
      <c r="AZ2250" s="341">
        <v>0</v>
      </c>
      <c r="BA2250" s="341">
        <v>82.62</v>
      </c>
      <c r="BB2250" s="341">
        <v>50.15</v>
      </c>
      <c r="BC2250" s="396"/>
      <c r="BD2250" s="397"/>
      <c r="BE2250" s="398"/>
      <c r="BF2250" s="387"/>
      <c r="BG2250" s="336"/>
      <c r="BH2250" s="336"/>
      <c r="BI2250" s="336"/>
    </row>
    <row r="2251" spans="1:61" s="739" customFormat="1" ht="32" x14ac:dyDescent="0.2">
      <c r="A2251" s="29">
        <v>1</v>
      </c>
      <c r="B2251" s="738" t="s">
        <v>1162</v>
      </c>
      <c r="C2251" s="738"/>
      <c r="D2251" s="32">
        <f>D2252+D2268</f>
        <v>206.28</v>
      </c>
      <c r="E2251" s="32">
        <f>E2252+E2268</f>
        <v>4.4400000000000004</v>
      </c>
      <c r="F2251" s="32"/>
      <c r="G2251" s="32"/>
      <c r="H2251" s="32">
        <f>H2252+H2268</f>
        <v>10.79</v>
      </c>
      <c r="I2251" s="32">
        <f>I2252+I2268</f>
        <v>77.37</v>
      </c>
      <c r="J2251" s="32">
        <f>J2252+J2268</f>
        <v>5.16</v>
      </c>
      <c r="L2251" s="32">
        <f>L2252+L2268</f>
        <v>98.72999999999999</v>
      </c>
      <c r="M2251" s="32">
        <f>M2252+M2268</f>
        <v>1.49</v>
      </c>
      <c r="N2251" s="32"/>
      <c r="O2251" s="32"/>
      <c r="P2251" s="32">
        <f>P2252+P2268</f>
        <v>0</v>
      </c>
      <c r="Q2251" s="32">
        <f>Q2252+Q2268</f>
        <v>0</v>
      </c>
      <c r="R2251" s="32">
        <f>R2252+R2268</f>
        <v>0</v>
      </c>
      <c r="S2251" s="32">
        <f>S2252+S2268</f>
        <v>0.62</v>
      </c>
      <c r="U2251" s="32">
        <f>U2252+U2268</f>
        <v>0</v>
      </c>
      <c r="V2251" s="32">
        <f>V2252+V2268</f>
        <v>0.4</v>
      </c>
      <c r="X2251" s="32">
        <f>X2252+X2268</f>
        <v>1.1700000000000002</v>
      </c>
      <c r="Y2251" s="32">
        <f>Y2252+Y2268</f>
        <v>0.98</v>
      </c>
      <c r="Z2251" s="32">
        <f>Z2252+Z2268</f>
        <v>0.11</v>
      </c>
      <c r="AA2251" s="32">
        <f>AA2252+AA2268</f>
        <v>0</v>
      </c>
      <c r="AC2251" s="32">
        <f>AC2252+AC2268</f>
        <v>0</v>
      </c>
      <c r="AD2251" s="32">
        <f>AD2252+AD2268</f>
        <v>0.08</v>
      </c>
      <c r="AE2251" s="32">
        <f>AE2252+AE2268</f>
        <v>0</v>
      </c>
      <c r="AF2251" s="32">
        <f>AF2252+AF2268</f>
        <v>0</v>
      </c>
      <c r="AI2251" s="32">
        <f>AI2252+AI2268</f>
        <v>0</v>
      </c>
      <c r="AK2251" s="32"/>
      <c r="AL2251" s="32"/>
      <c r="AM2251" s="32">
        <f>AM2252+AM2268</f>
        <v>1.1200000000000001</v>
      </c>
      <c r="AN2251" s="32">
        <f>AN2252+AN2268</f>
        <v>0.5</v>
      </c>
      <c r="AO2251" s="32">
        <f>AO2252+AO2268</f>
        <v>0</v>
      </c>
      <c r="AP2251" s="32">
        <f>AP2252+AP2268</f>
        <v>0.62</v>
      </c>
      <c r="AQ2251" s="32"/>
      <c r="AR2251" s="32"/>
      <c r="AS2251" s="32">
        <f>AS2252+AS2268</f>
        <v>0</v>
      </c>
      <c r="AT2251" s="32">
        <f>AT2252+AT2268</f>
        <v>0</v>
      </c>
      <c r="AV2251" s="32">
        <f>AV2252+AV2268</f>
        <v>0</v>
      </c>
      <c r="AW2251" s="32"/>
      <c r="AX2251" s="32">
        <f>AX2252+AX2268</f>
        <v>0</v>
      </c>
      <c r="AY2251" s="32">
        <f>AY2252+AY2268</f>
        <v>0</v>
      </c>
      <c r="AZ2251" s="32"/>
      <c r="BA2251" s="32">
        <f>BA2252+BA2268</f>
        <v>6.1099999999999994</v>
      </c>
      <c r="BB2251" s="32"/>
      <c r="BC2251" s="32"/>
      <c r="BD2251" s="31"/>
      <c r="BE2251" s="740"/>
      <c r="BF2251" s="741"/>
      <c r="BG2251" s="741"/>
    </row>
    <row r="2252" spans="1:61" s="742" customFormat="1" ht="32" x14ac:dyDescent="0.2">
      <c r="A2252" s="29" t="s">
        <v>1163</v>
      </c>
      <c r="B2252" s="738" t="s">
        <v>1164</v>
      </c>
      <c r="C2252" s="738"/>
      <c r="D2252" s="32">
        <f>D2253+D2264</f>
        <v>35.28</v>
      </c>
      <c r="E2252" s="32">
        <f>E2253+E2264</f>
        <v>0.19</v>
      </c>
      <c r="F2252" s="32"/>
      <c r="G2252" s="32"/>
      <c r="H2252" s="32">
        <f>H2253+H2264</f>
        <v>5.15</v>
      </c>
      <c r="I2252" s="32">
        <f>I2253+I2264</f>
        <v>0</v>
      </c>
      <c r="J2252" s="32">
        <f>J2253+J2264</f>
        <v>0.16</v>
      </c>
      <c r="L2252" s="32">
        <f>L2253+L2264</f>
        <v>29.5</v>
      </c>
      <c r="M2252" s="32">
        <f>M2253+M2264</f>
        <v>0.2</v>
      </c>
      <c r="N2252" s="32"/>
      <c r="O2252" s="32"/>
      <c r="P2252" s="32">
        <f>P2253+P2264</f>
        <v>0</v>
      </c>
      <c r="Q2252" s="32">
        <f>Q2253+Q2264</f>
        <v>0</v>
      </c>
      <c r="R2252" s="32">
        <f>R2253+R2264</f>
        <v>0</v>
      </c>
      <c r="S2252" s="32">
        <f>S2253+S2264</f>
        <v>0</v>
      </c>
      <c r="U2252" s="32">
        <f>U2253+U2264</f>
        <v>0</v>
      </c>
      <c r="V2252" s="32">
        <f>V2253+V2264</f>
        <v>0</v>
      </c>
      <c r="X2252" s="32">
        <f>X2253+X2264</f>
        <v>0.08</v>
      </c>
      <c r="Y2252" s="32">
        <f>Y2253+Y2264</f>
        <v>0</v>
      </c>
      <c r="Z2252" s="32">
        <f>Z2253+Z2264</f>
        <v>0</v>
      </c>
      <c r="AA2252" s="32">
        <f>AA2253+AA2264</f>
        <v>0</v>
      </c>
      <c r="AC2252" s="32">
        <f>AC2253+AC2264</f>
        <v>0</v>
      </c>
      <c r="AD2252" s="32">
        <f>AD2253+AD2264</f>
        <v>0.08</v>
      </c>
      <c r="AE2252" s="32">
        <f>AE2253+AE2264</f>
        <v>0</v>
      </c>
      <c r="AF2252" s="32">
        <f>AF2253+AF2264</f>
        <v>0</v>
      </c>
      <c r="AI2252" s="32">
        <f>AI2253+AI2264</f>
        <v>0</v>
      </c>
      <c r="AK2252" s="32"/>
      <c r="AL2252" s="32"/>
      <c r="AM2252" s="32">
        <f>AM2253+AM2264</f>
        <v>0</v>
      </c>
      <c r="AN2252" s="32">
        <f>AN2253+AN2264</f>
        <v>0</v>
      </c>
      <c r="AO2252" s="32">
        <f>AO2253+AO2264</f>
        <v>0</v>
      </c>
      <c r="AP2252" s="32">
        <f>AP2253+AP2264</f>
        <v>0.42</v>
      </c>
      <c r="AQ2252" s="32"/>
      <c r="AR2252" s="32"/>
      <c r="AS2252" s="32">
        <f>AS2253+AS2264</f>
        <v>0</v>
      </c>
      <c r="AT2252" s="32">
        <f>AT2253+AT2264</f>
        <v>0</v>
      </c>
      <c r="AV2252" s="32">
        <f>AV2253+AV2264</f>
        <v>0</v>
      </c>
      <c r="AW2252" s="32"/>
      <c r="AX2252" s="32">
        <f>AX2253+AX2264</f>
        <v>0</v>
      </c>
      <c r="AY2252" s="32">
        <f>AY2253+AY2264</f>
        <v>0</v>
      </c>
      <c r="AZ2252" s="32"/>
      <c r="BA2252" s="32">
        <f>BA2253+BA2264</f>
        <v>0</v>
      </c>
      <c r="BB2252" s="32"/>
      <c r="BC2252" s="32"/>
      <c r="BD2252" s="1"/>
      <c r="BE2252" s="743"/>
      <c r="BF2252" s="737"/>
      <c r="BG2252" s="737"/>
    </row>
    <row r="2253" spans="1:61" s="747" customFormat="1" x14ac:dyDescent="0.2">
      <c r="A2253" s="744" t="s">
        <v>1165</v>
      </c>
      <c r="B2253" s="745" t="s">
        <v>1166</v>
      </c>
      <c r="C2253" s="745"/>
      <c r="D2253" s="746">
        <f>SUM(D2254:D2263)</f>
        <v>32.9</v>
      </c>
      <c r="E2253" s="746">
        <f>SUM(E2254:E2263)</f>
        <v>0.19</v>
      </c>
      <c r="F2253" s="746"/>
      <c r="G2253" s="746"/>
      <c r="H2253" s="746">
        <f>SUM(H2254:H2263)</f>
        <v>4.3500000000000005</v>
      </c>
      <c r="I2253" s="746">
        <f>SUM(I2254:I2263)</f>
        <v>0</v>
      </c>
      <c r="J2253" s="746">
        <f>SUM(J2254:J2263)</f>
        <v>0.16</v>
      </c>
      <c r="L2253" s="746">
        <f>SUM(L2254:L2263)</f>
        <v>28</v>
      </c>
      <c r="M2253" s="746">
        <f>SUM(M2254:M2263)</f>
        <v>0.2</v>
      </c>
      <c r="N2253" s="746"/>
      <c r="O2253" s="746"/>
      <c r="P2253" s="746">
        <f>SUM(P2254:P2263)</f>
        <v>0</v>
      </c>
      <c r="Q2253" s="746">
        <f>SUM(Q2254:Q2263)</f>
        <v>0</v>
      </c>
      <c r="R2253" s="746">
        <f>SUM(R2254:R2263)</f>
        <v>0</v>
      </c>
      <c r="S2253" s="746">
        <f>SUM(S2254:S2263)</f>
        <v>0</v>
      </c>
      <c r="U2253" s="746">
        <f>SUM(U2254:U2263)</f>
        <v>0</v>
      </c>
      <c r="V2253" s="746">
        <f>SUM(V2254:V2263)</f>
        <v>0</v>
      </c>
      <c r="X2253" s="746">
        <f>SUM(X2254:X2263)</f>
        <v>0</v>
      </c>
      <c r="Y2253" s="746">
        <f>SUM(Y2254:Y2263)</f>
        <v>0</v>
      </c>
      <c r="Z2253" s="746">
        <f>SUM(Z2254:Z2263)</f>
        <v>0</v>
      </c>
      <c r="AA2253" s="746">
        <f>SUM(AA2254:AA2263)</f>
        <v>0</v>
      </c>
      <c r="AC2253" s="746">
        <f>SUM(AC2254:AC2263)</f>
        <v>0</v>
      </c>
      <c r="AD2253" s="746">
        <f>SUM(AD2254:AD2263)</f>
        <v>0</v>
      </c>
      <c r="AE2253" s="746">
        <f>SUM(AE2254:AE2263)</f>
        <v>0</v>
      </c>
      <c r="AF2253" s="746">
        <f>SUM(AF2254:AF2263)</f>
        <v>0</v>
      </c>
      <c r="AI2253" s="746">
        <f>SUM(AI2254:AI2263)</f>
        <v>0</v>
      </c>
      <c r="AK2253" s="746"/>
      <c r="AL2253" s="746"/>
      <c r="AM2253" s="746">
        <f>SUM(AM2254:AM2263)</f>
        <v>0</v>
      </c>
      <c r="AN2253" s="746">
        <f>SUM(AN2254:AN2263)</f>
        <v>0</v>
      </c>
      <c r="AO2253" s="746">
        <f>SUM(AO2254:AO2263)</f>
        <v>0</v>
      </c>
      <c r="AP2253" s="746">
        <f>SUM(AP2254:AP2263)</f>
        <v>0</v>
      </c>
      <c r="AQ2253" s="746"/>
      <c r="AR2253" s="746"/>
      <c r="AS2253" s="746">
        <f>SUM(AS2254:AS2263)</f>
        <v>0</v>
      </c>
      <c r="AT2253" s="746">
        <f>SUM(AT2254:AT2263)</f>
        <v>0</v>
      </c>
      <c r="AV2253" s="746">
        <f>SUM(AV2254:AV2263)</f>
        <v>0</v>
      </c>
      <c r="AW2253" s="746"/>
      <c r="AX2253" s="746">
        <f>SUM(AX2254:AX2263)</f>
        <v>0</v>
      </c>
      <c r="AY2253" s="746">
        <f>SUM(AY2254:AY2263)</f>
        <v>0</v>
      </c>
      <c r="AZ2253" s="746"/>
      <c r="BA2253" s="746">
        <f>SUM(BA2254:BA2263)</f>
        <v>0</v>
      </c>
      <c r="BB2253" s="746"/>
      <c r="BC2253" s="746"/>
      <c r="BD2253" s="748"/>
      <c r="BE2253" s="749"/>
      <c r="BF2253" s="750" t="s">
        <v>1167</v>
      </c>
      <c r="BG2253" s="750"/>
    </row>
    <row r="2254" spans="1:61" s="742" customFormat="1" x14ac:dyDescent="0.2">
      <c r="A2254" s="132" t="s">
        <v>1168</v>
      </c>
      <c r="B2254" s="751" t="s">
        <v>1169</v>
      </c>
      <c r="C2254" s="751"/>
      <c r="D2254" s="3">
        <f t="shared" ref="D2254:D2263" si="42">SUM(E2254:X2254,AS2254:BA2254)</f>
        <v>0.2</v>
      </c>
      <c r="E2254" s="3"/>
      <c r="F2254" s="3"/>
      <c r="G2254" s="3"/>
      <c r="H2254" s="3"/>
      <c r="I2254" s="3"/>
      <c r="J2254" s="3"/>
      <c r="L2254" s="3"/>
      <c r="M2254" s="3">
        <v>0.2</v>
      </c>
      <c r="N2254" s="3"/>
      <c r="O2254" s="3"/>
      <c r="P2254" s="3"/>
      <c r="Q2254" s="3"/>
      <c r="R2254" s="3"/>
      <c r="S2254" s="3"/>
      <c r="U2254" s="3"/>
      <c r="V2254" s="3"/>
      <c r="X2254" s="3">
        <f t="shared" ref="X2254:X2263" si="43">SUM(Y2254:AI2254)</f>
        <v>0</v>
      </c>
      <c r="Y2254" s="3"/>
      <c r="Z2254" s="3"/>
      <c r="AA2254" s="3"/>
      <c r="AC2254" s="3"/>
      <c r="AD2254" s="3"/>
      <c r="AE2254" s="3"/>
      <c r="AF2254" s="3"/>
      <c r="AI2254" s="3"/>
      <c r="AK2254" s="3"/>
      <c r="AL2254" s="3"/>
      <c r="AM2254" s="3"/>
      <c r="AN2254" s="3"/>
      <c r="AO2254" s="3"/>
      <c r="AP2254" s="3"/>
      <c r="AQ2254" s="3"/>
      <c r="AR2254" s="3"/>
      <c r="AS2254" s="3"/>
      <c r="AT2254" s="3"/>
      <c r="AV2254" s="3"/>
      <c r="AW2254" s="3"/>
      <c r="AX2254" s="3"/>
      <c r="AY2254" s="3"/>
      <c r="AZ2254" s="3"/>
      <c r="BA2254" s="3"/>
      <c r="BB2254" s="3"/>
      <c r="BC2254" s="3"/>
      <c r="BD2254" s="752" t="s">
        <v>1170</v>
      </c>
      <c r="BE2254" s="752" t="s">
        <v>1171</v>
      </c>
      <c r="BF2254" s="737" t="s">
        <v>1167</v>
      </c>
      <c r="BG2254" s="737"/>
    </row>
    <row r="2255" spans="1:61" s="742" customFormat="1" x14ac:dyDescent="0.2">
      <c r="A2255" s="132" t="s">
        <v>1172</v>
      </c>
      <c r="B2255" s="751" t="s">
        <v>1173</v>
      </c>
      <c r="C2255" s="751"/>
      <c r="D2255" s="3">
        <f t="shared" si="42"/>
        <v>0.15</v>
      </c>
      <c r="E2255" s="3">
        <v>0.15</v>
      </c>
      <c r="F2255" s="3"/>
      <c r="G2255" s="3"/>
      <c r="H2255" s="3"/>
      <c r="I2255" s="3"/>
      <c r="J2255" s="3"/>
      <c r="L2255" s="3"/>
      <c r="M2255" s="3"/>
      <c r="N2255" s="3"/>
      <c r="O2255" s="3"/>
      <c r="P2255" s="3"/>
      <c r="Q2255" s="3"/>
      <c r="R2255" s="3"/>
      <c r="S2255" s="3"/>
      <c r="U2255" s="3"/>
      <c r="V2255" s="3"/>
      <c r="X2255" s="3">
        <f t="shared" si="43"/>
        <v>0</v>
      </c>
      <c r="Y2255" s="3"/>
      <c r="Z2255" s="3"/>
      <c r="AA2255" s="3"/>
      <c r="AC2255" s="3"/>
      <c r="AD2255" s="3"/>
      <c r="AE2255" s="3"/>
      <c r="AF2255" s="3"/>
      <c r="AI2255" s="3"/>
      <c r="AK2255" s="3"/>
      <c r="AL2255" s="3"/>
      <c r="AM2255" s="3"/>
      <c r="AN2255" s="3"/>
      <c r="AO2255" s="3"/>
      <c r="AP2255" s="3"/>
      <c r="AQ2255" s="3"/>
      <c r="AR2255" s="3"/>
      <c r="AS2255" s="3"/>
      <c r="AT2255" s="3"/>
      <c r="AV2255" s="3"/>
      <c r="AW2255" s="3"/>
      <c r="AX2255" s="3"/>
      <c r="AY2255" s="3"/>
      <c r="AZ2255" s="3"/>
      <c r="BA2255" s="3"/>
      <c r="BB2255" s="3"/>
      <c r="BC2255" s="3"/>
      <c r="BD2255" s="752" t="s">
        <v>1170</v>
      </c>
      <c r="BE2255" s="752"/>
      <c r="BF2255" s="737" t="s">
        <v>1167</v>
      </c>
      <c r="BG2255" s="737"/>
    </row>
    <row r="2256" spans="1:61" s="742" customFormat="1" ht="32" x14ac:dyDescent="0.2">
      <c r="A2256" s="132" t="s">
        <v>1174</v>
      </c>
      <c r="B2256" s="751" t="s">
        <v>1175</v>
      </c>
      <c r="C2256" s="751"/>
      <c r="D2256" s="3">
        <f t="shared" si="42"/>
        <v>0.04</v>
      </c>
      <c r="E2256" s="3">
        <v>0.04</v>
      </c>
      <c r="F2256" s="3"/>
      <c r="G2256" s="3"/>
      <c r="H2256" s="3"/>
      <c r="I2256" s="3"/>
      <c r="J2256" s="3"/>
      <c r="L2256" s="3"/>
      <c r="M2256" s="3"/>
      <c r="N2256" s="3"/>
      <c r="O2256" s="3"/>
      <c r="P2256" s="3"/>
      <c r="Q2256" s="3"/>
      <c r="R2256" s="3"/>
      <c r="S2256" s="3"/>
      <c r="U2256" s="3"/>
      <c r="V2256" s="3"/>
      <c r="X2256" s="3">
        <f t="shared" si="43"/>
        <v>0</v>
      </c>
      <c r="Y2256" s="3"/>
      <c r="Z2256" s="3"/>
      <c r="AA2256" s="3"/>
      <c r="AC2256" s="3"/>
      <c r="AD2256" s="3"/>
      <c r="AE2256" s="3"/>
      <c r="AF2256" s="3"/>
      <c r="AI2256" s="3"/>
      <c r="AK2256" s="3"/>
      <c r="AL2256" s="3"/>
      <c r="AM2256" s="3"/>
      <c r="AN2256" s="3"/>
      <c r="AO2256" s="3"/>
      <c r="AP2256" s="3"/>
      <c r="AQ2256" s="3"/>
      <c r="AR2256" s="3"/>
      <c r="AS2256" s="3"/>
      <c r="AT2256" s="3"/>
      <c r="AV2256" s="3"/>
      <c r="AW2256" s="3"/>
      <c r="AX2256" s="3"/>
      <c r="AY2256" s="3"/>
      <c r="AZ2256" s="3"/>
      <c r="BA2256" s="3"/>
      <c r="BB2256" s="3"/>
      <c r="BC2256" s="3"/>
      <c r="BD2256" s="10" t="s">
        <v>1176</v>
      </c>
      <c r="BE2256" s="12" t="s">
        <v>1177</v>
      </c>
      <c r="BF2256" s="737" t="s">
        <v>1167</v>
      </c>
      <c r="BG2256" s="737"/>
    </row>
    <row r="2257" spans="1:63" s="742" customFormat="1" x14ac:dyDescent="0.2">
      <c r="A2257" s="132" t="s">
        <v>1178</v>
      </c>
      <c r="B2257" s="751" t="s">
        <v>1179</v>
      </c>
      <c r="C2257" s="751"/>
      <c r="D2257" s="3">
        <f t="shared" si="42"/>
        <v>0.16</v>
      </c>
      <c r="E2257" s="3"/>
      <c r="F2257" s="3"/>
      <c r="G2257" s="3"/>
      <c r="H2257" s="3"/>
      <c r="I2257" s="3"/>
      <c r="J2257" s="3">
        <v>0.16</v>
      </c>
      <c r="L2257" s="3"/>
      <c r="M2257" s="3"/>
      <c r="N2257" s="3"/>
      <c r="O2257" s="3"/>
      <c r="P2257" s="3"/>
      <c r="Q2257" s="3"/>
      <c r="R2257" s="3"/>
      <c r="S2257" s="3"/>
      <c r="U2257" s="3"/>
      <c r="V2257" s="3"/>
      <c r="X2257" s="3">
        <f t="shared" si="43"/>
        <v>0</v>
      </c>
      <c r="Y2257" s="3"/>
      <c r="Z2257" s="3"/>
      <c r="AA2257" s="3"/>
      <c r="AC2257" s="3"/>
      <c r="AD2257" s="3"/>
      <c r="AE2257" s="3"/>
      <c r="AF2257" s="3"/>
      <c r="AI2257" s="3"/>
      <c r="AK2257" s="3"/>
      <c r="AL2257" s="3"/>
      <c r="AM2257" s="3"/>
      <c r="AN2257" s="3"/>
      <c r="AO2257" s="3"/>
      <c r="AP2257" s="3"/>
      <c r="AQ2257" s="3"/>
      <c r="AR2257" s="3"/>
      <c r="AS2257" s="3"/>
      <c r="AT2257" s="3"/>
      <c r="AV2257" s="3"/>
      <c r="AW2257" s="3"/>
      <c r="AX2257" s="3"/>
      <c r="AY2257" s="3"/>
      <c r="AZ2257" s="3"/>
      <c r="BA2257" s="3"/>
      <c r="BB2257" s="3"/>
      <c r="BC2257" s="3"/>
      <c r="BD2257" s="10" t="s">
        <v>1180</v>
      </c>
      <c r="BE2257" s="12"/>
      <c r="BF2257" s="737" t="s">
        <v>1167</v>
      </c>
      <c r="BG2257" s="737"/>
    </row>
    <row r="2258" spans="1:63" s="742" customFormat="1" x14ac:dyDescent="0.2">
      <c r="A2258" s="132" t="s">
        <v>1181</v>
      </c>
      <c r="B2258" s="753" t="s">
        <v>1182</v>
      </c>
      <c r="C2258" s="753"/>
      <c r="D2258" s="3">
        <f t="shared" si="42"/>
        <v>4</v>
      </c>
      <c r="E2258" s="3"/>
      <c r="F2258" s="3"/>
      <c r="G2258" s="3"/>
      <c r="H2258" s="3">
        <v>4</v>
      </c>
      <c r="I2258" s="3"/>
      <c r="J2258" s="3"/>
      <c r="L2258" s="3"/>
      <c r="M2258" s="3"/>
      <c r="N2258" s="3"/>
      <c r="O2258" s="3"/>
      <c r="P2258" s="3"/>
      <c r="Q2258" s="3"/>
      <c r="R2258" s="3"/>
      <c r="S2258" s="3"/>
      <c r="U2258" s="3"/>
      <c r="V2258" s="3"/>
      <c r="X2258" s="3">
        <f t="shared" si="43"/>
        <v>0</v>
      </c>
      <c r="Y2258" s="3"/>
      <c r="Z2258" s="3"/>
      <c r="AA2258" s="3"/>
      <c r="AC2258" s="3"/>
      <c r="AD2258" s="3"/>
      <c r="AE2258" s="3"/>
      <c r="AF2258" s="3"/>
      <c r="AI2258" s="3"/>
      <c r="AK2258" s="3"/>
      <c r="AL2258" s="3"/>
      <c r="AM2258" s="3"/>
      <c r="AN2258" s="3"/>
      <c r="AO2258" s="3"/>
      <c r="AP2258" s="3"/>
      <c r="AQ2258" s="3"/>
      <c r="AR2258" s="3"/>
      <c r="AS2258" s="3"/>
      <c r="AT2258" s="3"/>
      <c r="AV2258" s="3"/>
      <c r="AW2258" s="3"/>
      <c r="AX2258" s="3"/>
      <c r="AY2258" s="3"/>
      <c r="AZ2258" s="3"/>
      <c r="BA2258" s="3"/>
      <c r="BB2258" s="3"/>
      <c r="BC2258" s="3"/>
      <c r="BD2258" s="754" t="s">
        <v>1183</v>
      </c>
      <c r="BE2258" s="12"/>
      <c r="BF2258" s="737" t="s">
        <v>1167</v>
      </c>
      <c r="BG2258" s="737"/>
    </row>
    <row r="2259" spans="1:63" s="742" customFormat="1" ht="32" x14ac:dyDescent="0.2">
      <c r="A2259" s="132" t="s">
        <v>1184</v>
      </c>
      <c r="B2259" s="753" t="s">
        <v>1185</v>
      </c>
      <c r="C2259" s="753"/>
      <c r="D2259" s="3">
        <f t="shared" si="42"/>
        <v>2</v>
      </c>
      <c r="E2259" s="3"/>
      <c r="F2259" s="3"/>
      <c r="G2259" s="3"/>
      <c r="H2259" s="3"/>
      <c r="I2259" s="3"/>
      <c r="J2259" s="3"/>
      <c r="L2259" s="3">
        <v>2</v>
      </c>
      <c r="M2259" s="3"/>
      <c r="N2259" s="3"/>
      <c r="O2259" s="3"/>
      <c r="P2259" s="3"/>
      <c r="Q2259" s="3"/>
      <c r="R2259" s="3"/>
      <c r="S2259" s="3"/>
      <c r="U2259" s="3"/>
      <c r="V2259" s="3"/>
      <c r="X2259" s="3">
        <f t="shared" si="43"/>
        <v>0</v>
      </c>
      <c r="Y2259" s="3"/>
      <c r="Z2259" s="3"/>
      <c r="AA2259" s="3"/>
      <c r="AC2259" s="3"/>
      <c r="AD2259" s="3"/>
      <c r="AE2259" s="3"/>
      <c r="AF2259" s="3"/>
      <c r="AI2259" s="3"/>
      <c r="AK2259" s="3"/>
      <c r="AL2259" s="3"/>
      <c r="AM2259" s="3"/>
      <c r="AN2259" s="3"/>
      <c r="AO2259" s="3"/>
      <c r="AP2259" s="3"/>
      <c r="AQ2259" s="3"/>
      <c r="AR2259" s="3"/>
      <c r="AS2259" s="3"/>
      <c r="AT2259" s="3"/>
      <c r="AV2259" s="3"/>
      <c r="AW2259" s="3"/>
      <c r="AX2259" s="3"/>
      <c r="AY2259" s="3"/>
      <c r="AZ2259" s="3"/>
      <c r="BA2259" s="3"/>
      <c r="BB2259" s="3"/>
      <c r="BC2259" s="3"/>
      <c r="BD2259" s="754" t="s">
        <v>1183</v>
      </c>
      <c r="BE2259" s="12"/>
      <c r="BF2259" s="737" t="s">
        <v>1167</v>
      </c>
      <c r="BG2259" s="737"/>
    </row>
    <row r="2260" spans="1:63" s="742" customFormat="1" x14ac:dyDescent="0.2">
      <c r="A2260" s="132" t="s">
        <v>1186</v>
      </c>
      <c r="B2260" s="753" t="s">
        <v>1187</v>
      </c>
      <c r="C2260" s="753"/>
      <c r="D2260" s="3">
        <f t="shared" si="42"/>
        <v>0.15</v>
      </c>
      <c r="E2260" s="3"/>
      <c r="F2260" s="3"/>
      <c r="G2260" s="3"/>
      <c r="H2260" s="3">
        <v>0.15</v>
      </c>
      <c r="I2260" s="3"/>
      <c r="J2260" s="3"/>
      <c r="L2260" s="3"/>
      <c r="M2260" s="3"/>
      <c r="N2260" s="3"/>
      <c r="O2260" s="3"/>
      <c r="P2260" s="3"/>
      <c r="Q2260" s="3"/>
      <c r="R2260" s="3"/>
      <c r="S2260" s="3"/>
      <c r="U2260" s="3"/>
      <c r="V2260" s="3"/>
      <c r="X2260" s="3">
        <f t="shared" si="43"/>
        <v>0</v>
      </c>
      <c r="Y2260" s="3"/>
      <c r="Z2260" s="3"/>
      <c r="AA2260" s="3"/>
      <c r="AC2260" s="3"/>
      <c r="AD2260" s="3"/>
      <c r="AE2260" s="3"/>
      <c r="AF2260" s="3"/>
      <c r="AI2260" s="3"/>
      <c r="AK2260" s="3"/>
      <c r="AL2260" s="3"/>
      <c r="AM2260" s="3"/>
      <c r="AN2260" s="3"/>
      <c r="AO2260" s="3"/>
      <c r="AP2260" s="3"/>
      <c r="AQ2260" s="3"/>
      <c r="AR2260" s="3"/>
      <c r="AS2260" s="3"/>
      <c r="AT2260" s="3"/>
      <c r="AV2260" s="3"/>
      <c r="AW2260" s="3"/>
      <c r="AX2260" s="3"/>
      <c r="AY2260" s="3"/>
      <c r="AZ2260" s="3"/>
      <c r="BA2260" s="3"/>
      <c r="BB2260" s="3"/>
      <c r="BC2260" s="3"/>
      <c r="BD2260" s="754" t="s">
        <v>1183</v>
      </c>
      <c r="BE2260" s="12"/>
      <c r="BF2260" s="737" t="s">
        <v>1167</v>
      </c>
      <c r="BG2260" s="737"/>
    </row>
    <row r="2261" spans="1:63" s="742" customFormat="1" x14ac:dyDescent="0.2">
      <c r="A2261" s="132" t="s">
        <v>1188</v>
      </c>
      <c r="B2261" s="755" t="s">
        <v>1189</v>
      </c>
      <c r="C2261" s="755"/>
      <c r="D2261" s="3">
        <f t="shared" si="42"/>
        <v>0.2</v>
      </c>
      <c r="E2261" s="3"/>
      <c r="F2261" s="3"/>
      <c r="G2261" s="3"/>
      <c r="H2261" s="3">
        <v>0.2</v>
      </c>
      <c r="I2261" s="3"/>
      <c r="J2261" s="3"/>
      <c r="L2261" s="3"/>
      <c r="M2261" s="3"/>
      <c r="N2261" s="3"/>
      <c r="O2261" s="3"/>
      <c r="P2261" s="3"/>
      <c r="Q2261" s="3"/>
      <c r="R2261" s="3"/>
      <c r="S2261" s="3"/>
      <c r="U2261" s="3"/>
      <c r="V2261" s="3"/>
      <c r="X2261" s="3">
        <f t="shared" si="43"/>
        <v>0</v>
      </c>
      <c r="Y2261" s="3"/>
      <c r="Z2261" s="3"/>
      <c r="AA2261" s="3"/>
      <c r="AC2261" s="3"/>
      <c r="AD2261" s="3"/>
      <c r="AE2261" s="3"/>
      <c r="AF2261" s="3"/>
      <c r="AI2261" s="3"/>
      <c r="AK2261" s="3"/>
      <c r="AL2261" s="3"/>
      <c r="AM2261" s="3"/>
      <c r="AN2261" s="3"/>
      <c r="AO2261" s="3"/>
      <c r="AP2261" s="3"/>
      <c r="AQ2261" s="3"/>
      <c r="AR2261" s="3"/>
      <c r="AS2261" s="3"/>
      <c r="AT2261" s="3"/>
      <c r="AV2261" s="3"/>
      <c r="AW2261" s="3"/>
      <c r="AX2261" s="3"/>
      <c r="AY2261" s="3"/>
      <c r="AZ2261" s="3"/>
      <c r="BA2261" s="3"/>
      <c r="BB2261" s="3"/>
      <c r="BC2261" s="3"/>
      <c r="BD2261" s="756" t="s">
        <v>1190</v>
      </c>
      <c r="BE2261" s="756" t="s">
        <v>1191</v>
      </c>
      <c r="BF2261" s="737" t="s">
        <v>1167</v>
      </c>
      <c r="BG2261" s="737"/>
    </row>
    <row r="2262" spans="1:63" s="742" customFormat="1" ht="32" x14ac:dyDescent="0.2">
      <c r="A2262" s="132" t="s">
        <v>1192</v>
      </c>
      <c r="B2262" s="10" t="s">
        <v>1193</v>
      </c>
      <c r="C2262" s="10"/>
      <c r="D2262" s="3">
        <f t="shared" si="42"/>
        <v>20</v>
      </c>
      <c r="E2262" s="757"/>
      <c r="F2262" s="757"/>
      <c r="G2262" s="757"/>
      <c r="H2262" s="757"/>
      <c r="I2262" s="757"/>
      <c r="J2262" s="757"/>
      <c r="L2262" s="757">
        <v>20</v>
      </c>
      <c r="M2262" s="757"/>
      <c r="N2262" s="757"/>
      <c r="O2262" s="757"/>
      <c r="P2262" s="3"/>
      <c r="Q2262" s="757"/>
      <c r="R2262" s="757"/>
      <c r="S2262" s="757"/>
      <c r="U2262" s="757"/>
      <c r="V2262" s="757"/>
      <c r="X2262" s="3">
        <f t="shared" si="43"/>
        <v>0</v>
      </c>
      <c r="Y2262" s="757"/>
      <c r="Z2262" s="757"/>
      <c r="AA2262" s="757"/>
      <c r="AC2262" s="757"/>
      <c r="AD2262" s="757"/>
      <c r="AE2262" s="757"/>
      <c r="AF2262" s="757"/>
      <c r="AI2262" s="757"/>
      <c r="AK2262" s="757"/>
      <c r="AL2262" s="757"/>
      <c r="AM2262" s="757"/>
      <c r="AN2262" s="757"/>
      <c r="AO2262" s="757"/>
      <c r="AP2262" s="757"/>
      <c r="AQ2262" s="757"/>
      <c r="AR2262" s="757"/>
      <c r="AS2262" s="757"/>
      <c r="AT2262" s="757"/>
      <c r="AV2262" s="757"/>
      <c r="AW2262" s="757"/>
      <c r="AX2262" s="757"/>
      <c r="AY2262" s="757"/>
      <c r="AZ2262" s="757"/>
      <c r="BA2262" s="757"/>
      <c r="BB2262" s="757"/>
      <c r="BC2262" s="757"/>
      <c r="BD2262" s="758" t="s">
        <v>1194</v>
      </c>
      <c r="BE2262" s="10"/>
      <c r="BF2262" s="737" t="s">
        <v>1167</v>
      </c>
      <c r="BG2262" s="737"/>
    </row>
    <row r="2263" spans="1:63" s="742" customFormat="1" ht="32" x14ac:dyDescent="0.2">
      <c r="A2263" s="132" t="s">
        <v>1195</v>
      </c>
      <c r="B2263" s="759" t="s">
        <v>1196</v>
      </c>
      <c r="C2263" s="759"/>
      <c r="D2263" s="3">
        <f t="shared" si="42"/>
        <v>6</v>
      </c>
      <c r="E2263" s="3"/>
      <c r="F2263" s="3"/>
      <c r="G2263" s="3"/>
      <c r="H2263" s="3"/>
      <c r="I2263" s="3"/>
      <c r="J2263" s="3"/>
      <c r="L2263" s="3">
        <v>6</v>
      </c>
      <c r="M2263" s="3"/>
      <c r="N2263" s="3"/>
      <c r="O2263" s="3"/>
      <c r="P2263" s="3"/>
      <c r="Q2263" s="3"/>
      <c r="R2263" s="3"/>
      <c r="S2263" s="3"/>
      <c r="U2263" s="3"/>
      <c r="V2263" s="3"/>
      <c r="X2263" s="3">
        <f t="shared" si="43"/>
        <v>0</v>
      </c>
      <c r="Y2263" s="3"/>
      <c r="Z2263" s="3"/>
      <c r="AA2263" s="3"/>
      <c r="AC2263" s="3"/>
      <c r="AD2263" s="3"/>
      <c r="AE2263" s="3"/>
      <c r="AF2263" s="3"/>
      <c r="AI2263" s="3"/>
      <c r="AK2263" s="3"/>
      <c r="AL2263" s="3"/>
      <c r="AM2263" s="3"/>
      <c r="AN2263" s="3"/>
      <c r="AO2263" s="3"/>
      <c r="AP2263" s="3"/>
      <c r="AQ2263" s="3"/>
      <c r="AR2263" s="3"/>
      <c r="AS2263" s="3"/>
      <c r="AT2263" s="3"/>
      <c r="AV2263" s="3"/>
      <c r="AW2263" s="3"/>
      <c r="AX2263" s="3"/>
      <c r="AY2263" s="3"/>
      <c r="AZ2263" s="3"/>
      <c r="BA2263" s="3"/>
      <c r="BB2263" s="3"/>
      <c r="BC2263" s="3"/>
      <c r="BD2263" s="756" t="s">
        <v>1194</v>
      </c>
      <c r="BE2263" s="756"/>
      <c r="BF2263" s="737" t="s">
        <v>1167</v>
      </c>
      <c r="BG2263" s="737"/>
      <c r="BH2263" s="742" t="s">
        <v>1197</v>
      </c>
    </row>
    <row r="2264" spans="1:63" s="747" customFormat="1" x14ac:dyDescent="0.2">
      <c r="A2264" s="744" t="s">
        <v>1198</v>
      </c>
      <c r="B2264" s="760" t="s">
        <v>1145</v>
      </c>
      <c r="C2264" s="760"/>
      <c r="D2264" s="746">
        <f>SUM(D2265:D2267)</f>
        <v>2.38</v>
      </c>
      <c r="E2264" s="746">
        <f>SUM(E2265:E2267)</f>
        <v>0</v>
      </c>
      <c r="F2264" s="746"/>
      <c r="G2264" s="746"/>
      <c r="H2264" s="746">
        <f>SUM(H2265:H2267)</f>
        <v>0.8</v>
      </c>
      <c r="I2264" s="746">
        <f>SUM(I2265:I2267)</f>
        <v>0</v>
      </c>
      <c r="J2264" s="746">
        <f>SUM(J2265:J2267)</f>
        <v>0</v>
      </c>
      <c r="L2264" s="746">
        <f>SUM(L2265:L2267)</f>
        <v>1.5</v>
      </c>
      <c r="M2264" s="746">
        <f>SUM(M2265:M2267)</f>
        <v>0</v>
      </c>
      <c r="N2264" s="746"/>
      <c r="O2264" s="746"/>
      <c r="P2264" s="746">
        <f>SUM(P2265:P2267)</f>
        <v>0</v>
      </c>
      <c r="Q2264" s="746">
        <f>SUM(Q2265:Q2267)</f>
        <v>0</v>
      </c>
      <c r="R2264" s="746">
        <f>SUM(R2265:R2267)</f>
        <v>0</v>
      </c>
      <c r="S2264" s="746">
        <f>SUM(S2265:S2267)</f>
        <v>0</v>
      </c>
      <c r="U2264" s="746">
        <f>SUM(U2265:U2267)</f>
        <v>0</v>
      </c>
      <c r="V2264" s="746">
        <f>SUM(V2265:V2267)</f>
        <v>0</v>
      </c>
      <c r="X2264" s="746">
        <f>SUM(X2265:X2267)</f>
        <v>0.08</v>
      </c>
      <c r="Y2264" s="746">
        <f>SUM(Y2265:Y2267)</f>
        <v>0</v>
      </c>
      <c r="Z2264" s="746">
        <f>SUM(Z2265:Z2267)</f>
        <v>0</v>
      </c>
      <c r="AA2264" s="746">
        <f>SUM(AA2265:AA2267)</f>
        <v>0</v>
      </c>
      <c r="AC2264" s="746">
        <f>SUM(AC2265:AC2267)</f>
        <v>0</v>
      </c>
      <c r="AD2264" s="746">
        <f>SUM(AD2265:AD2267)</f>
        <v>0.08</v>
      </c>
      <c r="AE2264" s="746">
        <f>SUM(AE2265:AE2267)</f>
        <v>0</v>
      </c>
      <c r="AF2264" s="746">
        <f>SUM(AF2265:AF2267)</f>
        <v>0</v>
      </c>
      <c r="AI2264" s="746">
        <f>SUM(AI2265:AI2267)</f>
        <v>0</v>
      </c>
      <c r="AK2264" s="746"/>
      <c r="AL2264" s="746"/>
      <c r="AM2264" s="746">
        <f>SUM(AM2265:AM2267)</f>
        <v>0</v>
      </c>
      <c r="AN2264" s="746">
        <f>SUM(AN2265:AN2267)</f>
        <v>0</v>
      </c>
      <c r="AO2264" s="746">
        <f>SUM(AO2265:AO2267)</f>
        <v>0</v>
      </c>
      <c r="AP2264" s="746">
        <f>SUM(AP2265:AP2267)</f>
        <v>0.42</v>
      </c>
      <c r="AQ2264" s="746"/>
      <c r="AR2264" s="746"/>
      <c r="AS2264" s="746">
        <f>SUM(AS2265:AS2267)</f>
        <v>0</v>
      </c>
      <c r="AT2264" s="746">
        <f>SUM(AT2265:AT2267)</f>
        <v>0</v>
      </c>
      <c r="AV2264" s="746">
        <f>SUM(AV2265:AV2267)</f>
        <v>0</v>
      </c>
      <c r="AW2264" s="746"/>
      <c r="AX2264" s="746">
        <f>SUM(AX2265:AX2267)</f>
        <v>0</v>
      </c>
      <c r="AY2264" s="746">
        <f>SUM(AY2265:AY2267)</f>
        <v>0</v>
      </c>
      <c r="AZ2264" s="746"/>
      <c r="BA2264" s="746">
        <f>SUM(BA2265:BA2267)</f>
        <v>0</v>
      </c>
      <c r="BB2264" s="746"/>
      <c r="BC2264" s="746"/>
      <c r="BD2264" s="761"/>
      <c r="BE2264" s="760"/>
      <c r="BF2264" s="750" t="s">
        <v>1199</v>
      </c>
      <c r="BG2264" s="750"/>
    </row>
    <row r="2265" spans="1:63" s="742" customFormat="1" ht="32" x14ac:dyDescent="0.2">
      <c r="A2265" s="132" t="s">
        <v>1200</v>
      </c>
      <c r="B2265" s="10" t="s">
        <v>1201</v>
      </c>
      <c r="C2265" s="10"/>
      <c r="D2265" s="3">
        <f>SUM(E2265:X2265,AS2265:BA2265)</f>
        <v>1.5</v>
      </c>
      <c r="E2265" s="3"/>
      <c r="F2265" s="3"/>
      <c r="G2265" s="3"/>
      <c r="H2265" s="3"/>
      <c r="I2265" s="3"/>
      <c r="J2265" s="3"/>
      <c r="L2265" s="3">
        <v>1.5</v>
      </c>
      <c r="M2265" s="3"/>
      <c r="N2265" s="3"/>
      <c r="O2265" s="3"/>
      <c r="P2265" s="3"/>
      <c r="Q2265" s="3"/>
      <c r="R2265" s="3"/>
      <c r="S2265" s="3"/>
      <c r="U2265" s="3"/>
      <c r="V2265" s="3"/>
      <c r="X2265" s="3">
        <f>SUM(Y2265:AI2265)</f>
        <v>0</v>
      </c>
      <c r="Y2265" s="3"/>
      <c r="Z2265" s="3"/>
      <c r="AA2265" s="3"/>
      <c r="AC2265" s="3"/>
      <c r="AD2265" s="3"/>
      <c r="AE2265" s="3"/>
      <c r="AF2265" s="3"/>
      <c r="AI2265" s="3"/>
      <c r="AK2265" s="3"/>
      <c r="AL2265" s="3"/>
      <c r="AM2265" s="3"/>
      <c r="AN2265" s="3"/>
      <c r="AO2265" s="3"/>
      <c r="AP2265" s="3"/>
      <c r="AQ2265" s="3"/>
      <c r="AR2265" s="3"/>
      <c r="AS2265" s="3"/>
      <c r="AT2265" s="3"/>
      <c r="AV2265" s="3"/>
      <c r="AW2265" s="3"/>
      <c r="AX2265" s="3"/>
      <c r="AY2265" s="3"/>
      <c r="AZ2265" s="3"/>
      <c r="BA2265" s="3"/>
      <c r="BB2265" s="3"/>
      <c r="BC2265" s="3"/>
      <c r="BD2265" s="10" t="s">
        <v>1202</v>
      </c>
      <c r="BE2265" s="10"/>
      <c r="BF2265" s="737" t="s">
        <v>1199</v>
      </c>
      <c r="BG2265" s="737"/>
    </row>
    <row r="2266" spans="1:63" s="742" customFormat="1" x14ac:dyDescent="0.2">
      <c r="A2266" s="132" t="s">
        <v>1203</v>
      </c>
      <c r="B2266" s="10" t="s">
        <v>1204</v>
      </c>
      <c r="C2266" s="10"/>
      <c r="D2266" s="3">
        <f>SUM(E2266:X2266,AS2266:BA2266)</f>
        <v>0.8</v>
      </c>
      <c r="E2266" s="757"/>
      <c r="F2266" s="757"/>
      <c r="G2266" s="757"/>
      <c r="H2266" s="757">
        <v>0.8</v>
      </c>
      <c r="I2266" s="757"/>
      <c r="J2266" s="757"/>
      <c r="L2266" s="757"/>
      <c r="M2266" s="757"/>
      <c r="N2266" s="757"/>
      <c r="O2266" s="757"/>
      <c r="P2266" s="3"/>
      <c r="Q2266" s="757"/>
      <c r="R2266" s="757"/>
      <c r="S2266" s="757"/>
      <c r="U2266" s="757"/>
      <c r="V2266" s="757"/>
      <c r="X2266" s="3">
        <f>SUM(Y2266:AI2266)</f>
        <v>0</v>
      </c>
      <c r="Y2266" s="757"/>
      <c r="Z2266" s="757"/>
      <c r="AA2266" s="757"/>
      <c r="AC2266" s="757"/>
      <c r="AD2266" s="757"/>
      <c r="AE2266" s="757"/>
      <c r="AF2266" s="757"/>
      <c r="AI2266" s="757"/>
      <c r="AK2266" s="757"/>
      <c r="AL2266" s="757"/>
      <c r="AM2266" s="757"/>
      <c r="AN2266" s="757"/>
      <c r="AO2266" s="757"/>
      <c r="AP2266" s="757"/>
      <c r="AQ2266" s="757"/>
      <c r="AR2266" s="757"/>
      <c r="AS2266" s="757"/>
      <c r="AT2266" s="757"/>
      <c r="AV2266" s="757"/>
      <c r="AW2266" s="757"/>
      <c r="AX2266" s="757"/>
      <c r="AY2266" s="757"/>
      <c r="AZ2266" s="757"/>
      <c r="BA2266" s="757"/>
      <c r="BB2266" s="757"/>
      <c r="BC2266" s="757"/>
      <c r="BD2266" s="758" t="s">
        <v>1205</v>
      </c>
      <c r="BE2266" s="10"/>
      <c r="BF2266" s="737" t="s">
        <v>1199</v>
      </c>
      <c r="BG2266" s="737"/>
      <c r="BK2266" s="742" t="s">
        <v>1197</v>
      </c>
    </row>
    <row r="2267" spans="1:63" s="742" customFormat="1" x14ac:dyDescent="0.2">
      <c r="A2267" s="132" t="s">
        <v>1206</v>
      </c>
      <c r="B2267" s="762" t="s">
        <v>1207</v>
      </c>
      <c r="C2267" s="762"/>
      <c r="D2267" s="3">
        <f>SUM(E2267:X2267,AS2267:BA2267)</f>
        <v>0.08</v>
      </c>
      <c r="E2267" s="757"/>
      <c r="F2267" s="757"/>
      <c r="G2267" s="757"/>
      <c r="H2267" s="757"/>
      <c r="I2267" s="757"/>
      <c r="J2267" s="757"/>
      <c r="L2267" s="757"/>
      <c r="M2267" s="757"/>
      <c r="N2267" s="757"/>
      <c r="O2267" s="757"/>
      <c r="P2267" s="3"/>
      <c r="Q2267" s="757"/>
      <c r="R2267" s="757"/>
      <c r="S2267" s="757"/>
      <c r="U2267" s="757"/>
      <c r="V2267" s="757"/>
      <c r="X2267" s="3">
        <f>SUM(Y2267:AI2267)</f>
        <v>0.08</v>
      </c>
      <c r="Y2267" s="757"/>
      <c r="Z2267" s="757"/>
      <c r="AA2267" s="757"/>
      <c r="AC2267" s="757"/>
      <c r="AD2267" s="757">
        <v>0.08</v>
      </c>
      <c r="AE2267" s="757"/>
      <c r="AF2267" s="757"/>
      <c r="AI2267" s="757"/>
      <c r="AK2267" s="757"/>
      <c r="AL2267" s="757"/>
      <c r="AM2267" s="757"/>
      <c r="AN2267" s="757"/>
      <c r="AO2267" s="757"/>
      <c r="AP2267" s="757">
        <v>0.42</v>
      </c>
      <c r="AQ2267" s="757"/>
      <c r="AR2267" s="757"/>
      <c r="AS2267" s="757"/>
      <c r="AT2267" s="757"/>
      <c r="AV2267" s="757"/>
      <c r="AW2267" s="757"/>
      <c r="AX2267" s="757"/>
      <c r="AY2267" s="757"/>
      <c r="AZ2267" s="757"/>
      <c r="BA2267" s="757"/>
      <c r="BB2267" s="757"/>
      <c r="BC2267" s="757"/>
      <c r="BD2267" s="763" t="s">
        <v>1170</v>
      </c>
      <c r="BE2267" s="12" t="s">
        <v>1208</v>
      </c>
      <c r="BF2267" s="737" t="s">
        <v>1199</v>
      </c>
      <c r="BG2267" s="737"/>
    </row>
    <row r="2268" spans="1:63" s="764" customFormat="1" ht="48" x14ac:dyDescent="0.2">
      <c r="A2268" s="29" t="s">
        <v>1209</v>
      </c>
      <c r="B2268" s="738" t="s">
        <v>1210</v>
      </c>
      <c r="C2268" s="738"/>
      <c r="D2268" s="32">
        <f>D2269+D2274</f>
        <v>171</v>
      </c>
      <c r="E2268" s="32">
        <f>E2269+E2274</f>
        <v>4.25</v>
      </c>
      <c r="F2268" s="32"/>
      <c r="G2268" s="32"/>
      <c r="H2268" s="32">
        <f>H2269+H2274</f>
        <v>5.64</v>
      </c>
      <c r="I2268" s="32">
        <f>I2269+I2274</f>
        <v>77.37</v>
      </c>
      <c r="J2268" s="32">
        <f>J2269+J2274</f>
        <v>5</v>
      </c>
      <c r="L2268" s="32">
        <f>L2269+L2274</f>
        <v>69.22999999999999</v>
      </c>
      <c r="M2268" s="32">
        <f>M2269+M2274</f>
        <v>1.29</v>
      </c>
      <c r="N2268" s="32"/>
      <c r="O2268" s="32"/>
      <c r="P2268" s="32">
        <f>P2269+P2274</f>
        <v>0</v>
      </c>
      <c r="Q2268" s="32">
        <f>Q2269+Q2274</f>
        <v>0</v>
      </c>
      <c r="R2268" s="32">
        <f>R2269+R2274</f>
        <v>0</v>
      </c>
      <c r="S2268" s="32">
        <f>S2269+S2274</f>
        <v>0.62</v>
      </c>
      <c r="U2268" s="32">
        <f>U2269+U2274</f>
        <v>0</v>
      </c>
      <c r="V2268" s="32">
        <f>V2269+V2274</f>
        <v>0.4</v>
      </c>
      <c r="X2268" s="32">
        <f>X2269+X2274</f>
        <v>1.0900000000000001</v>
      </c>
      <c r="Y2268" s="32">
        <f>Y2269+Y2274</f>
        <v>0.98</v>
      </c>
      <c r="Z2268" s="32">
        <f>Z2269+Z2274</f>
        <v>0.11</v>
      </c>
      <c r="AA2268" s="32">
        <f>AA2269+AA2274</f>
        <v>0</v>
      </c>
      <c r="AC2268" s="32">
        <f>AC2269+AC2274</f>
        <v>0</v>
      </c>
      <c r="AD2268" s="32">
        <f>AD2269+AD2274</f>
        <v>0</v>
      </c>
      <c r="AE2268" s="32">
        <f>AE2269+AE2274</f>
        <v>0</v>
      </c>
      <c r="AF2268" s="32">
        <f>AF2269+AF2274</f>
        <v>0</v>
      </c>
      <c r="AI2268" s="32">
        <f>AI2269+AI2274</f>
        <v>0</v>
      </c>
      <c r="AK2268" s="32"/>
      <c r="AL2268" s="32"/>
      <c r="AM2268" s="32">
        <f>AM2269+AM2274</f>
        <v>1.1200000000000001</v>
      </c>
      <c r="AN2268" s="32">
        <f>AN2269+AN2274</f>
        <v>0.5</v>
      </c>
      <c r="AO2268" s="32">
        <f>AO2269+AO2274</f>
        <v>0</v>
      </c>
      <c r="AP2268" s="32">
        <f>AP2269+AP2274</f>
        <v>0.2</v>
      </c>
      <c r="AQ2268" s="32"/>
      <c r="AR2268" s="32"/>
      <c r="AS2268" s="32">
        <f>AS2269+AS2274</f>
        <v>0</v>
      </c>
      <c r="AT2268" s="32">
        <f>AT2269+AT2274</f>
        <v>0</v>
      </c>
      <c r="AV2268" s="32">
        <f>AV2269+AV2274</f>
        <v>0</v>
      </c>
      <c r="AW2268" s="32"/>
      <c r="AX2268" s="32">
        <f>AX2269+AX2274</f>
        <v>0</v>
      </c>
      <c r="AY2268" s="32">
        <f>AY2269+AY2274</f>
        <v>0</v>
      </c>
      <c r="AZ2268" s="32"/>
      <c r="BA2268" s="32">
        <f>BA2269+BA2274</f>
        <v>6.1099999999999994</v>
      </c>
      <c r="BB2268" s="32"/>
      <c r="BC2268" s="32"/>
      <c r="BD2268" s="751"/>
      <c r="BE2268" s="765"/>
      <c r="BF2268" s="737"/>
      <c r="BG2268" s="737"/>
    </row>
    <row r="2269" spans="1:63" s="767" customFormat="1" ht="48" x14ac:dyDescent="0.2">
      <c r="A2269" s="744" t="s">
        <v>1211</v>
      </c>
      <c r="B2269" s="766" t="s">
        <v>1212</v>
      </c>
      <c r="C2269" s="766"/>
      <c r="D2269" s="746">
        <f>SUM(D2270:D2273)</f>
        <v>91.16</v>
      </c>
      <c r="E2269" s="746">
        <f>SUM(E2270:E2273)</f>
        <v>1.1400000000000001</v>
      </c>
      <c r="F2269" s="746"/>
      <c r="G2269" s="746"/>
      <c r="H2269" s="746">
        <f>SUM(H2270:H2273)</f>
        <v>2.34</v>
      </c>
      <c r="I2269" s="746">
        <f>SUM(I2270:I2273)</f>
        <v>23.22</v>
      </c>
      <c r="J2269" s="746">
        <f>SUM(J2270:J2273)</f>
        <v>5</v>
      </c>
      <c r="L2269" s="746">
        <f>SUM(L2270:L2273)</f>
        <v>52.22</v>
      </c>
      <c r="M2269" s="746">
        <f>SUM(M2270:M2273)</f>
        <v>0</v>
      </c>
      <c r="N2269" s="746"/>
      <c r="O2269" s="746"/>
      <c r="P2269" s="746">
        <f>SUM(P2270:P2273)</f>
        <v>0</v>
      </c>
      <c r="Q2269" s="746"/>
      <c r="R2269" s="746">
        <f>SUM(R2270:R2273)</f>
        <v>0</v>
      </c>
      <c r="S2269" s="746">
        <f>SUM(S2270:S2273)</f>
        <v>0</v>
      </c>
      <c r="U2269" s="746">
        <f>SUM(U2270:U2273)</f>
        <v>0</v>
      </c>
      <c r="V2269" s="746">
        <f>SUM(V2270:V2273)</f>
        <v>0.4</v>
      </c>
      <c r="X2269" s="746">
        <f>SUM(X2270:X2273)</f>
        <v>0.79</v>
      </c>
      <c r="Y2269" s="746">
        <f>SUM(Y2270:Y2273)</f>
        <v>0.79</v>
      </c>
      <c r="Z2269" s="746">
        <f>SUM(Z2270:Z2273)</f>
        <v>0</v>
      </c>
      <c r="AA2269" s="746">
        <f>SUM(AA2270:AA2273)</f>
        <v>0</v>
      </c>
      <c r="AC2269" s="746">
        <f>SUM(AC2270:AC2273)</f>
        <v>0</v>
      </c>
      <c r="AD2269" s="746">
        <f>SUM(AD2270:AD2273)</f>
        <v>0</v>
      </c>
      <c r="AE2269" s="746">
        <f>SUM(AE2270:AE2273)</f>
        <v>0</v>
      </c>
      <c r="AF2269" s="746">
        <f>SUM(AF2270:AF2273)</f>
        <v>0</v>
      </c>
      <c r="AI2269" s="746">
        <f>SUM(AI2270:AI2273)</f>
        <v>0</v>
      </c>
      <c r="AK2269" s="746"/>
      <c r="AL2269" s="746"/>
      <c r="AM2269" s="746">
        <f>SUM(AM2270:AM2273)</f>
        <v>1.1200000000000001</v>
      </c>
      <c r="AN2269" s="746">
        <f>SUM(AN2270:AN2273)</f>
        <v>0.5</v>
      </c>
      <c r="AO2269" s="746">
        <f>SUM(AO2270:AO2273)</f>
        <v>0</v>
      </c>
      <c r="AP2269" s="746">
        <f>SUM(AP2270:AP2273)</f>
        <v>0.2</v>
      </c>
      <c r="AQ2269" s="746"/>
      <c r="AR2269" s="746"/>
      <c r="AS2269" s="746">
        <f>SUM(AS2270:AS2273)</f>
        <v>0</v>
      </c>
      <c r="AT2269" s="746">
        <f>SUM(AT2270:AT2273)</f>
        <v>0</v>
      </c>
      <c r="AV2269" s="746"/>
      <c r="AW2269" s="746"/>
      <c r="AX2269" s="746">
        <f>SUM(AX2270:AX2273)</f>
        <v>0</v>
      </c>
      <c r="AY2269" s="746">
        <f>SUM(AY2270:AY2273)</f>
        <v>0</v>
      </c>
      <c r="AZ2269" s="746"/>
      <c r="BA2269" s="746">
        <f>SUM(BA2270:BA2273)</f>
        <v>6.05</v>
      </c>
      <c r="BB2269" s="746"/>
      <c r="BC2269" s="746"/>
      <c r="BD2269" s="768"/>
      <c r="BE2269" s="760"/>
      <c r="BF2269" s="750"/>
      <c r="BG2269" s="750"/>
    </row>
    <row r="2270" spans="1:63" s="9" customFormat="1" x14ac:dyDescent="0.2">
      <c r="A2270" s="132" t="s">
        <v>1213</v>
      </c>
      <c r="B2270" s="769" t="s">
        <v>1214</v>
      </c>
      <c r="C2270" s="769"/>
      <c r="D2270" s="3">
        <f>SUM(E2270:X2270,AS2270:BA2270)</f>
        <v>15.31</v>
      </c>
      <c r="E2270" s="3"/>
      <c r="F2270" s="3"/>
      <c r="G2270" s="3"/>
      <c r="H2270" s="3"/>
      <c r="I2270" s="3"/>
      <c r="J2270" s="3"/>
      <c r="L2270" s="3">
        <v>15.31</v>
      </c>
      <c r="M2270" s="3"/>
      <c r="N2270" s="3"/>
      <c r="O2270" s="3"/>
      <c r="P2270" s="3"/>
      <c r="Q2270" s="3"/>
      <c r="R2270" s="3"/>
      <c r="S2270" s="3"/>
      <c r="U2270" s="3"/>
      <c r="V2270" s="3"/>
      <c r="X2270" s="3">
        <f>SUM(Y2270:AI2270)</f>
        <v>0</v>
      </c>
      <c r="Y2270" s="3"/>
      <c r="Z2270" s="3"/>
      <c r="AA2270" s="3"/>
      <c r="AC2270" s="3"/>
      <c r="AD2270" s="3"/>
      <c r="AE2270" s="3"/>
      <c r="AF2270" s="3"/>
      <c r="AI2270" s="3"/>
      <c r="AK2270" s="3"/>
      <c r="AL2270" s="3"/>
      <c r="AM2270" s="3"/>
      <c r="AN2270" s="3"/>
      <c r="AO2270" s="3"/>
      <c r="AP2270" s="3"/>
      <c r="AQ2270" s="3"/>
      <c r="AR2270" s="3"/>
      <c r="AS2270" s="3"/>
      <c r="AT2270" s="3"/>
      <c r="AV2270" s="3"/>
      <c r="AW2270" s="3"/>
      <c r="AX2270" s="3"/>
      <c r="AY2270" s="3"/>
      <c r="AZ2270" s="3"/>
      <c r="BA2270" s="3"/>
      <c r="BB2270" s="3"/>
      <c r="BC2270" s="3"/>
      <c r="BD2270" s="769" t="s">
        <v>1202</v>
      </c>
      <c r="BE2270" s="12" t="s">
        <v>1215</v>
      </c>
      <c r="BF2270" s="737" t="s">
        <v>1216</v>
      </c>
      <c r="BG2270" s="737"/>
    </row>
    <row r="2271" spans="1:63" s="9" customFormat="1" x14ac:dyDescent="0.2">
      <c r="A2271" s="132" t="s">
        <v>1217</v>
      </c>
      <c r="B2271" s="769" t="s">
        <v>1218</v>
      </c>
      <c r="C2271" s="769"/>
      <c r="D2271" s="3">
        <f>SUM(E2271:X2271,AS2271:BA2271)</f>
        <v>32.65</v>
      </c>
      <c r="E2271" s="3">
        <v>0.14000000000000001</v>
      </c>
      <c r="F2271" s="3"/>
      <c r="G2271" s="3"/>
      <c r="H2271" s="3">
        <v>0.54</v>
      </c>
      <c r="I2271" s="3">
        <v>8.2200000000000006</v>
      </c>
      <c r="J2271" s="3"/>
      <c r="L2271" s="3">
        <v>22.91</v>
      </c>
      <c r="M2271" s="3"/>
      <c r="N2271" s="3"/>
      <c r="O2271" s="3"/>
      <c r="P2271" s="3"/>
      <c r="Q2271" s="3"/>
      <c r="R2271" s="3"/>
      <c r="S2271" s="3"/>
      <c r="U2271" s="3"/>
      <c r="V2271" s="3"/>
      <c r="X2271" s="3">
        <f>SUM(Y2271:AI2271)</f>
        <v>0.79</v>
      </c>
      <c r="Y2271" s="3">
        <v>0.79</v>
      </c>
      <c r="Z2271" s="3"/>
      <c r="AA2271" s="3"/>
      <c r="AC2271" s="3"/>
      <c r="AD2271" s="3"/>
      <c r="AE2271" s="3"/>
      <c r="AF2271" s="3"/>
      <c r="AI2271" s="3"/>
      <c r="AK2271" s="3"/>
      <c r="AL2271" s="3"/>
      <c r="AM2271" s="3">
        <v>0.02</v>
      </c>
      <c r="AN2271" s="3"/>
      <c r="AO2271" s="3"/>
      <c r="AP2271" s="3"/>
      <c r="AQ2271" s="3"/>
      <c r="AR2271" s="3"/>
      <c r="AS2271" s="3"/>
      <c r="AT2271" s="3"/>
      <c r="AV2271" s="3"/>
      <c r="AW2271" s="3"/>
      <c r="AX2271" s="3"/>
      <c r="AY2271" s="3"/>
      <c r="AZ2271" s="3"/>
      <c r="BA2271" s="3">
        <v>0.05</v>
      </c>
      <c r="BB2271" s="3"/>
      <c r="BC2271" s="3"/>
      <c r="BD2271" s="769" t="s">
        <v>1219</v>
      </c>
      <c r="BE2271" s="765"/>
      <c r="BF2271" s="737" t="s">
        <v>1216</v>
      </c>
      <c r="BG2271" s="737"/>
    </row>
    <row r="2272" spans="1:63" s="9" customFormat="1" ht="48" x14ac:dyDescent="0.2">
      <c r="A2272" s="132" t="s">
        <v>1220</v>
      </c>
      <c r="B2272" s="770" t="s">
        <v>1221</v>
      </c>
      <c r="C2272" s="770"/>
      <c r="D2272" s="3">
        <f>SUM(E2272:X2272,AS2272:BA2272)</f>
        <v>31.2</v>
      </c>
      <c r="E2272" s="3">
        <v>1</v>
      </c>
      <c r="F2272" s="3"/>
      <c r="G2272" s="3"/>
      <c r="H2272" s="3">
        <v>1.8</v>
      </c>
      <c r="I2272" s="3">
        <v>15</v>
      </c>
      <c r="J2272" s="2"/>
      <c r="L2272" s="3">
        <v>10</v>
      </c>
      <c r="M2272" s="2"/>
      <c r="N2272" s="2"/>
      <c r="O2272" s="2"/>
      <c r="P2272" s="771"/>
      <c r="Q2272" s="771"/>
      <c r="R2272" s="2"/>
      <c r="S2272" s="2"/>
      <c r="U2272" s="2"/>
      <c r="V2272" s="2">
        <v>0.4</v>
      </c>
      <c r="X2272" s="3">
        <f>SUM(Y2272:AI2272)</f>
        <v>0</v>
      </c>
      <c r="Y2272" s="3"/>
      <c r="Z2272" s="3"/>
      <c r="AA2272" s="3"/>
      <c r="AC2272" s="3"/>
      <c r="AD2272" s="3"/>
      <c r="AE2272" s="3"/>
      <c r="AF2272" s="3"/>
      <c r="AI2272" s="3"/>
      <c r="AK2272" s="3"/>
      <c r="AL2272" s="3"/>
      <c r="AM2272" s="2">
        <v>1.1000000000000001</v>
      </c>
      <c r="AN2272" s="2">
        <v>0.5</v>
      </c>
      <c r="AO2272" s="2"/>
      <c r="AP2272" s="2">
        <v>0.2</v>
      </c>
      <c r="AQ2272" s="3"/>
      <c r="AR2272" s="3"/>
      <c r="AS2272" s="3"/>
      <c r="AT2272" s="3"/>
      <c r="AV2272" s="3"/>
      <c r="AW2272" s="3"/>
      <c r="AX2272" s="3"/>
      <c r="AY2272" s="3"/>
      <c r="AZ2272" s="3"/>
      <c r="BA2272" s="3">
        <v>3</v>
      </c>
      <c r="BB2272" s="3"/>
      <c r="BC2272" s="3"/>
      <c r="BD2272" s="772" t="s">
        <v>1222</v>
      </c>
      <c r="BE2272" s="765"/>
      <c r="BF2272" s="737" t="s">
        <v>1152</v>
      </c>
      <c r="BG2272" s="737"/>
    </row>
    <row r="2273" spans="1:60" s="9" customFormat="1" x14ac:dyDescent="0.2">
      <c r="A2273" s="132" t="s">
        <v>1223</v>
      </c>
      <c r="B2273" s="753" t="s">
        <v>1224</v>
      </c>
      <c r="C2273" s="753"/>
      <c r="D2273" s="3">
        <f>SUM(E2273:X2273,AS2273:BA2273)</f>
        <v>12</v>
      </c>
      <c r="E2273" s="3"/>
      <c r="F2273" s="3"/>
      <c r="G2273" s="3"/>
      <c r="H2273" s="3"/>
      <c r="I2273" s="3"/>
      <c r="J2273" s="3">
        <v>5</v>
      </c>
      <c r="L2273" s="3">
        <v>4</v>
      </c>
      <c r="M2273" s="3"/>
      <c r="N2273" s="3"/>
      <c r="O2273" s="3"/>
      <c r="P2273" s="3"/>
      <c r="Q2273" s="3"/>
      <c r="R2273" s="3"/>
      <c r="S2273" s="3"/>
      <c r="U2273" s="3"/>
      <c r="V2273" s="3"/>
      <c r="X2273" s="3">
        <f>SUM(Y2273:AI2273)</f>
        <v>0</v>
      </c>
      <c r="Y2273" s="3"/>
      <c r="Z2273" s="3"/>
      <c r="AA2273" s="3"/>
      <c r="AC2273" s="3"/>
      <c r="AD2273" s="3"/>
      <c r="AE2273" s="3"/>
      <c r="AF2273" s="3"/>
      <c r="AI2273" s="3"/>
      <c r="AK2273" s="3"/>
      <c r="AL2273" s="3"/>
      <c r="AM2273" s="3"/>
      <c r="AN2273" s="3"/>
      <c r="AO2273" s="3"/>
      <c r="AP2273" s="3"/>
      <c r="AQ2273" s="3"/>
      <c r="AR2273" s="3"/>
      <c r="AS2273" s="3"/>
      <c r="AT2273" s="3"/>
      <c r="AV2273" s="3"/>
      <c r="AW2273" s="3"/>
      <c r="AX2273" s="3"/>
      <c r="AY2273" s="3"/>
      <c r="AZ2273" s="3"/>
      <c r="BA2273" s="3">
        <v>3</v>
      </c>
      <c r="BB2273" s="3"/>
      <c r="BC2273" s="3"/>
      <c r="BD2273" s="769" t="s">
        <v>1225</v>
      </c>
      <c r="BE2273" s="765"/>
      <c r="BF2273" s="737" t="s">
        <v>1152</v>
      </c>
      <c r="BG2273" s="737"/>
    </row>
    <row r="2274" spans="1:60" s="767" customFormat="1" ht="48" x14ac:dyDescent="0.2">
      <c r="A2274" s="744" t="s">
        <v>1226</v>
      </c>
      <c r="B2274" s="760" t="s">
        <v>1227</v>
      </c>
      <c r="C2274" s="760"/>
      <c r="D2274" s="746">
        <f>SUM(D2275:D2285)</f>
        <v>79.84</v>
      </c>
      <c r="E2274" s="746">
        <f>SUM(E2275:E2285)</f>
        <v>3.11</v>
      </c>
      <c r="F2274" s="746"/>
      <c r="G2274" s="746"/>
      <c r="H2274" s="746">
        <f>SUM(H2275:H2285)</f>
        <v>3.3</v>
      </c>
      <c r="I2274" s="746">
        <f>SUM(I2275:I2285)</f>
        <v>54.15</v>
      </c>
      <c r="J2274" s="746">
        <f>SUM(J2275:J2285)</f>
        <v>0</v>
      </c>
      <c r="L2274" s="746">
        <f>SUM(L2275:L2285)</f>
        <v>17.009999999999998</v>
      </c>
      <c r="M2274" s="746">
        <f>SUM(M2275:M2285)</f>
        <v>1.29</v>
      </c>
      <c r="N2274" s="746"/>
      <c r="O2274" s="746"/>
      <c r="P2274" s="746">
        <f>SUM(P2275:P2285)</f>
        <v>0</v>
      </c>
      <c r="Q2274" s="746"/>
      <c r="R2274" s="746">
        <f>SUM(R2275:R2285)</f>
        <v>0</v>
      </c>
      <c r="S2274" s="746">
        <f>SUM(S2275:S2285)</f>
        <v>0.62</v>
      </c>
      <c r="U2274" s="746">
        <f>SUM(U2275:U2285)</f>
        <v>0</v>
      </c>
      <c r="V2274" s="746">
        <f>SUM(V2275:V2285)</f>
        <v>0</v>
      </c>
      <c r="X2274" s="746">
        <f>SUM(X2275:X2285)</f>
        <v>0.30000000000000004</v>
      </c>
      <c r="Y2274" s="746">
        <f>SUM(Y2275:Y2285)</f>
        <v>0.19</v>
      </c>
      <c r="Z2274" s="746">
        <f>SUM(Z2275:Z2285)</f>
        <v>0.11</v>
      </c>
      <c r="AA2274" s="746">
        <f>SUM(AA2275:AA2285)</f>
        <v>0</v>
      </c>
      <c r="AC2274" s="746">
        <f>SUM(AC2275:AC2285)</f>
        <v>0</v>
      </c>
      <c r="AD2274" s="746">
        <f>SUM(AD2275:AD2285)</f>
        <v>0</v>
      </c>
      <c r="AE2274" s="746">
        <f>SUM(AE2275:AE2285)</f>
        <v>0</v>
      </c>
      <c r="AF2274" s="746">
        <f>SUM(AF2275:AF2285)</f>
        <v>0</v>
      </c>
      <c r="AI2274" s="746">
        <f>SUM(AI2275:AI2285)</f>
        <v>0</v>
      </c>
      <c r="AK2274" s="746"/>
      <c r="AL2274" s="746"/>
      <c r="AM2274" s="746">
        <f>SUM(AM2275:AM2285)</f>
        <v>0</v>
      </c>
      <c r="AN2274" s="746">
        <f>SUM(AN2275:AN2285)</f>
        <v>0</v>
      </c>
      <c r="AO2274" s="746">
        <f>SUM(AO2275:AO2285)</f>
        <v>0</v>
      </c>
      <c r="AP2274" s="746">
        <f>SUM(AP2275:AP2285)</f>
        <v>0</v>
      </c>
      <c r="AQ2274" s="746"/>
      <c r="AR2274" s="746"/>
      <c r="AS2274" s="746">
        <f>SUM(AS2275:AS2285)</f>
        <v>0</v>
      </c>
      <c r="AT2274" s="746">
        <f>SUM(AT2275:AT2285)</f>
        <v>0</v>
      </c>
      <c r="AV2274" s="746"/>
      <c r="AW2274" s="746"/>
      <c r="AX2274" s="746">
        <f>SUM(AX2275:AX2285)</f>
        <v>0</v>
      </c>
      <c r="AY2274" s="746">
        <f>SUM(AY2275:AY2285)</f>
        <v>0</v>
      </c>
      <c r="AZ2274" s="746"/>
      <c r="BA2274" s="746">
        <f>SUM(BA2275:BA2285)</f>
        <v>0.06</v>
      </c>
      <c r="BB2274" s="746"/>
      <c r="BC2274" s="746"/>
      <c r="BD2274" s="768"/>
      <c r="BE2274" s="760"/>
      <c r="BF2274" s="750"/>
      <c r="BG2274" s="750"/>
    </row>
    <row r="2275" spans="1:60" s="742" customFormat="1" ht="32" x14ac:dyDescent="0.2">
      <c r="A2275" s="132" t="s">
        <v>1228</v>
      </c>
      <c r="B2275" s="769" t="s">
        <v>1229</v>
      </c>
      <c r="C2275" s="769"/>
      <c r="D2275" s="3">
        <f t="shared" ref="D2275:D2285" si="44">SUM(E2275:X2275,AS2275:BA2275)</f>
        <v>2</v>
      </c>
      <c r="E2275" s="3">
        <v>1.74</v>
      </c>
      <c r="F2275" s="3"/>
      <c r="G2275" s="3"/>
      <c r="H2275" s="3"/>
      <c r="I2275" s="3"/>
      <c r="J2275" s="3"/>
      <c r="L2275" s="3"/>
      <c r="M2275" s="3"/>
      <c r="N2275" s="3"/>
      <c r="O2275" s="3"/>
      <c r="P2275" s="3"/>
      <c r="Q2275" s="3"/>
      <c r="R2275" s="3"/>
      <c r="S2275" s="3"/>
      <c r="U2275" s="3"/>
      <c r="V2275" s="3"/>
      <c r="X2275" s="3">
        <f>SUM(Y2275:AI2275)</f>
        <v>0.2</v>
      </c>
      <c r="Y2275" s="1">
        <v>0.19</v>
      </c>
      <c r="Z2275" s="1">
        <v>0.01</v>
      </c>
      <c r="AA2275" s="3"/>
      <c r="AC2275" s="3"/>
      <c r="AD2275" s="3"/>
      <c r="AE2275" s="3"/>
      <c r="AF2275" s="3"/>
      <c r="AI2275" s="3"/>
      <c r="AK2275" s="3"/>
      <c r="AL2275" s="3"/>
      <c r="AM2275" s="3"/>
      <c r="AN2275" s="3"/>
      <c r="AO2275" s="3"/>
      <c r="AP2275" s="3"/>
      <c r="AQ2275" s="3"/>
      <c r="AR2275" s="3"/>
      <c r="AS2275" s="3"/>
      <c r="AT2275" s="3"/>
      <c r="AV2275" s="3"/>
      <c r="AW2275" s="3"/>
      <c r="AX2275" s="3"/>
      <c r="AY2275" s="3"/>
      <c r="AZ2275" s="3"/>
      <c r="BA2275" s="3">
        <v>0.06</v>
      </c>
      <c r="BB2275" s="3"/>
      <c r="BC2275" s="3"/>
      <c r="BD2275" s="769" t="s">
        <v>1230</v>
      </c>
      <c r="BE2275" s="765" t="s">
        <v>1231</v>
      </c>
      <c r="BF2275" s="737" t="s">
        <v>1232</v>
      </c>
      <c r="BG2275" s="737"/>
    </row>
    <row r="2276" spans="1:60" s="742" customFormat="1" ht="48" x14ac:dyDescent="0.2">
      <c r="A2276" s="132"/>
      <c r="B2276" s="773" t="s">
        <v>1233</v>
      </c>
      <c r="C2276" s="773"/>
      <c r="D2276" s="3">
        <f t="shared" si="44"/>
        <v>0.02</v>
      </c>
      <c r="E2276" s="3"/>
      <c r="F2276" s="3"/>
      <c r="G2276" s="3"/>
      <c r="H2276" s="3"/>
      <c r="I2276" s="3"/>
      <c r="J2276" s="3"/>
      <c r="L2276" s="3"/>
      <c r="M2276" s="3"/>
      <c r="N2276" s="3"/>
      <c r="O2276" s="3"/>
      <c r="P2276" s="3"/>
      <c r="Q2276" s="3"/>
      <c r="R2276" s="3"/>
      <c r="S2276" s="3">
        <v>0.02</v>
      </c>
      <c r="U2276" s="3"/>
      <c r="V2276" s="3"/>
      <c r="X2276" s="3"/>
      <c r="Y2276" s="1"/>
      <c r="Z2276" s="1"/>
      <c r="AA2276" s="3"/>
      <c r="AC2276" s="3"/>
      <c r="AD2276" s="3"/>
      <c r="AE2276" s="3"/>
      <c r="AF2276" s="3"/>
      <c r="AI2276" s="3"/>
      <c r="AK2276" s="3"/>
      <c r="AL2276" s="3"/>
      <c r="AM2276" s="3"/>
      <c r="AN2276" s="3"/>
      <c r="AO2276" s="3"/>
      <c r="AP2276" s="3"/>
      <c r="AQ2276" s="3"/>
      <c r="AR2276" s="3"/>
      <c r="AS2276" s="3"/>
      <c r="AT2276" s="3"/>
      <c r="AV2276" s="3"/>
      <c r="AW2276" s="3"/>
      <c r="AX2276" s="3"/>
      <c r="AY2276" s="3"/>
      <c r="AZ2276" s="3"/>
      <c r="BA2276" s="3"/>
      <c r="BB2276" s="757"/>
      <c r="BC2276" s="757"/>
      <c r="BD2276" s="774" t="s">
        <v>1234</v>
      </c>
      <c r="BE2276" s="765"/>
      <c r="BF2276" s="737" t="s">
        <v>1232</v>
      </c>
      <c r="BG2276" s="737"/>
    </row>
    <row r="2277" spans="1:60" s="742" customFormat="1" ht="64" x14ac:dyDescent="0.2">
      <c r="A2277" s="132"/>
      <c r="B2277" s="773" t="s">
        <v>1235</v>
      </c>
      <c r="C2277" s="773"/>
      <c r="D2277" s="3">
        <f t="shared" si="44"/>
        <v>0.6</v>
      </c>
      <c r="E2277" s="3"/>
      <c r="F2277" s="3"/>
      <c r="G2277" s="3"/>
      <c r="H2277" s="3"/>
      <c r="I2277" s="3"/>
      <c r="J2277" s="3"/>
      <c r="L2277" s="3"/>
      <c r="M2277" s="3"/>
      <c r="N2277" s="3"/>
      <c r="O2277" s="3"/>
      <c r="P2277" s="3"/>
      <c r="Q2277" s="3"/>
      <c r="R2277" s="3"/>
      <c r="S2277" s="3">
        <v>0.6</v>
      </c>
      <c r="U2277" s="3"/>
      <c r="V2277" s="3"/>
      <c r="X2277" s="3"/>
      <c r="Y2277" s="1"/>
      <c r="Z2277" s="1"/>
      <c r="AA2277" s="3"/>
      <c r="AC2277" s="3"/>
      <c r="AD2277" s="3"/>
      <c r="AE2277" s="3"/>
      <c r="AF2277" s="3"/>
      <c r="AI2277" s="3"/>
      <c r="AK2277" s="3"/>
      <c r="AL2277" s="3"/>
      <c r="AM2277" s="3"/>
      <c r="AN2277" s="3"/>
      <c r="AO2277" s="3"/>
      <c r="AP2277" s="3"/>
      <c r="AQ2277" s="3"/>
      <c r="AR2277" s="3"/>
      <c r="AS2277" s="3"/>
      <c r="AT2277" s="3"/>
      <c r="AV2277" s="3"/>
      <c r="AW2277" s="3"/>
      <c r="AX2277" s="3"/>
      <c r="AY2277" s="3"/>
      <c r="AZ2277" s="3"/>
      <c r="BA2277" s="3"/>
      <c r="BB2277" s="757"/>
      <c r="BC2277" s="757"/>
      <c r="BD2277" s="774" t="s">
        <v>1234</v>
      </c>
      <c r="BE2277" s="765"/>
      <c r="BF2277" s="737" t="s">
        <v>1232</v>
      </c>
      <c r="BG2277" s="737"/>
    </row>
    <row r="2278" spans="1:60" s="742" customFormat="1" x14ac:dyDescent="0.2">
      <c r="A2278" s="132" t="s">
        <v>1236</v>
      </c>
      <c r="B2278" s="769" t="s">
        <v>1237</v>
      </c>
      <c r="C2278" s="769"/>
      <c r="D2278" s="3">
        <f t="shared" si="44"/>
        <v>10.19</v>
      </c>
      <c r="E2278" s="3"/>
      <c r="F2278" s="3"/>
      <c r="G2278" s="3"/>
      <c r="H2278" s="3"/>
      <c r="I2278" s="3">
        <v>10.19</v>
      </c>
      <c r="J2278" s="3"/>
      <c r="L2278" s="3"/>
      <c r="M2278" s="3"/>
      <c r="N2278" s="3"/>
      <c r="O2278" s="3"/>
      <c r="P2278" s="3"/>
      <c r="Q2278" s="3"/>
      <c r="R2278" s="3"/>
      <c r="S2278" s="3"/>
      <c r="U2278" s="3"/>
      <c r="V2278" s="3"/>
      <c r="X2278" s="3">
        <f>SUM(Y2278:AI2278)</f>
        <v>0</v>
      </c>
      <c r="Y2278" s="3"/>
      <c r="Z2278" s="3"/>
      <c r="AA2278" s="3"/>
      <c r="AC2278" s="3"/>
      <c r="AD2278" s="3"/>
      <c r="AE2278" s="3"/>
      <c r="AF2278" s="3"/>
      <c r="AI2278" s="3"/>
      <c r="AK2278" s="3"/>
      <c r="AL2278" s="3"/>
      <c r="AM2278" s="3"/>
      <c r="AN2278" s="3"/>
      <c r="AO2278" s="3"/>
      <c r="AP2278" s="3"/>
      <c r="AQ2278" s="3"/>
      <c r="AR2278" s="3"/>
      <c r="AS2278" s="3"/>
      <c r="AT2278" s="3"/>
      <c r="AV2278" s="3"/>
      <c r="AW2278" s="3"/>
      <c r="AX2278" s="3"/>
      <c r="AY2278" s="3"/>
      <c r="AZ2278" s="3"/>
      <c r="BA2278" s="3"/>
      <c r="BB2278" s="3"/>
      <c r="BC2278" s="3"/>
      <c r="BD2278" s="769" t="s">
        <v>1234</v>
      </c>
      <c r="BE2278" s="765" t="s">
        <v>1238</v>
      </c>
      <c r="BF2278" s="737" t="s">
        <v>1232</v>
      </c>
      <c r="BG2278" s="737"/>
    </row>
    <row r="2279" spans="1:60" s="742" customFormat="1" ht="48" x14ac:dyDescent="0.2">
      <c r="A2279" s="132" t="s">
        <v>1239</v>
      </c>
      <c r="B2279" s="21" t="s">
        <v>1240</v>
      </c>
      <c r="C2279" s="21"/>
      <c r="D2279" s="3">
        <f t="shared" si="44"/>
        <v>2.5</v>
      </c>
      <c r="E2279" s="3">
        <v>0.37</v>
      </c>
      <c r="F2279" s="3"/>
      <c r="G2279" s="3"/>
      <c r="H2279" s="3"/>
      <c r="I2279" s="3"/>
      <c r="J2279" s="3"/>
      <c r="L2279" s="3">
        <v>2.13</v>
      </c>
      <c r="M2279" s="3"/>
      <c r="N2279" s="3"/>
      <c r="O2279" s="3"/>
      <c r="P2279" s="3"/>
      <c r="Q2279" s="3"/>
      <c r="R2279" s="3"/>
      <c r="S2279" s="3"/>
      <c r="U2279" s="3"/>
      <c r="V2279" s="3"/>
      <c r="X2279" s="3"/>
      <c r="Y2279" s="3"/>
      <c r="Z2279" s="3"/>
      <c r="AA2279" s="3"/>
      <c r="AC2279" s="3"/>
      <c r="AD2279" s="3"/>
      <c r="AE2279" s="3"/>
      <c r="AF2279" s="3"/>
      <c r="AI2279" s="3"/>
      <c r="AK2279" s="3"/>
      <c r="AL2279" s="3"/>
      <c r="AM2279" s="3"/>
      <c r="AN2279" s="3"/>
      <c r="AO2279" s="3"/>
      <c r="AP2279" s="3"/>
      <c r="AQ2279" s="3"/>
      <c r="AR2279" s="3"/>
      <c r="AS2279" s="3"/>
      <c r="AT2279" s="3"/>
      <c r="AV2279" s="3"/>
      <c r="AW2279" s="3"/>
      <c r="AX2279" s="3"/>
      <c r="AY2279" s="3"/>
      <c r="AZ2279" s="3"/>
      <c r="BA2279" s="3"/>
      <c r="BB2279" s="3"/>
      <c r="BC2279" s="3"/>
      <c r="BD2279" s="753" t="s">
        <v>1241</v>
      </c>
      <c r="BE2279" s="765"/>
      <c r="BF2279" s="737" t="s">
        <v>1232</v>
      </c>
      <c r="BG2279" s="737"/>
      <c r="BH2279" s="742">
        <v>9</v>
      </c>
    </row>
    <row r="2280" spans="1:60" s="742" customFormat="1" x14ac:dyDescent="0.2">
      <c r="A2280" s="132" t="s">
        <v>1242</v>
      </c>
      <c r="B2280" s="769" t="s">
        <v>1243</v>
      </c>
      <c r="C2280" s="769"/>
      <c r="D2280" s="3">
        <f t="shared" si="44"/>
        <v>1.8</v>
      </c>
      <c r="E2280" s="3"/>
      <c r="F2280" s="3"/>
      <c r="G2280" s="3"/>
      <c r="H2280" s="3">
        <v>1.8</v>
      </c>
      <c r="I2280" s="3"/>
      <c r="J2280" s="3"/>
      <c r="L2280" s="3"/>
      <c r="M2280" s="3"/>
      <c r="N2280" s="3"/>
      <c r="O2280" s="3"/>
      <c r="P2280" s="3"/>
      <c r="Q2280" s="3"/>
      <c r="R2280" s="3"/>
      <c r="S2280" s="3"/>
      <c r="U2280" s="3"/>
      <c r="V2280" s="3"/>
      <c r="X2280" s="3">
        <f t="shared" ref="X2280:X2285" si="45">SUM(Y2280:AI2280)</f>
        <v>0</v>
      </c>
      <c r="Y2280" s="3"/>
      <c r="Z2280" s="3"/>
      <c r="AA2280" s="3"/>
      <c r="AC2280" s="3"/>
      <c r="AD2280" s="3"/>
      <c r="AE2280" s="3"/>
      <c r="AF2280" s="3"/>
      <c r="AI2280" s="3"/>
      <c r="AK2280" s="3"/>
      <c r="AL2280" s="3"/>
      <c r="AM2280" s="3"/>
      <c r="AN2280" s="3"/>
      <c r="AO2280" s="3"/>
      <c r="AP2280" s="3"/>
      <c r="AQ2280" s="3"/>
      <c r="AR2280" s="3"/>
      <c r="AS2280" s="3"/>
      <c r="AT2280" s="3"/>
      <c r="AV2280" s="3"/>
      <c r="AW2280" s="3"/>
      <c r="AX2280" s="3"/>
      <c r="AY2280" s="3"/>
      <c r="AZ2280" s="3"/>
      <c r="BA2280" s="3"/>
      <c r="BB2280" s="3"/>
      <c r="BC2280" s="3"/>
      <c r="BD2280" s="769" t="s">
        <v>1244</v>
      </c>
      <c r="BE2280" s="765"/>
      <c r="BF2280" s="737" t="s">
        <v>1232</v>
      </c>
      <c r="BG2280" s="737"/>
    </row>
    <row r="2281" spans="1:60" s="742" customFormat="1" x14ac:dyDescent="0.2">
      <c r="A2281" s="132" t="s">
        <v>1245</v>
      </c>
      <c r="B2281" s="769" t="s">
        <v>1246</v>
      </c>
      <c r="C2281" s="769"/>
      <c r="D2281" s="3">
        <f t="shared" si="44"/>
        <v>20</v>
      </c>
      <c r="E2281" s="3"/>
      <c r="F2281" s="3"/>
      <c r="G2281" s="3"/>
      <c r="H2281" s="3"/>
      <c r="I2281" s="3">
        <v>10</v>
      </c>
      <c r="J2281" s="3"/>
      <c r="L2281" s="3">
        <v>10</v>
      </c>
      <c r="M2281" s="3"/>
      <c r="N2281" s="3"/>
      <c r="O2281" s="3"/>
      <c r="P2281" s="3"/>
      <c r="Q2281" s="3"/>
      <c r="R2281" s="3"/>
      <c r="S2281" s="3"/>
      <c r="U2281" s="3"/>
      <c r="V2281" s="3"/>
      <c r="X2281" s="3">
        <f t="shared" si="45"/>
        <v>0</v>
      </c>
      <c r="Y2281" s="3"/>
      <c r="Z2281" s="3"/>
      <c r="AA2281" s="3"/>
      <c r="AC2281" s="3"/>
      <c r="AD2281" s="3"/>
      <c r="AE2281" s="3"/>
      <c r="AF2281" s="3"/>
      <c r="AI2281" s="3"/>
      <c r="AK2281" s="3"/>
      <c r="AL2281" s="3"/>
      <c r="AM2281" s="3"/>
      <c r="AN2281" s="3"/>
      <c r="AO2281" s="3"/>
      <c r="AP2281" s="3"/>
      <c r="AQ2281" s="3"/>
      <c r="AR2281" s="3"/>
      <c r="AS2281" s="3"/>
      <c r="AT2281" s="3"/>
      <c r="AV2281" s="3"/>
      <c r="AW2281" s="3"/>
      <c r="AX2281" s="3"/>
      <c r="AY2281" s="3"/>
      <c r="AZ2281" s="3"/>
      <c r="BA2281" s="3"/>
      <c r="BB2281" s="3"/>
      <c r="BC2281" s="3"/>
      <c r="BD2281" s="769" t="s">
        <v>1205</v>
      </c>
      <c r="BE2281" s="765"/>
      <c r="BF2281" s="737" t="s">
        <v>1232</v>
      </c>
      <c r="BG2281" s="737"/>
      <c r="BH2281" s="742" t="s">
        <v>1197</v>
      </c>
    </row>
    <row r="2282" spans="1:60" s="764" customFormat="1" x14ac:dyDescent="0.2">
      <c r="A2282" s="132" t="s">
        <v>1247</v>
      </c>
      <c r="B2282" s="769" t="s">
        <v>1248</v>
      </c>
      <c r="C2282" s="769"/>
      <c r="D2282" s="3">
        <f t="shared" si="44"/>
        <v>12.420000000000002</v>
      </c>
      <c r="E2282" s="3"/>
      <c r="F2282" s="3"/>
      <c r="G2282" s="3"/>
      <c r="H2282" s="3"/>
      <c r="I2282" s="3">
        <v>9.06</v>
      </c>
      <c r="J2282" s="3"/>
      <c r="L2282" s="3">
        <v>2.0699999999999998</v>
      </c>
      <c r="M2282" s="3">
        <v>1.29</v>
      </c>
      <c r="N2282" s="3"/>
      <c r="O2282" s="3"/>
      <c r="P2282" s="3"/>
      <c r="Q2282" s="3"/>
      <c r="R2282" s="3"/>
      <c r="S2282" s="3"/>
      <c r="U2282" s="3"/>
      <c r="V2282" s="3"/>
      <c r="X2282" s="3">
        <f t="shared" si="45"/>
        <v>0</v>
      </c>
      <c r="Y2282" s="3"/>
      <c r="Z2282" s="3"/>
      <c r="AA2282" s="3"/>
      <c r="AC2282" s="3"/>
      <c r="AD2282" s="3"/>
      <c r="AE2282" s="3"/>
      <c r="AF2282" s="3"/>
      <c r="AI2282" s="3"/>
      <c r="AK2282" s="3"/>
      <c r="AL2282" s="3"/>
      <c r="AM2282" s="3"/>
      <c r="AN2282" s="3"/>
      <c r="AO2282" s="3"/>
      <c r="AP2282" s="3"/>
      <c r="AQ2282" s="3"/>
      <c r="AR2282" s="3"/>
      <c r="AS2282" s="3"/>
      <c r="AT2282" s="3"/>
      <c r="AV2282" s="3"/>
      <c r="AW2282" s="3"/>
      <c r="AX2282" s="3"/>
      <c r="AY2282" s="3"/>
      <c r="AZ2282" s="3"/>
      <c r="BA2282" s="3"/>
      <c r="BB2282" s="3"/>
      <c r="BC2282" s="3"/>
      <c r="BD2282" s="769" t="s">
        <v>1249</v>
      </c>
      <c r="BE2282" s="765" t="s">
        <v>1250</v>
      </c>
      <c r="BF2282" s="737" t="s">
        <v>1232</v>
      </c>
      <c r="BG2282" s="737"/>
    </row>
    <row r="2283" spans="1:60" s="764" customFormat="1" x14ac:dyDescent="0.2">
      <c r="A2283" s="132" t="s">
        <v>1251</v>
      </c>
      <c r="B2283" s="769" t="s">
        <v>1252</v>
      </c>
      <c r="C2283" s="769"/>
      <c r="D2283" s="3">
        <f t="shared" si="44"/>
        <v>2.81</v>
      </c>
      <c r="E2283" s="3"/>
      <c r="F2283" s="3"/>
      <c r="G2283" s="3"/>
      <c r="H2283" s="3"/>
      <c r="I2283" s="3"/>
      <c r="J2283" s="3"/>
      <c r="L2283" s="3">
        <v>2.81</v>
      </c>
      <c r="M2283" s="3"/>
      <c r="N2283" s="3"/>
      <c r="O2283" s="3"/>
      <c r="P2283" s="3"/>
      <c r="Q2283" s="3"/>
      <c r="R2283" s="3"/>
      <c r="S2283" s="3"/>
      <c r="U2283" s="3"/>
      <c r="V2283" s="3"/>
      <c r="X2283" s="3">
        <f t="shared" si="45"/>
        <v>0</v>
      </c>
      <c r="Y2283" s="3"/>
      <c r="Z2283" s="3"/>
      <c r="AA2283" s="3"/>
      <c r="AC2283" s="3"/>
      <c r="AD2283" s="3"/>
      <c r="AE2283" s="3"/>
      <c r="AF2283" s="3"/>
      <c r="AI2283" s="3"/>
      <c r="AK2283" s="3"/>
      <c r="AL2283" s="3"/>
      <c r="AM2283" s="3"/>
      <c r="AN2283" s="3"/>
      <c r="AO2283" s="3"/>
      <c r="AP2283" s="3"/>
      <c r="AQ2283" s="3"/>
      <c r="AR2283" s="3"/>
      <c r="AS2283" s="3"/>
      <c r="AT2283" s="3"/>
      <c r="AV2283" s="3"/>
      <c r="AW2283" s="3"/>
      <c r="AX2283" s="3"/>
      <c r="AY2283" s="3"/>
      <c r="AZ2283" s="3"/>
      <c r="BA2283" s="3"/>
      <c r="BB2283" s="3"/>
      <c r="BC2283" s="3"/>
      <c r="BD2283" s="769" t="s">
        <v>1253</v>
      </c>
      <c r="BE2283" s="765" t="s">
        <v>1254</v>
      </c>
      <c r="BF2283" s="737" t="s">
        <v>1232</v>
      </c>
      <c r="BG2283" s="737"/>
    </row>
    <row r="2284" spans="1:60" s="9" customFormat="1" x14ac:dyDescent="0.2">
      <c r="A2284" s="132" t="s">
        <v>1255</v>
      </c>
      <c r="B2284" s="769" t="s">
        <v>1256</v>
      </c>
      <c r="C2284" s="769"/>
      <c r="D2284" s="3">
        <f t="shared" si="44"/>
        <v>25</v>
      </c>
      <c r="E2284" s="3"/>
      <c r="F2284" s="3"/>
      <c r="G2284" s="3"/>
      <c r="H2284" s="3"/>
      <c r="I2284" s="3">
        <v>24.9</v>
      </c>
      <c r="J2284" s="3"/>
      <c r="L2284" s="3"/>
      <c r="M2284" s="3"/>
      <c r="N2284" s="3"/>
      <c r="O2284" s="3"/>
      <c r="P2284" s="3"/>
      <c r="Q2284" s="3"/>
      <c r="R2284" s="3"/>
      <c r="S2284" s="3"/>
      <c r="U2284" s="3"/>
      <c r="V2284" s="3"/>
      <c r="X2284" s="3">
        <f t="shared" si="45"/>
        <v>0.1</v>
      </c>
      <c r="Y2284" s="3"/>
      <c r="Z2284" s="3">
        <v>0.1</v>
      </c>
      <c r="AA2284" s="3"/>
      <c r="AC2284" s="3"/>
      <c r="AD2284" s="3"/>
      <c r="AE2284" s="3"/>
      <c r="AF2284" s="3"/>
      <c r="AI2284" s="3"/>
      <c r="AK2284" s="3"/>
      <c r="AL2284" s="3"/>
      <c r="AM2284" s="3"/>
      <c r="AN2284" s="3"/>
      <c r="AO2284" s="3"/>
      <c r="AP2284" s="3"/>
      <c r="AQ2284" s="3"/>
      <c r="AR2284" s="3"/>
      <c r="AS2284" s="3"/>
      <c r="AT2284" s="3"/>
      <c r="AV2284" s="3"/>
      <c r="AW2284" s="3"/>
      <c r="AX2284" s="3"/>
      <c r="AY2284" s="3"/>
      <c r="AZ2284" s="3"/>
      <c r="BA2284" s="3"/>
      <c r="BB2284" s="3"/>
      <c r="BC2284" s="3"/>
      <c r="BD2284" s="769" t="s">
        <v>1219</v>
      </c>
      <c r="BE2284" s="765" t="s">
        <v>1257</v>
      </c>
      <c r="BF2284" s="737" t="s">
        <v>1232</v>
      </c>
      <c r="BG2284" s="737"/>
    </row>
    <row r="2285" spans="1:60" s="9" customFormat="1" x14ac:dyDescent="0.2">
      <c r="A2285" s="132" t="s">
        <v>1258</v>
      </c>
      <c r="B2285" s="769" t="s">
        <v>1259</v>
      </c>
      <c r="C2285" s="769"/>
      <c r="D2285" s="3">
        <f t="shared" si="44"/>
        <v>2.5</v>
      </c>
      <c r="E2285" s="3">
        <v>1</v>
      </c>
      <c r="F2285" s="3"/>
      <c r="G2285" s="3"/>
      <c r="H2285" s="3">
        <v>1.5</v>
      </c>
      <c r="I2285" s="3"/>
      <c r="J2285" s="3"/>
      <c r="L2285" s="3"/>
      <c r="M2285" s="3"/>
      <c r="N2285" s="3"/>
      <c r="O2285" s="3"/>
      <c r="P2285" s="3"/>
      <c r="Q2285" s="3"/>
      <c r="R2285" s="3"/>
      <c r="S2285" s="3"/>
      <c r="U2285" s="3"/>
      <c r="V2285" s="3"/>
      <c r="X2285" s="3">
        <f t="shared" si="45"/>
        <v>0</v>
      </c>
      <c r="Y2285" s="3"/>
      <c r="Z2285" s="3"/>
      <c r="AA2285" s="3"/>
      <c r="AC2285" s="3"/>
      <c r="AD2285" s="3"/>
      <c r="AE2285" s="3"/>
      <c r="AF2285" s="3"/>
      <c r="AI2285" s="3"/>
      <c r="AK2285" s="3"/>
      <c r="AL2285" s="3"/>
      <c r="AM2285" s="3"/>
      <c r="AN2285" s="3"/>
      <c r="AO2285" s="3"/>
      <c r="AP2285" s="3"/>
      <c r="AQ2285" s="3"/>
      <c r="AR2285" s="3"/>
      <c r="AS2285" s="3"/>
      <c r="AT2285" s="3"/>
      <c r="AV2285" s="3"/>
      <c r="AW2285" s="3"/>
      <c r="AX2285" s="3"/>
      <c r="AY2285" s="3"/>
      <c r="AZ2285" s="3"/>
      <c r="BA2285" s="3"/>
      <c r="BB2285" s="3"/>
      <c r="BC2285" s="3"/>
      <c r="BD2285" s="769" t="s">
        <v>1176</v>
      </c>
      <c r="BE2285" s="765"/>
      <c r="BF2285" s="737" t="s">
        <v>1232</v>
      </c>
      <c r="BG2285" s="737"/>
      <c r="BH2285" s="9" t="s">
        <v>1197</v>
      </c>
    </row>
    <row r="2286" spans="1:60" s="742" customFormat="1" x14ac:dyDescent="0.2">
      <c r="A2286" s="29">
        <v>2</v>
      </c>
      <c r="B2286" s="738" t="s">
        <v>1260</v>
      </c>
      <c r="C2286" s="738"/>
      <c r="D2286" s="32">
        <f t="shared" ref="D2286:P2286" si="46">D2287+D2458</f>
        <v>472.07999999999993</v>
      </c>
      <c r="E2286" s="32">
        <f t="shared" si="46"/>
        <v>133.66000000000003</v>
      </c>
      <c r="F2286" s="32"/>
      <c r="G2286" s="32"/>
      <c r="H2286" s="32">
        <f t="shared" si="46"/>
        <v>30.25</v>
      </c>
      <c r="I2286" s="32">
        <f t="shared" si="46"/>
        <v>19.329999999999998</v>
      </c>
      <c r="J2286" s="32">
        <f>J2287+J2458</f>
        <v>2.5</v>
      </c>
      <c r="L2286" s="32">
        <f>L2287+L2458</f>
        <v>117.41999999999999</v>
      </c>
      <c r="M2286" s="32">
        <f t="shared" si="46"/>
        <v>33.17</v>
      </c>
      <c r="N2286" s="32"/>
      <c r="O2286" s="32"/>
      <c r="P2286" s="32">
        <f t="shared" si="46"/>
        <v>0</v>
      </c>
      <c r="Q2286" s="32"/>
      <c r="R2286" s="32">
        <f>R2287+R2458</f>
        <v>0</v>
      </c>
      <c r="S2286" s="32">
        <f>S2287+S2458</f>
        <v>0.2</v>
      </c>
      <c r="U2286" s="32">
        <f>U2287+U2458</f>
        <v>3.12</v>
      </c>
      <c r="V2286" s="32">
        <f>V2287+V2458</f>
        <v>6.1</v>
      </c>
      <c r="X2286" s="32">
        <f>X2287+X2458</f>
        <v>16.960000000000004</v>
      </c>
      <c r="Y2286" s="32">
        <f>Y2287+Y2458</f>
        <v>11.3</v>
      </c>
      <c r="Z2286" s="32">
        <f>Z2287+Z2458</f>
        <v>3.91</v>
      </c>
      <c r="AA2286" s="32">
        <f>AA2287+AA2458</f>
        <v>0</v>
      </c>
      <c r="AC2286" s="32">
        <f>AC2287+AC2458</f>
        <v>0.23</v>
      </c>
      <c r="AD2286" s="32">
        <f>AD2287+AD2458</f>
        <v>0.74</v>
      </c>
      <c r="AE2286" s="32">
        <f>AE2287+AE2458</f>
        <v>0.53</v>
      </c>
      <c r="AF2286" s="32">
        <f>AF2287+AF2458</f>
        <v>0.25</v>
      </c>
      <c r="AI2286" s="32">
        <f>AI2287+AI2458</f>
        <v>0</v>
      </c>
      <c r="AK2286" s="32"/>
      <c r="AL2286" s="32"/>
      <c r="AM2286" s="32">
        <f>AM2287+AM2458</f>
        <v>0.72</v>
      </c>
      <c r="AN2286" s="32">
        <f>AN2287+AN2458</f>
        <v>4.1400000000000006</v>
      </c>
      <c r="AO2286" s="32">
        <f>AO2287+AO2458</f>
        <v>2.86</v>
      </c>
      <c r="AP2286" s="32">
        <f>AP2287+AP2458</f>
        <v>0.28000000000000003</v>
      </c>
      <c r="AQ2286" s="32"/>
      <c r="AR2286" s="32"/>
      <c r="AS2286" s="32">
        <f>AS2287+AS2458</f>
        <v>9.23</v>
      </c>
      <c r="AT2286" s="32">
        <f>AT2287+AT2458</f>
        <v>0</v>
      </c>
      <c r="AV2286" s="32"/>
      <c r="AW2286" s="32"/>
      <c r="AX2286" s="32">
        <f>AX2287+AX2458</f>
        <v>0.99</v>
      </c>
      <c r="AY2286" s="32">
        <f>AY2287+AY2458</f>
        <v>1.08</v>
      </c>
      <c r="AZ2286" s="32"/>
      <c r="BA2286" s="32">
        <f>BA2287+BA2458</f>
        <v>70.94</v>
      </c>
      <c r="BB2286" s="32"/>
      <c r="BC2286" s="32"/>
      <c r="BD2286" s="751"/>
      <c r="BE2286" s="765"/>
      <c r="BF2286" s="737"/>
      <c r="BG2286" s="737"/>
    </row>
    <row r="2287" spans="1:60" s="742" customFormat="1" ht="48" x14ac:dyDescent="0.2">
      <c r="A2287" s="29" t="s">
        <v>1261</v>
      </c>
      <c r="B2287" s="30" t="s">
        <v>1262</v>
      </c>
      <c r="C2287" s="30"/>
      <c r="D2287" s="32">
        <f t="shared" ref="D2287:P2287" si="47">D2288+D2336+D2373+D2409+D2417+D2435+D2439+D2453+D2431</f>
        <v>354.05999999999995</v>
      </c>
      <c r="E2287" s="32">
        <f t="shared" si="47"/>
        <v>131.42000000000002</v>
      </c>
      <c r="F2287" s="32"/>
      <c r="G2287" s="32"/>
      <c r="H2287" s="32">
        <f t="shared" si="47"/>
        <v>24.31</v>
      </c>
      <c r="I2287" s="32">
        <f t="shared" si="47"/>
        <v>15.129999999999999</v>
      </c>
      <c r="J2287" s="32">
        <f>J2288+J2336+J2373+J2409+J2417+J2435+J2439+J2453+J2431</f>
        <v>2.5</v>
      </c>
      <c r="L2287" s="32">
        <f>L2288+L2336+L2373+L2409+L2417+L2435+L2439+L2453+L2431</f>
        <v>63.58</v>
      </c>
      <c r="M2287" s="32">
        <f t="shared" si="47"/>
        <v>30.13</v>
      </c>
      <c r="N2287" s="32"/>
      <c r="O2287" s="32"/>
      <c r="P2287" s="32">
        <f t="shared" si="47"/>
        <v>0</v>
      </c>
      <c r="Q2287" s="32"/>
      <c r="R2287" s="32">
        <f>R2288+R2336+R2373+R2409+R2417+R2435+R2439+R2453+R2431</f>
        <v>0</v>
      </c>
      <c r="S2287" s="32">
        <f>S2288+S2336+S2373+S2409+S2417+S2435+S2439+S2453+S2431</f>
        <v>0.2</v>
      </c>
      <c r="U2287" s="32">
        <f>U2288+U2336+U2373+U2409+U2417+U2435+U2439+U2453+U2431</f>
        <v>1.06</v>
      </c>
      <c r="V2287" s="32">
        <f>V2288+V2336+V2373+V2409+V2417+V2435+V2439+V2453+V2431</f>
        <v>5.55</v>
      </c>
      <c r="X2287" s="32">
        <f>X2288+X2336+X2373+X2409+X2417+X2435+X2439+X2453+X2431</f>
        <v>16.600000000000005</v>
      </c>
      <c r="Y2287" s="32">
        <f>Y2288+Y2336+Y2373+Y2409+Y2417+Y2435+Y2439+Y2453+Y2431</f>
        <v>11</v>
      </c>
      <c r="Z2287" s="32">
        <f>Z2288+Z2336+Z2373+Z2409+Z2417+Z2435+Z2439+Z2453+Z2431</f>
        <v>3.9000000000000004</v>
      </c>
      <c r="AA2287" s="32">
        <f>AA2288+AA2336+AA2373+AA2409+AA2417+AA2435+AA2439+AA2453+AA2431</f>
        <v>0</v>
      </c>
      <c r="AC2287" s="32">
        <f>AC2288+AC2336+AC2373+AC2409+AC2417+AC2435+AC2439+AC2453+AC2431</f>
        <v>0.23</v>
      </c>
      <c r="AD2287" s="32">
        <f>AD2288+AD2336+AD2373+AD2409+AD2417+AD2435+AD2439+AD2453+AD2431</f>
        <v>0.69</v>
      </c>
      <c r="AE2287" s="32">
        <f>AE2288+AE2336+AE2373+AE2409+AE2417+AE2435+AE2439+AE2453+AE2431</f>
        <v>0.53</v>
      </c>
      <c r="AF2287" s="32">
        <f>AF2288+AF2336+AF2373+AF2409+AF2417+AF2435+AF2439+AF2453+AF2431</f>
        <v>0.25</v>
      </c>
      <c r="AI2287" s="32">
        <f>AI2288+AI2336+AI2373+AI2409+AI2417+AI2435+AI2439+AI2453+AI2431</f>
        <v>0</v>
      </c>
      <c r="AK2287" s="32"/>
      <c r="AL2287" s="32"/>
      <c r="AM2287" s="32">
        <f>AM2288+AM2336+AM2373+AM2409+AM2417+AM2435+AM2439+AM2453+AM2431</f>
        <v>0.1</v>
      </c>
      <c r="AN2287" s="32">
        <f>AN2288+AN2336+AN2373+AN2409+AN2417+AN2435+AN2439+AN2453+AN2431</f>
        <v>4.1400000000000006</v>
      </c>
      <c r="AO2287" s="32">
        <f>AO2288+AO2336+AO2373+AO2409+AO2417+AO2435+AO2439+AO2453+AO2431</f>
        <v>1.99</v>
      </c>
      <c r="AP2287" s="32">
        <f>AP2288+AP2336+AP2373+AP2409+AP2417+AP2435+AP2439+AP2453+AP2431</f>
        <v>0.15</v>
      </c>
      <c r="AQ2287" s="32"/>
      <c r="AR2287" s="32"/>
      <c r="AS2287" s="32">
        <f>AS2288+AS2336+AS2373+AS2409+AS2417+AS2435+AS2439+AS2453+AS2431</f>
        <v>6.23</v>
      </c>
      <c r="AT2287" s="32">
        <f>AT2288+AT2336+AT2373+AT2409+AT2417+AT2435+AT2439+AT2453+AT2431</f>
        <v>0</v>
      </c>
      <c r="AV2287" s="32"/>
      <c r="AW2287" s="32"/>
      <c r="AX2287" s="32">
        <f>AX2288+AX2336+AX2373+AX2409+AX2417+AX2435+AX2439+AX2453+AX2431</f>
        <v>0.84</v>
      </c>
      <c r="AY2287" s="32">
        <f>AY2288+AY2336+AY2373+AY2409+AY2417+AY2435+AY2439+AY2453+AY2431</f>
        <v>1.08</v>
      </c>
      <c r="AZ2287" s="32"/>
      <c r="BA2287" s="32">
        <f>BA2288+BA2336+BA2373+BA2409+BA2417+BA2435+BA2439+BA2453+BA2431</f>
        <v>28.789999999999996</v>
      </c>
      <c r="BB2287" s="32"/>
      <c r="BC2287" s="32"/>
      <c r="BD2287" s="751"/>
      <c r="BE2287" s="765"/>
      <c r="BF2287" s="737"/>
      <c r="BG2287" s="737"/>
    </row>
    <row r="2288" spans="1:60" s="775" customFormat="1" ht="32" x14ac:dyDescent="0.2">
      <c r="A2288" s="744" t="s">
        <v>1263</v>
      </c>
      <c r="B2288" s="760" t="s">
        <v>1151</v>
      </c>
      <c r="C2288" s="760"/>
      <c r="D2288" s="746">
        <f t="shared" ref="D2288:P2288" si="48">D2289+D2312+D2315+D2328+D2333+D2305+D2309</f>
        <v>116.65000000000002</v>
      </c>
      <c r="E2288" s="746">
        <f t="shared" si="48"/>
        <v>35.290000000000006</v>
      </c>
      <c r="F2288" s="746"/>
      <c r="G2288" s="746"/>
      <c r="H2288" s="746">
        <f t="shared" si="48"/>
        <v>4.76</v>
      </c>
      <c r="I2288" s="746">
        <f t="shared" si="48"/>
        <v>4.13</v>
      </c>
      <c r="J2288" s="746">
        <f>J2289+J2312+J2315+J2328+J2333+J2305+J2309</f>
        <v>0</v>
      </c>
      <c r="L2288" s="746">
        <f>L2289+L2312+L2315+L2328+L2333+L2305+L2309</f>
        <v>9.75</v>
      </c>
      <c r="M2288" s="746">
        <f t="shared" si="48"/>
        <v>14.75</v>
      </c>
      <c r="N2288" s="746"/>
      <c r="O2288" s="746"/>
      <c r="P2288" s="746">
        <f t="shared" si="48"/>
        <v>0</v>
      </c>
      <c r="Q2288" s="746"/>
      <c r="R2288" s="746">
        <f>R2289+R2312+R2315+R2328+R2333+R2305+R2309</f>
        <v>0</v>
      </c>
      <c r="S2288" s="746">
        <f>S2289+S2312+S2315+S2328+S2333+S2305+S2309</f>
        <v>0.2</v>
      </c>
      <c r="U2288" s="746">
        <f>U2289+U2312+U2315+U2328+U2333+U2305+U2309</f>
        <v>0.5</v>
      </c>
      <c r="V2288" s="746">
        <f>V2289+V2312+V2315+V2328+V2333+V2305+V2309</f>
        <v>0</v>
      </c>
      <c r="X2288" s="746">
        <f>X2289+X2312+X2315+X2328+X2333+X2305+X2309</f>
        <v>9.59</v>
      </c>
      <c r="Y2288" s="746">
        <f>Y2289+Y2312+Y2315+Y2328+Y2333+Y2305+Y2309</f>
        <v>6.63</v>
      </c>
      <c r="Z2288" s="746">
        <f>Z2289+Z2312+Z2315+Z2328+Z2333+Z2305+Z2309</f>
        <v>1.83</v>
      </c>
      <c r="AA2288" s="746">
        <f>AA2289+AA2312+AA2315+AA2328+AA2333+AA2305+AA2309</f>
        <v>0</v>
      </c>
      <c r="AC2288" s="746">
        <f>AC2289+AC2312+AC2315+AC2328+AC2333+AC2305+AC2309</f>
        <v>0.01</v>
      </c>
      <c r="AD2288" s="746">
        <f>AD2289+AD2312+AD2315+AD2328+AD2333+AD2305+AD2309</f>
        <v>0.69</v>
      </c>
      <c r="AE2288" s="746">
        <f>AE2289+AE2312+AE2315+AE2328+AE2333+AE2305+AE2309</f>
        <v>0.43</v>
      </c>
      <c r="AF2288" s="746">
        <f>AF2289+AF2312+AF2315+AF2328+AF2333+AF2305+AF2309</f>
        <v>0</v>
      </c>
      <c r="AI2288" s="746">
        <f>AI2289+AI2312+AI2315+AI2328+AI2333+AI2305+AI2309</f>
        <v>0</v>
      </c>
      <c r="AK2288" s="746"/>
      <c r="AL2288" s="746"/>
      <c r="AM2288" s="746">
        <f>AM2289+AM2312+AM2315+AM2328+AM2333+AM2305+AM2309</f>
        <v>0.1</v>
      </c>
      <c r="AN2288" s="746">
        <f>AN2289+AN2312+AN2315+AN2328+AN2333+AN2305+AN2309</f>
        <v>4.1400000000000006</v>
      </c>
      <c r="AO2288" s="746">
        <f>AO2289+AO2312+AO2315+AO2328+AO2333+AO2305+AO2309</f>
        <v>0.61</v>
      </c>
      <c r="AP2288" s="746">
        <f>AP2289+AP2312+AP2315+AP2328+AP2333+AP2305+AP2309</f>
        <v>0</v>
      </c>
      <c r="AQ2288" s="746"/>
      <c r="AR2288" s="746"/>
      <c r="AS2288" s="746">
        <f>AS2289+AS2312+AS2315+AS2328+AS2333+AS2305+AS2309</f>
        <v>2.9</v>
      </c>
      <c r="AT2288" s="746">
        <f>AT2289+AT2312+AT2315+AT2328+AT2333+AT2305+AT2309</f>
        <v>0</v>
      </c>
      <c r="AV2288" s="746"/>
      <c r="AW2288" s="746"/>
      <c r="AX2288" s="746">
        <f>AX2289+AX2312+AX2315+AX2328+AX2333+AX2305+AX2309</f>
        <v>0.71</v>
      </c>
      <c r="AY2288" s="746">
        <f>AY2289+AY2312+AY2315+AY2328+AY2333+AY2305+AY2309</f>
        <v>1</v>
      </c>
      <c r="AZ2288" s="746"/>
      <c r="BA2288" s="746">
        <f>BA2289+BA2312+BA2315+BA2328+BA2333+BA2305+BA2309</f>
        <v>12.82</v>
      </c>
      <c r="BB2288" s="746"/>
      <c r="BC2288" s="746"/>
      <c r="BD2288" s="776"/>
      <c r="BE2288" s="765"/>
      <c r="BF2288" s="777"/>
      <c r="BG2288" s="737"/>
    </row>
    <row r="2289" spans="1:60" s="775" customFormat="1" x14ac:dyDescent="0.2">
      <c r="A2289" s="778" t="s">
        <v>1264</v>
      </c>
      <c r="B2289" s="779" t="s">
        <v>1265</v>
      </c>
      <c r="C2289" s="779"/>
      <c r="D2289" s="780">
        <f>SUM(D2290:D2304)</f>
        <v>78.960000000000008</v>
      </c>
      <c r="E2289" s="780">
        <f>SUM(E2290:E2304)</f>
        <v>25.26</v>
      </c>
      <c r="F2289" s="780"/>
      <c r="G2289" s="780"/>
      <c r="H2289" s="780">
        <f>SUM(H2290:H2304)</f>
        <v>4.46</v>
      </c>
      <c r="I2289" s="780">
        <f>SUM(I2290:I2304)</f>
        <v>4.13</v>
      </c>
      <c r="J2289" s="780">
        <f>SUM(J2290:J2304)</f>
        <v>0</v>
      </c>
      <c r="L2289" s="780">
        <f>SUM(L2290:L2304)</f>
        <v>7.95</v>
      </c>
      <c r="M2289" s="780">
        <f>SUM(M2290:M2304)</f>
        <v>13.44</v>
      </c>
      <c r="N2289" s="780"/>
      <c r="O2289" s="780"/>
      <c r="P2289" s="780">
        <f>SUM(P2290:P2304)</f>
        <v>0</v>
      </c>
      <c r="Q2289" s="780">
        <f>SUM(Q2290:Q2304)</f>
        <v>0</v>
      </c>
      <c r="R2289" s="780">
        <f>SUM(R2290:R2304)</f>
        <v>0</v>
      </c>
      <c r="S2289" s="780">
        <f>SUM(S2290:S2304)</f>
        <v>0.2</v>
      </c>
      <c r="U2289" s="780">
        <f>SUM(U2290:U2304)</f>
        <v>0.5</v>
      </c>
      <c r="V2289" s="780">
        <f>SUM(V2290:V2304)</f>
        <v>0</v>
      </c>
      <c r="X2289" s="780">
        <f>SUM(X2290:X2304)</f>
        <v>7</v>
      </c>
      <c r="Y2289" s="780">
        <f>SUM(Y2290:Y2304)</f>
        <v>5.24</v>
      </c>
      <c r="Z2289" s="780">
        <f>SUM(Z2290:Z2304)</f>
        <v>1.76</v>
      </c>
      <c r="AA2289" s="780">
        <f>SUM(AA2290:AA2304)</f>
        <v>0</v>
      </c>
      <c r="AC2289" s="780">
        <f>SUM(AC2290:AC2304)</f>
        <v>0</v>
      </c>
      <c r="AD2289" s="780">
        <f>SUM(AD2290:AD2304)</f>
        <v>0</v>
      </c>
      <c r="AE2289" s="780">
        <f>SUM(AE2290:AE2304)</f>
        <v>0</v>
      </c>
      <c r="AF2289" s="780">
        <f>SUM(AF2290:AF2304)</f>
        <v>0</v>
      </c>
      <c r="AI2289" s="780">
        <f>SUM(AI2290:AI2304)</f>
        <v>0</v>
      </c>
      <c r="AK2289" s="780"/>
      <c r="AL2289" s="780"/>
      <c r="AM2289" s="780">
        <f>SUM(AM2290:AM2304)</f>
        <v>0.1</v>
      </c>
      <c r="AN2289" s="780">
        <f>SUM(AN2290:AN2304)</f>
        <v>3.87</v>
      </c>
      <c r="AO2289" s="780">
        <f>SUM(AO2290:AO2304)</f>
        <v>0</v>
      </c>
      <c r="AP2289" s="780">
        <f>SUM(AP2290:AP2304)</f>
        <v>0</v>
      </c>
      <c r="AQ2289" s="780"/>
      <c r="AR2289" s="780"/>
      <c r="AS2289" s="780">
        <f>SUM(AS2290:AS2304)</f>
        <v>2.5</v>
      </c>
      <c r="AT2289" s="780">
        <f>SUM(AT2290:AT2304)</f>
        <v>0</v>
      </c>
      <c r="AV2289" s="780">
        <f>SUM(AV2290:AV2304)</f>
        <v>0</v>
      </c>
      <c r="AW2289" s="780"/>
      <c r="AX2289" s="780">
        <f>SUM(AX2290:AX2304)</f>
        <v>0.71</v>
      </c>
      <c r="AY2289" s="780">
        <f>SUM(AY2290:AY2304)</f>
        <v>1</v>
      </c>
      <c r="AZ2289" s="780"/>
      <c r="BA2289" s="780">
        <f>SUM(BA2290:BA2304)</f>
        <v>11.81</v>
      </c>
      <c r="BB2289" s="780"/>
      <c r="BC2289" s="780"/>
      <c r="BD2289" s="776"/>
      <c r="BE2289" s="30"/>
      <c r="BF2289" s="777" t="s">
        <v>1152</v>
      </c>
      <c r="BG2289" s="741"/>
    </row>
    <row r="2290" spans="1:60" s="742" customFormat="1" ht="80" x14ac:dyDescent="0.2">
      <c r="A2290" s="132" t="s">
        <v>1266</v>
      </c>
      <c r="B2290" s="10" t="s">
        <v>1267</v>
      </c>
      <c r="C2290" s="10"/>
      <c r="D2290" s="3">
        <f t="shared" ref="D2290:D2304" si="49">SUM(E2290:X2290,AS2290:BA2290)</f>
        <v>27</v>
      </c>
      <c r="E2290" s="3">
        <v>17</v>
      </c>
      <c r="F2290" s="3"/>
      <c r="G2290" s="3"/>
      <c r="H2290" s="3"/>
      <c r="I2290" s="3"/>
      <c r="J2290" s="3"/>
      <c r="L2290" s="3">
        <v>3</v>
      </c>
      <c r="M2290" s="3">
        <v>5</v>
      </c>
      <c r="N2290" s="3"/>
      <c r="O2290" s="3"/>
      <c r="P2290" s="3"/>
      <c r="Q2290" s="3"/>
      <c r="R2290" s="3"/>
      <c r="S2290" s="32"/>
      <c r="U2290" s="3"/>
      <c r="V2290" s="3"/>
      <c r="X2290" s="3">
        <f t="shared" ref="X2290:X2298" si="50">SUM(Y2290:AI2290)</f>
        <v>0</v>
      </c>
      <c r="Y2290" s="32"/>
      <c r="Z2290" s="32"/>
      <c r="AA2290" s="32"/>
      <c r="AC2290" s="32"/>
      <c r="AD2290" s="32"/>
      <c r="AE2290" s="32"/>
      <c r="AF2290" s="32"/>
      <c r="AI2290" s="32"/>
      <c r="AK2290" s="32"/>
      <c r="AL2290" s="32"/>
      <c r="AM2290" s="3"/>
      <c r="AN2290" s="3"/>
      <c r="AO2290" s="3"/>
      <c r="AP2290" s="3"/>
      <c r="AQ2290" s="32"/>
      <c r="AR2290" s="32"/>
      <c r="AS2290" s="3">
        <v>0.5</v>
      </c>
      <c r="AT2290" s="3"/>
      <c r="AV2290" s="32"/>
      <c r="AW2290" s="3"/>
      <c r="AX2290" s="3">
        <v>0.5</v>
      </c>
      <c r="AY2290" s="3">
        <v>1</v>
      </c>
      <c r="AZ2290" s="3"/>
      <c r="BA2290" s="3"/>
      <c r="BB2290" s="3"/>
      <c r="BC2290" s="3"/>
      <c r="BD2290" s="772" t="s">
        <v>1268</v>
      </c>
      <c r="BE2290" s="765"/>
      <c r="BF2290" s="741" t="s">
        <v>1152</v>
      </c>
      <c r="BG2290" s="741"/>
    </row>
    <row r="2291" spans="1:60" s="742" customFormat="1" ht="32" x14ac:dyDescent="0.2">
      <c r="A2291" s="132" t="s">
        <v>1269</v>
      </c>
      <c r="B2291" s="10" t="s">
        <v>1270</v>
      </c>
      <c r="C2291" s="10"/>
      <c r="D2291" s="3">
        <f t="shared" si="49"/>
        <v>2</v>
      </c>
      <c r="E2291" s="3">
        <v>2</v>
      </c>
      <c r="F2291" s="3"/>
      <c r="G2291" s="3"/>
      <c r="H2291" s="3"/>
      <c r="I2291" s="3"/>
      <c r="J2291" s="3"/>
      <c r="L2291" s="3"/>
      <c r="M2291" s="3"/>
      <c r="N2291" s="3"/>
      <c r="O2291" s="3"/>
      <c r="P2291" s="3"/>
      <c r="Q2291" s="3"/>
      <c r="R2291" s="3"/>
      <c r="S2291" s="3"/>
      <c r="U2291" s="3"/>
      <c r="V2291" s="3"/>
      <c r="X2291" s="3">
        <f t="shared" si="50"/>
        <v>0</v>
      </c>
      <c r="Y2291" s="3"/>
      <c r="Z2291" s="3"/>
      <c r="AA2291" s="3"/>
      <c r="AC2291" s="3"/>
      <c r="AD2291" s="3"/>
      <c r="AE2291" s="3"/>
      <c r="AF2291" s="3"/>
      <c r="AI2291" s="3"/>
      <c r="AK2291" s="3"/>
      <c r="AL2291" s="3"/>
      <c r="AM2291" s="3"/>
      <c r="AN2291" s="3"/>
      <c r="AO2291" s="3"/>
      <c r="AP2291" s="3"/>
      <c r="AQ2291" s="3"/>
      <c r="AR2291" s="3"/>
      <c r="AS2291" s="3"/>
      <c r="AT2291" s="3"/>
      <c r="AV2291" s="3"/>
      <c r="AW2291" s="3"/>
      <c r="AX2291" s="3"/>
      <c r="AY2291" s="3"/>
      <c r="AZ2291" s="3"/>
      <c r="BA2291" s="3"/>
      <c r="BB2291" s="3"/>
      <c r="BC2291" s="3"/>
      <c r="BD2291" s="10" t="s">
        <v>1230</v>
      </c>
      <c r="BE2291" s="12" t="s">
        <v>1271</v>
      </c>
      <c r="BF2291" s="737" t="s">
        <v>1152</v>
      </c>
      <c r="BG2291" s="737"/>
    </row>
    <row r="2292" spans="1:60" s="742" customFormat="1" ht="32" x14ac:dyDescent="0.2">
      <c r="A2292" s="132" t="s">
        <v>1272</v>
      </c>
      <c r="B2292" s="762" t="s">
        <v>1273</v>
      </c>
      <c r="C2292" s="762"/>
      <c r="D2292" s="3">
        <f t="shared" si="49"/>
        <v>0.05</v>
      </c>
      <c r="E2292" s="757"/>
      <c r="F2292" s="757"/>
      <c r="G2292" s="757"/>
      <c r="H2292" s="757"/>
      <c r="I2292" s="757"/>
      <c r="J2292" s="757"/>
      <c r="L2292" s="757"/>
      <c r="M2292" s="757"/>
      <c r="N2292" s="757"/>
      <c r="O2292" s="757"/>
      <c r="P2292" s="3"/>
      <c r="Q2292" s="757"/>
      <c r="R2292" s="757"/>
      <c r="S2292" s="757"/>
      <c r="U2292" s="757"/>
      <c r="V2292" s="757"/>
      <c r="X2292" s="3">
        <f t="shared" si="50"/>
        <v>0</v>
      </c>
      <c r="Y2292" s="757"/>
      <c r="Z2292" s="757"/>
      <c r="AA2292" s="757"/>
      <c r="AC2292" s="757"/>
      <c r="AD2292" s="757"/>
      <c r="AE2292" s="757"/>
      <c r="AF2292" s="757"/>
      <c r="AI2292" s="757"/>
      <c r="AK2292" s="757"/>
      <c r="AL2292" s="757"/>
      <c r="AM2292" s="757"/>
      <c r="AN2292" s="757"/>
      <c r="AO2292" s="757"/>
      <c r="AP2292" s="757"/>
      <c r="AQ2292" s="757"/>
      <c r="AR2292" s="757"/>
      <c r="AS2292" s="757"/>
      <c r="AT2292" s="757"/>
      <c r="AV2292" s="757"/>
      <c r="AW2292" s="757"/>
      <c r="AX2292" s="3">
        <v>0.05</v>
      </c>
      <c r="AY2292" s="757"/>
      <c r="AZ2292" s="757"/>
      <c r="BA2292" s="757"/>
      <c r="BB2292" s="757"/>
      <c r="BC2292" s="757"/>
      <c r="BD2292" s="756" t="s">
        <v>1180</v>
      </c>
      <c r="BE2292" s="781"/>
      <c r="BF2292" s="737" t="s">
        <v>1152</v>
      </c>
      <c r="BG2292" s="737"/>
    </row>
    <row r="2293" spans="1:60" s="742" customFormat="1" ht="48" x14ac:dyDescent="0.2">
      <c r="A2293" s="132" t="s">
        <v>1274</v>
      </c>
      <c r="B2293" s="10" t="s">
        <v>1275</v>
      </c>
      <c r="C2293" s="10"/>
      <c r="D2293" s="3">
        <f t="shared" si="49"/>
        <v>3.15</v>
      </c>
      <c r="E2293" s="2">
        <v>2.5</v>
      </c>
      <c r="F2293" s="2"/>
      <c r="G2293" s="2"/>
      <c r="H2293" s="3"/>
      <c r="I2293" s="3"/>
      <c r="J2293" s="3"/>
      <c r="L2293" s="3"/>
      <c r="M2293" s="3"/>
      <c r="N2293" s="3"/>
      <c r="O2293" s="3"/>
      <c r="P2293" s="3"/>
      <c r="Q2293" s="3"/>
      <c r="R2293" s="3"/>
      <c r="S2293" s="3"/>
      <c r="U2293" s="3"/>
      <c r="V2293" s="3"/>
      <c r="X2293" s="3">
        <f t="shared" si="50"/>
        <v>0.65</v>
      </c>
      <c r="Y2293" s="3">
        <v>0.65</v>
      </c>
      <c r="Z2293" s="3"/>
      <c r="AA2293" s="3"/>
      <c r="AC2293" s="3"/>
      <c r="AD2293" s="3"/>
      <c r="AE2293" s="3"/>
      <c r="AF2293" s="3"/>
      <c r="AI2293" s="3"/>
      <c r="AK2293" s="3"/>
      <c r="AL2293" s="3"/>
      <c r="AM2293" s="3"/>
      <c r="AN2293" s="3"/>
      <c r="AO2293" s="3"/>
      <c r="AP2293" s="3"/>
      <c r="AQ2293" s="3"/>
      <c r="AR2293" s="3"/>
      <c r="AS2293" s="3"/>
      <c r="AT2293" s="3"/>
      <c r="AV2293" s="3"/>
      <c r="AW2293" s="3"/>
      <c r="AX2293" s="3"/>
      <c r="AY2293" s="3"/>
      <c r="AZ2293" s="3"/>
      <c r="BA2293" s="3"/>
      <c r="BB2293" s="3"/>
      <c r="BC2293" s="3"/>
      <c r="BD2293" s="10" t="s">
        <v>1230</v>
      </c>
      <c r="BE2293" s="12" t="s">
        <v>1276</v>
      </c>
      <c r="BF2293" s="737" t="s">
        <v>1152</v>
      </c>
      <c r="BG2293" s="737"/>
    </row>
    <row r="2294" spans="1:60" s="742" customFormat="1" ht="32" x14ac:dyDescent="0.2">
      <c r="A2294" s="132" t="s">
        <v>1277</v>
      </c>
      <c r="B2294" s="10" t="s">
        <v>1278</v>
      </c>
      <c r="C2294" s="10"/>
      <c r="D2294" s="3">
        <f t="shared" si="49"/>
        <v>3.37</v>
      </c>
      <c r="E2294" s="782"/>
      <c r="F2294" s="782"/>
      <c r="G2294" s="782"/>
      <c r="H2294" s="3"/>
      <c r="I2294" s="3"/>
      <c r="J2294" s="3"/>
      <c r="L2294" s="3"/>
      <c r="M2294" s="2">
        <v>3.31</v>
      </c>
      <c r="N2294" s="2"/>
      <c r="O2294" s="2"/>
      <c r="P2294" s="3"/>
      <c r="Q2294" s="3"/>
      <c r="R2294" s="3"/>
      <c r="S2294" s="3"/>
      <c r="U2294" s="3"/>
      <c r="V2294" s="3"/>
      <c r="X2294" s="3">
        <f t="shared" si="50"/>
        <v>0.06</v>
      </c>
      <c r="Y2294" s="3"/>
      <c r="Z2294" s="2">
        <v>0.06</v>
      </c>
      <c r="AA2294" s="3"/>
      <c r="AC2294" s="3"/>
      <c r="AD2294" s="3"/>
      <c r="AE2294" s="3"/>
      <c r="AF2294" s="3"/>
      <c r="AI2294" s="3"/>
      <c r="AK2294" s="3"/>
      <c r="AL2294" s="3"/>
      <c r="AM2294" s="3"/>
      <c r="AN2294" s="3"/>
      <c r="AO2294" s="3"/>
      <c r="AP2294" s="3"/>
      <c r="AQ2294" s="3"/>
      <c r="AR2294" s="3"/>
      <c r="AS2294" s="3"/>
      <c r="AT2294" s="3"/>
      <c r="AV2294" s="3"/>
      <c r="AW2294" s="3"/>
      <c r="AX2294" s="3"/>
      <c r="AY2294" s="3"/>
      <c r="AZ2294" s="3"/>
      <c r="BA2294" s="3"/>
      <c r="BB2294" s="3"/>
      <c r="BC2294" s="3"/>
      <c r="BD2294" s="10" t="s">
        <v>1230</v>
      </c>
      <c r="BE2294" s="12" t="s">
        <v>1279</v>
      </c>
      <c r="BF2294" s="737" t="s">
        <v>1152</v>
      </c>
      <c r="BG2294" s="737"/>
    </row>
    <row r="2295" spans="1:60" s="742" customFormat="1" ht="48" x14ac:dyDescent="0.2">
      <c r="A2295" s="132" t="s">
        <v>1280</v>
      </c>
      <c r="B2295" s="10" t="s">
        <v>1281</v>
      </c>
      <c r="C2295" s="10"/>
      <c r="D2295" s="3">
        <f t="shared" si="49"/>
        <v>15.030000000000003</v>
      </c>
      <c r="E2295" s="782">
        <v>2.89</v>
      </c>
      <c r="F2295" s="782"/>
      <c r="G2295" s="782"/>
      <c r="H2295" s="782">
        <v>2.2599999999999998</v>
      </c>
      <c r="I2295" s="782">
        <v>3.13</v>
      </c>
      <c r="J2295" s="782"/>
      <c r="L2295" s="782">
        <v>4.55</v>
      </c>
      <c r="M2295" s="782"/>
      <c r="N2295" s="782"/>
      <c r="O2295" s="782"/>
      <c r="P2295" s="782"/>
      <c r="Q2295" s="782"/>
      <c r="R2295" s="782"/>
      <c r="S2295" s="782"/>
      <c r="U2295" s="782"/>
      <c r="V2295" s="782"/>
      <c r="X2295" s="3">
        <f t="shared" si="50"/>
        <v>0.9</v>
      </c>
      <c r="Y2295" s="782"/>
      <c r="Z2295" s="782">
        <v>0.9</v>
      </c>
      <c r="AA2295" s="782"/>
      <c r="AC2295" s="782"/>
      <c r="AD2295" s="782"/>
      <c r="AE2295" s="782"/>
      <c r="AF2295" s="782"/>
      <c r="AI2295" s="782"/>
      <c r="AK2295" s="782"/>
      <c r="AL2295" s="782"/>
      <c r="AM2295" s="782"/>
      <c r="AN2295" s="782">
        <v>0.87</v>
      </c>
      <c r="AO2295" s="782"/>
      <c r="AP2295" s="782"/>
      <c r="AQ2295" s="782"/>
      <c r="AR2295" s="782"/>
      <c r="AS2295" s="782"/>
      <c r="AT2295" s="782"/>
      <c r="AV2295" s="782"/>
      <c r="AW2295" s="782"/>
      <c r="AX2295" s="782"/>
      <c r="AY2295" s="782"/>
      <c r="AZ2295" s="782"/>
      <c r="BA2295" s="782">
        <v>1.3</v>
      </c>
      <c r="BB2295" s="782"/>
      <c r="BC2295" s="782"/>
      <c r="BD2295" s="10" t="s">
        <v>1282</v>
      </c>
      <c r="BE2295" s="12"/>
      <c r="BF2295" s="737" t="s">
        <v>1152</v>
      </c>
      <c r="BG2295" s="737"/>
      <c r="BH2295" s="742" t="s">
        <v>1197</v>
      </c>
    </row>
    <row r="2296" spans="1:60" s="742" customFormat="1" ht="32" x14ac:dyDescent="0.2">
      <c r="A2296" s="132" t="s">
        <v>1283</v>
      </c>
      <c r="B2296" s="10" t="s">
        <v>1284</v>
      </c>
      <c r="C2296" s="10"/>
      <c r="D2296" s="3">
        <f t="shared" si="49"/>
        <v>16</v>
      </c>
      <c r="E2296" s="782"/>
      <c r="F2296" s="782"/>
      <c r="G2296" s="782"/>
      <c r="H2296" s="3"/>
      <c r="I2296" s="3"/>
      <c r="J2296" s="3"/>
      <c r="L2296" s="3"/>
      <c r="M2296" s="2">
        <v>4</v>
      </c>
      <c r="N2296" s="2"/>
      <c r="O2296" s="2"/>
      <c r="P2296" s="3"/>
      <c r="Q2296" s="3"/>
      <c r="R2296" s="3"/>
      <c r="S2296" s="3"/>
      <c r="U2296" s="3"/>
      <c r="V2296" s="3"/>
      <c r="X2296" s="3">
        <f t="shared" si="50"/>
        <v>0</v>
      </c>
      <c r="Y2296" s="3"/>
      <c r="Z2296" s="2"/>
      <c r="AA2296" s="3"/>
      <c r="AC2296" s="3"/>
      <c r="AD2296" s="3"/>
      <c r="AE2296" s="3"/>
      <c r="AF2296" s="3"/>
      <c r="AI2296" s="3"/>
      <c r="AK2296" s="3"/>
      <c r="AL2296" s="3"/>
      <c r="AM2296" s="3"/>
      <c r="AN2296" s="3"/>
      <c r="AO2296" s="3"/>
      <c r="AP2296" s="3"/>
      <c r="AQ2296" s="3"/>
      <c r="AR2296" s="3"/>
      <c r="AS2296" s="3">
        <v>2</v>
      </c>
      <c r="AT2296" s="3"/>
      <c r="AV2296" s="3"/>
      <c r="AW2296" s="3"/>
      <c r="AX2296" s="3"/>
      <c r="AY2296" s="3"/>
      <c r="AZ2296" s="3"/>
      <c r="BA2296" s="3">
        <v>10</v>
      </c>
      <c r="BB2296" s="3"/>
      <c r="BC2296" s="3"/>
      <c r="BD2296" s="10" t="s">
        <v>1190</v>
      </c>
      <c r="BE2296" s="12"/>
      <c r="BF2296" s="737" t="s">
        <v>1152</v>
      </c>
      <c r="BG2296" s="737"/>
      <c r="BH2296" s="742" t="s">
        <v>1197</v>
      </c>
    </row>
    <row r="2297" spans="1:60" s="742" customFormat="1" ht="32" x14ac:dyDescent="0.2">
      <c r="A2297" s="132" t="s">
        <v>1285</v>
      </c>
      <c r="B2297" s="10" t="s">
        <v>1286</v>
      </c>
      <c r="C2297" s="10"/>
      <c r="D2297" s="3">
        <f t="shared" si="49"/>
        <v>0.30000000000000004</v>
      </c>
      <c r="E2297" s="782"/>
      <c r="F2297" s="782"/>
      <c r="G2297" s="782"/>
      <c r="H2297" s="3"/>
      <c r="I2297" s="3"/>
      <c r="J2297" s="3"/>
      <c r="L2297" s="3"/>
      <c r="M2297" s="2">
        <v>0.1</v>
      </c>
      <c r="N2297" s="2"/>
      <c r="O2297" s="2"/>
      <c r="P2297" s="3"/>
      <c r="Q2297" s="3"/>
      <c r="R2297" s="3"/>
      <c r="S2297" s="3"/>
      <c r="U2297" s="3"/>
      <c r="V2297" s="3"/>
      <c r="X2297" s="3">
        <f t="shared" si="50"/>
        <v>0.2</v>
      </c>
      <c r="Y2297" s="3">
        <v>0.2</v>
      </c>
      <c r="Z2297" s="2"/>
      <c r="AA2297" s="3"/>
      <c r="AC2297" s="3"/>
      <c r="AD2297" s="3"/>
      <c r="AE2297" s="3"/>
      <c r="AF2297" s="3"/>
      <c r="AI2297" s="3"/>
      <c r="AK2297" s="3"/>
      <c r="AL2297" s="3"/>
      <c r="AM2297" s="3">
        <v>0.1</v>
      </c>
      <c r="AN2297" s="3"/>
      <c r="AO2297" s="3"/>
      <c r="AP2297" s="3"/>
      <c r="AQ2297" s="3"/>
      <c r="AR2297" s="3"/>
      <c r="AS2297" s="3"/>
      <c r="AT2297" s="3"/>
      <c r="AV2297" s="3"/>
      <c r="AW2297" s="3"/>
      <c r="AX2297" s="3">
        <f>SUM(AH2538:AH2539)</f>
        <v>0</v>
      </c>
      <c r="AY2297" s="3"/>
      <c r="AZ2297" s="3"/>
      <c r="BA2297" s="3"/>
      <c r="BB2297" s="3"/>
      <c r="BC2297" s="3"/>
      <c r="BD2297" s="10" t="s">
        <v>1287</v>
      </c>
      <c r="BE2297" s="12"/>
      <c r="BF2297" s="737" t="s">
        <v>1152</v>
      </c>
      <c r="BG2297" s="737"/>
      <c r="BH2297" s="742" t="s">
        <v>1197</v>
      </c>
    </row>
    <row r="2298" spans="1:60" s="742" customFormat="1" ht="32" x14ac:dyDescent="0.2">
      <c r="A2298" s="132" t="s">
        <v>1288</v>
      </c>
      <c r="B2298" s="10" t="s">
        <v>1289</v>
      </c>
      <c r="C2298" s="10"/>
      <c r="D2298" s="3">
        <f t="shared" si="49"/>
        <v>0.5</v>
      </c>
      <c r="E2298" s="782"/>
      <c r="F2298" s="782"/>
      <c r="G2298" s="782"/>
      <c r="H2298" s="3">
        <v>0.2</v>
      </c>
      <c r="I2298" s="3"/>
      <c r="J2298" s="3"/>
      <c r="L2298" s="3"/>
      <c r="M2298" s="2"/>
      <c r="N2298" s="2"/>
      <c r="O2298" s="2"/>
      <c r="P2298" s="3"/>
      <c r="Q2298" s="3"/>
      <c r="R2298" s="3"/>
      <c r="S2298" s="3"/>
      <c r="U2298" s="3"/>
      <c r="V2298" s="3"/>
      <c r="X2298" s="3">
        <f t="shared" si="50"/>
        <v>0.2</v>
      </c>
      <c r="Y2298" s="3">
        <v>0.2</v>
      </c>
      <c r="Z2298" s="2"/>
      <c r="AA2298" s="3"/>
      <c r="AC2298" s="3"/>
      <c r="AD2298" s="3"/>
      <c r="AE2298" s="3"/>
      <c r="AF2298" s="3"/>
      <c r="AI2298" s="3"/>
      <c r="AK2298" s="3"/>
      <c r="AL2298" s="3"/>
      <c r="AM2298" s="3"/>
      <c r="AN2298" s="3"/>
      <c r="AO2298" s="3"/>
      <c r="AP2298" s="3"/>
      <c r="AQ2298" s="3"/>
      <c r="AR2298" s="3"/>
      <c r="AS2298" s="3"/>
      <c r="AT2298" s="3"/>
      <c r="AV2298" s="3"/>
      <c r="AW2298" s="3"/>
      <c r="AX2298" s="3">
        <v>0.1</v>
      </c>
      <c r="AY2298" s="3"/>
      <c r="AZ2298" s="3"/>
      <c r="BA2298" s="3"/>
      <c r="BB2298" s="3"/>
      <c r="BC2298" s="3"/>
      <c r="BD2298" s="10" t="s">
        <v>1234</v>
      </c>
      <c r="BE2298" s="12"/>
      <c r="BF2298" s="737" t="s">
        <v>1152</v>
      </c>
      <c r="BG2298" s="737"/>
      <c r="BH2298" s="742" t="s">
        <v>1197</v>
      </c>
    </row>
    <row r="2299" spans="1:60" s="742" customFormat="1" ht="32" x14ac:dyDescent="0.2">
      <c r="A2299" s="132" t="s">
        <v>1290</v>
      </c>
      <c r="B2299" s="10" t="s">
        <v>1291</v>
      </c>
      <c r="C2299" s="10"/>
      <c r="D2299" s="3">
        <f t="shared" si="49"/>
        <v>3</v>
      </c>
      <c r="E2299" s="782"/>
      <c r="F2299" s="782"/>
      <c r="G2299" s="782"/>
      <c r="H2299" s="782">
        <v>2</v>
      </c>
      <c r="I2299" s="782"/>
      <c r="J2299" s="782"/>
      <c r="L2299" s="782"/>
      <c r="M2299" s="782">
        <v>1</v>
      </c>
      <c r="N2299" s="782"/>
      <c r="O2299" s="782"/>
      <c r="P2299" s="782"/>
      <c r="Q2299" s="782"/>
      <c r="R2299" s="782"/>
      <c r="S2299" s="782"/>
      <c r="U2299" s="782"/>
      <c r="V2299" s="782"/>
      <c r="X2299" s="3"/>
      <c r="Y2299" s="782"/>
      <c r="Z2299" s="782"/>
      <c r="AA2299" s="782"/>
      <c r="AC2299" s="782"/>
      <c r="AD2299" s="782"/>
      <c r="AE2299" s="782"/>
      <c r="AF2299" s="782"/>
      <c r="AI2299" s="782"/>
      <c r="AK2299" s="782"/>
      <c r="AL2299" s="782"/>
      <c r="AM2299" s="782"/>
      <c r="AN2299" s="782"/>
      <c r="AO2299" s="782"/>
      <c r="AP2299" s="782"/>
      <c r="AQ2299" s="782"/>
      <c r="AR2299" s="782"/>
      <c r="AS2299" s="782"/>
      <c r="AT2299" s="782"/>
      <c r="AV2299" s="782"/>
      <c r="AW2299" s="782"/>
      <c r="AX2299" s="782"/>
      <c r="AY2299" s="782"/>
      <c r="AZ2299" s="782"/>
      <c r="BA2299" s="782"/>
      <c r="BB2299" s="782"/>
      <c r="BC2299" s="782"/>
      <c r="BD2299" s="12" t="s">
        <v>1292</v>
      </c>
      <c r="BF2299" s="737" t="s">
        <v>1152</v>
      </c>
      <c r="BG2299" s="737"/>
      <c r="BH2299" s="742" t="s">
        <v>1197</v>
      </c>
    </row>
    <row r="2300" spans="1:60" s="742" customFormat="1" ht="48" x14ac:dyDescent="0.2">
      <c r="A2300" s="132" t="s">
        <v>1293</v>
      </c>
      <c r="B2300" s="10" t="s">
        <v>1294</v>
      </c>
      <c r="C2300" s="10"/>
      <c r="D2300" s="3">
        <f t="shared" si="49"/>
        <v>7</v>
      </c>
      <c r="E2300" s="782"/>
      <c r="F2300" s="782"/>
      <c r="G2300" s="782"/>
      <c r="H2300" s="782"/>
      <c r="I2300" s="782">
        <v>1</v>
      </c>
      <c r="J2300" s="782"/>
      <c r="L2300" s="782"/>
      <c r="M2300" s="782"/>
      <c r="N2300" s="782"/>
      <c r="O2300" s="782"/>
      <c r="P2300" s="782"/>
      <c r="Q2300" s="782"/>
      <c r="R2300" s="782"/>
      <c r="S2300" s="782"/>
      <c r="U2300" s="782">
        <v>0.5</v>
      </c>
      <c r="V2300" s="782"/>
      <c r="X2300" s="3">
        <f>SUM(Y2300:AI2300)</f>
        <v>4.99</v>
      </c>
      <c r="Y2300" s="782">
        <v>4.1900000000000004</v>
      </c>
      <c r="Z2300" s="782">
        <v>0.8</v>
      </c>
      <c r="AA2300" s="782"/>
      <c r="AC2300" s="782"/>
      <c r="AD2300" s="782"/>
      <c r="AE2300" s="782"/>
      <c r="AF2300" s="782"/>
      <c r="AI2300" s="782"/>
      <c r="AK2300" s="782"/>
      <c r="AL2300" s="782"/>
      <c r="AM2300" s="782"/>
      <c r="AN2300" s="782">
        <v>3</v>
      </c>
      <c r="AO2300" s="782"/>
      <c r="AP2300" s="782"/>
      <c r="AQ2300" s="782"/>
      <c r="AR2300" s="782"/>
      <c r="AS2300" s="782"/>
      <c r="AT2300" s="782"/>
      <c r="AV2300" s="782"/>
      <c r="AW2300" s="782"/>
      <c r="AX2300" s="782"/>
      <c r="AY2300" s="782"/>
      <c r="AZ2300" s="782"/>
      <c r="BA2300" s="782">
        <v>0.51</v>
      </c>
      <c r="BB2300" s="782"/>
      <c r="BC2300" s="782"/>
      <c r="BD2300" s="10" t="s">
        <v>1295</v>
      </c>
      <c r="BE2300" s="12"/>
      <c r="BF2300" s="737" t="s">
        <v>1152</v>
      </c>
      <c r="BG2300" s="737"/>
      <c r="BH2300" s="742" t="s">
        <v>1197</v>
      </c>
    </row>
    <row r="2301" spans="1:60" s="742" customFormat="1" x14ac:dyDescent="0.2">
      <c r="A2301" s="132" t="s">
        <v>1296</v>
      </c>
      <c r="B2301" s="10" t="s">
        <v>1297</v>
      </c>
      <c r="C2301" s="10"/>
      <c r="D2301" s="3">
        <f t="shared" si="49"/>
        <v>0.4</v>
      </c>
      <c r="E2301" s="782"/>
      <c r="F2301" s="782"/>
      <c r="G2301" s="782"/>
      <c r="H2301" s="3"/>
      <c r="I2301" s="3"/>
      <c r="J2301" s="3"/>
      <c r="L2301" s="3">
        <v>0.4</v>
      </c>
      <c r="M2301" s="2"/>
      <c r="N2301" s="2"/>
      <c r="O2301" s="2"/>
      <c r="P2301" s="3"/>
      <c r="Q2301" s="3"/>
      <c r="R2301" s="3"/>
      <c r="S2301" s="3"/>
      <c r="U2301" s="3"/>
      <c r="V2301" s="3"/>
      <c r="X2301" s="3"/>
      <c r="Y2301" s="3"/>
      <c r="Z2301" s="2"/>
      <c r="AA2301" s="3"/>
      <c r="AC2301" s="3"/>
      <c r="AD2301" s="3"/>
      <c r="AE2301" s="3"/>
      <c r="AF2301" s="3"/>
      <c r="AI2301" s="3"/>
      <c r="AK2301" s="3"/>
      <c r="AL2301" s="3"/>
      <c r="AM2301" s="3"/>
      <c r="AN2301" s="3"/>
      <c r="AO2301" s="3"/>
      <c r="AP2301" s="3"/>
      <c r="AQ2301" s="3"/>
      <c r="AR2301" s="3"/>
      <c r="AS2301" s="3"/>
      <c r="AT2301" s="3"/>
      <c r="AV2301" s="3"/>
      <c r="AW2301" s="3"/>
      <c r="AX2301" s="3"/>
      <c r="AY2301" s="3"/>
      <c r="AZ2301" s="3"/>
      <c r="BA2301" s="3"/>
      <c r="BB2301" s="3"/>
      <c r="BC2301" s="3"/>
      <c r="BD2301" s="10" t="s">
        <v>1253</v>
      </c>
      <c r="BE2301" s="12"/>
      <c r="BF2301" s="737" t="s">
        <v>1152</v>
      </c>
      <c r="BG2301" s="737"/>
      <c r="BH2301" s="742">
        <v>7</v>
      </c>
    </row>
    <row r="2302" spans="1:60" s="742" customFormat="1" ht="32" x14ac:dyDescent="0.2">
      <c r="A2302" s="132" t="s">
        <v>1298</v>
      </c>
      <c r="B2302" s="10" t="s">
        <v>1299</v>
      </c>
      <c r="C2302" s="10"/>
      <c r="D2302" s="3">
        <f t="shared" si="49"/>
        <v>0.9</v>
      </c>
      <c r="E2302" s="782">
        <v>0.87</v>
      </c>
      <c r="F2302" s="782"/>
      <c r="G2302" s="782"/>
      <c r="H2302" s="3"/>
      <c r="I2302" s="3"/>
      <c r="J2302" s="3"/>
      <c r="L2302" s="3"/>
      <c r="M2302" s="2">
        <v>0.03</v>
      </c>
      <c r="N2302" s="2"/>
      <c r="O2302" s="2"/>
      <c r="P2302" s="3"/>
      <c r="Q2302" s="3"/>
      <c r="R2302" s="3"/>
      <c r="S2302" s="3"/>
      <c r="U2302" s="3"/>
      <c r="V2302" s="3"/>
      <c r="X2302" s="3"/>
      <c r="Y2302" s="3"/>
      <c r="Z2302" s="2"/>
      <c r="AA2302" s="3"/>
      <c r="AC2302" s="3"/>
      <c r="AD2302" s="3"/>
      <c r="AE2302" s="3"/>
      <c r="AF2302" s="3"/>
      <c r="AI2302" s="3"/>
      <c r="AK2302" s="3"/>
      <c r="AL2302" s="3"/>
      <c r="AM2302" s="3"/>
      <c r="AN2302" s="3"/>
      <c r="AO2302" s="3"/>
      <c r="AP2302" s="3"/>
      <c r="AQ2302" s="3"/>
      <c r="AR2302" s="3"/>
      <c r="AS2302" s="3"/>
      <c r="AT2302" s="3"/>
      <c r="AV2302" s="3"/>
      <c r="AW2302" s="3"/>
      <c r="AX2302" s="3"/>
      <c r="AY2302" s="3"/>
      <c r="AZ2302" s="3"/>
      <c r="BA2302" s="3"/>
      <c r="BB2302" s="3"/>
      <c r="BC2302" s="3"/>
      <c r="BD2302" s="10" t="s">
        <v>1230</v>
      </c>
      <c r="BE2302" s="12"/>
      <c r="BF2302" s="737" t="s">
        <v>1152</v>
      </c>
      <c r="BG2302" s="737"/>
      <c r="BH2302" s="742" t="s">
        <v>1197</v>
      </c>
    </row>
    <row r="2303" spans="1:60" s="742" customFormat="1" ht="48" x14ac:dyDescent="0.2">
      <c r="A2303" s="132" t="s">
        <v>1300</v>
      </c>
      <c r="B2303" s="10" t="s">
        <v>1301</v>
      </c>
      <c r="C2303" s="10"/>
      <c r="D2303" s="3">
        <f t="shared" si="49"/>
        <v>0.06</v>
      </c>
      <c r="E2303" s="782"/>
      <c r="F2303" s="782"/>
      <c r="G2303" s="782"/>
      <c r="H2303" s="3"/>
      <c r="I2303" s="3"/>
      <c r="J2303" s="3"/>
      <c r="L2303" s="3"/>
      <c r="M2303" s="2"/>
      <c r="N2303" s="2"/>
      <c r="O2303" s="2"/>
      <c r="P2303" s="3"/>
      <c r="Q2303" s="3"/>
      <c r="R2303" s="3"/>
      <c r="S2303" s="3"/>
      <c r="U2303" s="3"/>
      <c r="V2303" s="3"/>
      <c r="X2303" s="3"/>
      <c r="Y2303" s="3"/>
      <c r="Z2303" s="2"/>
      <c r="AA2303" s="3"/>
      <c r="AC2303" s="3"/>
      <c r="AD2303" s="3"/>
      <c r="AE2303" s="3"/>
      <c r="AF2303" s="3"/>
      <c r="AI2303" s="3"/>
      <c r="AK2303" s="3"/>
      <c r="AL2303" s="3"/>
      <c r="AM2303" s="3"/>
      <c r="AN2303" s="3"/>
      <c r="AO2303" s="3"/>
      <c r="AP2303" s="3"/>
      <c r="AQ2303" s="3"/>
      <c r="AR2303" s="3"/>
      <c r="AS2303" s="3"/>
      <c r="AT2303" s="3"/>
      <c r="AV2303" s="3"/>
      <c r="AW2303" s="3"/>
      <c r="AX2303" s="3">
        <v>0.06</v>
      </c>
      <c r="AY2303" s="3"/>
      <c r="AZ2303" s="3"/>
      <c r="BA2303" s="3"/>
      <c r="BB2303" s="3"/>
      <c r="BC2303" s="3"/>
      <c r="BD2303" s="10" t="s">
        <v>1230</v>
      </c>
      <c r="BE2303" s="12"/>
      <c r="BF2303" s="737" t="s">
        <v>1152</v>
      </c>
      <c r="BG2303" s="737"/>
      <c r="BH2303" s="742" t="s">
        <v>1197</v>
      </c>
    </row>
    <row r="2304" spans="1:60" s="742" customFormat="1" ht="48" x14ac:dyDescent="0.2">
      <c r="A2304" s="132" t="s">
        <v>1302</v>
      </c>
      <c r="B2304" s="10" t="s">
        <v>1303</v>
      </c>
      <c r="C2304" s="10"/>
      <c r="D2304" s="3">
        <f t="shared" si="49"/>
        <v>0.2</v>
      </c>
      <c r="E2304" s="782"/>
      <c r="F2304" s="782"/>
      <c r="G2304" s="782"/>
      <c r="H2304" s="3"/>
      <c r="I2304" s="3"/>
      <c r="J2304" s="3"/>
      <c r="L2304" s="3"/>
      <c r="M2304" s="2"/>
      <c r="N2304" s="2"/>
      <c r="O2304" s="2"/>
      <c r="P2304" s="3"/>
      <c r="Q2304" s="3"/>
      <c r="R2304" s="3"/>
      <c r="S2304" s="3">
        <v>0.2</v>
      </c>
      <c r="U2304" s="3"/>
      <c r="V2304" s="3"/>
      <c r="X2304" s="3"/>
      <c r="Y2304" s="3"/>
      <c r="Z2304" s="2"/>
      <c r="AA2304" s="3"/>
      <c r="AC2304" s="3"/>
      <c r="AD2304" s="3"/>
      <c r="AE2304" s="3"/>
      <c r="AF2304" s="3"/>
      <c r="AI2304" s="3"/>
      <c r="AK2304" s="3"/>
      <c r="AL2304" s="3"/>
      <c r="AM2304" s="3"/>
      <c r="AN2304" s="3"/>
      <c r="AO2304" s="3"/>
      <c r="AP2304" s="3"/>
      <c r="AQ2304" s="3"/>
      <c r="AR2304" s="3"/>
      <c r="AS2304" s="3"/>
      <c r="AT2304" s="3"/>
      <c r="AV2304" s="3"/>
      <c r="AW2304" s="3"/>
      <c r="AX2304" s="3"/>
      <c r="AY2304" s="3"/>
      <c r="AZ2304" s="3"/>
      <c r="BA2304" s="3"/>
      <c r="BB2304" s="3"/>
      <c r="BC2304" s="3"/>
      <c r="BD2304" s="10" t="s">
        <v>1234</v>
      </c>
      <c r="BE2304" s="12"/>
      <c r="BF2304" s="737" t="s">
        <v>1152</v>
      </c>
      <c r="BG2304" s="737"/>
      <c r="BH2304" s="742" t="s">
        <v>1197</v>
      </c>
    </row>
    <row r="2305" spans="1:61" s="742" customFormat="1" x14ac:dyDescent="0.2">
      <c r="A2305" s="132" t="s">
        <v>1304</v>
      </c>
      <c r="B2305" s="783" t="s">
        <v>1305</v>
      </c>
      <c r="C2305" s="783"/>
      <c r="D2305" s="780">
        <f>SUM(D2306:D2306)</f>
        <v>20.25</v>
      </c>
      <c r="E2305" s="782"/>
      <c r="F2305" s="782"/>
      <c r="G2305" s="782"/>
      <c r="H2305" s="3"/>
      <c r="I2305" s="3"/>
      <c r="J2305" s="3"/>
      <c r="L2305" s="3"/>
      <c r="M2305" s="2"/>
      <c r="N2305" s="2"/>
      <c r="O2305" s="2"/>
      <c r="P2305" s="3"/>
      <c r="Q2305" s="3"/>
      <c r="R2305" s="3"/>
      <c r="S2305" s="3"/>
      <c r="U2305" s="3"/>
      <c r="V2305" s="3"/>
      <c r="X2305" s="3"/>
      <c r="Y2305" s="3"/>
      <c r="Z2305" s="2"/>
      <c r="AA2305" s="3"/>
      <c r="AC2305" s="3"/>
      <c r="AD2305" s="3"/>
      <c r="AE2305" s="3"/>
      <c r="AF2305" s="3"/>
      <c r="AI2305" s="3"/>
      <c r="AK2305" s="3"/>
      <c r="AL2305" s="3"/>
      <c r="AM2305" s="3"/>
      <c r="AN2305" s="3"/>
      <c r="AO2305" s="3"/>
      <c r="AP2305" s="3"/>
      <c r="AQ2305" s="3"/>
      <c r="AR2305" s="3"/>
      <c r="AS2305" s="3"/>
      <c r="AT2305" s="3"/>
      <c r="AV2305" s="3"/>
      <c r="AW2305" s="3"/>
      <c r="AX2305" s="3"/>
      <c r="AY2305" s="3"/>
      <c r="AZ2305" s="3"/>
      <c r="BA2305" s="3"/>
      <c r="BB2305" s="3"/>
      <c r="BC2305" s="3"/>
      <c r="BD2305" s="10"/>
      <c r="BE2305" s="12"/>
      <c r="BF2305" s="737" t="s">
        <v>1153</v>
      </c>
      <c r="BG2305" s="737"/>
    </row>
    <row r="2306" spans="1:61" s="742" customFormat="1" ht="32" x14ac:dyDescent="0.2">
      <c r="A2306" s="132" t="s">
        <v>1306</v>
      </c>
      <c r="B2306" s="10" t="s">
        <v>1307</v>
      </c>
      <c r="C2306" s="10"/>
      <c r="D2306" s="3">
        <f>SUM(E2306:X2306,AS2306:BA2306)</f>
        <v>20.25</v>
      </c>
      <c r="E2306" s="782">
        <v>0.52</v>
      </c>
      <c r="F2306" s="782"/>
      <c r="G2306" s="782"/>
      <c r="H2306" s="3"/>
      <c r="I2306" s="3">
        <v>0.34</v>
      </c>
      <c r="J2306" s="3"/>
      <c r="L2306" s="3"/>
      <c r="M2306" s="2">
        <v>14.16</v>
      </c>
      <c r="N2306" s="2"/>
      <c r="O2306" s="2"/>
      <c r="P2306" s="3"/>
      <c r="Q2306" s="3"/>
      <c r="R2306" s="3"/>
      <c r="S2306" s="3"/>
      <c r="U2306" s="3"/>
      <c r="V2306" s="3"/>
      <c r="X2306" s="3">
        <f>SUM(Y2306:AI2306)</f>
        <v>3.34</v>
      </c>
      <c r="Y2306" s="3"/>
      <c r="Z2306" s="2">
        <v>3.34</v>
      </c>
      <c r="AA2306" s="3"/>
      <c r="AC2306" s="3"/>
      <c r="AD2306" s="3"/>
      <c r="AE2306" s="3"/>
      <c r="AF2306" s="3"/>
      <c r="AI2306" s="3"/>
      <c r="AK2306" s="3"/>
      <c r="AL2306" s="3"/>
      <c r="AM2306" s="3"/>
      <c r="AN2306" s="3"/>
      <c r="AO2306" s="3"/>
      <c r="AP2306" s="3"/>
      <c r="AQ2306" s="3"/>
      <c r="AR2306" s="3"/>
      <c r="AS2306" s="3"/>
      <c r="AT2306" s="3"/>
      <c r="AV2306" s="3"/>
      <c r="AW2306" s="3"/>
      <c r="AX2306" s="3">
        <v>1.75</v>
      </c>
      <c r="AY2306" s="3"/>
      <c r="AZ2306" s="3"/>
      <c r="BA2306" s="3">
        <v>0.14000000000000001</v>
      </c>
      <c r="BB2306" s="3"/>
      <c r="BC2306" s="3"/>
      <c r="BD2306" s="10" t="s">
        <v>1244</v>
      </c>
      <c r="BE2306" s="12"/>
      <c r="BF2306" s="737" t="s">
        <v>1153</v>
      </c>
      <c r="BG2306" s="737"/>
      <c r="BH2306" s="742" t="s">
        <v>1197</v>
      </c>
    </row>
    <row r="2307" spans="1:61" s="775" customFormat="1" x14ac:dyDescent="0.2">
      <c r="A2307" s="778" t="s">
        <v>1308</v>
      </c>
      <c r="B2307" s="784" t="s">
        <v>1309</v>
      </c>
      <c r="C2307" s="784"/>
      <c r="D2307" s="780">
        <f>SUM(E2307:X2307,AS2307:BA2307)</f>
        <v>0.18</v>
      </c>
      <c r="E2307" s="7">
        <f>SUM(E2308)</f>
        <v>0.04</v>
      </c>
      <c r="F2307" s="7"/>
      <c r="G2307" s="7"/>
      <c r="H2307" s="7">
        <f>SUM(H2308)</f>
        <v>0.04</v>
      </c>
      <c r="I2307" s="7">
        <f>SUM(I2308)</f>
        <v>0.04</v>
      </c>
      <c r="J2307" s="7">
        <f>SUM(J2308)</f>
        <v>0</v>
      </c>
      <c r="L2307" s="7">
        <f>SUM(L2308)</f>
        <v>0.04</v>
      </c>
      <c r="M2307" s="7">
        <f>SUM(M2308)</f>
        <v>0.02</v>
      </c>
      <c r="N2307" s="7"/>
      <c r="O2307" s="7"/>
      <c r="P2307" s="7">
        <f>SUM(P2308)</f>
        <v>0</v>
      </c>
      <c r="Q2307" s="7">
        <f>SUM(Q2308)</f>
        <v>0</v>
      </c>
      <c r="R2307" s="7">
        <f>SUM(R2308)</f>
        <v>0</v>
      </c>
      <c r="S2307" s="7">
        <f>SUM(S2308)</f>
        <v>0</v>
      </c>
      <c r="U2307" s="7">
        <f>SUM(U2308)</f>
        <v>0</v>
      </c>
      <c r="V2307" s="7">
        <f>SUM(V2308)</f>
        <v>0</v>
      </c>
      <c r="X2307" s="7">
        <f>SUM(X2308)</f>
        <v>0</v>
      </c>
      <c r="Y2307" s="7">
        <f>SUM(Y2308)</f>
        <v>0</v>
      </c>
      <c r="Z2307" s="7">
        <f>SUM(Z2308)</f>
        <v>0</v>
      </c>
      <c r="AA2307" s="7">
        <f>SUM(AA2308)</f>
        <v>0</v>
      </c>
      <c r="AC2307" s="7">
        <f>SUM(AC2308)</f>
        <v>0</v>
      </c>
      <c r="AD2307" s="7">
        <f>SUM(AD2308)</f>
        <v>0</v>
      </c>
      <c r="AE2307" s="7">
        <f>SUM(AE2308)</f>
        <v>0</v>
      </c>
      <c r="AF2307" s="7">
        <f>SUM(AF2308)</f>
        <v>0</v>
      </c>
      <c r="AI2307" s="7">
        <f>SUM(AI2308)</f>
        <v>0</v>
      </c>
      <c r="AK2307" s="7"/>
      <c r="AL2307" s="7"/>
      <c r="AM2307" s="7">
        <f>SUM(AM2308)</f>
        <v>0.01</v>
      </c>
      <c r="AN2307" s="7">
        <f>SUM(AN2308)</f>
        <v>0.01</v>
      </c>
      <c r="AO2307" s="7">
        <f>SUM(AO2308)</f>
        <v>0</v>
      </c>
      <c r="AP2307" s="7">
        <f>SUM(AP2308)</f>
        <v>0</v>
      </c>
      <c r="AQ2307" s="7"/>
      <c r="AR2307" s="7"/>
      <c r="AS2307" s="7">
        <f>SUM(AS2308)</f>
        <v>0</v>
      </c>
      <c r="AT2307" s="7">
        <f>SUM(AT2308)</f>
        <v>0</v>
      </c>
      <c r="AV2307" s="7">
        <f>SUM(AV2308)</f>
        <v>0</v>
      </c>
      <c r="AW2307" s="7"/>
      <c r="AX2307" s="7">
        <f>SUM(AX2308)</f>
        <v>0</v>
      </c>
      <c r="AY2307" s="7">
        <f>SUM(AY2308)</f>
        <v>0</v>
      </c>
      <c r="AZ2307" s="7"/>
      <c r="BA2307" s="7">
        <f>SUM(BA2308)</f>
        <v>0</v>
      </c>
      <c r="BB2307" s="7"/>
      <c r="BC2307" s="7"/>
      <c r="BD2307" s="784"/>
      <c r="BE2307" s="785"/>
      <c r="BF2307" s="777" t="s">
        <v>1154</v>
      </c>
      <c r="BG2307" s="777"/>
    </row>
    <row r="2308" spans="1:61" s="742" customFormat="1" ht="32" x14ac:dyDescent="0.2">
      <c r="A2308" s="132" t="s">
        <v>1308</v>
      </c>
      <c r="B2308" s="10" t="s">
        <v>1310</v>
      </c>
      <c r="C2308" s="10"/>
      <c r="D2308" s="3">
        <f>SUM(E2308:X2308,AS2308:BA2308)</f>
        <v>0.18</v>
      </c>
      <c r="E2308" s="782">
        <v>0.04</v>
      </c>
      <c r="F2308" s="782"/>
      <c r="G2308" s="782"/>
      <c r="H2308" s="3">
        <v>0.04</v>
      </c>
      <c r="I2308" s="3">
        <v>0.04</v>
      </c>
      <c r="J2308" s="3"/>
      <c r="L2308" s="3">
        <v>0.04</v>
      </c>
      <c r="M2308" s="2">
        <v>0.02</v>
      </c>
      <c r="N2308" s="2"/>
      <c r="O2308" s="2"/>
      <c r="P2308" s="3"/>
      <c r="Q2308" s="3"/>
      <c r="R2308" s="3"/>
      <c r="S2308" s="3"/>
      <c r="U2308" s="3"/>
      <c r="V2308" s="3"/>
      <c r="X2308" s="3"/>
      <c r="Y2308" s="3"/>
      <c r="Z2308" s="2"/>
      <c r="AA2308" s="3"/>
      <c r="AC2308" s="3"/>
      <c r="AD2308" s="3"/>
      <c r="AE2308" s="3"/>
      <c r="AF2308" s="3"/>
      <c r="AI2308" s="3"/>
      <c r="AK2308" s="3"/>
      <c r="AL2308" s="3"/>
      <c r="AM2308" s="3">
        <v>0.01</v>
      </c>
      <c r="AN2308" s="3">
        <v>0.01</v>
      </c>
      <c r="AO2308" s="3"/>
      <c r="AP2308" s="3"/>
      <c r="AQ2308" s="3"/>
      <c r="AR2308" s="3"/>
      <c r="AS2308" s="3"/>
      <c r="AT2308" s="3"/>
      <c r="AV2308" s="3"/>
      <c r="AW2308" s="3"/>
      <c r="AX2308" s="3"/>
      <c r="AY2308" s="3"/>
      <c r="AZ2308" s="3"/>
      <c r="BA2308" s="3"/>
      <c r="BB2308" s="3"/>
      <c r="BC2308" s="3"/>
      <c r="BD2308" s="10" t="s">
        <v>1311</v>
      </c>
      <c r="BE2308" s="12"/>
      <c r="BF2308" s="737" t="s">
        <v>1154</v>
      </c>
      <c r="BG2308" s="737"/>
    </row>
    <row r="2309" spans="1:61" s="742" customFormat="1" x14ac:dyDescent="0.2">
      <c r="A2309" s="132" t="s">
        <v>1312</v>
      </c>
      <c r="B2309" s="784" t="s">
        <v>1313</v>
      </c>
      <c r="C2309" s="784"/>
      <c r="D2309" s="780">
        <f>SUM(D2310:D2311)</f>
        <v>2.06</v>
      </c>
      <c r="E2309" s="780">
        <f>SUM(E2310:E2311)</f>
        <v>0</v>
      </c>
      <c r="F2309" s="780"/>
      <c r="G2309" s="780"/>
      <c r="H2309" s="780">
        <f>SUM(H2310:H2311)</f>
        <v>0</v>
      </c>
      <c r="I2309" s="780">
        <f>SUM(I2310:I2311)</f>
        <v>0</v>
      </c>
      <c r="J2309" s="780">
        <f>SUM(J2310:J2311)</f>
        <v>0</v>
      </c>
      <c r="L2309" s="780">
        <f>SUM(L2310:L2311)</f>
        <v>0</v>
      </c>
      <c r="M2309" s="780">
        <f>SUM(M2310:M2311)</f>
        <v>1.31</v>
      </c>
      <c r="N2309" s="780"/>
      <c r="O2309" s="780"/>
      <c r="P2309" s="780">
        <f>SUM(P2310:P2311)</f>
        <v>0</v>
      </c>
      <c r="Q2309" s="780"/>
      <c r="R2309" s="780">
        <f>SUM(R2310:R2311)</f>
        <v>0</v>
      </c>
      <c r="S2309" s="780">
        <f>SUM(S2310:S2311)</f>
        <v>0</v>
      </c>
      <c r="U2309" s="780">
        <f>SUM(U2310:U2311)</f>
        <v>0</v>
      </c>
      <c r="V2309" s="780">
        <f>SUM(V2310:V2311)</f>
        <v>0</v>
      </c>
      <c r="X2309" s="780">
        <f>SUM(X2310:X2311)</f>
        <v>0.69</v>
      </c>
      <c r="Y2309" s="780">
        <f>SUM(Y2310:Y2311)</f>
        <v>0</v>
      </c>
      <c r="Z2309" s="780">
        <f>SUM(Z2310:Z2311)</f>
        <v>0</v>
      </c>
      <c r="AA2309" s="780">
        <f>SUM(AA2310:AA2311)</f>
        <v>0</v>
      </c>
      <c r="AC2309" s="780">
        <f>SUM(AC2310:AC2311)</f>
        <v>0</v>
      </c>
      <c r="AD2309" s="780">
        <f>SUM(AD2310:AD2311)</f>
        <v>0.69</v>
      </c>
      <c r="AE2309" s="780">
        <f>SUM(AE2310:AE2311)</f>
        <v>0</v>
      </c>
      <c r="AF2309" s="780">
        <f>SUM(AF2310:AF2311)</f>
        <v>0</v>
      </c>
      <c r="AI2309" s="780">
        <f>SUM(AI2310:AI2311)</f>
        <v>0</v>
      </c>
      <c r="AK2309" s="780"/>
      <c r="AL2309" s="780"/>
      <c r="AM2309" s="780">
        <f>SUM(AM2310:AM2311)</f>
        <v>0</v>
      </c>
      <c r="AN2309" s="780">
        <f>SUM(AN2310:AN2311)</f>
        <v>0</v>
      </c>
      <c r="AO2309" s="780">
        <f>SUM(AO2310:AO2311)</f>
        <v>0</v>
      </c>
      <c r="AP2309" s="780">
        <f>SUM(AP2310:AP2311)</f>
        <v>0</v>
      </c>
      <c r="AQ2309" s="780"/>
      <c r="AR2309" s="780"/>
      <c r="AS2309" s="780">
        <f>SUM(AS2310:AS2311)</f>
        <v>0</v>
      </c>
      <c r="AT2309" s="780">
        <f>SUM(AT2310:AT2311)</f>
        <v>0</v>
      </c>
      <c r="AV2309" s="780"/>
      <c r="AW2309" s="780"/>
      <c r="AX2309" s="780">
        <f>SUM(AX2310:AX2311)</f>
        <v>0</v>
      </c>
      <c r="AY2309" s="780">
        <f>SUM(AY2310:AY2311)</f>
        <v>0</v>
      </c>
      <c r="AZ2309" s="780"/>
      <c r="BA2309" s="780">
        <f>SUM(BA2310:BA2311)</f>
        <v>0.06</v>
      </c>
      <c r="BB2309" s="780"/>
      <c r="BC2309" s="780"/>
      <c r="BD2309" s="10"/>
      <c r="BE2309" s="12"/>
      <c r="BF2309" s="737" t="s">
        <v>1155</v>
      </c>
      <c r="BG2309" s="737"/>
    </row>
    <row r="2310" spans="1:61" s="742" customFormat="1" ht="32" x14ac:dyDescent="0.2">
      <c r="A2310" s="132" t="s">
        <v>1314</v>
      </c>
      <c r="B2310" s="10" t="s">
        <v>1315</v>
      </c>
      <c r="C2310" s="10"/>
      <c r="D2310" s="3">
        <f>SUM(E2310:X2310,AS2310:BA2310)</f>
        <v>2</v>
      </c>
      <c r="E2310" s="782"/>
      <c r="F2310" s="782"/>
      <c r="G2310" s="782"/>
      <c r="H2310" s="3"/>
      <c r="I2310" s="3"/>
      <c r="J2310" s="3"/>
      <c r="L2310" s="3"/>
      <c r="M2310" s="2">
        <v>1.31</v>
      </c>
      <c r="N2310" s="2"/>
      <c r="O2310" s="2"/>
      <c r="P2310" s="3"/>
      <c r="Q2310" s="3"/>
      <c r="R2310" s="3"/>
      <c r="S2310" s="3"/>
      <c r="U2310" s="3"/>
      <c r="V2310" s="3"/>
      <c r="X2310" s="3">
        <f>SUM(Y2310:AI2310)</f>
        <v>0.69</v>
      </c>
      <c r="Y2310" s="3"/>
      <c r="Z2310" s="2"/>
      <c r="AA2310" s="3"/>
      <c r="AC2310" s="3"/>
      <c r="AD2310" s="3">
        <v>0.69</v>
      </c>
      <c r="AE2310" s="3"/>
      <c r="AF2310" s="3"/>
      <c r="AI2310" s="3"/>
      <c r="AK2310" s="3"/>
      <c r="AL2310" s="3"/>
      <c r="AM2310" s="3"/>
      <c r="AN2310" s="3"/>
      <c r="AO2310" s="3"/>
      <c r="AP2310" s="3"/>
      <c r="AQ2310" s="3"/>
      <c r="AR2310" s="3"/>
      <c r="AS2310" s="3"/>
      <c r="AT2310" s="3"/>
      <c r="AV2310" s="3"/>
      <c r="AW2310" s="3"/>
      <c r="AX2310" s="3"/>
      <c r="AY2310" s="3"/>
      <c r="AZ2310" s="3"/>
      <c r="BA2310" s="3"/>
      <c r="BB2310" s="3"/>
      <c r="BC2310" s="3"/>
      <c r="BD2310" s="10" t="s">
        <v>1183</v>
      </c>
      <c r="BE2310" s="12"/>
      <c r="BF2310" s="737" t="s">
        <v>1155</v>
      </c>
      <c r="BG2310" s="737"/>
      <c r="BH2310" s="742" t="s">
        <v>1197</v>
      </c>
    </row>
    <row r="2311" spans="1:61" s="742" customFormat="1" x14ac:dyDescent="0.2">
      <c r="A2311" s="132" t="s">
        <v>1316</v>
      </c>
      <c r="B2311" s="10" t="s">
        <v>1317</v>
      </c>
      <c r="C2311" s="10"/>
      <c r="D2311" s="3">
        <f>SUM(E2311:X2311,AS2311:BA2311)</f>
        <v>0.06</v>
      </c>
      <c r="E2311" s="782"/>
      <c r="F2311" s="782"/>
      <c r="G2311" s="782"/>
      <c r="H2311" s="3"/>
      <c r="I2311" s="3"/>
      <c r="J2311" s="3"/>
      <c r="L2311" s="3"/>
      <c r="M2311" s="2"/>
      <c r="N2311" s="2"/>
      <c r="O2311" s="2"/>
      <c r="P2311" s="3"/>
      <c r="Q2311" s="3"/>
      <c r="R2311" s="3"/>
      <c r="S2311" s="3"/>
      <c r="U2311" s="3"/>
      <c r="V2311" s="3"/>
      <c r="X2311" s="3">
        <f>SUM(Y2311:AI2311)</f>
        <v>0</v>
      </c>
      <c r="Y2311" s="3"/>
      <c r="Z2311" s="2"/>
      <c r="AA2311" s="3"/>
      <c r="AC2311" s="3"/>
      <c r="AD2311" s="3"/>
      <c r="AE2311" s="3"/>
      <c r="AF2311" s="3"/>
      <c r="AI2311" s="3"/>
      <c r="AK2311" s="3"/>
      <c r="AL2311" s="3"/>
      <c r="AM2311" s="3"/>
      <c r="AN2311" s="3"/>
      <c r="AO2311" s="3"/>
      <c r="AP2311" s="3"/>
      <c r="AQ2311" s="3"/>
      <c r="AR2311" s="3"/>
      <c r="AS2311" s="3"/>
      <c r="AT2311" s="3"/>
      <c r="AV2311" s="3"/>
      <c r="AW2311" s="3"/>
      <c r="AX2311" s="3"/>
      <c r="AY2311" s="3"/>
      <c r="AZ2311" s="3"/>
      <c r="BA2311" s="3">
        <v>0.06</v>
      </c>
      <c r="BB2311" s="3"/>
      <c r="BC2311" s="3"/>
      <c r="BD2311" s="10" t="s">
        <v>1183</v>
      </c>
      <c r="BE2311" s="12"/>
      <c r="BF2311" s="737" t="s">
        <v>1155</v>
      </c>
      <c r="BG2311" s="737"/>
      <c r="BH2311" s="742" t="s">
        <v>1197</v>
      </c>
    </row>
    <row r="2312" spans="1:61" s="775" customFormat="1" x14ac:dyDescent="0.2">
      <c r="A2312" s="778" t="s">
        <v>1318</v>
      </c>
      <c r="B2312" s="783" t="s">
        <v>1319</v>
      </c>
      <c r="C2312" s="783"/>
      <c r="D2312" s="780">
        <f>SUM(D2313:D2314)</f>
        <v>0.4</v>
      </c>
      <c r="E2312" s="780">
        <f>SUM(E2313:E2314)</f>
        <v>0</v>
      </c>
      <c r="F2312" s="780"/>
      <c r="G2312" s="780"/>
      <c r="H2312" s="780">
        <f>SUM(H2313:H2314)</f>
        <v>0</v>
      </c>
      <c r="I2312" s="780">
        <f>SUM(I2313:I2314)</f>
        <v>0</v>
      </c>
      <c r="J2312" s="780">
        <f>SUM(J2313:J2314)</f>
        <v>0</v>
      </c>
      <c r="L2312" s="780">
        <f>SUM(L2313:L2314)</f>
        <v>0</v>
      </c>
      <c r="M2312" s="780">
        <f>SUM(M2313:M2314)</f>
        <v>0</v>
      </c>
      <c r="N2312" s="780"/>
      <c r="O2312" s="780"/>
      <c r="P2312" s="780">
        <f>SUM(P2313:P2314)</f>
        <v>0</v>
      </c>
      <c r="Q2312" s="780"/>
      <c r="R2312" s="780">
        <f>SUM(R2313:R2314)</f>
        <v>0</v>
      </c>
      <c r="S2312" s="780">
        <f>SUM(S2313:S2314)</f>
        <v>0</v>
      </c>
      <c r="U2312" s="780">
        <f>SUM(U2313:U2314)</f>
        <v>0</v>
      </c>
      <c r="V2312" s="780">
        <f>SUM(V2313:V2314)</f>
        <v>0</v>
      </c>
      <c r="X2312" s="780">
        <f>SUM(X2313:X2314)</f>
        <v>0</v>
      </c>
      <c r="Y2312" s="780">
        <f>SUM(Y2313:Y2314)</f>
        <v>0</v>
      </c>
      <c r="Z2312" s="780">
        <f>SUM(Z2313:Z2314)</f>
        <v>0</v>
      </c>
      <c r="AA2312" s="780">
        <f>SUM(AA2313:AA2314)</f>
        <v>0</v>
      </c>
      <c r="AC2312" s="780">
        <f>SUM(AC2313:AC2314)</f>
        <v>0</v>
      </c>
      <c r="AD2312" s="780">
        <f>SUM(AD2313:AD2314)</f>
        <v>0</v>
      </c>
      <c r="AE2312" s="780">
        <f>SUM(AE2313:AE2314)</f>
        <v>0</v>
      </c>
      <c r="AF2312" s="780">
        <f>SUM(AF2313:AF2314)</f>
        <v>0</v>
      </c>
      <c r="AI2312" s="780">
        <f>SUM(AI2313:AI2314)</f>
        <v>0</v>
      </c>
      <c r="AK2312" s="780"/>
      <c r="AL2312" s="780"/>
      <c r="AM2312" s="780">
        <f>SUM(AM2313:AM2314)</f>
        <v>0</v>
      </c>
      <c r="AN2312" s="780">
        <f>SUM(AN2313:AN2314)</f>
        <v>0</v>
      </c>
      <c r="AO2312" s="780">
        <f>SUM(AO2313:AO2314)</f>
        <v>0.61</v>
      </c>
      <c r="AP2312" s="780">
        <f>SUM(AP2313:AP2314)</f>
        <v>0</v>
      </c>
      <c r="AQ2312" s="780"/>
      <c r="AR2312" s="780"/>
      <c r="AS2312" s="780">
        <f>SUM(AS2313:AS2314)</f>
        <v>0</v>
      </c>
      <c r="AT2312" s="780">
        <f>SUM(AT2313:AT2314)</f>
        <v>0</v>
      </c>
      <c r="AV2312" s="780">
        <f>SUM(AV2313:AV2314)</f>
        <v>0</v>
      </c>
      <c r="AW2312" s="780"/>
      <c r="AX2312" s="780">
        <f>SUM(AX2313:AX2314)</f>
        <v>0</v>
      </c>
      <c r="AY2312" s="780">
        <f>SUM(AY2313:AY2314)</f>
        <v>0</v>
      </c>
      <c r="AZ2312" s="780"/>
      <c r="BA2312" s="780">
        <f>SUM(BA2313:BA2314)</f>
        <v>0.4</v>
      </c>
      <c r="BB2312" s="780"/>
      <c r="BC2312" s="780"/>
      <c r="BD2312" s="786"/>
      <c r="BE2312" s="760"/>
      <c r="BF2312" s="777" t="s">
        <v>1320</v>
      </c>
      <c r="BG2312" s="750"/>
    </row>
    <row r="2313" spans="1:61" s="742" customFormat="1" x14ac:dyDescent="0.2">
      <c r="A2313" s="132" t="s">
        <v>1321</v>
      </c>
      <c r="B2313" s="752" t="s">
        <v>1322</v>
      </c>
      <c r="C2313" s="752"/>
      <c r="D2313" s="3">
        <f>SUM(E2313:X2313,AS2313:BA2313)</f>
        <v>0</v>
      </c>
      <c r="E2313" s="3"/>
      <c r="F2313" s="3"/>
      <c r="G2313" s="3"/>
      <c r="H2313" s="3"/>
      <c r="I2313" s="3"/>
      <c r="J2313" s="3"/>
      <c r="L2313" s="3"/>
      <c r="M2313" s="3"/>
      <c r="N2313" s="3"/>
      <c r="O2313" s="3"/>
      <c r="P2313" s="780"/>
      <c r="Q2313" s="780"/>
      <c r="R2313" s="780"/>
      <c r="S2313" s="780"/>
      <c r="U2313" s="3"/>
      <c r="V2313" s="3"/>
      <c r="X2313" s="3"/>
      <c r="Y2313" s="3"/>
      <c r="Z2313" s="3"/>
      <c r="AA2313" s="3"/>
      <c r="AC2313" s="3"/>
      <c r="AD2313" s="3"/>
      <c r="AE2313" s="3"/>
      <c r="AF2313" s="3"/>
      <c r="AI2313" s="3"/>
      <c r="AK2313" s="3"/>
      <c r="AL2313" s="3"/>
      <c r="AM2313" s="3"/>
      <c r="AN2313" s="3"/>
      <c r="AO2313" s="3">
        <v>0.61</v>
      </c>
      <c r="AP2313" s="3"/>
      <c r="AQ2313" s="3"/>
      <c r="AR2313" s="3"/>
      <c r="AS2313" s="3"/>
      <c r="AT2313" s="780"/>
      <c r="AV2313" s="3"/>
      <c r="AW2313" s="3"/>
      <c r="AX2313" s="3"/>
      <c r="AY2313" s="3"/>
      <c r="AZ2313" s="3"/>
      <c r="BA2313" s="3"/>
      <c r="BB2313" s="3"/>
      <c r="BC2313" s="3"/>
      <c r="BD2313" s="133" t="s">
        <v>1176</v>
      </c>
      <c r="BE2313" s="765" t="s">
        <v>1323</v>
      </c>
      <c r="BF2313" s="737" t="s">
        <v>1320</v>
      </c>
      <c r="BG2313" s="750"/>
      <c r="BH2313" s="742">
        <v>9</v>
      </c>
    </row>
    <row r="2314" spans="1:61" s="775" customFormat="1" ht="64" x14ac:dyDescent="0.2">
      <c r="A2314" s="132" t="s">
        <v>1324</v>
      </c>
      <c r="B2314" s="756" t="s">
        <v>1325</v>
      </c>
      <c r="C2314" s="756"/>
      <c r="D2314" s="3">
        <f>SUM(E2314:X2314,AS2314:BA2314)</f>
        <v>0.4</v>
      </c>
      <c r="E2314" s="780"/>
      <c r="F2314" s="780"/>
      <c r="G2314" s="780"/>
      <c r="H2314" s="780"/>
      <c r="I2314" s="780"/>
      <c r="J2314" s="780"/>
      <c r="L2314" s="780"/>
      <c r="M2314" s="780"/>
      <c r="N2314" s="780"/>
      <c r="O2314" s="780"/>
      <c r="P2314" s="780"/>
      <c r="Q2314" s="780"/>
      <c r="R2314" s="780"/>
      <c r="S2314" s="780"/>
      <c r="U2314" s="780"/>
      <c r="V2314" s="780"/>
      <c r="X2314" s="3"/>
      <c r="Y2314" s="746"/>
      <c r="Z2314" s="746"/>
      <c r="AA2314" s="746"/>
      <c r="AC2314" s="746"/>
      <c r="AD2314" s="746"/>
      <c r="AE2314" s="746"/>
      <c r="AF2314" s="746"/>
      <c r="AI2314" s="746"/>
      <c r="AK2314" s="746"/>
      <c r="AL2314" s="746"/>
      <c r="AM2314" s="780"/>
      <c r="AN2314" s="780"/>
      <c r="AO2314" s="780"/>
      <c r="AP2314" s="780"/>
      <c r="AQ2314" s="746"/>
      <c r="AR2314" s="746"/>
      <c r="AS2314" s="780"/>
      <c r="AT2314" s="780"/>
      <c r="AV2314" s="746"/>
      <c r="AW2314" s="780"/>
      <c r="AX2314" s="780"/>
      <c r="AY2314" s="780"/>
      <c r="AZ2314" s="780"/>
      <c r="BA2314" s="3">
        <v>0.4</v>
      </c>
      <c r="BB2314" s="3"/>
      <c r="BC2314" s="3"/>
      <c r="BD2314" s="765" t="s">
        <v>1190</v>
      </c>
      <c r="BE2314" s="12" t="s">
        <v>1326</v>
      </c>
      <c r="BF2314" s="777" t="s">
        <v>1320</v>
      </c>
      <c r="BG2314" s="750"/>
    </row>
    <row r="2315" spans="1:61" s="775" customFormat="1" ht="32" x14ac:dyDescent="0.2">
      <c r="A2315" s="778" t="s">
        <v>1327</v>
      </c>
      <c r="B2315" s="787" t="s">
        <v>1328</v>
      </c>
      <c r="C2315" s="787"/>
      <c r="D2315" s="780">
        <f>SUM(D2316:D2327)</f>
        <v>10.700000000000001</v>
      </c>
      <c r="E2315" s="780">
        <f>SUM(E2316:E2327)</f>
        <v>6.44</v>
      </c>
      <c r="F2315" s="780"/>
      <c r="G2315" s="780"/>
      <c r="H2315" s="780">
        <f>SUM(H2316:H2327)</f>
        <v>0.3</v>
      </c>
      <c r="I2315" s="780">
        <f>SUM(I2316:I2327)</f>
        <v>0</v>
      </c>
      <c r="J2315" s="780">
        <f>SUM(J2316:J2327)</f>
        <v>0</v>
      </c>
      <c r="L2315" s="780">
        <f>SUM(L2316:L2327)</f>
        <v>1.8</v>
      </c>
      <c r="M2315" s="780">
        <f>SUM(M2316:M2327)</f>
        <v>0</v>
      </c>
      <c r="N2315" s="780"/>
      <c r="O2315" s="780"/>
      <c r="P2315" s="780">
        <f>SUM(P2316:P2327)</f>
        <v>0</v>
      </c>
      <c r="Q2315" s="780"/>
      <c r="R2315" s="780">
        <f>SUM(R2316:R2327)</f>
        <v>0</v>
      </c>
      <c r="S2315" s="780">
        <f>SUM(S2316:S2327)</f>
        <v>0</v>
      </c>
      <c r="U2315" s="780">
        <f>SUM(U2316:U2327)</f>
        <v>0</v>
      </c>
      <c r="V2315" s="780">
        <f>SUM(V2316:V2327)</f>
        <v>0</v>
      </c>
      <c r="X2315" s="780">
        <f>SUM(X2316:X2327)</f>
        <v>1.76</v>
      </c>
      <c r="Y2315" s="780">
        <f>SUM(Y2316:Y2327)</f>
        <v>1.27</v>
      </c>
      <c r="Z2315" s="780">
        <f>SUM(Z2316:Z2327)</f>
        <v>0.05</v>
      </c>
      <c r="AA2315" s="780">
        <f>SUM(AA2316:AA2327)</f>
        <v>0</v>
      </c>
      <c r="AC2315" s="780">
        <f>SUM(AC2316:AC2327)</f>
        <v>0.01</v>
      </c>
      <c r="AD2315" s="780">
        <f>SUM(AD2316:AD2327)</f>
        <v>0</v>
      </c>
      <c r="AE2315" s="780">
        <f>SUM(AE2316:AE2327)</f>
        <v>0.43</v>
      </c>
      <c r="AF2315" s="780">
        <f>SUM(AF2316:AF2327)</f>
        <v>0</v>
      </c>
      <c r="AI2315" s="780">
        <f>SUM(AI2316:AI2327)</f>
        <v>0</v>
      </c>
      <c r="AK2315" s="780"/>
      <c r="AL2315" s="780"/>
      <c r="AM2315" s="780">
        <f>SUM(AM2316:AM2327)</f>
        <v>0</v>
      </c>
      <c r="AN2315" s="780">
        <f>SUM(AN2316:AN2327)</f>
        <v>0.27</v>
      </c>
      <c r="AO2315" s="780">
        <f>SUM(AO2316:AO2327)</f>
        <v>0</v>
      </c>
      <c r="AP2315" s="780">
        <f>SUM(AP2316:AP2327)</f>
        <v>0</v>
      </c>
      <c r="AQ2315" s="780"/>
      <c r="AR2315" s="780"/>
      <c r="AS2315" s="780">
        <f>SUM(AS2316:AS2327)</f>
        <v>0.4</v>
      </c>
      <c r="AT2315" s="780">
        <f>SUM(AT2316:AT2327)</f>
        <v>0</v>
      </c>
      <c r="AV2315" s="780"/>
      <c r="AW2315" s="780"/>
      <c r="AX2315" s="780">
        <f>SUM(AX2316:AX2327)</f>
        <v>0</v>
      </c>
      <c r="AY2315" s="780">
        <f>SUM(AY2316:AY2327)</f>
        <v>0</v>
      </c>
      <c r="AZ2315" s="780"/>
      <c r="BA2315" s="780">
        <f>SUM(BA2316:BA2327)</f>
        <v>0</v>
      </c>
      <c r="BB2315" s="780"/>
      <c r="BC2315" s="780"/>
      <c r="BD2315" s="776"/>
      <c r="BE2315" s="765"/>
      <c r="BF2315" s="777" t="s">
        <v>1156</v>
      </c>
      <c r="BG2315" s="737"/>
    </row>
    <row r="2316" spans="1:61" s="742" customFormat="1" x14ac:dyDescent="0.2">
      <c r="A2316" s="132" t="s">
        <v>1329</v>
      </c>
      <c r="B2316" s="770" t="s">
        <v>1330</v>
      </c>
      <c r="C2316" s="770"/>
      <c r="D2316" s="3">
        <f t="shared" ref="D2316:D2327" si="51">SUM(E2316:X2316,AS2316:BA2316)</f>
        <v>0.81</v>
      </c>
      <c r="E2316" s="3">
        <v>0.77</v>
      </c>
      <c r="F2316" s="3"/>
      <c r="G2316" s="3"/>
      <c r="H2316" s="3"/>
      <c r="I2316" s="3"/>
      <c r="J2316" s="3"/>
      <c r="L2316" s="3"/>
      <c r="M2316" s="3"/>
      <c r="N2316" s="3"/>
      <c r="O2316" s="3"/>
      <c r="P2316" s="3"/>
      <c r="Q2316" s="3"/>
      <c r="R2316" s="3"/>
      <c r="S2316" s="32"/>
      <c r="U2316" s="3"/>
      <c r="V2316" s="3"/>
      <c r="X2316" s="3">
        <f t="shared" ref="X2316:X2322" si="52">SUM(Y2316:AI2316)</f>
        <v>0.04</v>
      </c>
      <c r="Y2316" s="3">
        <v>0.04</v>
      </c>
      <c r="Z2316" s="3"/>
      <c r="AA2316" s="3"/>
      <c r="AC2316" s="3"/>
      <c r="AD2316" s="3"/>
      <c r="AE2316" s="3"/>
      <c r="AF2316" s="3"/>
      <c r="AI2316" s="3"/>
      <c r="AK2316" s="3"/>
      <c r="AL2316" s="3"/>
      <c r="AM2316" s="3"/>
      <c r="AN2316" s="3"/>
      <c r="AO2316" s="3"/>
      <c r="AP2316" s="3"/>
      <c r="AQ2316" s="3"/>
      <c r="AR2316" s="3"/>
      <c r="AS2316" s="3"/>
      <c r="AT2316" s="3"/>
      <c r="AV2316" s="3"/>
      <c r="AW2316" s="3"/>
      <c r="AX2316" s="3"/>
      <c r="AY2316" s="3"/>
      <c r="AZ2316" s="3"/>
      <c r="BA2316" s="3"/>
      <c r="BB2316" s="3"/>
      <c r="BC2316" s="3"/>
      <c r="BD2316" s="751" t="s">
        <v>1170</v>
      </c>
      <c r="BE2316" s="765"/>
      <c r="BF2316" s="737" t="s">
        <v>1156</v>
      </c>
      <c r="BG2316" s="737"/>
    </row>
    <row r="2317" spans="1:61" s="742" customFormat="1" ht="32" x14ac:dyDescent="0.2">
      <c r="A2317" s="132" t="s">
        <v>1331</v>
      </c>
      <c r="B2317" s="770" t="s">
        <v>1332</v>
      </c>
      <c r="C2317" s="770"/>
      <c r="D2317" s="3">
        <f t="shared" si="51"/>
        <v>4.84</v>
      </c>
      <c r="E2317" s="3">
        <v>3.85</v>
      </c>
      <c r="F2317" s="3"/>
      <c r="G2317" s="3"/>
      <c r="H2317" s="3"/>
      <c r="I2317" s="3"/>
      <c r="J2317" s="3"/>
      <c r="L2317" s="3"/>
      <c r="M2317" s="3"/>
      <c r="N2317" s="3"/>
      <c r="O2317" s="3"/>
      <c r="P2317" s="3"/>
      <c r="Q2317" s="3"/>
      <c r="R2317" s="3"/>
      <c r="S2317" s="32"/>
      <c r="U2317" s="3"/>
      <c r="V2317" s="3"/>
      <c r="X2317" s="3">
        <f t="shared" si="52"/>
        <v>0.99</v>
      </c>
      <c r="Y2317" s="3">
        <v>0.94</v>
      </c>
      <c r="Z2317" s="3">
        <v>0.05</v>
      </c>
      <c r="AA2317" s="3"/>
      <c r="AC2317" s="3"/>
      <c r="AD2317" s="3"/>
      <c r="AE2317" s="3"/>
      <c r="AF2317" s="3"/>
      <c r="AI2317" s="3"/>
      <c r="AK2317" s="3"/>
      <c r="AL2317" s="3"/>
      <c r="AM2317" s="3"/>
      <c r="AN2317" s="3"/>
      <c r="AO2317" s="3"/>
      <c r="AP2317" s="3"/>
      <c r="AQ2317" s="3"/>
      <c r="AR2317" s="3"/>
      <c r="AS2317" s="3"/>
      <c r="AT2317" s="3"/>
      <c r="AV2317" s="3"/>
      <c r="AW2317" s="3"/>
      <c r="AX2317" s="3"/>
      <c r="AY2317" s="3"/>
      <c r="AZ2317" s="3"/>
      <c r="BA2317" s="3"/>
      <c r="BB2317" s="3"/>
      <c r="BC2317" s="3"/>
      <c r="BD2317" s="751" t="s">
        <v>1170</v>
      </c>
      <c r="BE2317" s="788" t="s">
        <v>1333</v>
      </c>
      <c r="BF2317" s="737" t="s">
        <v>1156</v>
      </c>
      <c r="BG2317" s="737"/>
    </row>
    <row r="2318" spans="1:61" s="742" customFormat="1" x14ac:dyDescent="0.2">
      <c r="A2318" s="132" t="s">
        <v>1334</v>
      </c>
      <c r="B2318" s="770" t="s">
        <v>1335</v>
      </c>
      <c r="C2318" s="770"/>
      <c r="D2318" s="3">
        <f t="shared" si="51"/>
        <v>0.43</v>
      </c>
      <c r="E2318" s="3">
        <v>0.42</v>
      </c>
      <c r="F2318" s="3"/>
      <c r="G2318" s="3"/>
      <c r="H2318" s="3"/>
      <c r="I2318" s="3"/>
      <c r="J2318" s="3"/>
      <c r="L2318" s="3"/>
      <c r="M2318" s="3"/>
      <c r="N2318" s="3"/>
      <c r="O2318" s="3"/>
      <c r="P2318" s="3"/>
      <c r="Q2318" s="3"/>
      <c r="R2318" s="3"/>
      <c r="S2318" s="32"/>
      <c r="U2318" s="3"/>
      <c r="V2318" s="3"/>
      <c r="X2318" s="3">
        <f t="shared" si="52"/>
        <v>0.01</v>
      </c>
      <c r="Y2318" s="3"/>
      <c r="Z2318" s="3"/>
      <c r="AA2318" s="3"/>
      <c r="AC2318" s="3">
        <v>0.01</v>
      </c>
      <c r="AD2318" s="3"/>
      <c r="AE2318" s="3"/>
      <c r="AF2318" s="3"/>
      <c r="AI2318" s="3"/>
      <c r="AK2318" s="3"/>
      <c r="AL2318" s="3"/>
      <c r="AM2318" s="3"/>
      <c r="AN2318" s="3"/>
      <c r="AO2318" s="3"/>
      <c r="AP2318" s="3"/>
      <c r="AQ2318" s="3"/>
      <c r="AR2318" s="3"/>
      <c r="AS2318" s="3"/>
      <c r="AT2318" s="3"/>
      <c r="AV2318" s="3"/>
      <c r="AW2318" s="3"/>
      <c r="AX2318" s="3"/>
      <c r="AY2318" s="3"/>
      <c r="AZ2318" s="3"/>
      <c r="BA2318" s="3"/>
      <c r="BB2318" s="3"/>
      <c r="BC2318" s="3"/>
      <c r="BD2318" s="751" t="s">
        <v>1170</v>
      </c>
      <c r="BE2318" s="789" t="s">
        <v>1336</v>
      </c>
      <c r="BF2318" s="741" t="s">
        <v>1156</v>
      </c>
      <c r="BG2318" s="737"/>
      <c r="BI2318" s="742" t="s">
        <v>1337</v>
      </c>
    </row>
    <row r="2319" spans="1:61" s="742" customFormat="1" x14ac:dyDescent="0.2">
      <c r="A2319" s="132" t="s">
        <v>1338</v>
      </c>
      <c r="B2319" s="770" t="s">
        <v>1339</v>
      </c>
      <c r="C2319" s="770"/>
      <c r="D2319" s="3">
        <f t="shared" si="51"/>
        <v>0.25</v>
      </c>
      <c r="E2319" s="3"/>
      <c r="F2319" s="3"/>
      <c r="G2319" s="3"/>
      <c r="H2319" s="3"/>
      <c r="I2319" s="3"/>
      <c r="J2319" s="3"/>
      <c r="L2319" s="3"/>
      <c r="M2319" s="3"/>
      <c r="N2319" s="3"/>
      <c r="O2319" s="3"/>
      <c r="P2319" s="3"/>
      <c r="Q2319" s="3"/>
      <c r="R2319" s="3"/>
      <c r="S2319" s="32"/>
      <c r="U2319" s="3"/>
      <c r="V2319" s="3"/>
      <c r="X2319" s="3">
        <f t="shared" si="52"/>
        <v>0.25</v>
      </c>
      <c r="Y2319" s="3"/>
      <c r="Z2319" s="3"/>
      <c r="AA2319" s="3"/>
      <c r="AC2319" s="3"/>
      <c r="AD2319" s="3"/>
      <c r="AE2319" s="3">
        <v>0.25</v>
      </c>
      <c r="AF2319" s="3"/>
      <c r="AI2319" s="3"/>
      <c r="AK2319" s="3"/>
      <c r="AL2319" s="3"/>
      <c r="AM2319" s="3"/>
      <c r="AN2319" s="3"/>
      <c r="AO2319" s="3"/>
      <c r="AP2319" s="3"/>
      <c r="AQ2319" s="3"/>
      <c r="AR2319" s="3"/>
      <c r="AS2319" s="3"/>
      <c r="AT2319" s="3"/>
      <c r="AV2319" s="3"/>
      <c r="AW2319" s="3"/>
      <c r="AX2319" s="3"/>
      <c r="AY2319" s="3"/>
      <c r="AZ2319" s="3"/>
      <c r="BA2319" s="3"/>
      <c r="BB2319" s="3"/>
      <c r="BC2319" s="3"/>
      <c r="BD2319" s="751" t="s">
        <v>1170</v>
      </c>
      <c r="BE2319" s="765"/>
      <c r="BF2319" s="741" t="s">
        <v>1156</v>
      </c>
      <c r="BG2319" s="737"/>
      <c r="BI2319" s="742" t="s">
        <v>1337</v>
      </c>
    </row>
    <row r="2320" spans="1:61" s="742" customFormat="1" x14ac:dyDescent="0.2">
      <c r="A2320" s="132" t="s">
        <v>1340</v>
      </c>
      <c r="B2320" s="770" t="s">
        <v>1341</v>
      </c>
      <c r="C2320" s="770"/>
      <c r="D2320" s="3">
        <f t="shared" si="51"/>
        <v>0</v>
      </c>
      <c r="E2320" s="3"/>
      <c r="F2320" s="3"/>
      <c r="G2320" s="3"/>
      <c r="H2320" s="3"/>
      <c r="I2320" s="3"/>
      <c r="J2320" s="3"/>
      <c r="L2320" s="3"/>
      <c r="M2320" s="3"/>
      <c r="N2320" s="3"/>
      <c r="O2320" s="3"/>
      <c r="P2320" s="3"/>
      <c r="Q2320" s="3"/>
      <c r="R2320" s="3"/>
      <c r="S2320" s="32"/>
      <c r="U2320" s="3"/>
      <c r="V2320" s="3"/>
      <c r="X2320" s="3">
        <f t="shared" si="52"/>
        <v>0</v>
      </c>
      <c r="Y2320" s="3"/>
      <c r="Z2320" s="3"/>
      <c r="AA2320" s="3"/>
      <c r="AC2320" s="3"/>
      <c r="AD2320" s="3"/>
      <c r="AE2320" s="3"/>
      <c r="AF2320" s="3"/>
      <c r="AI2320" s="3"/>
      <c r="AK2320" s="3"/>
      <c r="AL2320" s="3"/>
      <c r="AM2320" s="3"/>
      <c r="AN2320" s="3">
        <v>0.13</v>
      </c>
      <c r="AO2320" s="3"/>
      <c r="AP2320" s="3"/>
      <c r="AQ2320" s="3"/>
      <c r="AR2320" s="3"/>
      <c r="AS2320" s="3"/>
      <c r="AT2320" s="3"/>
      <c r="AV2320" s="3"/>
      <c r="AW2320" s="3"/>
      <c r="AX2320" s="3"/>
      <c r="AY2320" s="3"/>
      <c r="AZ2320" s="3"/>
      <c r="BA2320" s="3"/>
      <c r="BB2320" s="3"/>
      <c r="BC2320" s="3"/>
      <c r="BD2320" s="751" t="s">
        <v>1176</v>
      </c>
      <c r="BE2320" s="765"/>
      <c r="BF2320" s="741" t="s">
        <v>1156</v>
      </c>
      <c r="BG2320" s="737"/>
      <c r="BH2320" s="742">
        <v>9</v>
      </c>
      <c r="BI2320" s="742" t="s">
        <v>1337</v>
      </c>
    </row>
    <row r="2321" spans="1:60" s="742" customFormat="1" x14ac:dyDescent="0.2">
      <c r="A2321" s="132" t="s">
        <v>1342</v>
      </c>
      <c r="B2321" s="790" t="s">
        <v>1343</v>
      </c>
      <c r="C2321" s="790"/>
      <c r="D2321" s="3">
        <f t="shared" si="51"/>
        <v>0.3</v>
      </c>
      <c r="E2321" s="3"/>
      <c r="F2321" s="3"/>
      <c r="G2321" s="3"/>
      <c r="H2321" s="3">
        <v>0.3</v>
      </c>
      <c r="I2321" s="3"/>
      <c r="J2321" s="3"/>
      <c r="L2321" s="3"/>
      <c r="M2321" s="3"/>
      <c r="N2321" s="3"/>
      <c r="O2321" s="3"/>
      <c r="P2321" s="3"/>
      <c r="Q2321" s="3"/>
      <c r="R2321" s="3"/>
      <c r="S2321" s="32"/>
      <c r="U2321" s="3"/>
      <c r="V2321" s="3"/>
      <c r="X2321" s="3">
        <f t="shared" si="52"/>
        <v>0</v>
      </c>
      <c r="Y2321" s="3"/>
      <c r="Z2321" s="3"/>
      <c r="AA2321" s="3"/>
      <c r="AC2321" s="3"/>
      <c r="AD2321" s="3"/>
      <c r="AE2321" s="3"/>
      <c r="AF2321" s="3"/>
      <c r="AI2321" s="3"/>
      <c r="AK2321" s="3"/>
      <c r="AL2321" s="3"/>
      <c r="AM2321" s="3"/>
      <c r="AN2321" s="3"/>
      <c r="AO2321" s="3"/>
      <c r="AP2321" s="3"/>
      <c r="AQ2321" s="3"/>
      <c r="AR2321" s="3"/>
      <c r="AS2321" s="3"/>
      <c r="AT2321" s="3"/>
      <c r="AV2321" s="3"/>
      <c r="AW2321" s="3"/>
      <c r="AX2321" s="3"/>
      <c r="AY2321" s="3"/>
      <c r="AZ2321" s="3"/>
      <c r="BA2321" s="3"/>
      <c r="BB2321" s="3"/>
      <c r="BC2321" s="3"/>
      <c r="BD2321" s="10" t="s">
        <v>1183</v>
      </c>
      <c r="BE2321" s="791" t="s">
        <v>1344</v>
      </c>
      <c r="BF2321" s="741" t="s">
        <v>1156</v>
      </c>
      <c r="BG2321" s="737"/>
    </row>
    <row r="2322" spans="1:60" s="742" customFormat="1" x14ac:dyDescent="0.2">
      <c r="A2322" s="132" t="s">
        <v>1345</v>
      </c>
      <c r="B2322" s="790" t="s">
        <v>1346</v>
      </c>
      <c r="C2322" s="790"/>
      <c r="D2322" s="3">
        <f t="shared" si="51"/>
        <v>0.28999999999999998</v>
      </c>
      <c r="E2322" s="3"/>
      <c r="F2322" s="3"/>
      <c r="G2322" s="3"/>
      <c r="H2322" s="3"/>
      <c r="I2322" s="3"/>
      <c r="J2322" s="3"/>
      <c r="L2322" s="3"/>
      <c r="M2322" s="3"/>
      <c r="N2322" s="3"/>
      <c r="O2322" s="3"/>
      <c r="P2322" s="3"/>
      <c r="Q2322" s="3"/>
      <c r="R2322" s="3"/>
      <c r="S2322" s="32"/>
      <c r="U2322" s="3"/>
      <c r="V2322" s="3"/>
      <c r="X2322" s="3">
        <f t="shared" si="52"/>
        <v>0.28999999999999998</v>
      </c>
      <c r="Y2322" s="3">
        <v>0.28999999999999998</v>
      </c>
      <c r="Z2322" s="3"/>
      <c r="AA2322" s="3"/>
      <c r="AC2322" s="3"/>
      <c r="AD2322" s="3"/>
      <c r="AE2322" s="3"/>
      <c r="AF2322" s="3"/>
      <c r="AI2322" s="3"/>
      <c r="AK2322" s="3"/>
      <c r="AL2322" s="3"/>
      <c r="AM2322" s="3"/>
      <c r="AN2322" s="3">
        <v>0.14000000000000001</v>
      </c>
      <c r="AO2322" s="3"/>
      <c r="AP2322" s="3"/>
      <c r="AQ2322" s="3"/>
      <c r="AR2322" s="3"/>
      <c r="AS2322" s="3"/>
      <c r="AT2322" s="3"/>
      <c r="AV2322" s="3"/>
      <c r="AW2322" s="3"/>
      <c r="AX2322" s="3"/>
      <c r="AY2322" s="3"/>
      <c r="AZ2322" s="3"/>
      <c r="BA2322" s="3"/>
      <c r="BB2322" s="3"/>
      <c r="BC2322" s="3"/>
      <c r="BD2322" s="770" t="s">
        <v>1230</v>
      </c>
      <c r="BE2322" s="791"/>
      <c r="BF2322" s="741" t="s">
        <v>1156</v>
      </c>
      <c r="BG2322" s="737"/>
      <c r="BH2322" s="742">
        <v>9</v>
      </c>
    </row>
    <row r="2323" spans="1:60" s="742" customFormat="1" x14ac:dyDescent="0.2">
      <c r="A2323" s="132" t="s">
        <v>1347</v>
      </c>
      <c r="B2323" s="770" t="s">
        <v>1348</v>
      </c>
      <c r="C2323" s="770"/>
      <c r="D2323" s="3">
        <f t="shared" si="51"/>
        <v>0.33</v>
      </c>
      <c r="E2323" s="3">
        <v>0.33</v>
      </c>
      <c r="F2323" s="3"/>
      <c r="G2323" s="3"/>
      <c r="H2323" s="3"/>
      <c r="I2323" s="3"/>
      <c r="J2323" s="3"/>
      <c r="L2323" s="3"/>
      <c r="M2323" s="3"/>
      <c r="N2323" s="3"/>
      <c r="O2323" s="3"/>
      <c r="P2323" s="3"/>
      <c r="Q2323" s="3"/>
      <c r="R2323" s="3"/>
      <c r="S2323" s="32"/>
      <c r="U2323" s="3"/>
      <c r="V2323" s="3"/>
      <c r="X2323" s="3"/>
      <c r="Y2323" s="3"/>
      <c r="Z2323" s="3"/>
      <c r="AA2323" s="3"/>
      <c r="AC2323" s="3"/>
      <c r="AD2323" s="3"/>
      <c r="AE2323" s="3"/>
      <c r="AF2323" s="3"/>
      <c r="AI2323" s="3"/>
      <c r="AK2323" s="3"/>
      <c r="AL2323" s="3"/>
      <c r="AM2323" s="3"/>
      <c r="AN2323" s="3"/>
      <c r="AO2323" s="3"/>
      <c r="AP2323" s="3"/>
      <c r="AQ2323" s="3"/>
      <c r="AR2323" s="3"/>
      <c r="AS2323" s="3"/>
      <c r="AT2323" s="3"/>
      <c r="AV2323" s="3"/>
      <c r="AW2323" s="3"/>
      <c r="AX2323" s="3"/>
      <c r="AY2323" s="3"/>
      <c r="AZ2323" s="3"/>
      <c r="BA2323" s="3"/>
      <c r="BB2323" s="3"/>
      <c r="BC2323" s="3"/>
      <c r="BD2323" s="770" t="s">
        <v>1230</v>
      </c>
      <c r="BE2323" s="791" t="s">
        <v>1349</v>
      </c>
      <c r="BF2323" s="741" t="s">
        <v>1156</v>
      </c>
      <c r="BG2323" s="737"/>
    </row>
    <row r="2324" spans="1:60" s="742" customFormat="1" x14ac:dyDescent="0.2">
      <c r="A2324" s="132" t="s">
        <v>1350</v>
      </c>
      <c r="B2324" s="790" t="s">
        <v>1351</v>
      </c>
      <c r="C2324" s="790"/>
      <c r="D2324" s="3">
        <f t="shared" si="51"/>
        <v>0.4</v>
      </c>
      <c r="E2324" s="3"/>
      <c r="F2324" s="3"/>
      <c r="G2324" s="3"/>
      <c r="H2324" s="3"/>
      <c r="I2324" s="3"/>
      <c r="J2324" s="3"/>
      <c r="L2324" s="3"/>
      <c r="M2324" s="3"/>
      <c r="N2324" s="3"/>
      <c r="O2324" s="3"/>
      <c r="P2324" s="3"/>
      <c r="Q2324" s="3"/>
      <c r="R2324" s="3"/>
      <c r="S2324" s="3"/>
      <c r="U2324" s="3"/>
      <c r="V2324" s="3"/>
      <c r="X2324" s="3">
        <f>SUM(Y2324:AI2324)</f>
        <v>0</v>
      </c>
      <c r="Y2324" s="3"/>
      <c r="Z2324" s="3"/>
      <c r="AA2324" s="3"/>
      <c r="AC2324" s="3"/>
      <c r="AD2324" s="3"/>
      <c r="AE2324" s="3"/>
      <c r="AF2324" s="3"/>
      <c r="AI2324" s="3"/>
      <c r="AK2324" s="3"/>
      <c r="AL2324" s="3"/>
      <c r="AM2324" s="3"/>
      <c r="AN2324" s="3"/>
      <c r="AO2324" s="3"/>
      <c r="AP2324" s="3"/>
      <c r="AQ2324" s="3"/>
      <c r="AR2324" s="3"/>
      <c r="AS2324" s="3">
        <v>0.4</v>
      </c>
      <c r="AT2324" s="3"/>
      <c r="AV2324" s="3"/>
      <c r="AW2324" s="3"/>
      <c r="AX2324" s="3"/>
      <c r="AY2324" s="3"/>
      <c r="AZ2324" s="3"/>
      <c r="BA2324" s="3"/>
      <c r="BB2324" s="3"/>
      <c r="BC2324" s="3"/>
      <c r="BD2324" s="751" t="s">
        <v>1190</v>
      </c>
      <c r="BE2324" s="792" t="s">
        <v>1352</v>
      </c>
      <c r="BF2324" s="741" t="s">
        <v>1156</v>
      </c>
      <c r="BG2324" s="737"/>
    </row>
    <row r="2325" spans="1:60" s="742" customFormat="1" ht="32" x14ac:dyDescent="0.2">
      <c r="A2325" s="132" t="s">
        <v>1353</v>
      </c>
      <c r="B2325" s="790" t="s">
        <v>1354</v>
      </c>
      <c r="C2325" s="790"/>
      <c r="D2325" s="3">
        <f t="shared" si="51"/>
        <v>1.07</v>
      </c>
      <c r="E2325" s="3">
        <v>1.07</v>
      </c>
      <c r="F2325" s="3"/>
      <c r="G2325" s="3"/>
      <c r="H2325" s="3"/>
      <c r="I2325" s="3"/>
      <c r="J2325" s="3"/>
      <c r="L2325" s="3"/>
      <c r="M2325" s="3"/>
      <c r="N2325" s="3"/>
      <c r="O2325" s="3"/>
      <c r="P2325" s="3"/>
      <c r="Q2325" s="3"/>
      <c r="R2325" s="3"/>
      <c r="S2325" s="3"/>
      <c r="U2325" s="3"/>
      <c r="V2325" s="3"/>
      <c r="X2325" s="3"/>
      <c r="Y2325" s="3"/>
      <c r="Z2325" s="3"/>
      <c r="AA2325" s="3"/>
      <c r="AC2325" s="3"/>
      <c r="AD2325" s="3"/>
      <c r="AE2325" s="3"/>
      <c r="AF2325" s="3"/>
      <c r="AI2325" s="3"/>
      <c r="AK2325" s="3"/>
      <c r="AL2325" s="3"/>
      <c r="AM2325" s="3"/>
      <c r="AN2325" s="3"/>
      <c r="AO2325" s="3"/>
      <c r="AP2325" s="3"/>
      <c r="AQ2325" s="3"/>
      <c r="AR2325" s="3"/>
      <c r="AS2325" s="3"/>
      <c r="AT2325" s="3"/>
      <c r="AV2325" s="3"/>
      <c r="AW2325" s="3"/>
      <c r="AX2325" s="3"/>
      <c r="AY2325" s="3"/>
      <c r="AZ2325" s="3"/>
      <c r="BA2325" s="3"/>
      <c r="BB2325" s="3"/>
      <c r="BC2325" s="3"/>
      <c r="BD2325" s="751" t="s">
        <v>1249</v>
      </c>
      <c r="BE2325" s="792"/>
      <c r="BF2325" s="741" t="s">
        <v>1156</v>
      </c>
      <c r="BG2325" s="737"/>
    </row>
    <row r="2326" spans="1:60" s="742" customFormat="1" x14ac:dyDescent="0.2">
      <c r="A2326" s="132" t="s">
        <v>1355</v>
      </c>
      <c r="B2326" s="759" t="s">
        <v>1356</v>
      </c>
      <c r="C2326" s="759"/>
      <c r="D2326" s="3">
        <f t="shared" si="51"/>
        <v>1.8</v>
      </c>
      <c r="E2326" s="3"/>
      <c r="F2326" s="3"/>
      <c r="G2326" s="3"/>
      <c r="H2326" s="3"/>
      <c r="I2326" s="3"/>
      <c r="J2326" s="3"/>
      <c r="L2326" s="3">
        <v>1.8</v>
      </c>
      <c r="M2326" s="3"/>
      <c r="N2326" s="3"/>
      <c r="O2326" s="3"/>
      <c r="P2326" s="3"/>
      <c r="Q2326" s="3"/>
      <c r="R2326" s="3"/>
      <c r="S2326" s="3"/>
      <c r="U2326" s="3"/>
      <c r="V2326" s="3"/>
      <c r="X2326" s="3"/>
      <c r="Y2326" s="3"/>
      <c r="Z2326" s="3"/>
      <c r="AA2326" s="3"/>
      <c r="AC2326" s="3"/>
      <c r="AD2326" s="3"/>
      <c r="AE2326" s="3"/>
      <c r="AF2326" s="3"/>
      <c r="AI2326" s="3"/>
      <c r="AK2326" s="3"/>
      <c r="AL2326" s="3"/>
      <c r="AM2326" s="3"/>
      <c r="AN2326" s="3"/>
      <c r="AO2326" s="3"/>
      <c r="AP2326" s="3"/>
      <c r="AQ2326" s="3"/>
      <c r="AR2326" s="3"/>
      <c r="AS2326" s="3"/>
      <c r="AT2326" s="3"/>
      <c r="AV2326" s="3"/>
      <c r="AW2326" s="3"/>
      <c r="AX2326" s="3"/>
      <c r="AY2326" s="3"/>
      <c r="AZ2326" s="3"/>
      <c r="BA2326" s="3"/>
      <c r="BB2326" s="3"/>
      <c r="BC2326" s="3"/>
      <c r="BD2326" s="765" t="s">
        <v>1253</v>
      </c>
      <c r="BE2326" s="792" t="s">
        <v>1357</v>
      </c>
      <c r="BF2326" s="737" t="s">
        <v>1156</v>
      </c>
      <c r="BG2326" s="737"/>
    </row>
    <row r="2327" spans="1:60" s="742" customFormat="1" x14ac:dyDescent="0.2">
      <c r="A2327" s="132" t="s">
        <v>1358</v>
      </c>
      <c r="B2327" s="759" t="s">
        <v>1359</v>
      </c>
      <c r="C2327" s="759"/>
      <c r="D2327" s="3">
        <f t="shared" si="51"/>
        <v>0.18</v>
      </c>
      <c r="E2327" s="3"/>
      <c r="F2327" s="3"/>
      <c r="G2327" s="3"/>
      <c r="H2327" s="3"/>
      <c r="I2327" s="3"/>
      <c r="J2327" s="3"/>
      <c r="L2327" s="3"/>
      <c r="M2327" s="3"/>
      <c r="N2327" s="3"/>
      <c r="O2327" s="3"/>
      <c r="P2327" s="3"/>
      <c r="Q2327" s="3"/>
      <c r="R2327" s="3"/>
      <c r="S2327" s="3"/>
      <c r="U2327" s="3"/>
      <c r="V2327" s="3"/>
      <c r="X2327" s="3">
        <f>SUM(Y2327:AI2327)</f>
        <v>0.18</v>
      </c>
      <c r="Y2327" s="3"/>
      <c r="Z2327" s="3"/>
      <c r="AA2327" s="3"/>
      <c r="AC2327" s="3"/>
      <c r="AD2327" s="3"/>
      <c r="AE2327" s="3">
        <v>0.18</v>
      </c>
      <c r="AF2327" s="3"/>
      <c r="AI2327" s="3"/>
      <c r="AK2327" s="3"/>
      <c r="AL2327" s="3"/>
      <c r="AM2327" s="3"/>
      <c r="AN2327" s="3"/>
      <c r="AO2327" s="3"/>
      <c r="AP2327" s="3"/>
      <c r="AQ2327" s="3"/>
      <c r="AR2327" s="3"/>
      <c r="AS2327" s="3"/>
      <c r="AT2327" s="3"/>
      <c r="AV2327" s="3"/>
      <c r="AW2327" s="3"/>
      <c r="AX2327" s="3"/>
      <c r="AY2327" s="3"/>
      <c r="AZ2327" s="3"/>
      <c r="BA2327" s="3"/>
      <c r="BB2327" s="3"/>
      <c r="BC2327" s="3"/>
      <c r="BD2327" s="765" t="s">
        <v>1360</v>
      </c>
      <c r="BE2327" s="792"/>
      <c r="BF2327" s="737" t="s">
        <v>1156</v>
      </c>
      <c r="BG2327" s="737"/>
      <c r="BH2327" s="742" t="s">
        <v>1197</v>
      </c>
    </row>
    <row r="2328" spans="1:60" s="775" customFormat="1" x14ac:dyDescent="0.2">
      <c r="A2328" s="778" t="s">
        <v>1361</v>
      </c>
      <c r="B2328" s="793" t="s">
        <v>1362</v>
      </c>
      <c r="C2328" s="793"/>
      <c r="D2328" s="780">
        <f>SUM(D2329:D2330)</f>
        <v>2.48</v>
      </c>
      <c r="E2328" s="780">
        <f>SUM(E2329:E2330)</f>
        <v>1.82</v>
      </c>
      <c r="F2328" s="780"/>
      <c r="G2328" s="780"/>
      <c r="H2328" s="780">
        <f>SUM(H2329:H2330)</f>
        <v>0</v>
      </c>
      <c r="I2328" s="780">
        <f>SUM(I2329:I2330)</f>
        <v>0</v>
      </c>
      <c r="J2328" s="780">
        <f>SUM(J2329:J2330)</f>
        <v>0</v>
      </c>
      <c r="L2328" s="780">
        <f>SUM(L2329:L2330)</f>
        <v>0</v>
      </c>
      <c r="M2328" s="780">
        <f>SUM(M2329:M2330)</f>
        <v>0</v>
      </c>
      <c r="N2328" s="780"/>
      <c r="O2328" s="780"/>
      <c r="P2328" s="780">
        <f>SUM(P2329:P2330)</f>
        <v>0</v>
      </c>
      <c r="Q2328" s="780"/>
      <c r="R2328" s="780">
        <f>SUM(R2329:R2330)</f>
        <v>0</v>
      </c>
      <c r="S2328" s="780">
        <f>SUM(S2329:S2330)</f>
        <v>0</v>
      </c>
      <c r="U2328" s="780">
        <f>SUM(U2329:U2330)</f>
        <v>0</v>
      </c>
      <c r="V2328" s="780">
        <f>SUM(V2329:V2330)</f>
        <v>0</v>
      </c>
      <c r="X2328" s="780">
        <f>SUM(X2329:X2330)</f>
        <v>0.13999999999999999</v>
      </c>
      <c r="Y2328" s="780">
        <f>SUM(Y2329:Y2330)</f>
        <v>0.12</v>
      </c>
      <c r="Z2328" s="780">
        <f>SUM(Z2329:Z2330)</f>
        <v>0.02</v>
      </c>
      <c r="AA2328" s="780">
        <f>SUM(AA2329:AA2330)</f>
        <v>0</v>
      </c>
      <c r="AC2328" s="780">
        <f>SUM(AC2329:AC2330)</f>
        <v>0</v>
      </c>
      <c r="AD2328" s="780">
        <f>SUM(AD2329:AD2330)</f>
        <v>0</v>
      </c>
      <c r="AE2328" s="780">
        <f>SUM(AE2329:AE2330)</f>
        <v>0</v>
      </c>
      <c r="AF2328" s="780">
        <f>SUM(AF2329:AF2330)</f>
        <v>0</v>
      </c>
      <c r="AI2328" s="780">
        <f>SUM(AI2329:AI2330)</f>
        <v>0</v>
      </c>
      <c r="AK2328" s="780"/>
      <c r="AL2328" s="780"/>
      <c r="AM2328" s="780">
        <f>SUM(AM2329:AM2330)</f>
        <v>0</v>
      </c>
      <c r="AN2328" s="780">
        <f>SUM(AN2329:AN2330)</f>
        <v>0</v>
      </c>
      <c r="AO2328" s="780">
        <f>SUM(AO2329:AO2330)</f>
        <v>0</v>
      </c>
      <c r="AP2328" s="780">
        <f>SUM(AP2329:AP2330)</f>
        <v>0</v>
      </c>
      <c r="AQ2328" s="780"/>
      <c r="AR2328" s="780"/>
      <c r="AS2328" s="780">
        <f>SUM(AS2329:AS2330)</f>
        <v>0</v>
      </c>
      <c r="AT2328" s="780">
        <f>SUM(AT2329:AT2330)</f>
        <v>0</v>
      </c>
      <c r="AV2328" s="780"/>
      <c r="AW2328" s="780"/>
      <c r="AX2328" s="780">
        <f>SUM(AX2329:AX2330)</f>
        <v>0</v>
      </c>
      <c r="AY2328" s="780">
        <f>SUM(AY2329:AY2330)</f>
        <v>0</v>
      </c>
      <c r="AZ2328" s="780"/>
      <c r="BA2328" s="780">
        <f>SUM(BA2329:BA2330)</f>
        <v>0.52</v>
      </c>
      <c r="BB2328" s="780"/>
      <c r="BC2328" s="780"/>
      <c r="BD2328" s="776"/>
      <c r="BE2328" s="30"/>
      <c r="BF2328" s="777" t="s">
        <v>1158</v>
      </c>
      <c r="BG2328" s="741"/>
    </row>
    <row r="2329" spans="1:60" s="742" customFormat="1" x14ac:dyDescent="0.2">
      <c r="A2329" s="794" t="s">
        <v>1363</v>
      </c>
      <c r="B2329" s="772" t="s">
        <v>1364</v>
      </c>
      <c r="C2329" s="795"/>
      <c r="D2329" s="757">
        <f>SUM(E2329:X2329,AS2329:BA2329)</f>
        <v>0.52</v>
      </c>
      <c r="E2329" s="757"/>
      <c r="F2329" s="757"/>
      <c r="G2329" s="757"/>
      <c r="H2329" s="757"/>
      <c r="I2329" s="757"/>
      <c r="J2329" s="757"/>
      <c r="L2329" s="757"/>
      <c r="M2329" s="757"/>
      <c r="N2329" s="757"/>
      <c r="O2329" s="757"/>
      <c r="P2329" s="3"/>
      <c r="Q2329" s="757"/>
      <c r="R2329" s="757"/>
      <c r="S2329" s="757"/>
      <c r="U2329" s="757"/>
      <c r="V2329" s="757"/>
      <c r="X2329" s="757"/>
      <c r="Y2329" s="757"/>
      <c r="Z2329" s="757"/>
      <c r="AA2329" s="757"/>
      <c r="AC2329" s="757"/>
      <c r="AD2329" s="757"/>
      <c r="AE2329" s="757"/>
      <c r="AF2329" s="757"/>
      <c r="AI2329" s="757"/>
      <c r="AK2329" s="757"/>
      <c r="AL2329" s="757"/>
      <c r="AM2329" s="757"/>
      <c r="AN2329" s="757"/>
      <c r="AO2329" s="757"/>
      <c r="AP2329" s="757"/>
      <c r="AQ2329" s="757"/>
      <c r="AR2329" s="757"/>
      <c r="AS2329" s="757"/>
      <c r="AT2329" s="757"/>
      <c r="AV2329" s="757"/>
      <c r="AW2329" s="757"/>
      <c r="AX2329" s="757"/>
      <c r="AY2329" s="757"/>
      <c r="AZ2329" s="757"/>
      <c r="BA2329" s="3">
        <v>0.52</v>
      </c>
      <c r="BB2329" s="3"/>
      <c r="BC2329" s="3"/>
      <c r="BD2329" s="10" t="s">
        <v>1183</v>
      </c>
      <c r="BE2329" s="12" t="s">
        <v>1365</v>
      </c>
      <c r="BF2329" s="737" t="s">
        <v>1158</v>
      </c>
      <c r="BG2329" s="737"/>
    </row>
    <row r="2330" spans="1:60" s="742" customFormat="1" ht="32" x14ac:dyDescent="0.2">
      <c r="A2330" s="794" t="s">
        <v>1366</v>
      </c>
      <c r="B2330" s="759" t="s">
        <v>1367</v>
      </c>
      <c r="C2330" s="759"/>
      <c r="D2330" s="3">
        <f>SUM(E2330:X2330,AS2330:BA2330)</f>
        <v>1.96</v>
      </c>
      <c r="E2330" s="3">
        <v>1.82</v>
      </c>
      <c r="F2330" s="3"/>
      <c r="G2330" s="3"/>
      <c r="H2330" s="3"/>
      <c r="I2330" s="3"/>
      <c r="J2330" s="3"/>
      <c r="L2330" s="3"/>
      <c r="M2330" s="3"/>
      <c r="N2330" s="3"/>
      <c r="O2330" s="3"/>
      <c r="P2330" s="3"/>
      <c r="Q2330" s="3"/>
      <c r="R2330" s="3"/>
      <c r="S2330" s="3"/>
      <c r="U2330" s="3"/>
      <c r="V2330" s="3"/>
      <c r="X2330" s="3">
        <f>SUM(Y2330:AI2330)</f>
        <v>0.13999999999999999</v>
      </c>
      <c r="Y2330" s="3">
        <v>0.12</v>
      </c>
      <c r="Z2330" s="3">
        <v>0.02</v>
      </c>
      <c r="AA2330" s="3"/>
      <c r="AC2330" s="3"/>
      <c r="AD2330" s="3"/>
      <c r="AE2330" s="3"/>
      <c r="AF2330" s="3"/>
      <c r="AI2330" s="3"/>
      <c r="AK2330" s="3"/>
      <c r="AL2330" s="3"/>
      <c r="AM2330" s="3"/>
      <c r="AN2330" s="3"/>
      <c r="AO2330" s="3"/>
      <c r="AP2330" s="3"/>
      <c r="AQ2330" s="3"/>
      <c r="AR2330" s="3"/>
      <c r="AS2330" s="3"/>
      <c r="AT2330" s="3"/>
      <c r="AV2330" s="3"/>
      <c r="AW2330" s="3"/>
      <c r="AX2330" s="3"/>
      <c r="AY2330" s="3"/>
      <c r="AZ2330" s="3"/>
      <c r="BA2330" s="3"/>
      <c r="BB2330" s="3"/>
      <c r="BC2330" s="3"/>
      <c r="BD2330" s="759" t="s">
        <v>1368</v>
      </c>
      <c r="BE2330" s="12" t="s">
        <v>1369</v>
      </c>
      <c r="BF2330" s="737" t="s">
        <v>1158</v>
      </c>
      <c r="BG2330" s="737"/>
    </row>
    <row r="2331" spans="1:60" s="775" customFormat="1" x14ac:dyDescent="0.2">
      <c r="A2331" s="794" t="s">
        <v>1370</v>
      </c>
      <c r="B2331" s="796" t="s">
        <v>1371</v>
      </c>
      <c r="C2331" s="796"/>
      <c r="D2331" s="780">
        <f>SUM(D2332)</f>
        <v>0.5</v>
      </c>
      <c r="E2331" s="780">
        <f>SUM(E2332)</f>
        <v>0</v>
      </c>
      <c r="F2331" s="780"/>
      <c r="G2331" s="780"/>
      <c r="H2331" s="780">
        <f>SUM(H2332)</f>
        <v>0</v>
      </c>
      <c r="I2331" s="780">
        <f>SUM(I2332)</f>
        <v>0</v>
      </c>
      <c r="J2331" s="780">
        <f>SUM(J2332)</f>
        <v>0</v>
      </c>
      <c r="L2331" s="780">
        <f>SUM(L2332)</f>
        <v>0.5</v>
      </c>
      <c r="M2331" s="780">
        <f>SUM(M2332)</f>
        <v>0</v>
      </c>
      <c r="N2331" s="780"/>
      <c r="O2331" s="780"/>
      <c r="P2331" s="780">
        <f>SUM(P2332)</f>
        <v>0</v>
      </c>
      <c r="Q2331" s="780"/>
      <c r="R2331" s="780">
        <f>SUM(R2332)</f>
        <v>0</v>
      </c>
      <c r="S2331" s="780">
        <f>SUM(S2332)</f>
        <v>0</v>
      </c>
      <c r="U2331" s="780">
        <f>SUM(U2332)</f>
        <v>0</v>
      </c>
      <c r="V2331" s="780">
        <f>SUM(V2332)</f>
        <v>0</v>
      </c>
      <c r="X2331" s="780">
        <f>SUM(X2332)</f>
        <v>0</v>
      </c>
      <c r="Y2331" s="780">
        <f>SUM(Y2332)</f>
        <v>0</v>
      </c>
      <c r="Z2331" s="780">
        <f>SUM(Z2332)</f>
        <v>0</v>
      </c>
      <c r="AA2331" s="780">
        <f>SUM(AA2332)</f>
        <v>0</v>
      </c>
      <c r="AC2331" s="780">
        <f>SUM(AC2332)</f>
        <v>0</v>
      </c>
      <c r="AD2331" s="780">
        <f>SUM(AD2332)</f>
        <v>0</v>
      </c>
      <c r="AE2331" s="780">
        <f>SUM(AE2332)</f>
        <v>0</v>
      </c>
      <c r="AF2331" s="780">
        <f>SUM(AF2332)</f>
        <v>0</v>
      </c>
      <c r="AI2331" s="780">
        <f>SUM(AI2332)</f>
        <v>0</v>
      </c>
      <c r="AK2331" s="780"/>
      <c r="AL2331" s="780"/>
      <c r="AM2331" s="780">
        <f>SUM(AM2332)</f>
        <v>0</v>
      </c>
      <c r="AN2331" s="780">
        <f>SUM(AN2332)</f>
        <v>0</v>
      </c>
      <c r="AO2331" s="780">
        <f>SUM(AO2332)</f>
        <v>0</v>
      </c>
      <c r="AP2331" s="780">
        <f>SUM(AP2332)</f>
        <v>0</v>
      </c>
      <c r="AQ2331" s="780"/>
      <c r="AR2331" s="780"/>
      <c r="AS2331" s="780">
        <f>SUM(AS2332)</f>
        <v>0</v>
      </c>
      <c r="AT2331" s="780">
        <f>SUM(AT2332)</f>
        <v>0</v>
      </c>
      <c r="AV2331" s="780"/>
      <c r="AW2331" s="780"/>
      <c r="AX2331" s="780">
        <f>SUM(AX2332)</f>
        <v>0</v>
      </c>
      <c r="AY2331" s="780">
        <f>SUM(AY2332)</f>
        <v>0</v>
      </c>
      <c r="AZ2331" s="780"/>
      <c r="BA2331" s="780">
        <f>SUM(BA2332)</f>
        <v>0</v>
      </c>
      <c r="BB2331" s="780"/>
      <c r="BC2331" s="780"/>
      <c r="BD2331" s="796"/>
      <c r="BE2331" s="785"/>
      <c r="BF2331" s="777" t="s">
        <v>1372</v>
      </c>
      <c r="BG2331" s="777"/>
    </row>
    <row r="2332" spans="1:60" s="742" customFormat="1" ht="32" x14ac:dyDescent="0.2">
      <c r="A2332" s="794" t="s">
        <v>1373</v>
      </c>
      <c r="B2332" s="759" t="s">
        <v>1374</v>
      </c>
      <c r="C2332" s="759"/>
      <c r="D2332" s="3">
        <f>SUM(E2332:X2332,AS2332:BA2332)</f>
        <v>0.5</v>
      </c>
      <c r="E2332" s="3"/>
      <c r="F2332" s="3"/>
      <c r="G2332" s="3"/>
      <c r="H2332" s="3"/>
      <c r="I2332" s="3"/>
      <c r="J2332" s="3"/>
      <c r="L2332" s="3">
        <v>0.5</v>
      </c>
      <c r="M2332" s="3"/>
      <c r="N2332" s="3"/>
      <c r="O2332" s="3"/>
      <c r="P2332" s="3"/>
      <c r="Q2332" s="3"/>
      <c r="R2332" s="3"/>
      <c r="S2332" s="3"/>
      <c r="U2332" s="3"/>
      <c r="V2332" s="3"/>
      <c r="X2332" s="3">
        <f>SUM(Y2332:AI2332)</f>
        <v>0</v>
      </c>
      <c r="Y2332" s="3"/>
      <c r="Z2332" s="3"/>
      <c r="AA2332" s="3"/>
      <c r="AC2332" s="3"/>
      <c r="AD2332" s="3"/>
      <c r="AE2332" s="3"/>
      <c r="AF2332" s="3"/>
      <c r="AI2332" s="3"/>
      <c r="AK2332" s="3"/>
      <c r="AL2332" s="3"/>
      <c r="AM2332" s="3"/>
      <c r="AN2332" s="3"/>
      <c r="AO2332" s="3"/>
      <c r="AP2332" s="3"/>
      <c r="AQ2332" s="3"/>
      <c r="AR2332" s="3"/>
      <c r="AS2332" s="3"/>
      <c r="AT2332" s="3"/>
      <c r="AV2332" s="3"/>
      <c r="AW2332" s="3"/>
      <c r="AX2332" s="3"/>
      <c r="AY2332" s="3"/>
      <c r="AZ2332" s="3"/>
      <c r="BA2332" s="3"/>
      <c r="BB2332" s="3"/>
      <c r="BC2332" s="3"/>
      <c r="BD2332" s="759" t="s">
        <v>1202</v>
      </c>
      <c r="BE2332" s="12"/>
      <c r="BF2332" s="777" t="s">
        <v>1372</v>
      </c>
      <c r="BG2332" s="737"/>
    </row>
    <row r="2333" spans="1:60" s="775" customFormat="1" x14ac:dyDescent="0.2">
      <c r="A2333" s="794" t="s">
        <v>1375</v>
      </c>
      <c r="B2333" s="787" t="s">
        <v>1376</v>
      </c>
      <c r="C2333" s="787"/>
      <c r="D2333" s="780">
        <f>SUM(D2334:D2335)</f>
        <v>1.8</v>
      </c>
      <c r="E2333" s="780">
        <f>SUM(E2334:E2335)</f>
        <v>1.77</v>
      </c>
      <c r="F2333" s="780"/>
      <c r="G2333" s="780"/>
      <c r="H2333" s="780">
        <f>SUM(H2334:H2335)</f>
        <v>0</v>
      </c>
      <c r="I2333" s="780">
        <f>SUM(I2334:I2335)</f>
        <v>0</v>
      </c>
      <c r="J2333" s="780">
        <f>SUM(J2334:J2335)</f>
        <v>0</v>
      </c>
      <c r="L2333" s="780">
        <f>SUM(L2334:L2335)</f>
        <v>0</v>
      </c>
      <c r="M2333" s="780">
        <f>SUM(M2334:M2335)</f>
        <v>0</v>
      </c>
      <c r="N2333" s="780"/>
      <c r="O2333" s="780"/>
      <c r="P2333" s="780">
        <f>SUM(P2334:P2335)</f>
        <v>0</v>
      </c>
      <c r="Q2333" s="780"/>
      <c r="R2333" s="780">
        <f>SUM(R2334:R2335)</f>
        <v>0</v>
      </c>
      <c r="S2333" s="780">
        <f>SUM(S2334:S2335)</f>
        <v>0</v>
      </c>
      <c r="U2333" s="780">
        <f>SUM(U2334:U2335)</f>
        <v>0</v>
      </c>
      <c r="V2333" s="780">
        <f>SUM(V2334:V2335)</f>
        <v>0</v>
      </c>
      <c r="X2333" s="780">
        <f>SUM(X2334:X2335)</f>
        <v>0</v>
      </c>
      <c r="Y2333" s="780">
        <f>SUM(Y2334:Y2335)</f>
        <v>0</v>
      </c>
      <c r="Z2333" s="780">
        <f>SUM(Z2334:Z2335)</f>
        <v>0</v>
      </c>
      <c r="AA2333" s="780">
        <f>SUM(AA2334:AA2335)</f>
        <v>0</v>
      </c>
      <c r="AC2333" s="780">
        <f>SUM(AC2334:AC2335)</f>
        <v>0</v>
      </c>
      <c r="AD2333" s="780">
        <f>SUM(AD2334:AD2335)</f>
        <v>0</v>
      </c>
      <c r="AE2333" s="780">
        <f>SUM(AE2334:AE2335)</f>
        <v>0</v>
      </c>
      <c r="AF2333" s="780">
        <f>SUM(AF2334:AF2335)</f>
        <v>0</v>
      </c>
      <c r="AI2333" s="780">
        <f>SUM(AI2334:AI2335)</f>
        <v>0</v>
      </c>
      <c r="AK2333" s="780"/>
      <c r="AL2333" s="780"/>
      <c r="AM2333" s="780">
        <f>SUM(AM2334:AM2335)</f>
        <v>0</v>
      </c>
      <c r="AN2333" s="780">
        <f>SUM(AN2334:AN2335)</f>
        <v>0</v>
      </c>
      <c r="AO2333" s="780">
        <f>SUM(AO2334:AO2335)</f>
        <v>0</v>
      </c>
      <c r="AP2333" s="780">
        <f>SUM(AP2334:AP2335)</f>
        <v>0</v>
      </c>
      <c r="AQ2333" s="780"/>
      <c r="AR2333" s="780"/>
      <c r="AS2333" s="780">
        <f>SUM(AS2334:AS2335)</f>
        <v>0</v>
      </c>
      <c r="AT2333" s="780">
        <f>SUM(AT2334:AT2335)</f>
        <v>0</v>
      </c>
      <c r="AV2333" s="780"/>
      <c r="AW2333" s="780"/>
      <c r="AX2333" s="780">
        <f>SUM(AX2334:AX2335)</f>
        <v>0</v>
      </c>
      <c r="AY2333" s="780">
        <f>SUM(AY2334:AY2335)</f>
        <v>0</v>
      </c>
      <c r="AZ2333" s="780"/>
      <c r="BA2333" s="780">
        <f>SUM(BA2334:BA2335)</f>
        <v>0.03</v>
      </c>
      <c r="BB2333" s="780"/>
      <c r="BC2333" s="780"/>
      <c r="BD2333" s="759"/>
      <c r="BE2333" s="791"/>
      <c r="BF2333" s="777" t="s">
        <v>1159</v>
      </c>
      <c r="BG2333" s="737"/>
    </row>
    <row r="2334" spans="1:60" s="742" customFormat="1" x14ac:dyDescent="0.2">
      <c r="A2334" s="794" t="s">
        <v>1377</v>
      </c>
      <c r="B2334" s="770" t="s">
        <v>1378</v>
      </c>
      <c r="C2334" s="797"/>
      <c r="D2334" s="757">
        <f>SUM(E2334:X2334,AS2334:BA2334)</f>
        <v>0.8</v>
      </c>
      <c r="E2334" s="2">
        <v>0.77</v>
      </c>
      <c r="F2334" s="798"/>
      <c r="G2334" s="798"/>
      <c r="H2334" s="757"/>
      <c r="I2334" s="757"/>
      <c r="J2334" s="757"/>
      <c r="L2334" s="757"/>
      <c r="M2334" s="757"/>
      <c r="N2334" s="757"/>
      <c r="O2334" s="757"/>
      <c r="P2334" s="3"/>
      <c r="Q2334" s="757"/>
      <c r="R2334" s="757"/>
      <c r="S2334" s="757"/>
      <c r="U2334" s="757"/>
      <c r="V2334" s="757"/>
      <c r="X2334" s="3">
        <f>SUM(Y2334:AI2334)</f>
        <v>0</v>
      </c>
      <c r="Y2334" s="757"/>
      <c r="Z2334" s="757"/>
      <c r="AA2334" s="757"/>
      <c r="AC2334" s="757"/>
      <c r="AD2334" s="757"/>
      <c r="AE2334" s="757"/>
      <c r="AF2334" s="757"/>
      <c r="AI2334" s="757"/>
      <c r="AK2334" s="757"/>
      <c r="AL2334" s="757"/>
      <c r="AM2334" s="757"/>
      <c r="AN2334" s="757"/>
      <c r="AO2334" s="757"/>
      <c r="AP2334" s="757"/>
      <c r="AQ2334" s="757"/>
      <c r="AR2334" s="757"/>
      <c r="AS2334" s="757"/>
      <c r="AT2334" s="757"/>
      <c r="AV2334" s="757"/>
      <c r="AW2334" s="757"/>
      <c r="AX2334" s="757"/>
      <c r="AY2334" s="757"/>
      <c r="AZ2334" s="757"/>
      <c r="BA2334" s="2">
        <v>0.03</v>
      </c>
      <c r="BB2334" s="2"/>
      <c r="BC2334" s="2"/>
      <c r="BD2334" s="759" t="s">
        <v>1368</v>
      </c>
      <c r="BE2334" s="791" t="s">
        <v>1379</v>
      </c>
      <c r="BF2334" s="737" t="s">
        <v>1159</v>
      </c>
      <c r="BG2334" s="737"/>
    </row>
    <row r="2335" spans="1:60" s="742" customFormat="1" x14ac:dyDescent="0.2">
      <c r="A2335" s="794" t="s">
        <v>1380</v>
      </c>
      <c r="B2335" s="770" t="s">
        <v>1381</v>
      </c>
      <c r="C2335" s="797"/>
      <c r="D2335" s="757">
        <f>SUM(E2335:X2335,AS2335:BA2335)</f>
        <v>1</v>
      </c>
      <c r="E2335" s="2">
        <v>1</v>
      </c>
      <c r="F2335" s="798"/>
      <c r="G2335" s="798"/>
      <c r="H2335" s="757"/>
      <c r="I2335" s="757"/>
      <c r="J2335" s="757"/>
      <c r="L2335" s="757"/>
      <c r="M2335" s="757"/>
      <c r="N2335" s="757"/>
      <c r="O2335" s="757"/>
      <c r="P2335" s="3"/>
      <c r="Q2335" s="757"/>
      <c r="R2335" s="757"/>
      <c r="S2335" s="757"/>
      <c r="U2335" s="757"/>
      <c r="V2335" s="757"/>
      <c r="X2335" s="3">
        <f>SUM(Y2335:AI2335)</f>
        <v>0</v>
      </c>
      <c r="Y2335" s="757"/>
      <c r="Z2335" s="757"/>
      <c r="AA2335" s="757"/>
      <c r="AC2335" s="757"/>
      <c r="AD2335" s="757"/>
      <c r="AE2335" s="757"/>
      <c r="AF2335" s="757"/>
      <c r="AI2335" s="757"/>
      <c r="AK2335" s="757"/>
      <c r="AL2335" s="757"/>
      <c r="AM2335" s="757"/>
      <c r="AN2335" s="757"/>
      <c r="AO2335" s="757"/>
      <c r="AP2335" s="757"/>
      <c r="AQ2335" s="757"/>
      <c r="AR2335" s="757"/>
      <c r="AS2335" s="757"/>
      <c r="AT2335" s="757"/>
      <c r="AV2335" s="757"/>
      <c r="AW2335" s="757"/>
      <c r="AX2335" s="757"/>
      <c r="AY2335" s="757"/>
      <c r="AZ2335" s="757"/>
      <c r="BA2335" s="2"/>
      <c r="BB2335" s="2"/>
      <c r="BC2335" s="2"/>
      <c r="BD2335" s="759" t="s">
        <v>1205</v>
      </c>
      <c r="BE2335" s="791"/>
      <c r="BF2335" s="737" t="s">
        <v>1159</v>
      </c>
      <c r="BG2335" s="737"/>
      <c r="BH2335" s="742" t="s">
        <v>1197</v>
      </c>
    </row>
    <row r="2336" spans="1:60" s="775" customFormat="1" x14ac:dyDescent="0.2">
      <c r="A2336" s="744" t="s">
        <v>1382</v>
      </c>
      <c r="B2336" s="799" t="s">
        <v>1147</v>
      </c>
      <c r="C2336" s="799"/>
      <c r="D2336" s="746">
        <f t="shared" ref="D2336:P2336" si="53">SUM(D2337:D2356)+SUM(D2357:D2372)</f>
        <v>110.54</v>
      </c>
      <c r="E2336" s="746">
        <f t="shared" si="53"/>
        <v>32.96</v>
      </c>
      <c r="F2336" s="746"/>
      <c r="G2336" s="746"/>
      <c r="H2336" s="746">
        <f t="shared" si="53"/>
        <v>11.89</v>
      </c>
      <c r="I2336" s="746">
        <f t="shared" si="53"/>
        <v>7.6999999999999993</v>
      </c>
      <c r="J2336" s="746">
        <f>SUM(J2337:J2356)+SUM(J2357:J2372)</f>
        <v>2.5</v>
      </c>
      <c r="L2336" s="746">
        <f>SUM(L2337:L2356)+SUM(L2357:L2372)</f>
        <v>45.519999999999996</v>
      </c>
      <c r="M2336" s="746">
        <f t="shared" si="53"/>
        <v>1.1399999999999999</v>
      </c>
      <c r="N2336" s="746"/>
      <c r="O2336" s="746"/>
      <c r="P2336" s="746">
        <f t="shared" si="53"/>
        <v>0</v>
      </c>
      <c r="Q2336" s="746"/>
      <c r="R2336" s="746">
        <f>SUM(R2337:R2356)+SUM(R2357:R2372)</f>
        <v>0</v>
      </c>
      <c r="S2336" s="746">
        <f>SUM(S2337:S2356)+SUM(S2357:S2372)</f>
        <v>0</v>
      </c>
      <c r="U2336" s="746">
        <f>SUM(U2337:U2356)+SUM(U2357:U2372)</f>
        <v>0.5</v>
      </c>
      <c r="V2336" s="746">
        <f>SUM(V2337:V2356)+SUM(V2357:V2372)</f>
        <v>0</v>
      </c>
      <c r="X2336" s="746">
        <f>SUM(X2337:X2356)+SUM(X2357:X2372)</f>
        <v>1.46</v>
      </c>
      <c r="Y2336" s="746">
        <f>SUM(Y2337:Y2356)+SUM(Y2357:Y2372)</f>
        <v>0.90999999999999992</v>
      </c>
      <c r="Z2336" s="746">
        <f>SUM(Z2337:Z2356)+SUM(Z2357:Z2372)</f>
        <v>0.55000000000000004</v>
      </c>
      <c r="AA2336" s="746">
        <f>SUM(AA2337:AA2356)+SUM(AA2357:AA2372)</f>
        <v>0</v>
      </c>
      <c r="AC2336" s="746">
        <f>SUM(AC2337:AC2356)+SUM(AC2357:AC2372)</f>
        <v>0</v>
      </c>
      <c r="AD2336" s="746">
        <f>SUM(AD2337:AD2356)+SUM(AD2357:AD2372)</f>
        <v>0</v>
      </c>
      <c r="AE2336" s="746">
        <f>SUM(AE2337:AE2356)+SUM(AE2357:AE2372)</f>
        <v>0</v>
      </c>
      <c r="AF2336" s="746">
        <f>SUM(AF2337:AF2356)+SUM(AF2357:AF2372)</f>
        <v>0</v>
      </c>
      <c r="AI2336" s="746">
        <f>SUM(AI2337:AI2356)+SUM(AI2357:AI2372)</f>
        <v>0</v>
      </c>
      <c r="AK2336" s="746"/>
      <c r="AL2336" s="746"/>
      <c r="AM2336" s="746">
        <f>SUM(AM2337:AM2356)+SUM(AM2357:AM2372)</f>
        <v>0</v>
      </c>
      <c r="AN2336" s="746">
        <f>SUM(AN2337:AN2356)+SUM(AN2357:AN2372)</f>
        <v>0</v>
      </c>
      <c r="AO2336" s="746">
        <f>SUM(AO2337:AO2356)+SUM(AO2357:AO2372)</f>
        <v>0</v>
      </c>
      <c r="AP2336" s="746">
        <f>SUM(AP2337:AP2356)+SUM(AP2357:AP2372)</f>
        <v>0</v>
      </c>
      <c r="AQ2336" s="746"/>
      <c r="AR2336" s="746"/>
      <c r="AS2336" s="746">
        <f>SUM(AS2337:AS2356)+SUM(AS2357:AS2372)</f>
        <v>0.98</v>
      </c>
      <c r="AT2336" s="746">
        <f>SUM(AT2337:AT2356)+SUM(AT2357:AT2372)</f>
        <v>0</v>
      </c>
      <c r="AV2336" s="746"/>
      <c r="AW2336" s="746"/>
      <c r="AX2336" s="746">
        <f>SUM(AX2337:AX2356)+SUM(AX2357:AX2372)</f>
        <v>0</v>
      </c>
      <c r="AY2336" s="746">
        <f>SUM(AY2337:AY2356)+SUM(AY2357:AY2372)</f>
        <v>0.05</v>
      </c>
      <c r="AZ2336" s="746"/>
      <c r="BA2336" s="746">
        <f>SUM(BA2337:BA2356)+SUM(BA2357:BA2372)</f>
        <v>3.3099999999999996</v>
      </c>
      <c r="BB2336" s="746"/>
      <c r="BC2336" s="746"/>
      <c r="BD2336" s="776"/>
      <c r="BE2336" s="765"/>
      <c r="BF2336" s="750" t="s">
        <v>1383</v>
      </c>
      <c r="BG2336" s="737"/>
    </row>
    <row r="2337" spans="1:61" s="742" customFormat="1" ht="48" x14ac:dyDescent="0.2">
      <c r="A2337" s="132" t="s">
        <v>1384</v>
      </c>
      <c r="B2337" s="753" t="s">
        <v>1385</v>
      </c>
      <c r="C2337" s="753"/>
      <c r="D2337" s="3">
        <f t="shared" ref="D2337:D2372" si="54">SUM(E2337:X2337,AS2337:BA2337)</f>
        <v>0.1</v>
      </c>
      <c r="E2337" s="3"/>
      <c r="F2337" s="3"/>
      <c r="G2337" s="3"/>
      <c r="H2337" s="3"/>
      <c r="I2337" s="3"/>
      <c r="J2337" s="3"/>
      <c r="L2337" s="3"/>
      <c r="M2337" s="3"/>
      <c r="N2337" s="3"/>
      <c r="O2337" s="3"/>
      <c r="P2337" s="3"/>
      <c r="Q2337" s="3"/>
      <c r="R2337" s="3"/>
      <c r="S2337" s="3"/>
      <c r="U2337" s="3"/>
      <c r="V2337" s="3"/>
      <c r="X2337" s="3">
        <f t="shared" ref="X2337:X2343" si="55">SUM(Y2337:AI2337)</f>
        <v>0</v>
      </c>
      <c r="Y2337" s="3"/>
      <c r="Z2337" s="3"/>
      <c r="AA2337" s="3"/>
      <c r="AC2337" s="3"/>
      <c r="AD2337" s="3"/>
      <c r="AE2337" s="3"/>
      <c r="AF2337" s="3"/>
      <c r="AI2337" s="3"/>
      <c r="AK2337" s="3"/>
      <c r="AL2337" s="3"/>
      <c r="AM2337" s="3"/>
      <c r="AN2337" s="3"/>
      <c r="AO2337" s="3"/>
      <c r="AP2337" s="3"/>
      <c r="AQ2337" s="3"/>
      <c r="AR2337" s="3"/>
      <c r="AS2337" s="3"/>
      <c r="AT2337" s="3"/>
      <c r="AV2337" s="3"/>
      <c r="AW2337" s="3"/>
      <c r="AX2337" s="3"/>
      <c r="AY2337" s="3"/>
      <c r="AZ2337" s="3"/>
      <c r="BA2337" s="3">
        <v>0.1</v>
      </c>
      <c r="BB2337" s="3"/>
      <c r="BC2337" s="3"/>
      <c r="BD2337" s="751" t="s">
        <v>1190</v>
      </c>
      <c r="BE2337" s="759" t="s">
        <v>1386</v>
      </c>
      <c r="BF2337" s="737" t="s">
        <v>1383</v>
      </c>
      <c r="BG2337" s="737"/>
    </row>
    <row r="2338" spans="1:61" s="742" customFormat="1" ht="96" x14ac:dyDescent="0.2">
      <c r="A2338" s="132" t="s">
        <v>1387</v>
      </c>
      <c r="B2338" s="753" t="s">
        <v>1388</v>
      </c>
      <c r="C2338" s="753"/>
      <c r="D2338" s="3">
        <f t="shared" si="54"/>
        <v>2.7</v>
      </c>
      <c r="E2338" s="3"/>
      <c r="F2338" s="3"/>
      <c r="G2338" s="3"/>
      <c r="H2338" s="3">
        <v>2.08</v>
      </c>
      <c r="I2338" s="3">
        <v>0.52</v>
      </c>
      <c r="J2338" s="3"/>
      <c r="L2338" s="3"/>
      <c r="M2338" s="3">
        <v>0.1</v>
      </c>
      <c r="N2338" s="3"/>
      <c r="O2338" s="3"/>
      <c r="P2338" s="3"/>
      <c r="Q2338" s="3"/>
      <c r="R2338" s="3"/>
      <c r="S2338" s="3"/>
      <c r="U2338" s="3"/>
      <c r="V2338" s="3"/>
      <c r="X2338" s="3">
        <f t="shared" si="55"/>
        <v>0</v>
      </c>
      <c r="Y2338" s="3"/>
      <c r="Z2338" s="3"/>
      <c r="AA2338" s="3"/>
      <c r="AC2338" s="3"/>
      <c r="AD2338" s="3"/>
      <c r="AE2338" s="3"/>
      <c r="AF2338" s="3"/>
      <c r="AI2338" s="3"/>
      <c r="AK2338" s="3"/>
      <c r="AL2338" s="3"/>
      <c r="AM2338" s="3"/>
      <c r="AN2338" s="3"/>
      <c r="AO2338" s="3"/>
      <c r="AP2338" s="3"/>
      <c r="AQ2338" s="3"/>
      <c r="AR2338" s="3"/>
      <c r="AS2338" s="3"/>
      <c r="AT2338" s="3"/>
      <c r="AV2338" s="3"/>
      <c r="AW2338" s="3"/>
      <c r="AX2338" s="3"/>
      <c r="AY2338" s="3"/>
      <c r="AZ2338" s="3"/>
      <c r="BA2338" s="3"/>
      <c r="BB2338" s="3"/>
      <c r="BC2338" s="3"/>
      <c r="BD2338" s="753" t="s">
        <v>1190</v>
      </c>
      <c r="BE2338" s="753" t="s">
        <v>1389</v>
      </c>
      <c r="BF2338" s="737" t="s">
        <v>1383</v>
      </c>
      <c r="BG2338" s="737"/>
      <c r="BI2338" s="742" t="s">
        <v>1337</v>
      </c>
    </row>
    <row r="2339" spans="1:61" s="742" customFormat="1" ht="32" x14ac:dyDescent="0.2">
      <c r="A2339" s="132" t="s">
        <v>1390</v>
      </c>
      <c r="B2339" s="753" t="s">
        <v>1391</v>
      </c>
      <c r="C2339" s="753"/>
      <c r="D2339" s="3">
        <f t="shared" si="54"/>
        <v>3.5999999999999996</v>
      </c>
      <c r="E2339" s="3"/>
      <c r="F2339" s="3"/>
      <c r="G2339" s="3"/>
      <c r="H2339" s="3"/>
      <c r="I2339" s="3">
        <v>0.09</v>
      </c>
      <c r="J2339" s="3"/>
      <c r="L2339" s="3">
        <v>3.25</v>
      </c>
      <c r="M2339" s="3">
        <v>7.0000000000000007E-2</v>
      </c>
      <c r="N2339" s="3"/>
      <c r="O2339" s="3"/>
      <c r="P2339" s="3"/>
      <c r="Q2339" s="3"/>
      <c r="R2339" s="3"/>
      <c r="S2339" s="3"/>
      <c r="U2339" s="3"/>
      <c r="V2339" s="3"/>
      <c r="X2339" s="3">
        <f t="shared" si="55"/>
        <v>0.03</v>
      </c>
      <c r="Y2339" s="3">
        <v>0.03</v>
      </c>
      <c r="Z2339" s="3"/>
      <c r="AA2339" s="3"/>
      <c r="AC2339" s="3"/>
      <c r="AD2339" s="3"/>
      <c r="AE2339" s="3"/>
      <c r="AF2339" s="3"/>
      <c r="AI2339" s="3"/>
      <c r="AK2339" s="3"/>
      <c r="AL2339" s="3"/>
      <c r="AM2339" s="3"/>
      <c r="AN2339" s="3"/>
      <c r="AO2339" s="3"/>
      <c r="AP2339" s="3"/>
      <c r="AQ2339" s="3"/>
      <c r="AR2339" s="3"/>
      <c r="AS2339" s="3"/>
      <c r="AT2339" s="3"/>
      <c r="AV2339" s="3"/>
      <c r="AW2339" s="3"/>
      <c r="AX2339" s="3"/>
      <c r="AY2339" s="3"/>
      <c r="AZ2339" s="3"/>
      <c r="BA2339" s="3">
        <v>0.16</v>
      </c>
      <c r="BB2339" s="3"/>
      <c r="BC2339" s="3"/>
      <c r="BD2339" s="753" t="s">
        <v>1190</v>
      </c>
      <c r="BE2339" s="800" t="s">
        <v>1392</v>
      </c>
      <c r="BF2339" s="737" t="s">
        <v>1383</v>
      </c>
      <c r="BG2339" s="737"/>
    </row>
    <row r="2340" spans="1:61" s="742" customFormat="1" ht="32" x14ac:dyDescent="0.2">
      <c r="A2340" s="132" t="s">
        <v>1393</v>
      </c>
      <c r="B2340" s="753" t="s">
        <v>1394</v>
      </c>
      <c r="C2340" s="753"/>
      <c r="D2340" s="3">
        <f t="shared" si="54"/>
        <v>9</v>
      </c>
      <c r="E2340" s="3"/>
      <c r="F2340" s="3"/>
      <c r="G2340" s="3"/>
      <c r="H2340" s="3"/>
      <c r="I2340" s="3"/>
      <c r="J2340" s="3"/>
      <c r="L2340" s="3">
        <v>9</v>
      </c>
      <c r="M2340" s="3"/>
      <c r="N2340" s="3"/>
      <c r="O2340" s="3"/>
      <c r="P2340" s="3"/>
      <c r="Q2340" s="3"/>
      <c r="R2340" s="3"/>
      <c r="S2340" s="3"/>
      <c r="U2340" s="3"/>
      <c r="V2340" s="3"/>
      <c r="X2340" s="3">
        <f t="shared" si="55"/>
        <v>0</v>
      </c>
      <c r="Y2340" s="3"/>
      <c r="Z2340" s="3"/>
      <c r="AA2340" s="3"/>
      <c r="AC2340" s="3"/>
      <c r="AD2340" s="3"/>
      <c r="AE2340" s="3"/>
      <c r="AF2340" s="3"/>
      <c r="AI2340" s="3"/>
      <c r="AK2340" s="3"/>
      <c r="AL2340" s="3"/>
      <c r="AM2340" s="3"/>
      <c r="AN2340" s="3"/>
      <c r="AO2340" s="3"/>
      <c r="AP2340" s="3"/>
      <c r="AQ2340" s="3"/>
      <c r="AR2340" s="3"/>
      <c r="AS2340" s="3"/>
      <c r="AT2340" s="3"/>
      <c r="AV2340" s="3"/>
      <c r="AW2340" s="3"/>
      <c r="AX2340" s="3"/>
      <c r="AY2340" s="3"/>
      <c r="AZ2340" s="3"/>
      <c r="BA2340" s="3"/>
      <c r="BB2340" s="3"/>
      <c r="BC2340" s="3"/>
      <c r="BD2340" s="753" t="s">
        <v>1190</v>
      </c>
      <c r="BE2340" s="800" t="s">
        <v>1395</v>
      </c>
      <c r="BF2340" s="737" t="s">
        <v>1383</v>
      </c>
      <c r="BG2340" s="737"/>
    </row>
    <row r="2341" spans="1:61" s="742" customFormat="1" ht="32" x14ac:dyDescent="0.2">
      <c r="A2341" s="132" t="s">
        <v>1396</v>
      </c>
      <c r="B2341" s="801" t="s">
        <v>1397</v>
      </c>
      <c r="C2341" s="801"/>
      <c r="D2341" s="3">
        <f t="shared" si="54"/>
        <v>7.9</v>
      </c>
      <c r="E2341" s="3"/>
      <c r="F2341" s="3"/>
      <c r="G2341" s="3"/>
      <c r="H2341" s="3"/>
      <c r="I2341" s="3"/>
      <c r="J2341" s="3"/>
      <c r="L2341" s="3">
        <v>7.9</v>
      </c>
      <c r="M2341" s="3"/>
      <c r="N2341" s="3"/>
      <c r="O2341" s="3"/>
      <c r="P2341" s="3"/>
      <c r="Q2341" s="3"/>
      <c r="R2341" s="3"/>
      <c r="S2341" s="3"/>
      <c r="U2341" s="3"/>
      <c r="V2341" s="3"/>
      <c r="X2341" s="3">
        <f t="shared" si="55"/>
        <v>0</v>
      </c>
      <c r="Y2341" s="3"/>
      <c r="Z2341" s="3"/>
      <c r="AA2341" s="3"/>
      <c r="AC2341" s="3"/>
      <c r="AD2341" s="3"/>
      <c r="AE2341" s="3"/>
      <c r="AF2341" s="3"/>
      <c r="AI2341" s="3"/>
      <c r="AK2341" s="3"/>
      <c r="AL2341" s="3"/>
      <c r="AM2341" s="3"/>
      <c r="AN2341" s="3"/>
      <c r="AO2341" s="3"/>
      <c r="AP2341" s="3"/>
      <c r="AQ2341" s="3"/>
      <c r="AR2341" s="3"/>
      <c r="AS2341" s="3"/>
      <c r="AT2341" s="3"/>
      <c r="AV2341" s="3"/>
      <c r="AW2341" s="3"/>
      <c r="AX2341" s="3"/>
      <c r="AY2341" s="3"/>
      <c r="AZ2341" s="3"/>
      <c r="BA2341" s="3"/>
      <c r="BB2341" s="3"/>
      <c r="BC2341" s="3"/>
      <c r="BD2341" s="753" t="s">
        <v>1190</v>
      </c>
      <c r="BE2341" s="800"/>
      <c r="BF2341" s="737" t="s">
        <v>1383</v>
      </c>
      <c r="BG2341" s="737"/>
    </row>
    <row r="2342" spans="1:61" s="742" customFormat="1" ht="32" x14ac:dyDescent="0.2">
      <c r="A2342" s="132" t="s">
        <v>1398</v>
      </c>
      <c r="B2342" s="801" t="s">
        <v>1399</v>
      </c>
      <c r="C2342" s="801"/>
      <c r="D2342" s="3">
        <f t="shared" si="54"/>
        <v>8.6000000000000014</v>
      </c>
      <c r="E2342" s="3"/>
      <c r="F2342" s="3"/>
      <c r="G2342" s="3"/>
      <c r="H2342" s="3">
        <v>1.82</v>
      </c>
      <c r="I2342" s="3"/>
      <c r="J2342" s="3"/>
      <c r="L2342" s="3">
        <v>6.57</v>
      </c>
      <c r="M2342" s="3"/>
      <c r="N2342" s="3"/>
      <c r="O2342" s="3"/>
      <c r="P2342" s="3"/>
      <c r="Q2342" s="3"/>
      <c r="R2342" s="3"/>
      <c r="S2342" s="3"/>
      <c r="U2342" s="3"/>
      <c r="V2342" s="3"/>
      <c r="X2342" s="3">
        <f t="shared" si="55"/>
        <v>0</v>
      </c>
      <c r="Y2342" s="3"/>
      <c r="Z2342" s="3"/>
      <c r="AA2342" s="3"/>
      <c r="AC2342" s="3"/>
      <c r="AD2342" s="3"/>
      <c r="AE2342" s="3"/>
      <c r="AF2342" s="3"/>
      <c r="AI2342" s="3"/>
      <c r="AK2342" s="3"/>
      <c r="AL2342" s="3"/>
      <c r="AM2342" s="3"/>
      <c r="AN2342" s="3"/>
      <c r="AO2342" s="3"/>
      <c r="AP2342" s="3"/>
      <c r="AQ2342" s="3"/>
      <c r="AR2342" s="3"/>
      <c r="AS2342" s="3"/>
      <c r="AT2342" s="3"/>
      <c r="AV2342" s="3"/>
      <c r="AW2342" s="3"/>
      <c r="AX2342" s="3"/>
      <c r="AY2342" s="3"/>
      <c r="AZ2342" s="3"/>
      <c r="BA2342" s="3">
        <v>0.21</v>
      </c>
      <c r="BB2342" s="3"/>
      <c r="BC2342" s="3"/>
      <c r="BD2342" s="753" t="s">
        <v>1190</v>
      </c>
      <c r="BE2342" s="800"/>
      <c r="BF2342" s="737" t="s">
        <v>1383</v>
      </c>
      <c r="BG2342" s="737"/>
    </row>
    <row r="2343" spans="1:61" s="742" customFormat="1" ht="32" x14ac:dyDescent="0.2">
      <c r="A2343" s="132" t="s">
        <v>1400</v>
      </c>
      <c r="B2343" s="753" t="s">
        <v>1401</v>
      </c>
      <c r="C2343" s="753"/>
      <c r="D2343" s="3">
        <f t="shared" si="54"/>
        <v>9</v>
      </c>
      <c r="E2343" s="3"/>
      <c r="F2343" s="3"/>
      <c r="G2343" s="3"/>
      <c r="H2343" s="3">
        <v>2.5499999999999998</v>
      </c>
      <c r="I2343" s="3"/>
      <c r="J2343" s="3"/>
      <c r="L2343" s="3">
        <v>4.8899999999999997</v>
      </c>
      <c r="M2343" s="3"/>
      <c r="N2343" s="3"/>
      <c r="O2343" s="3"/>
      <c r="P2343" s="3"/>
      <c r="Q2343" s="3"/>
      <c r="R2343" s="3"/>
      <c r="S2343" s="3"/>
      <c r="U2343" s="3"/>
      <c r="V2343" s="3"/>
      <c r="X2343" s="3">
        <f t="shared" si="55"/>
        <v>0.1</v>
      </c>
      <c r="Y2343" s="3"/>
      <c r="Z2343" s="3">
        <v>0.1</v>
      </c>
      <c r="AA2343" s="3"/>
      <c r="AC2343" s="3"/>
      <c r="AD2343" s="3"/>
      <c r="AE2343" s="3"/>
      <c r="AF2343" s="3"/>
      <c r="AI2343" s="3"/>
      <c r="AK2343" s="3"/>
      <c r="AL2343" s="3"/>
      <c r="AM2343" s="3"/>
      <c r="AN2343" s="3"/>
      <c r="AO2343" s="3"/>
      <c r="AP2343" s="3"/>
      <c r="AQ2343" s="3"/>
      <c r="AR2343" s="3"/>
      <c r="AS2343" s="3">
        <v>0.98</v>
      </c>
      <c r="AT2343" s="3"/>
      <c r="AV2343" s="3"/>
      <c r="AW2343" s="3"/>
      <c r="AX2343" s="3"/>
      <c r="AY2343" s="3"/>
      <c r="AZ2343" s="3"/>
      <c r="BA2343" s="3">
        <v>0.48</v>
      </c>
      <c r="BB2343" s="3"/>
      <c r="BC2343" s="3"/>
      <c r="BD2343" s="753" t="s">
        <v>1190</v>
      </c>
      <c r="BE2343" s="753" t="s">
        <v>1402</v>
      </c>
      <c r="BF2343" s="737" t="s">
        <v>1383</v>
      </c>
      <c r="BG2343" s="737"/>
    </row>
    <row r="2344" spans="1:61" s="742" customFormat="1" x14ac:dyDescent="0.2">
      <c r="A2344" s="132" t="s">
        <v>1403</v>
      </c>
      <c r="B2344" s="802" t="s">
        <v>1404</v>
      </c>
      <c r="C2344" s="802"/>
      <c r="D2344" s="3">
        <f t="shared" si="54"/>
        <v>0.12</v>
      </c>
      <c r="E2344" s="3"/>
      <c r="F2344" s="3"/>
      <c r="G2344" s="3"/>
      <c r="H2344" s="3">
        <v>0.03</v>
      </c>
      <c r="I2344" s="3"/>
      <c r="J2344" s="3"/>
      <c r="L2344" s="3"/>
      <c r="M2344" s="3">
        <v>0.05</v>
      </c>
      <c r="N2344" s="3"/>
      <c r="O2344" s="3"/>
      <c r="P2344" s="3"/>
      <c r="Q2344" s="3"/>
      <c r="R2344" s="3"/>
      <c r="S2344" s="3"/>
      <c r="U2344" s="3"/>
      <c r="V2344" s="3"/>
      <c r="X2344" s="3"/>
      <c r="Y2344" s="3"/>
      <c r="Z2344" s="3"/>
      <c r="AA2344" s="3"/>
      <c r="AC2344" s="3"/>
      <c r="AD2344" s="3"/>
      <c r="AE2344" s="3"/>
      <c r="AF2344" s="3"/>
      <c r="AI2344" s="3"/>
      <c r="AK2344" s="3"/>
      <c r="AL2344" s="3"/>
      <c r="AM2344" s="3"/>
      <c r="AN2344" s="3"/>
      <c r="AO2344" s="3"/>
      <c r="AP2344" s="3"/>
      <c r="AQ2344" s="3"/>
      <c r="AR2344" s="3"/>
      <c r="AS2344" s="3"/>
      <c r="AT2344" s="3"/>
      <c r="AV2344" s="3"/>
      <c r="AW2344" s="3"/>
      <c r="AX2344" s="3"/>
      <c r="AY2344" s="3"/>
      <c r="AZ2344" s="3"/>
      <c r="BA2344" s="3">
        <v>0.04</v>
      </c>
      <c r="BB2344" s="3"/>
      <c r="BC2344" s="3"/>
      <c r="BD2344" s="753" t="s">
        <v>1190</v>
      </c>
      <c r="BE2344" s="753" t="s">
        <v>1405</v>
      </c>
      <c r="BF2344" s="737" t="s">
        <v>1383</v>
      </c>
      <c r="BG2344" s="737"/>
    </row>
    <row r="2345" spans="1:61" s="742" customFormat="1" ht="32" x14ac:dyDescent="0.2">
      <c r="A2345" s="132" t="s">
        <v>1406</v>
      </c>
      <c r="B2345" s="753" t="s">
        <v>1407</v>
      </c>
      <c r="C2345" s="753"/>
      <c r="D2345" s="3">
        <f t="shared" si="54"/>
        <v>1.6700000000000002</v>
      </c>
      <c r="E2345" s="3">
        <v>1.62</v>
      </c>
      <c r="F2345" s="3"/>
      <c r="G2345" s="3"/>
      <c r="H2345" s="3"/>
      <c r="I2345" s="3"/>
      <c r="J2345" s="3"/>
      <c r="L2345" s="3"/>
      <c r="M2345" s="3"/>
      <c r="N2345" s="3"/>
      <c r="O2345" s="3"/>
      <c r="P2345" s="3"/>
      <c r="Q2345" s="3"/>
      <c r="R2345" s="3"/>
      <c r="S2345" s="3"/>
      <c r="U2345" s="3"/>
      <c r="V2345" s="3"/>
      <c r="X2345" s="3">
        <f>SUM(Y2345:AI2345)</f>
        <v>0.05</v>
      </c>
      <c r="Y2345" s="3">
        <v>0.03</v>
      </c>
      <c r="Z2345" s="3">
        <v>0.02</v>
      </c>
      <c r="AA2345" s="3"/>
      <c r="AC2345" s="3"/>
      <c r="AD2345" s="3"/>
      <c r="AE2345" s="3"/>
      <c r="AF2345" s="3"/>
      <c r="AI2345" s="3"/>
      <c r="AK2345" s="3"/>
      <c r="AL2345" s="3"/>
      <c r="AM2345" s="3"/>
      <c r="AN2345" s="3"/>
      <c r="AO2345" s="3"/>
      <c r="AP2345" s="3"/>
      <c r="AQ2345" s="3"/>
      <c r="AR2345" s="3"/>
      <c r="AS2345" s="3"/>
      <c r="AT2345" s="3"/>
      <c r="AV2345" s="3"/>
      <c r="AW2345" s="3"/>
      <c r="AX2345" s="3"/>
      <c r="AY2345" s="3"/>
      <c r="AZ2345" s="3"/>
      <c r="BA2345" s="3"/>
      <c r="BB2345" s="3"/>
      <c r="BC2345" s="3"/>
      <c r="BD2345" s="803" t="s">
        <v>1249</v>
      </c>
      <c r="BE2345" s="753" t="s">
        <v>1408</v>
      </c>
      <c r="BF2345" s="737" t="s">
        <v>1383</v>
      </c>
      <c r="BG2345" s="737"/>
    </row>
    <row r="2346" spans="1:61" s="742" customFormat="1" ht="48" x14ac:dyDescent="0.2">
      <c r="A2346" s="132" t="s">
        <v>1409</v>
      </c>
      <c r="B2346" s="753" t="s">
        <v>1388</v>
      </c>
      <c r="C2346" s="753"/>
      <c r="D2346" s="3">
        <f t="shared" si="54"/>
        <v>1.83</v>
      </c>
      <c r="E2346" s="3"/>
      <c r="F2346" s="3"/>
      <c r="G2346" s="3"/>
      <c r="H2346" s="3"/>
      <c r="I2346" s="3"/>
      <c r="J2346" s="3"/>
      <c r="L2346" s="3">
        <v>1.83</v>
      </c>
      <c r="M2346" s="3"/>
      <c r="N2346" s="3"/>
      <c r="O2346" s="3"/>
      <c r="P2346" s="3"/>
      <c r="Q2346" s="3"/>
      <c r="R2346" s="3"/>
      <c r="S2346" s="3"/>
      <c r="U2346" s="3"/>
      <c r="V2346" s="3"/>
      <c r="X2346" s="3"/>
      <c r="Y2346" s="3"/>
      <c r="Z2346" s="3"/>
      <c r="AA2346" s="3"/>
      <c r="AC2346" s="3"/>
      <c r="AD2346" s="3"/>
      <c r="AE2346" s="3"/>
      <c r="AF2346" s="3"/>
      <c r="AI2346" s="3"/>
      <c r="AK2346" s="3"/>
      <c r="AL2346" s="3"/>
      <c r="AM2346" s="3"/>
      <c r="AN2346" s="3"/>
      <c r="AO2346" s="3"/>
      <c r="AP2346" s="3"/>
      <c r="AQ2346" s="3"/>
      <c r="AR2346" s="3"/>
      <c r="AS2346" s="3"/>
      <c r="AT2346" s="3"/>
      <c r="AV2346" s="3"/>
      <c r="AW2346" s="3"/>
      <c r="AX2346" s="3"/>
      <c r="AY2346" s="3"/>
      <c r="AZ2346" s="3"/>
      <c r="BA2346" s="3"/>
      <c r="BB2346" s="3"/>
      <c r="BC2346" s="3"/>
      <c r="BD2346" s="803" t="s">
        <v>1249</v>
      </c>
      <c r="BE2346" s="753" t="s">
        <v>1410</v>
      </c>
      <c r="BF2346" s="737" t="s">
        <v>1383</v>
      </c>
      <c r="BG2346" s="737"/>
      <c r="BH2346" s="742">
        <v>1</v>
      </c>
      <c r="BI2346" s="742" t="s">
        <v>1337</v>
      </c>
    </row>
    <row r="2347" spans="1:61" s="742" customFormat="1" x14ac:dyDescent="0.2">
      <c r="A2347" s="132" t="s">
        <v>1411</v>
      </c>
      <c r="B2347" s="753" t="s">
        <v>1412</v>
      </c>
      <c r="C2347" s="753"/>
      <c r="D2347" s="3">
        <f t="shared" si="54"/>
        <v>0.53</v>
      </c>
      <c r="E2347" s="3"/>
      <c r="F2347" s="3"/>
      <c r="G2347" s="3"/>
      <c r="H2347" s="3">
        <v>0.1</v>
      </c>
      <c r="I2347" s="3">
        <v>0.43</v>
      </c>
      <c r="J2347" s="3"/>
      <c r="L2347" s="3"/>
      <c r="M2347" s="3"/>
      <c r="N2347" s="3"/>
      <c r="O2347" s="3"/>
      <c r="P2347" s="3"/>
      <c r="Q2347" s="3"/>
      <c r="R2347" s="3"/>
      <c r="S2347" s="3"/>
      <c r="U2347" s="3"/>
      <c r="V2347" s="3"/>
      <c r="X2347" s="3">
        <f>SUM(Y2347:AI2347)</f>
        <v>0</v>
      </c>
      <c r="Y2347" s="3"/>
      <c r="Z2347" s="3"/>
      <c r="AA2347" s="3"/>
      <c r="AC2347" s="3"/>
      <c r="AD2347" s="3"/>
      <c r="AE2347" s="3"/>
      <c r="AF2347" s="3"/>
      <c r="AI2347" s="3"/>
      <c r="AK2347" s="3"/>
      <c r="AL2347" s="3"/>
      <c r="AM2347" s="3"/>
      <c r="AN2347" s="3"/>
      <c r="AO2347" s="3"/>
      <c r="AP2347" s="3"/>
      <c r="AQ2347" s="3"/>
      <c r="AR2347" s="3"/>
      <c r="AS2347" s="3"/>
      <c r="AT2347" s="3"/>
      <c r="AV2347" s="3"/>
      <c r="AW2347" s="3"/>
      <c r="AX2347" s="3"/>
      <c r="AY2347" s="3"/>
      <c r="AZ2347" s="3"/>
      <c r="BA2347" s="3"/>
      <c r="BB2347" s="3"/>
      <c r="BC2347" s="3"/>
      <c r="BD2347" s="803" t="s">
        <v>1249</v>
      </c>
      <c r="BE2347" s="800" t="s">
        <v>1413</v>
      </c>
      <c r="BF2347" s="737" t="s">
        <v>1383</v>
      </c>
      <c r="BG2347" s="737"/>
    </row>
    <row r="2348" spans="1:61" s="742" customFormat="1" ht="32" x14ac:dyDescent="0.2">
      <c r="A2348" s="132" t="s">
        <v>1414</v>
      </c>
      <c r="B2348" s="772" t="s">
        <v>1415</v>
      </c>
      <c r="C2348" s="772"/>
      <c r="D2348" s="3">
        <f t="shared" si="54"/>
        <v>2.5</v>
      </c>
      <c r="E2348" s="3"/>
      <c r="F2348" s="3"/>
      <c r="G2348" s="3"/>
      <c r="H2348" s="3"/>
      <c r="I2348" s="3"/>
      <c r="J2348" s="3"/>
      <c r="L2348" s="3">
        <v>2.5</v>
      </c>
      <c r="M2348" s="3"/>
      <c r="N2348" s="3"/>
      <c r="O2348" s="3"/>
      <c r="P2348" s="3"/>
      <c r="Q2348" s="3"/>
      <c r="R2348" s="3"/>
      <c r="S2348" s="3"/>
      <c r="U2348" s="3"/>
      <c r="V2348" s="3"/>
      <c r="X2348" s="3">
        <f>SUM(Y2348:AI2348)</f>
        <v>0</v>
      </c>
      <c r="Y2348" s="3"/>
      <c r="Z2348" s="3"/>
      <c r="AA2348" s="3"/>
      <c r="AC2348" s="3"/>
      <c r="AD2348" s="3"/>
      <c r="AE2348" s="3"/>
      <c r="AF2348" s="3"/>
      <c r="AI2348" s="3"/>
      <c r="AK2348" s="3"/>
      <c r="AL2348" s="3"/>
      <c r="AM2348" s="3"/>
      <c r="AN2348" s="3"/>
      <c r="AO2348" s="3"/>
      <c r="AP2348" s="3"/>
      <c r="AQ2348" s="3"/>
      <c r="AR2348" s="3"/>
      <c r="AS2348" s="3"/>
      <c r="AT2348" s="3"/>
      <c r="AV2348" s="3"/>
      <c r="AW2348" s="3"/>
      <c r="AX2348" s="3"/>
      <c r="AY2348" s="3"/>
      <c r="AZ2348" s="3"/>
      <c r="BA2348" s="3"/>
      <c r="BB2348" s="3"/>
      <c r="BC2348" s="3"/>
      <c r="BD2348" s="759" t="s">
        <v>1253</v>
      </c>
      <c r="BE2348" s="800"/>
      <c r="BF2348" s="737" t="s">
        <v>1383</v>
      </c>
      <c r="BG2348" s="737"/>
    </row>
    <row r="2349" spans="1:61" s="742" customFormat="1" ht="32" x14ac:dyDescent="0.2">
      <c r="A2349" s="132" t="s">
        <v>1416</v>
      </c>
      <c r="B2349" s="772" t="s">
        <v>1417</v>
      </c>
      <c r="C2349" s="772"/>
      <c r="D2349" s="3">
        <f t="shared" si="54"/>
        <v>0.23</v>
      </c>
      <c r="E2349" s="3"/>
      <c r="F2349" s="3"/>
      <c r="G2349" s="3"/>
      <c r="H2349" s="3"/>
      <c r="I2349" s="3"/>
      <c r="J2349" s="3"/>
      <c r="L2349" s="3"/>
      <c r="M2349" s="3"/>
      <c r="N2349" s="3"/>
      <c r="O2349" s="3"/>
      <c r="P2349" s="3"/>
      <c r="Q2349" s="3"/>
      <c r="R2349" s="3"/>
      <c r="S2349" s="3"/>
      <c r="U2349" s="3"/>
      <c r="V2349" s="3"/>
      <c r="X2349" s="3">
        <f>SUM(Y2349:AI2349)</f>
        <v>0</v>
      </c>
      <c r="Y2349" s="3"/>
      <c r="Z2349" s="3"/>
      <c r="AA2349" s="3"/>
      <c r="AC2349" s="3"/>
      <c r="AD2349" s="3"/>
      <c r="AE2349" s="3"/>
      <c r="AF2349" s="3"/>
      <c r="AI2349" s="3"/>
      <c r="AK2349" s="3"/>
      <c r="AL2349" s="3"/>
      <c r="AM2349" s="3"/>
      <c r="AN2349" s="3"/>
      <c r="AO2349" s="3"/>
      <c r="AP2349" s="3"/>
      <c r="AQ2349" s="3"/>
      <c r="AR2349" s="3"/>
      <c r="AS2349" s="3"/>
      <c r="AT2349" s="3"/>
      <c r="AV2349" s="3"/>
      <c r="AW2349" s="3"/>
      <c r="AX2349" s="3"/>
      <c r="AY2349" s="3"/>
      <c r="AZ2349" s="3"/>
      <c r="BA2349" s="3">
        <v>0.23</v>
      </c>
      <c r="BB2349" s="3"/>
      <c r="BC2349" s="3"/>
      <c r="BD2349" s="759" t="s">
        <v>1253</v>
      </c>
      <c r="BE2349" s="800" t="s">
        <v>1418</v>
      </c>
      <c r="BF2349" s="737" t="s">
        <v>1383</v>
      </c>
      <c r="BG2349" s="737"/>
    </row>
    <row r="2350" spans="1:61" s="742" customFormat="1" ht="48" x14ac:dyDescent="0.2">
      <c r="A2350" s="132" t="s">
        <v>1419</v>
      </c>
      <c r="B2350" s="753" t="s">
        <v>1388</v>
      </c>
      <c r="C2350" s="753"/>
      <c r="D2350" s="3">
        <f t="shared" si="54"/>
        <v>0.5</v>
      </c>
      <c r="E2350" s="3"/>
      <c r="F2350" s="3"/>
      <c r="G2350" s="3"/>
      <c r="H2350" s="3">
        <v>0.5</v>
      </c>
      <c r="I2350" s="3"/>
      <c r="J2350" s="3"/>
      <c r="L2350" s="3"/>
      <c r="M2350" s="3"/>
      <c r="N2350" s="3"/>
      <c r="O2350" s="3"/>
      <c r="P2350" s="3"/>
      <c r="Q2350" s="3"/>
      <c r="R2350" s="3"/>
      <c r="S2350" s="3"/>
      <c r="U2350" s="3"/>
      <c r="V2350" s="3"/>
      <c r="X2350" s="3"/>
      <c r="Y2350" s="3"/>
      <c r="Z2350" s="3"/>
      <c r="AA2350" s="3"/>
      <c r="AC2350" s="3"/>
      <c r="AD2350" s="3"/>
      <c r="AE2350" s="3"/>
      <c r="AF2350" s="3"/>
      <c r="AI2350" s="3"/>
      <c r="AK2350" s="3"/>
      <c r="AL2350" s="3"/>
      <c r="AM2350" s="3"/>
      <c r="AN2350" s="3"/>
      <c r="AO2350" s="3"/>
      <c r="AP2350" s="3"/>
      <c r="AQ2350" s="3"/>
      <c r="AR2350" s="3"/>
      <c r="AS2350" s="3"/>
      <c r="AT2350" s="3"/>
      <c r="AV2350" s="3"/>
      <c r="AW2350" s="3"/>
      <c r="AX2350" s="3"/>
      <c r="AY2350" s="3"/>
      <c r="AZ2350" s="3"/>
      <c r="BA2350" s="3"/>
      <c r="BB2350" s="3"/>
      <c r="BC2350" s="3"/>
      <c r="BD2350" s="753" t="s">
        <v>1253</v>
      </c>
      <c r="BE2350" s="753" t="s">
        <v>1420</v>
      </c>
      <c r="BF2350" s="737" t="s">
        <v>1383</v>
      </c>
      <c r="BG2350" s="737"/>
      <c r="BH2350" s="742">
        <v>9</v>
      </c>
      <c r="BI2350" s="742" t="s">
        <v>1337</v>
      </c>
    </row>
    <row r="2351" spans="1:61" s="742" customFormat="1" x14ac:dyDescent="0.2">
      <c r="A2351" s="132" t="s">
        <v>1421</v>
      </c>
      <c r="B2351" s="772" t="s">
        <v>1422</v>
      </c>
      <c r="C2351" s="772"/>
      <c r="D2351" s="3">
        <f t="shared" si="54"/>
        <v>2.56</v>
      </c>
      <c r="E2351" s="3"/>
      <c r="F2351" s="3"/>
      <c r="G2351" s="3"/>
      <c r="H2351" s="3"/>
      <c r="I2351" s="3"/>
      <c r="J2351" s="3"/>
      <c r="L2351" s="3">
        <v>2.56</v>
      </c>
      <c r="M2351" s="3"/>
      <c r="N2351" s="3"/>
      <c r="O2351" s="3"/>
      <c r="P2351" s="3"/>
      <c r="Q2351" s="3"/>
      <c r="R2351" s="3"/>
      <c r="S2351" s="3"/>
      <c r="U2351" s="3"/>
      <c r="V2351" s="3"/>
      <c r="X2351" s="3">
        <f>SUM(Y2351:AI2351)</f>
        <v>0</v>
      </c>
      <c r="Y2351" s="3"/>
      <c r="Z2351" s="3"/>
      <c r="AA2351" s="3"/>
      <c r="AC2351" s="3"/>
      <c r="AD2351" s="3"/>
      <c r="AE2351" s="3"/>
      <c r="AF2351" s="3"/>
      <c r="AI2351" s="3"/>
      <c r="AK2351" s="3"/>
      <c r="AL2351" s="3"/>
      <c r="AM2351" s="3"/>
      <c r="AN2351" s="3"/>
      <c r="AO2351" s="3"/>
      <c r="AP2351" s="3"/>
      <c r="AQ2351" s="3"/>
      <c r="AR2351" s="3"/>
      <c r="AS2351" s="3"/>
      <c r="AT2351" s="3"/>
      <c r="AV2351" s="3"/>
      <c r="AW2351" s="3"/>
      <c r="AX2351" s="3"/>
      <c r="AY2351" s="3"/>
      <c r="AZ2351" s="3"/>
      <c r="BA2351" s="3"/>
      <c r="BB2351" s="3"/>
      <c r="BC2351" s="3"/>
      <c r="BD2351" s="759" t="s">
        <v>1253</v>
      </c>
      <c r="BE2351" s="800" t="s">
        <v>1423</v>
      </c>
      <c r="BF2351" s="737" t="s">
        <v>1383</v>
      </c>
      <c r="BG2351" s="737"/>
    </row>
    <row r="2352" spans="1:61" s="742" customFormat="1" x14ac:dyDescent="0.2">
      <c r="A2352" s="132" t="s">
        <v>1424</v>
      </c>
      <c r="B2352" s="753" t="s">
        <v>1425</v>
      </c>
      <c r="C2352" s="753"/>
      <c r="D2352" s="3">
        <f t="shared" si="54"/>
        <v>2.5</v>
      </c>
      <c r="E2352" s="757"/>
      <c r="F2352" s="757"/>
      <c r="G2352" s="757"/>
      <c r="H2352" s="757">
        <v>1.5</v>
      </c>
      <c r="I2352" s="757"/>
      <c r="J2352" s="757"/>
      <c r="L2352" s="757"/>
      <c r="M2352" s="757"/>
      <c r="N2352" s="757"/>
      <c r="O2352" s="757"/>
      <c r="P2352" s="3"/>
      <c r="Q2352" s="757"/>
      <c r="R2352" s="757"/>
      <c r="S2352" s="757"/>
      <c r="U2352" s="757"/>
      <c r="V2352" s="757"/>
      <c r="X2352" s="3">
        <f>SUM(Y2352:AI2352)</f>
        <v>0</v>
      </c>
      <c r="Y2352" s="757"/>
      <c r="Z2352" s="757"/>
      <c r="AA2352" s="757"/>
      <c r="AC2352" s="757"/>
      <c r="AD2352" s="757"/>
      <c r="AE2352" s="757"/>
      <c r="AF2352" s="757"/>
      <c r="AI2352" s="757"/>
      <c r="AK2352" s="757"/>
      <c r="AL2352" s="757"/>
      <c r="AM2352" s="757"/>
      <c r="AN2352" s="757"/>
      <c r="AO2352" s="757"/>
      <c r="AP2352" s="757"/>
      <c r="AQ2352" s="757"/>
      <c r="AR2352" s="757"/>
      <c r="AS2352" s="757"/>
      <c r="AT2352" s="757"/>
      <c r="AV2352" s="757"/>
      <c r="AW2352" s="757"/>
      <c r="AX2352" s="757"/>
      <c r="AY2352" s="757"/>
      <c r="AZ2352" s="757"/>
      <c r="BA2352" s="2">
        <v>1</v>
      </c>
      <c r="BB2352" s="2"/>
      <c r="BC2352" s="2"/>
      <c r="BD2352" s="12" t="s">
        <v>1205</v>
      </c>
      <c r="BE2352" s="791"/>
      <c r="BF2352" s="737" t="s">
        <v>1383</v>
      </c>
      <c r="BG2352" s="737"/>
    </row>
    <row r="2353" spans="1:61" s="742" customFormat="1" ht="48" x14ac:dyDescent="0.2">
      <c r="A2353" s="132" t="s">
        <v>1426</v>
      </c>
      <c r="B2353" s="11" t="s">
        <v>1427</v>
      </c>
      <c r="C2353" s="804"/>
      <c r="D2353" s="3">
        <f t="shared" si="54"/>
        <v>9</v>
      </c>
      <c r="E2353" s="757">
        <v>9</v>
      </c>
      <c r="F2353" s="757"/>
      <c r="G2353" s="757"/>
      <c r="H2353" s="757"/>
      <c r="I2353" s="757"/>
      <c r="J2353" s="757"/>
      <c r="L2353" s="757"/>
      <c r="M2353" s="757"/>
      <c r="N2353" s="757"/>
      <c r="O2353" s="757"/>
      <c r="P2353" s="3"/>
      <c r="Q2353" s="757"/>
      <c r="R2353" s="757"/>
      <c r="S2353" s="757"/>
      <c r="U2353" s="757"/>
      <c r="V2353" s="757"/>
      <c r="X2353" s="3">
        <f>SUM(Y2353:AI2353)</f>
        <v>0</v>
      </c>
      <c r="Y2353" s="757"/>
      <c r="Z2353" s="757"/>
      <c r="AA2353" s="757"/>
      <c r="AC2353" s="757"/>
      <c r="AD2353" s="757"/>
      <c r="AE2353" s="757"/>
      <c r="AF2353" s="757"/>
      <c r="AI2353" s="757"/>
      <c r="AK2353" s="757"/>
      <c r="AL2353" s="757"/>
      <c r="AM2353" s="757"/>
      <c r="AN2353" s="757"/>
      <c r="AO2353" s="757"/>
      <c r="AP2353" s="757"/>
      <c r="AQ2353" s="757"/>
      <c r="AR2353" s="757"/>
      <c r="AS2353" s="757"/>
      <c r="AT2353" s="757"/>
      <c r="AV2353" s="757"/>
      <c r="AW2353" s="757"/>
      <c r="AX2353" s="757"/>
      <c r="AY2353" s="757"/>
      <c r="AZ2353" s="757"/>
      <c r="BA2353" s="2"/>
      <c r="BB2353" s="2"/>
      <c r="BC2353" s="2"/>
      <c r="BD2353" s="12" t="s">
        <v>1205</v>
      </c>
      <c r="BE2353" s="791"/>
      <c r="BF2353" s="737" t="s">
        <v>1383</v>
      </c>
      <c r="BG2353" s="737"/>
    </row>
    <row r="2354" spans="1:61" s="742" customFormat="1" ht="48" x14ac:dyDescent="0.2">
      <c r="A2354" s="132" t="s">
        <v>1428</v>
      </c>
      <c r="B2354" s="753" t="s">
        <v>1388</v>
      </c>
      <c r="C2354" s="753"/>
      <c r="D2354" s="3">
        <f t="shared" si="54"/>
        <v>0.05</v>
      </c>
      <c r="E2354" s="757"/>
      <c r="F2354" s="757"/>
      <c r="G2354" s="757"/>
      <c r="H2354" s="757">
        <v>0.05</v>
      </c>
      <c r="I2354" s="757"/>
      <c r="J2354" s="757"/>
      <c r="L2354" s="757"/>
      <c r="M2354" s="757"/>
      <c r="N2354" s="757"/>
      <c r="O2354" s="757"/>
      <c r="P2354" s="3"/>
      <c r="Q2354" s="757"/>
      <c r="R2354" s="757"/>
      <c r="S2354" s="757"/>
      <c r="U2354" s="757"/>
      <c r="V2354" s="757"/>
      <c r="X2354" s="3"/>
      <c r="Y2354" s="757"/>
      <c r="Z2354" s="757"/>
      <c r="AA2354" s="757"/>
      <c r="AC2354" s="757"/>
      <c r="AD2354" s="757"/>
      <c r="AE2354" s="757"/>
      <c r="AF2354" s="757"/>
      <c r="AI2354" s="757"/>
      <c r="AK2354" s="757"/>
      <c r="AL2354" s="757"/>
      <c r="AM2354" s="757"/>
      <c r="AN2354" s="757"/>
      <c r="AO2354" s="757"/>
      <c r="AP2354" s="757"/>
      <c r="AQ2354" s="757"/>
      <c r="AR2354" s="757"/>
      <c r="AS2354" s="757"/>
      <c r="AT2354" s="757"/>
      <c r="AV2354" s="757"/>
      <c r="AW2354" s="757"/>
      <c r="AX2354" s="757"/>
      <c r="AY2354" s="757"/>
      <c r="AZ2354" s="757"/>
      <c r="BA2354" s="2"/>
      <c r="BB2354" s="2"/>
      <c r="BC2354" s="2"/>
      <c r="BD2354" s="12" t="s">
        <v>1249</v>
      </c>
      <c r="BE2354" s="791" t="s">
        <v>1429</v>
      </c>
      <c r="BF2354" s="737" t="s">
        <v>1383</v>
      </c>
      <c r="BG2354" s="737"/>
      <c r="BH2354" s="742">
        <v>9</v>
      </c>
      <c r="BI2354" s="742" t="s">
        <v>1337</v>
      </c>
    </row>
    <row r="2355" spans="1:61" s="742" customFormat="1" ht="32" x14ac:dyDescent="0.2">
      <c r="A2355" s="132" t="s">
        <v>1430</v>
      </c>
      <c r="B2355" s="759" t="s">
        <v>1431</v>
      </c>
      <c r="C2355" s="759"/>
      <c r="D2355" s="3">
        <f t="shared" si="54"/>
        <v>2.37</v>
      </c>
      <c r="E2355" s="3"/>
      <c r="F2355" s="3"/>
      <c r="G2355" s="3"/>
      <c r="H2355" s="3">
        <f>1.38+0.09</f>
        <v>1.47</v>
      </c>
      <c r="I2355" s="3"/>
      <c r="J2355" s="3"/>
      <c r="L2355" s="3"/>
      <c r="M2355" s="3"/>
      <c r="N2355" s="3"/>
      <c r="O2355" s="3"/>
      <c r="P2355" s="3"/>
      <c r="Q2355" s="3"/>
      <c r="R2355" s="3"/>
      <c r="S2355" s="3"/>
      <c r="U2355" s="3"/>
      <c r="V2355" s="3"/>
      <c r="X2355" s="3">
        <f>SUM(Y2355:AI2355)</f>
        <v>0</v>
      </c>
      <c r="Y2355" s="3"/>
      <c r="Z2355" s="3"/>
      <c r="AA2355" s="3"/>
      <c r="AC2355" s="3"/>
      <c r="AD2355" s="3"/>
      <c r="AE2355" s="3"/>
      <c r="AF2355" s="3"/>
      <c r="AI2355" s="3"/>
      <c r="AK2355" s="3"/>
      <c r="AL2355" s="3"/>
      <c r="AM2355" s="3"/>
      <c r="AN2355" s="3"/>
      <c r="AO2355" s="3"/>
      <c r="AP2355" s="3"/>
      <c r="AQ2355" s="3"/>
      <c r="AR2355" s="3"/>
      <c r="AS2355" s="3"/>
      <c r="AT2355" s="3"/>
      <c r="AV2355" s="3"/>
      <c r="AW2355" s="3"/>
      <c r="AX2355" s="3"/>
      <c r="AY2355" s="3"/>
      <c r="AZ2355" s="3"/>
      <c r="BA2355" s="133">
        <v>0.9</v>
      </c>
      <c r="BB2355" s="133"/>
      <c r="BC2355" s="133"/>
      <c r="BD2355" s="759" t="s">
        <v>1249</v>
      </c>
      <c r="BE2355" s="12" t="s">
        <v>1432</v>
      </c>
      <c r="BF2355" s="737" t="s">
        <v>1383</v>
      </c>
      <c r="BG2355" s="737"/>
    </row>
    <row r="2356" spans="1:61" s="742" customFormat="1" ht="32" x14ac:dyDescent="0.2">
      <c r="A2356" s="132" t="s">
        <v>1433</v>
      </c>
      <c r="B2356" s="759" t="s">
        <v>1434</v>
      </c>
      <c r="C2356" s="759"/>
      <c r="D2356" s="3">
        <f t="shared" si="54"/>
        <v>1.67</v>
      </c>
      <c r="E2356" s="3">
        <v>1.67</v>
      </c>
      <c r="F2356" s="3"/>
      <c r="G2356" s="3"/>
      <c r="H2356" s="3"/>
      <c r="I2356" s="3"/>
      <c r="J2356" s="3"/>
      <c r="L2356" s="3"/>
      <c r="M2356" s="3"/>
      <c r="N2356" s="3"/>
      <c r="O2356" s="3"/>
      <c r="P2356" s="3"/>
      <c r="Q2356" s="3"/>
      <c r="R2356" s="3"/>
      <c r="S2356" s="3"/>
      <c r="U2356" s="3"/>
      <c r="V2356" s="3"/>
      <c r="X2356" s="3">
        <f>SUM(Y2356:AI2356)</f>
        <v>0</v>
      </c>
      <c r="Y2356" s="3"/>
      <c r="Z2356" s="3"/>
      <c r="AA2356" s="3"/>
      <c r="AC2356" s="3"/>
      <c r="AD2356" s="3"/>
      <c r="AE2356" s="3"/>
      <c r="AF2356" s="3"/>
      <c r="AI2356" s="3"/>
      <c r="AK2356" s="3"/>
      <c r="AL2356" s="3"/>
      <c r="AM2356" s="3"/>
      <c r="AN2356" s="3"/>
      <c r="AO2356" s="3"/>
      <c r="AP2356" s="3"/>
      <c r="AQ2356" s="3"/>
      <c r="AR2356" s="3"/>
      <c r="AS2356" s="3"/>
      <c r="AT2356" s="3"/>
      <c r="AV2356" s="3"/>
      <c r="AW2356" s="3"/>
      <c r="AX2356" s="3"/>
      <c r="AY2356" s="3"/>
      <c r="AZ2356" s="3"/>
      <c r="BA2356" s="3"/>
      <c r="BB2356" s="3"/>
      <c r="BC2356" s="3"/>
      <c r="BD2356" s="759" t="s">
        <v>1249</v>
      </c>
      <c r="BE2356" s="12" t="s">
        <v>1435</v>
      </c>
      <c r="BF2356" s="737" t="s">
        <v>1383</v>
      </c>
      <c r="BG2356" s="737"/>
    </row>
    <row r="2357" spans="1:61" s="742" customFormat="1" ht="32" x14ac:dyDescent="0.2">
      <c r="A2357" s="132" t="s">
        <v>1436</v>
      </c>
      <c r="B2357" s="805" t="s">
        <v>1437</v>
      </c>
      <c r="C2357" s="805"/>
      <c r="D2357" s="3">
        <f t="shared" si="54"/>
        <v>2.5</v>
      </c>
      <c r="E2357" s="806"/>
      <c r="F2357" s="806"/>
      <c r="G2357" s="806"/>
      <c r="H2357" s="806"/>
      <c r="I2357" s="806"/>
      <c r="J2357" s="806">
        <v>2.5</v>
      </c>
      <c r="L2357" s="806"/>
      <c r="M2357" s="806"/>
      <c r="N2357" s="806"/>
      <c r="O2357" s="806"/>
      <c r="P2357" s="806"/>
      <c r="Q2357" s="806"/>
      <c r="R2357" s="806"/>
      <c r="S2357" s="806"/>
      <c r="U2357" s="806"/>
      <c r="V2357" s="806"/>
      <c r="X2357" s="3">
        <f>SUM(Y2357:AI2357)</f>
        <v>0</v>
      </c>
      <c r="Y2357" s="806"/>
      <c r="Z2357" s="806"/>
      <c r="AA2357" s="806"/>
      <c r="AC2357" s="806"/>
      <c r="AD2357" s="806"/>
      <c r="AE2357" s="806"/>
      <c r="AF2357" s="806"/>
      <c r="AI2357" s="806"/>
      <c r="AK2357" s="806"/>
      <c r="AL2357" s="806"/>
      <c r="AM2357" s="806"/>
      <c r="AN2357" s="806"/>
      <c r="AO2357" s="806"/>
      <c r="AP2357" s="806"/>
      <c r="AQ2357" s="806"/>
      <c r="AR2357" s="806"/>
      <c r="AS2357" s="806"/>
      <c r="AT2357" s="806"/>
      <c r="AV2357" s="806"/>
      <c r="AW2357" s="806"/>
      <c r="AX2357" s="806"/>
      <c r="AY2357" s="806"/>
      <c r="AZ2357" s="806"/>
      <c r="BA2357" s="806"/>
      <c r="BB2357" s="806"/>
      <c r="BC2357" s="806"/>
      <c r="BD2357" s="805" t="s">
        <v>1205</v>
      </c>
      <c r="BE2357" s="807"/>
      <c r="BF2357" s="737" t="s">
        <v>1383</v>
      </c>
      <c r="BG2357" s="737"/>
      <c r="BH2357" s="742" t="s">
        <v>1197</v>
      </c>
    </row>
    <row r="2358" spans="1:61" s="742" customFormat="1" ht="48" x14ac:dyDescent="0.2">
      <c r="A2358" s="132" t="s">
        <v>1438</v>
      </c>
      <c r="B2358" s="753" t="s">
        <v>1388</v>
      </c>
      <c r="C2358" s="753"/>
      <c r="D2358" s="3">
        <f t="shared" si="54"/>
        <v>0.16</v>
      </c>
      <c r="E2358" s="806"/>
      <c r="F2358" s="806"/>
      <c r="G2358" s="806"/>
      <c r="H2358" s="3">
        <v>0.15</v>
      </c>
      <c r="I2358" s="806">
        <v>0.01</v>
      </c>
      <c r="J2358" s="806"/>
      <c r="L2358" s="806"/>
      <c r="M2358" s="806"/>
      <c r="N2358" s="806"/>
      <c r="O2358" s="806"/>
      <c r="P2358" s="806"/>
      <c r="Q2358" s="806"/>
      <c r="R2358" s="806"/>
      <c r="S2358" s="806"/>
      <c r="U2358" s="806"/>
      <c r="V2358" s="806"/>
      <c r="X2358" s="3"/>
      <c r="Y2358" s="806"/>
      <c r="Z2358" s="806"/>
      <c r="AA2358" s="806"/>
      <c r="AC2358" s="806"/>
      <c r="AD2358" s="806"/>
      <c r="AE2358" s="806"/>
      <c r="AF2358" s="806"/>
      <c r="AI2358" s="806"/>
      <c r="AK2358" s="806"/>
      <c r="AL2358" s="806"/>
      <c r="AM2358" s="806"/>
      <c r="AN2358" s="806"/>
      <c r="AO2358" s="806"/>
      <c r="AP2358" s="806"/>
      <c r="AQ2358" s="806"/>
      <c r="AR2358" s="806"/>
      <c r="AS2358" s="806"/>
      <c r="AT2358" s="806"/>
      <c r="AV2358" s="806"/>
      <c r="AW2358" s="806"/>
      <c r="AX2358" s="806"/>
      <c r="AY2358" s="806"/>
      <c r="AZ2358" s="806"/>
      <c r="BA2358" s="806"/>
      <c r="BB2358" s="806"/>
      <c r="BC2358" s="806"/>
      <c r="BD2358" s="770" t="s">
        <v>1244</v>
      </c>
      <c r="BE2358" s="12" t="s">
        <v>1439</v>
      </c>
      <c r="BF2358" s="737" t="s">
        <v>1383</v>
      </c>
      <c r="BG2358" s="737"/>
      <c r="BH2358" s="742">
        <v>9</v>
      </c>
      <c r="BI2358" s="742" t="s">
        <v>1337</v>
      </c>
    </row>
    <row r="2359" spans="1:61" s="742" customFormat="1" x14ac:dyDescent="0.2">
      <c r="A2359" s="132" t="s">
        <v>1440</v>
      </c>
      <c r="B2359" s="753" t="s">
        <v>1404</v>
      </c>
      <c r="C2359" s="753"/>
      <c r="D2359" s="3">
        <f t="shared" si="54"/>
        <v>0.5</v>
      </c>
      <c r="E2359" s="8"/>
      <c r="F2359" s="8"/>
      <c r="G2359" s="8"/>
      <c r="H2359" s="3"/>
      <c r="I2359" s="3"/>
      <c r="J2359" s="3"/>
      <c r="L2359" s="3"/>
      <c r="M2359" s="2"/>
      <c r="N2359" s="2"/>
      <c r="O2359" s="2"/>
      <c r="P2359" s="3"/>
      <c r="Q2359" s="3"/>
      <c r="R2359" s="3"/>
      <c r="S2359" s="3"/>
      <c r="U2359" s="3">
        <v>0.5</v>
      </c>
      <c r="V2359" s="3"/>
      <c r="X2359" s="3">
        <f>SUM(Y2359:AI2359)</f>
        <v>0</v>
      </c>
      <c r="Y2359" s="3"/>
      <c r="Z2359" s="3"/>
      <c r="AA2359" s="3"/>
      <c r="AC2359" s="3"/>
      <c r="AD2359" s="3"/>
      <c r="AE2359" s="3"/>
      <c r="AF2359" s="3"/>
      <c r="AI2359" s="3"/>
      <c r="AK2359" s="3"/>
      <c r="AL2359" s="3"/>
      <c r="AM2359" s="3"/>
      <c r="AN2359" s="3"/>
      <c r="AO2359" s="3"/>
      <c r="AP2359" s="3"/>
      <c r="AQ2359" s="3"/>
      <c r="AR2359" s="3"/>
      <c r="AS2359" s="3"/>
      <c r="AT2359" s="3"/>
      <c r="AV2359" s="3"/>
      <c r="AW2359" s="3"/>
      <c r="AX2359" s="3"/>
      <c r="AY2359" s="3"/>
      <c r="AZ2359" s="3"/>
      <c r="BA2359" s="3"/>
      <c r="BB2359" s="3"/>
      <c r="BC2359" s="3"/>
      <c r="BD2359" s="770" t="s">
        <v>1244</v>
      </c>
      <c r="BE2359" s="753" t="s">
        <v>1441</v>
      </c>
      <c r="BF2359" s="737" t="s">
        <v>1383</v>
      </c>
      <c r="BG2359" s="737"/>
      <c r="BH2359" s="742" t="s">
        <v>1197</v>
      </c>
    </row>
    <row r="2360" spans="1:61" s="742" customFormat="1" x14ac:dyDescent="0.2">
      <c r="A2360" s="132" t="s">
        <v>1442</v>
      </c>
      <c r="B2360" s="753" t="s">
        <v>1404</v>
      </c>
      <c r="C2360" s="753"/>
      <c r="D2360" s="3">
        <f t="shared" si="54"/>
        <v>0.56000000000000005</v>
      </c>
      <c r="E2360" s="8">
        <v>0.47</v>
      </c>
      <c r="F2360" s="8"/>
      <c r="G2360" s="8"/>
      <c r="H2360" s="3"/>
      <c r="I2360" s="3"/>
      <c r="J2360" s="3"/>
      <c r="L2360" s="3"/>
      <c r="M2360" s="2"/>
      <c r="N2360" s="2"/>
      <c r="O2360" s="2"/>
      <c r="P2360" s="3"/>
      <c r="Q2360" s="3"/>
      <c r="R2360" s="3"/>
      <c r="S2360" s="3"/>
      <c r="U2360" s="3"/>
      <c r="V2360" s="3"/>
      <c r="X2360" s="3">
        <f>SUM(Y2360:AI2360)</f>
        <v>0.04</v>
      </c>
      <c r="Y2360" s="3">
        <v>0.04</v>
      </c>
      <c r="Z2360" s="3"/>
      <c r="AA2360" s="3"/>
      <c r="AC2360" s="3"/>
      <c r="AD2360" s="3"/>
      <c r="AE2360" s="3"/>
      <c r="AF2360" s="3"/>
      <c r="AI2360" s="3"/>
      <c r="AK2360" s="3"/>
      <c r="AL2360" s="3"/>
      <c r="AM2360" s="3"/>
      <c r="AN2360" s="3"/>
      <c r="AO2360" s="3"/>
      <c r="AP2360" s="3"/>
      <c r="AQ2360" s="3"/>
      <c r="AR2360" s="3"/>
      <c r="AS2360" s="3"/>
      <c r="AT2360" s="3"/>
      <c r="AV2360" s="3"/>
      <c r="AW2360" s="3"/>
      <c r="AX2360" s="3"/>
      <c r="AY2360" s="3">
        <v>0.05</v>
      </c>
      <c r="AZ2360" s="3"/>
      <c r="BA2360" s="3"/>
      <c r="BB2360" s="3"/>
      <c r="BC2360" s="3"/>
      <c r="BD2360" s="770" t="s">
        <v>1244</v>
      </c>
      <c r="BE2360" s="753" t="s">
        <v>1443</v>
      </c>
      <c r="BF2360" s="737" t="s">
        <v>1383</v>
      </c>
      <c r="BG2360" s="737"/>
      <c r="BH2360" s="742" t="s">
        <v>1197</v>
      </c>
    </row>
    <row r="2361" spans="1:61" s="742" customFormat="1" x14ac:dyDescent="0.2">
      <c r="A2361" s="132" t="s">
        <v>1444</v>
      </c>
      <c r="B2361" s="805" t="s">
        <v>1445</v>
      </c>
      <c r="C2361" s="805"/>
      <c r="D2361" s="3">
        <f t="shared" si="54"/>
        <v>1.6800000000000002</v>
      </c>
      <c r="E2361" s="806">
        <v>1.3</v>
      </c>
      <c r="F2361" s="806"/>
      <c r="G2361" s="806"/>
      <c r="H2361" s="806"/>
      <c r="I2361" s="806"/>
      <c r="J2361" s="806"/>
      <c r="L2361" s="806"/>
      <c r="M2361" s="806"/>
      <c r="N2361" s="806"/>
      <c r="O2361" s="806"/>
      <c r="P2361" s="806"/>
      <c r="Q2361" s="806"/>
      <c r="R2361" s="806"/>
      <c r="S2361" s="806"/>
      <c r="U2361" s="806"/>
      <c r="V2361" s="806"/>
      <c r="X2361" s="3">
        <f>SUM(Y2361:AI2361)</f>
        <v>0.38</v>
      </c>
      <c r="Y2361" s="806">
        <v>0.25</v>
      </c>
      <c r="Z2361" s="806">
        <v>0.13</v>
      </c>
      <c r="AA2361" s="806"/>
      <c r="AC2361" s="806"/>
      <c r="AD2361" s="806"/>
      <c r="AE2361" s="806"/>
      <c r="AF2361" s="806"/>
      <c r="AI2361" s="806"/>
      <c r="AK2361" s="806"/>
      <c r="AL2361" s="806"/>
      <c r="AM2361" s="806"/>
      <c r="AN2361" s="806"/>
      <c r="AO2361" s="806"/>
      <c r="AP2361" s="806"/>
      <c r="AQ2361" s="806"/>
      <c r="AR2361" s="806"/>
      <c r="AS2361" s="806"/>
      <c r="AT2361" s="806"/>
      <c r="AV2361" s="806"/>
      <c r="AW2361" s="806"/>
      <c r="AX2361" s="806"/>
      <c r="AY2361" s="806"/>
      <c r="AZ2361" s="806"/>
      <c r="BA2361" s="806"/>
      <c r="BB2361" s="806"/>
      <c r="BC2361" s="806"/>
      <c r="BD2361" s="805" t="s">
        <v>1244</v>
      </c>
      <c r="BE2361" s="807"/>
      <c r="BF2361" s="737" t="s">
        <v>1383</v>
      </c>
      <c r="BG2361" s="737"/>
      <c r="BH2361" s="742" t="s">
        <v>1197</v>
      </c>
    </row>
    <row r="2362" spans="1:61" s="742" customFormat="1" x14ac:dyDescent="0.2">
      <c r="A2362" s="132" t="s">
        <v>1446</v>
      </c>
      <c r="B2362" s="805" t="s">
        <v>1404</v>
      </c>
      <c r="C2362" s="805"/>
      <c r="D2362" s="3">
        <f t="shared" si="54"/>
        <v>2.5299999999999998</v>
      </c>
      <c r="E2362" s="806"/>
      <c r="F2362" s="806"/>
      <c r="G2362" s="806"/>
      <c r="H2362" s="806"/>
      <c r="I2362" s="806"/>
      <c r="J2362" s="806"/>
      <c r="L2362" s="806"/>
      <c r="M2362" s="806"/>
      <c r="N2362" s="806"/>
      <c r="O2362" s="806"/>
      <c r="P2362" s="806"/>
      <c r="Q2362" s="806">
        <v>2.5299999999999998</v>
      </c>
      <c r="R2362" s="806"/>
      <c r="S2362" s="806"/>
      <c r="U2362" s="806"/>
      <c r="V2362" s="806"/>
      <c r="X2362" s="3"/>
      <c r="Y2362" s="806"/>
      <c r="Z2362" s="806"/>
      <c r="AA2362" s="806"/>
      <c r="AC2362" s="806"/>
      <c r="AD2362" s="806"/>
      <c r="AE2362" s="806"/>
      <c r="AF2362" s="806"/>
      <c r="AI2362" s="806"/>
      <c r="AK2362" s="806"/>
      <c r="AL2362" s="806"/>
      <c r="AM2362" s="806"/>
      <c r="AN2362" s="806"/>
      <c r="AO2362" s="806"/>
      <c r="AP2362" s="806"/>
      <c r="AQ2362" s="806"/>
      <c r="AR2362" s="806"/>
      <c r="AS2362" s="806"/>
      <c r="AT2362" s="806"/>
      <c r="AV2362" s="806"/>
      <c r="AW2362" s="806"/>
      <c r="AX2362" s="806"/>
      <c r="AY2362" s="806"/>
      <c r="AZ2362" s="806"/>
      <c r="BA2362" s="806"/>
      <c r="BB2362" s="806"/>
      <c r="BC2362" s="806"/>
      <c r="BD2362" s="805" t="s">
        <v>1219</v>
      </c>
      <c r="BE2362" s="807" t="s">
        <v>1447</v>
      </c>
      <c r="BF2362" s="737" t="s">
        <v>1383</v>
      </c>
      <c r="BG2362" s="737"/>
      <c r="BH2362" s="742">
        <v>9</v>
      </c>
    </row>
    <row r="2363" spans="1:61" s="742" customFormat="1" ht="32" x14ac:dyDescent="0.2">
      <c r="A2363" s="132" t="s">
        <v>1448</v>
      </c>
      <c r="B2363" s="753" t="s">
        <v>1449</v>
      </c>
      <c r="C2363" s="753"/>
      <c r="D2363" s="3">
        <f t="shared" si="54"/>
        <v>5.51</v>
      </c>
      <c r="E2363" s="806"/>
      <c r="F2363" s="806"/>
      <c r="G2363" s="806"/>
      <c r="H2363" s="806"/>
      <c r="I2363" s="3">
        <v>0.65</v>
      </c>
      <c r="J2363" s="806"/>
      <c r="L2363" s="3">
        <v>4.8</v>
      </c>
      <c r="M2363" s="806"/>
      <c r="N2363" s="806"/>
      <c r="O2363" s="806"/>
      <c r="P2363" s="806"/>
      <c r="Q2363" s="806"/>
      <c r="R2363" s="806"/>
      <c r="S2363" s="806"/>
      <c r="U2363" s="806"/>
      <c r="V2363" s="806"/>
      <c r="X2363" s="3">
        <f>SUM(Y2363:AI2363)</f>
        <v>0.06</v>
      </c>
      <c r="Y2363" s="3">
        <v>0.06</v>
      </c>
      <c r="Z2363" s="806"/>
      <c r="AA2363" s="806"/>
      <c r="AC2363" s="806"/>
      <c r="AD2363" s="806"/>
      <c r="AE2363" s="806"/>
      <c r="AF2363" s="806"/>
      <c r="AI2363" s="806"/>
      <c r="AK2363" s="806"/>
      <c r="AL2363" s="806"/>
      <c r="AM2363" s="806"/>
      <c r="AN2363" s="806"/>
      <c r="AO2363" s="806"/>
      <c r="AP2363" s="806"/>
      <c r="AQ2363" s="806"/>
      <c r="AR2363" s="806"/>
      <c r="AS2363" s="806"/>
      <c r="AT2363" s="806"/>
      <c r="AV2363" s="806"/>
      <c r="AW2363" s="806"/>
      <c r="AX2363" s="806"/>
      <c r="AY2363" s="806"/>
      <c r="AZ2363" s="806"/>
      <c r="BA2363" s="806"/>
      <c r="BB2363" s="806"/>
      <c r="BC2363" s="806"/>
      <c r="BD2363" s="769" t="s">
        <v>1219</v>
      </c>
      <c r="BE2363" s="12" t="s">
        <v>1450</v>
      </c>
      <c r="BF2363" s="737" t="s">
        <v>1383</v>
      </c>
      <c r="BG2363" s="737"/>
      <c r="BH2363" s="742">
        <v>9</v>
      </c>
      <c r="BI2363" s="742" t="s">
        <v>1337</v>
      </c>
    </row>
    <row r="2364" spans="1:61" s="742" customFormat="1" ht="64" x14ac:dyDescent="0.2">
      <c r="A2364" s="132" t="s">
        <v>1451</v>
      </c>
      <c r="B2364" s="753" t="s">
        <v>1388</v>
      </c>
      <c r="C2364" s="753"/>
      <c r="D2364" s="3">
        <f t="shared" si="54"/>
        <v>3.14</v>
      </c>
      <c r="E2364" s="3"/>
      <c r="F2364" s="3"/>
      <c r="G2364" s="3"/>
      <c r="H2364" s="3">
        <v>0.06</v>
      </c>
      <c r="I2364" s="3">
        <v>0.86</v>
      </c>
      <c r="J2364" s="3"/>
      <c r="L2364" s="3">
        <v>2.2200000000000002</v>
      </c>
      <c r="M2364" s="3"/>
      <c r="N2364" s="3"/>
      <c r="O2364" s="3"/>
      <c r="P2364" s="3"/>
      <c r="Q2364" s="3"/>
      <c r="R2364" s="3"/>
      <c r="S2364" s="3"/>
      <c r="U2364" s="3"/>
      <c r="V2364" s="3"/>
      <c r="X2364" s="3"/>
      <c r="Y2364" s="806"/>
      <c r="Z2364" s="806"/>
      <c r="AA2364" s="806"/>
      <c r="AC2364" s="806"/>
      <c r="AD2364" s="806"/>
      <c r="AE2364" s="806"/>
      <c r="AF2364" s="806"/>
      <c r="AI2364" s="806"/>
      <c r="AK2364" s="3"/>
      <c r="AL2364" s="3"/>
      <c r="AM2364" s="3"/>
      <c r="AN2364" s="3"/>
      <c r="AO2364" s="3"/>
      <c r="AP2364" s="3"/>
      <c r="AQ2364" s="3"/>
      <c r="AR2364" s="3"/>
      <c r="AS2364" s="3"/>
      <c r="AT2364" s="3"/>
      <c r="AV2364" s="3"/>
      <c r="AW2364" s="3"/>
      <c r="AX2364" s="3"/>
      <c r="AY2364" s="3"/>
      <c r="AZ2364" s="3"/>
      <c r="BA2364" s="3"/>
      <c r="BB2364" s="3"/>
      <c r="BC2364" s="3"/>
      <c r="BD2364" s="759" t="s">
        <v>1219</v>
      </c>
      <c r="BE2364" s="12" t="s">
        <v>1452</v>
      </c>
      <c r="BF2364" s="737" t="s">
        <v>1383</v>
      </c>
      <c r="BG2364" s="737"/>
      <c r="BH2364" s="742">
        <v>9</v>
      </c>
      <c r="BI2364" s="742" t="s">
        <v>1337</v>
      </c>
    </row>
    <row r="2365" spans="1:61" s="742" customFormat="1" x14ac:dyDescent="0.2">
      <c r="A2365" s="132" t="s">
        <v>1453</v>
      </c>
      <c r="B2365" s="805" t="s">
        <v>1454</v>
      </c>
      <c r="C2365" s="805"/>
      <c r="D2365" s="3">
        <f t="shared" si="54"/>
        <v>0.19</v>
      </c>
      <c r="E2365" s="806"/>
      <c r="F2365" s="806"/>
      <c r="G2365" s="806"/>
      <c r="H2365" s="806"/>
      <c r="I2365" s="806"/>
      <c r="J2365" s="806"/>
      <c r="L2365" s="806"/>
      <c r="M2365" s="806"/>
      <c r="N2365" s="806"/>
      <c r="O2365" s="806"/>
      <c r="P2365" s="806"/>
      <c r="Q2365" s="806"/>
      <c r="R2365" s="806"/>
      <c r="S2365" s="806"/>
      <c r="U2365" s="806"/>
      <c r="V2365" s="806"/>
      <c r="X2365" s="3">
        <f>SUM(Y2365:AI2365)</f>
        <v>0</v>
      </c>
      <c r="Y2365" s="806"/>
      <c r="Z2365" s="806"/>
      <c r="AA2365" s="806"/>
      <c r="AC2365" s="806"/>
      <c r="AD2365" s="806"/>
      <c r="AE2365" s="806"/>
      <c r="AF2365" s="806"/>
      <c r="AI2365" s="806"/>
      <c r="AK2365" s="806"/>
      <c r="AL2365" s="806"/>
      <c r="AM2365" s="806"/>
      <c r="AN2365" s="806"/>
      <c r="AO2365" s="806"/>
      <c r="AP2365" s="806"/>
      <c r="AQ2365" s="806"/>
      <c r="AR2365" s="806"/>
      <c r="AS2365" s="806"/>
      <c r="AT2365" s="806"/>
      <c r="AV2365" s="806"/>
      <c r="AW2365" s="806"/>
      <c r="AX2365" s="806"/>
      <c r="AY2365" s="806"/>
      <c r="AZ2365" s="806"/>
      <c r="BA2365" s="806">
        <v>0.19</v>
      </c>
      <c r="BB2365" s="806"/>
      <c r="BC2365" s="806"/>
      <c r="BD2365" s="805" t="s">
        <v>1253</v>
      </c>
      <c r="BE2365" s="807"/>
      <c r="BF2365" s="737" t="s">
        <v>1383</v>
      </c>
      <c r="BG2365" s="737"/>
      <c r="BH2365" s="742" t="s">
        <v>1197</v>
      </c>
    </row>
    <row r="2366" spans="1:61" s="742" customFormat="1" ht="48" x14ac:dyDescent="0.2">
      <c r="A2366" s="132" t="s">
        <v>1455</v>
      </c>
      <c r="B2366" s="808" t="s">
        <v>1456</v>
      </c>
      <c r="C2366" s="809"/>
      <c r="D2366" s="3">
        <f t="shared" si="54"/>
        <v>9</v>
      </c>
      <c r="E2366" s="806">
        <v>9</v>
      </c>
      <c r="F2366" s="806"/>
      <c r="G2366" s="806"/>
      <c r="H2366" s="806"/>
      <c r="I2366" s="806"/>
      <c r="J2366" s="806"/>
      <c r="L2366" s="806"/>
      <c r="M2366" s="806"/>
      <c r="N2366" s="806"/>
      <c r="O2366" s="806"/>
      <c r="P2366" s="806"/>
      <c r="Q2366" s="806"/>
      <c r="R2366" s="806"/>
      <c r="S2366" s="806"/>
      <c r="U2366" s="806"/>
      <c r="V2366" s="806"/>
      <c r="X2366" s="3"/>
      <c r="Y2366" s="806"/>
      <c r="Z2366" s="806"/>
      <c r="AA2366" s="806"/>
      <c r="AC2366" s="806"/>
      <c r="AD2366" s="806"/>
      <c r="AE2366" s="806"/>
      <c r="AF2366" s="806"/>
      <c r="AI2366" s="806"/>
      <c r="AK2366" s="806"/>
      <c r="AL2366" s="806"/>
      <c r="AM2366" s="806"/>
      <c r="AN2366" s="806"/>
      <c r="AO2366" s="806"/>
      <c r="AP2366" s="806"/>
      <c r="AQ2366" s="806"/>
      <c r="AR2366" s="806"/>
      <c r="AS2366" s="806"/>
      <c r="AT2366" s="806"/>
      <c r="AV2366" s="806"/>
      <c r="AW2366" s="806"/>
      <c r="AX2366" s="806"/>
      <c r="AY2366" s="806"/>
      <c r="AZ2366" s="806"/>
      <c r="BA2366" s="806"/>
      <c r="BB2366" s="806"/>
      <c r="BC2366" s="806"/>
      <c r="BD2366" s="805" t="s">
        <v>1205</v>
      </c>
      <c r="BE2366" s="807"/>
      <c r="BF2366" s="737" t="s">
        <v>1383</v>
      </c>
      <c r="BG2366" s="737"/>
    </row>
    <row r="2367" spans="1:61" s="742" customFormat="1" x14ac:dyDescent="0.2">
      <c r="A2367" s="132" t="s">
        <v>1457</v>
      </c>
      <c r="B2367" s="759" t="s">
        <v>1404</v>
      </c>
      <c r="C2367" s="759"/>
      <c r="D2367" s="3">
        <f t="shared" si="54"/>
        <v>0.61</v>
      </c>
      <c r="E2367" s="806"/>
      <c r="F2367" s="806"/>
      <c r="G2367" s="806"/>
      <c r="H2367" s="806"/>
      <c r="I2367" s="806">
        <v>0.61</v>
      </c>
      <c r="J2367" s="806"/>
      <c r="L2367" s="806"/>
      <c r="M2367" s="806"/>
      <c r="N2367" s="806"/>
      <c r="O2367" s="806"/>
      <c r="P2367" s="806"/>
      <c r="Q2367" s="806"/>
      <c r="R2367" s="806"/>
      <c r="S2367" s="806"/>
      <c r="U2367" s="806"/>
      <c r="V2367" s="806"/>
      <c r="X2367" s="3"/>
      <c r="Y2367" s="806"/>
      <c r="Z2367" s="806"/>
      <c r="AA2367" s="806"/>
      <c r="AC2367" s="806"/>
      <c r="AD2367" s="806"/>
      <c r="AE2367" s="806"/>
      <c r="AF2367" s="806"/>
      <c r="AI2367" s="806"/>
      <c r="AK2367" s="806"/>
      <c r="AL2367" s="806"/>
      <c r="AM2367" s="806"/>
      <c r="AN2367" s="806"/>
      <c r="AO2367" s="806"/>
      <c r="AP2367" s="806"/>
      <c r="AQ2367" s="806"/>
      <c r="AR2367" s="806"/>
      <c r="AS2367" s="806"/>
      <c r="AT2367" s="806"/>
      <c r="AV2367" s="806"/>
      <c r="AW2367" s="806"/>
      <c r="AX2367" s="806"/>
      <c r="AY2367" s="806"/>
      <c r="AZ2367" s="806"/>
      <c r="BA2367" s="806"/>
      <c r="BB2367" s="806"/>
      <c r="BC2367" s="806"/>
      <c r="BD2367" s="805" t="s">
        <v>1205</v>
      </c>
      <c r="BE2367" s="807" t="s">
        <v>1458</v>
      </c>
      <c r="BF2367" s="737" t="s">
        <v>1383</v>
      </c>
      <c r="BG2367" s="737"/>
      <c r="BH2367" s="742">
        <v>9</v>
      </c>
    </row>
    <row r="2368" spans="1:61" s="742" customFormat="1" ht="32" x14ac:dyDescent="0.2">
      <c r="A2368" s="132" t="s">
        <v>1459</v>
      </c>
      <c r="B2368" s="759" t="s">
        <v>1404</v>
      </c>
      <c r="C2368" s="759"/>
      <c r="D2368" s="3">
        <f t="shared" si="54"/>
        <v>1.54</v>
      </c>
      <c r="E2368" s="806"/>
      <c r="F2368" s="806"/>
      <c r="G2368" s="806"/>
      <c r="H2368" s="806"/>
      <c r="I2368" s="806">
        <v>1.54</v>
      </c>
      <c r="J2368" s="806"/>
      <c r="L2368" s="806"/>
      <c r="M2368" s="806"/>
      <c r="N2368" s="806"/>
      <c r="O2368" s="806"/>
      <c r="P2368" s="806"/>
      <c r="Q2368" s="806"/>
      <c r="R2368" s="806"/>
      <c r="S2368" s="806"/>
      <c r="U2368" s="806"/>
      <c r="V2368" s="806"/>
      <c r="X2368" s="3"/>
      <c r="Y2368" s="806"/>
      <c r="Z2368" s="806"/>
      <c r="AA2368" s="806"/>
      <c r="AC2368" s="806"/>
      <c r="AD2368" s="806"/>
      <c r="AE2368" s="806"/>
      <c r="AF2368" s="806"/>
      <c r="AI2368" s="806"/>
      <c r="AK2368" s="806"/>
      <c r="AL2368" s="806"/>
      <c r="AM2368" s="806"/>
      <c r="AN2368" s="806"/>
      <c r="AO2368" s="806"/>
      <c r="AP2368" s="806"/>
      <c r="AQ2368" s="806"/>
      <c r="AR2368" s="806"/>
      <c r="AS2368" s="806"/>
      <c r="AT2368" s="806"/>
      <c r="AV2368" s="806"/>
      <c r="AW2368" s="806"/>
      <c r="AX2368" s="806"/>
      <c r="AY2368" s="806"/>
      <c r="AZ2368" s="806"/>
      <c r="BA2368" s="806"/>
      <c r="BB2368" s="806"/>
      <c r="BC2368" s="806"/>
      <c r="BD2368" s="805" t="s">
        <v>1205</v>
      </c>
      <c r="BE2368" s="807" t="s">
        <v>1460</v>
      </c>
      <c r="BF2368" s="737" t="s">
        <v>1383</v>
      </c>
      <c r="BG2368" s="737"/>
      <c r="BH2368" s="742">
        <v>9</v>
      </c>
    </row>
    <row r="2369" spans="1:60" s="742" customFormat="1" x14ac:dyDescent="0.2">
      <c r="A2369" s="132" t="s">
        <v>1461</v>
      </c>
      <c r="B2369" s="759" t="s">
        <v>1404</v>
      </c>
      <c r="C2369" s="759"/>
      <c r="D2369" s="3">
        <f t="shared" si="54"/>
        <v>1.35</v>
      </c>
      <c r="E2369" s="806"/>
      <c r="F2369" s="806"/>
      <c r="G2369" s="806"/>
      <c r="H2369" s="806"/>
      <c r="I2369" s="806">
        <v>1.35</v>
      </c>
      <c r="J2369" s="806"/>
      <c r="L2369" s="806"/>
      <c r="M2369" s="806"/>
      <c r="N2369" s="806"/>
      <c r="O2369" s="806"/>
      <c r="P2369" s="806"/>
      <c r="Q2369" s="806"/>
      <c r="R2369" s="806"/>
      <c r="S2369" s="806"/>
      <c r="U2369" s="806"/>
      <c r="V2369" s="806"/>
      <c r="X2369" s="3"/>
      <c r="Y2369" s="806"/>
      <c r="Z2369" s="806"/>
      <c r="AA2369" s="806"/>
      <c r="AC2369" s="806"/>
      <c r="AD2369" s="806"/>
      <c r="AE2369" s="806"/>
      <c r="AF2369" s="806"/>
      <c r="AI2369" s="806"/>
      <c r="AK2369" s="806"/>
      <c r="AL2369" s="806"/>
      <c r="AM2369" s="806"/>
      <c r="AN2369" s="806"/>
      <c r="AO2369" s="806"/>
      <c r="AP2369" s="806"/>
      <c r="AQ2369" s="806"/>
      <c r="AR2369" s="806"/>
      <c r="AS2369" s="806"/>
      <c r="AT2369" s="806"/>
      <c r="AV2369" s="806"/>
      <c r="AW2369" s="806"/>
      <c r="AX2369" s="806"/>
      <c r="AY2369" s="806"/>
      <c r="AZ2369" s="806"/>
      <c r="BA2369" s="806"/>
      <c r="BB2369" s="806"/>
      <c r="BC2369" s="806"/>
      <c r="BD2369" s="805" t="s">
        <v>1205</v>
      </c>
      <c r="BE2369" s="807" t="s">
        <v>1462</v>
      </c>
      <c r="BF2369" s="737" t="s">
        <v>1383</v>
      </c>
      <c r="BG2369" s="737"/>
      <c r="BH2369" s="742">
        <v>9</v>
      </c>
    </row>
    <row r="2370" spans="1:60" s="742" customFormat="1" ht="128" x14ac:dyDescent="0.2">
      <c r="A2370" s="132" t="s">
        <v>1463</v>
      </c>
      <c r="B2370" s="753" t="s">
        <v>1388</v>
      </c>
      <c r="C2370" s="753"/>
      <c r="D2370" s="3">
        <f t="shared" si="54"/>
        <v>2.94</v>
      </c>
      <c r="E2370" s="806"/>
      <c r="F2370" s="806"/>
      <c r="G2370" s="806"/>
      <c r="H2370" s="3">
        <v>1.08</v>
      </c>
      <c r="I2370" s="3">
        <v>1.64</v>
      </c>
      <c r="J2370" s="3"/>
      <c r="L2370" s="3"/>
      <c r="M2370" s="3">
        <v>0.22</v>
      </c>
      <c r="N2370" s="806"/>
      <c r="O2370" s="806"/>
      <c r="P2370" s="806"/>
      <c r="Q2370" s="806"/>
      <c r="R2370" s="806"/>
      <c r="S2370" s="806"/>
      <c r="U2370" s="806"/>
      <c r="V2370" s="806"/>
      <c r="X2370" s="3"/>
      <c r="Y2370" s="806"/>
      <c r="Z2370" s="806"/>
      <c r="AA2370" s="806"/>
      <c r="AC2370" s="806"/>
      <c r="AD2370" s="806"/>
      <c r="AE2370" s="806"/>
      <c r="AF2370" s="806"/>
      <c r="AI2370" s="806"/>
      <c r="AK2370" s="806"/>
      <c r="AL2370" s="806"/>
      <c r="AM2370" s="806"/>
      <c r="AN2370" s="806"/>
      <c r="AO2370" s="806"/>
      <c r="AP2370" s="806"/>
      <c r="AQ2370" s="806"/>
      <c r="AR2370" s="806"/>
      <c r="AS2370" s="806"/>
      <c r="AT2370" s="806"/>
      <c r="AV2370" s="806"/>
      <c r="AW2370" s="806"/>
      <c r="AX2370" s="806"/>
      <c r="AY2370" s="806"/>
      <c r="AZ2370" s="806"/>
      <c r="BA2370" s="806"/>
      <c r="BB2370" s="806"/>
      <c r="BC2370" s="806"/>
      <c r="BD2370" s="805" t="s">
        <v>1205</v>
      </c>
      <c r="BE2370" s="12" t="s">
        <v>1464</v>
      </c>
      <c r="BF2370" s="737" t="s">
        <v>1383</v>
      </c>
      <c r="BG2370" s="737"/>
      <c r="BH2370" s="742">
        <v>9</v>
      </c>
    </row>
    <row r="2371" spans="1:60" s="742" customFormat="1" ht="32" x14ac:dyDescent="0.2">
      <c r="A2371" s="132" t="s">
        <v>1465</v>
      </c>
      <c r="B2371" s="810" t="s">
        <v>1466</v>
      </c>
      <c r="C2371" s="810"/>
      <c r="D2371" s="3">
        <f t="shared" si="54"/>
        <v>7.6000000000000005</v>
      </c>
      <c r="E2371" s="3">
        <v>6.9</v>
      </c>
      <c r="F2371" s="3"/>
      <c r="G2371" s="3"/>
      <c r="H2371" s="3"/>
      <c r="I2371" s="3"/>
      <c r="J2371" s="3"/>
      <c r="L2371" s="3"/>
      <c r="M2371" s="3"/>
      <c r="N2371" s="806"/>
      <c r="O2371" s="806"/>
      <c r="P2371" s="806"/>
      <c r="Q2371" s="806"/>
      <c r="R2371" s="806"/>
      <c r="S2371" s="806"/>
      <c r="U2371" s="3"/>
      <c r="V2371" s="3"/>
      <c r="X2371" s="3">
        <f>SUM(Y2371:AI2371)</f>
        <v>0.7</v>
      </c>
      <c r="Y2371" s="3">
        <v>0.4</v>
      </c>
      <c r="Z2371" s="3">
        <v>0.3</v>
      </c>
      <c r="AA2371" s="3"/>
      <c r="AC2371" s="3"/>
      <c r="AD2371" s="3"/>
      <c r="AE2371" s="3"/>
      <c r="AF2371" s="3"/>
      <c r="AI2371" s="3"/>
      <c r="AK2371" s="3"/>
      <c r="AL2371" s="3"/>
      <c r="AM2371" s="3"/>
      <c r="AN2371" s="3"/>
      <c r="AO2371" s="3"/>
      <c r="AP2371" s="3"/>
      <c r="AQ2371" s="3"/>
      <c r="AR2371" s="3"/>
      <c r="AS2371" s="3"/>
      <c r="AT2371" s="806"/>
      <c r="AV2371" s="3"/>
      <c r="AW2371" s="3"/>
      <c r="AX2371" s="3"/>
      <c r="AY2371" s="3"/>
      <c r="AZ2371" s="3"/>
      <c r="BA2371" s="3"/>
      <c r="BB2371" s="3"/>
      <c r="BC2371" s="3"/>
      <c r="BD2371" s="759" t="s">
        <v>1205</v>
      </c>
      <c r="BE2371" s="12"/>
      <c r="BF2371" s="737" t="s">
        <v>1383</v>
      </c>
      <c r="BG2371" s="737"/>
      <c r="BH2371" s="742" t="s">
        <v>1197</v>
      </c>
    </row>
    <row r="2372" spans="1:60" s="742" customFormat="1" ht="32" x14ac:dyDescent="0.2">
      <c r="A2372" s="132" t="s">
        <v>1467</v>
      </c>
      <c r="B2372" s="810" t="s">
        <v>1468</v>
      </c>
      <c r="C2372" s="810"/>
      <c r="D2372" s="3">
        <f t="shared" si="54"/>
        <v>4.3</v>
      </c>
      <c r="E2372" s="3">
        <v>3</v>
      </c>
      <c r="F2372" s="3"/>
      <c r="G2372" s="3"/>
      <c r="H2372" s="3">
        <v>0.5</v>
      </c>
      <c r="I2372" s="3"/>
      <c r="J2372" s="3"/>
      <c r="L2372" s="3"/>
      <c r="M2372" s="3">
        <v>0.7</v>
      </c>
      <c r="N2372" s="806"/>
      <c r="O2372" s="806"/>
      <c r="P2372" s="806"/>
      <c r="Q2372" s="806"/>
      <c r="R2372" s="806"/>
      <c r="S2372" s="806"/>
      <c r="U2372" s="3"/>
      <c r="V2372" s="3"/>
      <c r="X2372" s="3">
        <f>SUM(Y2372:AI2372)</f>
        <v>0.1</v>
      </c>
      <c r="Y2372" s="3">
        <v>0.1</v>
      </c>
      <c r="Z2372" s="3"/>
      <c r="AA2372" s="3"/>
      <c r="AC2372" s="3"/>
      <c r="AD2372" s="3"/>
      <c r="AE2372" s="3"/>
      <c r="AF2372" s="3"/>
      <c r="AI2372" s="3"/>
      <c r="AK2372" s="3"/>
      <c r="AL2372" s="3"/>
      <c r="AM2372" s="3"/>
      <c r="AN2372" s="3"/>
      <c r="AO2372" s="3"/>
      <c r="AP2372" s="3"/>
      <c r="AQ2372" s="3"/>
      <c r="AR2372" s="3"/>
      <c r="AS2372" s="3"/>
      <c r="AT2372" s="806"/>
      <c r="AV2372" s="3"/>
      <c r="AW2372" s="3"/>
      <c r="AX2372" s="3"/>
      <c r="AY2372" s="3"/>
      <c r="AZ2372" s="3"/>
      <c r="BA2372" s="3"/>
      <c r="BB2372" s="3"/>
      <c r="BC2372" s="3"/>
      <c r="BD2372" s="759" t="s">
        <v>1205</v>
      </c>
      <c r="BE2372" s="12"/>
      <c r="BF2372" s="737" t="s">
        <v>1383</v>
      </c>
      <c r="BG2372" s="737"/>
      <c r="BH2372" s="742" t="s">
        <v>1197</v>
      </c>
    </row>
    <row r="2373" spans="1:60" s="747" customFormat="1" x14ac:dyDescent="0.2">
      <c r="A2373" s="811" t="s">
        <v>1469</v>
      </c>
      <c r="B2373" s="812" t="s">
        <v>1148</v>
      </c>
      <c r="C2373" s="812"/>
      <c r="D2373" s="813">
        <f t="shared" ref="D2373:P2373" si="56">SUM(D2374:D2402)+SUM(D2403:D2408)</f>
        <v>95.82</v>
      </c>
      <c r="E2373" s="813">
        <f t="shared" si="56"/>
        <v>55.18</v>
      </c>
      <c r="F2373" s="813"/>
      <c r="G2373" s="813"/>
      <c r="H2373" s="813">
        <f t="shared" si="56"/>
        <v>6.4999999999999991</v>
      </c>
      <c r="I2373" s="813">
        <f t="shared" si="56"/>
        <v>3</v>
      </c>
      <c r="J2373" s="813">
        <f>SUM(J2374:J2402)+SUM(J2403:J2408)</f>
        <v>0</v>
      </c>
      <c r="L2373" s="813">
        <f>SUM(L2374:L2402)+SUM(L2403:L2408)</f>
        <v>0.98000000000000009</v>
      </c>
      <c r="M2373" s="813">
        <f t="shared" si="56"/>
        <v>13.15</v>
      </c>
      <c r="N2373" s="813"/>
      <c r="O2373" s="813"/>
      <c r="P2373" s="813">
        <f t="shared" si="56"/>
        <v>0</v>
      </c>
      <c r="Q2373" s="813"/>
      <c r="R2373" s="813">
        <f>SUM(R2374:R2402)+SUM(R2403:R2408)</f>
        <v>0</v>
      </c>
      <c r="S2373" s="813">
        <f>SUM(S2374:S2402)+SUM(S2403:S2408)</f>
        <v>0</v>
      </c>
      <c r="U2373" s="813">
        <f>SUM(U2374:U2402)+SUM(U2403:U2408)</f>
        <v>0</v>
      </c>
      <c r="V2373" s="813">
        <f>SUM(V2374:V2402)+SUM(V2403:V2408)</f>
        <v>5.33</v>
      </c>
      <c r="X2373" s="813">
        <f>SUM(X2374:X2402)+SUM(X2403:X2408)</f>
        <v>4.05</v>
      </c>
      <c r="Y2373" s="746">
        <f>SUM(Y2374:Y2402)+SUM(Y2403:Y2408)</f>
        <v>2.5</v>
      </c>
      <c r="Z2373" s="746">
        <f>SUM(Z2374:Z2402)+SUM(Z2403:Z2408)</f>
        <v>1.5200000000000002</v>
      </c>
      <c r="AA2373" s="813">
        <f>SUM(AA2374:AA2402)+SUM(AA2403:AA2408)</f>
        <v>0</v>
      </c>
      <c r="AC2373" s="813">
        <f>SUM(AC2374:AC2402)+SUM(AC2403:AC2408)</f>
        <v>0.03</v>
      </c>
      <c r="AD2373" s="813">
        <f>SUM(AD2374:AD2402)+SUM(AD2403:AD2408)</f>
        <v>0</v>
      </c>
      <c r="AE2373" s="813">
        <f>SUM(AE2374:AE2402)+SUM(AE2403:AE2408)</f>
        <v>0</v>
      </c>
      <c r="AF2373" s="813">
        <f>SUM(AF2374:AF2402)+SUM(AF2403:AF2408)</f>
        <v>0</v>
      </c>
      <c r="AI2373" s="813">
        <f>SUM(AI2374:AI2402)+SUM(AI2403:AI2408)</f>
        <v>0</v>
      </c>
      <c r="AK2373" s="813"/>
      <c r="AL2373" s="813"/>
      <c r="AM2373" s="813">
        <f>SUM(AM2374:AM2402)+SUM(AM2403:AM2408)</f>
        <v>0</v>
      </c>
      <c r="AN2373" s="813">
        <f>SUM(AN2374:AN2402)+SUM(AN2403:AN2408)</f>
        <v>0</v>
      </c>
      <c r="AO2373" s="813">
        <f>SUM(AO2374:AO2402)+SUM(AO2403:AO2408)</f>
        <v>0.87</v>
      </c>
      <c r="AP2373" s="813">
        <f>SUM(AP2374:AP2402)+SUM(AP2403:AP2408)</f>
        <v>0</v>
      </c>
      <c r="AQ2373" s="813"/>
      <c r="AR2373" s="813"/>
      <c r="AS2373" s="813">
        <f>SUM(AS2374:AS2402)+SUM(AS2403:AS2408)</f>
        <v>0.1</v>
      </c>
      <c r="AT2373" s="813">
        <f>SUM(AT2374:AT2402)+SUM(AT2403:AT2408)</f>
        <v>0</v>
      </c>
      <c r="AV2373" s="813"/>
      <c r="AW2373" s="813"/>
      <c r="AX2373" s="813">
        <f>SUM(AX2374:AX2402)+SUM(AX2403:AX2408)</f>
        <v>0.13</v>
      </c>
      <c r="AY2373" s="813">
        <f>SUM(AY2374:AY2402)+SUM(AY2403:AY2408)</f>
        <v>0.03</v>
      </c>
      <c r="AZ2373" s="813"/>
      <c r="BA2373" s="813">
        <f>SUM(BA2374:BA2402)+SUM(BA2403:BA2408)</f>
        <v>7.3699999999999992</v>
      </c>
      <c r="BB2373" s="813"/>
      <c r="BC2373" s="813"/>
      <c r="BD2373" s="814"/>
      <c r="BE2373" s="815"/>
      <c r="BF2373" s="750" t="s">
        <v>1470</v>
      </c>
      <c r="BG2373" s="741"/>
    </row>
    <row r="2374" spans="1:60" s="816" customFormat="1" ht="32" x14ac:dyDescent="0.2">
      <c r="A2374" s="794" t="s">
        <v>1471</v>
      </c>
      <c r="B2374" s="810" t="s">
        <v>0</v>
      </c>
      <c r="C2374" s="810"/>
      <c r="D2374" s="3">
        <f t="shared" ref="D2374:D2408" si="57">SUM(E2374:X2374,AS2374:BA2374)</f>
        <v>4</v>
      </c>
      <c r="E2374" s="3">
        <v>3</v>
      </c>
      <c r="F2374" s="3"/>
      <c r="G2374" s="3"/>
      <c r="H2374" s="3">
        <v>1</v>
      </c>
      <c r="I2374" s="3"/>
      <c r="J2374" s="3"/>
      <c r="L2374" s="3"/>
      <c r="M2374" s="3"/>
      <c r="N2374" s="3"/>
      <c r="O2374" s="3"/>
      <c r="P2374" s="746"/>
      <c r="Q2374" s="746"/>
      <c r="R2374" s="817"/>
      <c r="S2374" s="818"/>
      <c r="U2374" s="3"/>
      <c r="V2374" s="3"/>
      <c r="X2374" s="819">
        <f t="shared" ref="X2374:X2386" si="58">SUM(Y2374:AI2374)</f>
        <v>0</v>
      </c>
      <c r="Y2374" s="746"/>
      <c r="Z2374" s="746"/>
      <c r="AA2374" s="746"/>
      <c r="AC2374" s="746"/>
      <c r="AD2374" s="746"/>
      <c r="AE2374" s="746"/>
      <c r="AF2374" s="746"/>
      <c r="AI2374" s="818"/>
      <c r="AK2374" s="818"/>
      <c r="AL2374" s="818"/>
      <c r="AM2374" s="3"/>
      <c r="AN2374" s="3"/>
      <c r="AO2374" s="3"/>
      <c r="AP2374" s="3"/>
      <c r="AQ2374" s="818"/>
      <c r="AR2374" s="818"/>
      <c r="AS2374" s="3"/>
      <c r="AT2374" s="818"/>
      <c r="AV2374" s="818"/>
      <c r="AW2374" s="3"/>
      <c r="AX2374" s="3"/>
      <c r="AY2374" s="3"/>
      <c r="AZ2374" s="3"/>
      <c r="BA2374" s="3"/>
      <c r="BB2374" s="3"/>
      <c r="BC2374" s="3"/>
      <c r="BD2374" s="751" t="s">
        <v>1202</v>
      </c>
      <c r="BE2374" s="765"/>
      <c r="BF2374" s="750" t="s">
        <v>1470</v>
      </c>
      <c r="BG2374" s="741"/>
    </row>
    <row r="2375" spans="1:60" s="816" customFormat="1" ht="32" x14ac:dyDescent="0.2">
      <c r="A2375" s="794" t="s">
        <v>1</v>
      </c>
      <c r="B2375" s="820" t="s">
        <v>2</v>
      </c>
      <c r="C2375" s="820"/>
      <c r="D2375" s="3">
        <f t="shared" si="57"/>
        <v>3.5</v>
      </c>
      <c r="E2375" s="3">
        <v>2.5</v>
      </c>
      <c r="F2375" s="3"/>
      <c r="G2375" s="3"/>
      <c r="H2375" s="3">
        <v>0.5</v>
      </c>
      <c r="I2375" s="3">
        <v>0.5</v>
      </c>
      <c r="J2375" s="3"/>
      <c r="L2375" s="3"/>
      <c r="M2375" s="3"/>
      <c r="N2375" s="3"/>
      <c r="O2375" s="3"/>
      <c r="P2375" s="746"/>
      <c r="Q2375" s="746"/>
      <c r="R2375" s="817"/>
      <c r="S2375" s="818"/>
      <c r="U2375" s="3"/>
      <c r="V2375" s="3"/>
      <c r="X2375" s="819">
        <f t="shared" si="58"/>
        <v>0</v>
      </c>
      <c r="Y2375" s="746"/>
      <c r="Z2375" s="746"/>
      <c r="AA2375" s="746"/>
      <c r="AC2375" s="746"/>
      <c r="AD2375" s="746"/>
      <c r="AE2375" s="746"/>
      <c r="AF2375" s="746"/>
      <c r="AI2375" s="818"/>
      <c r="AK2375" s="818"/>
      <c r="AL2375" s="818"/>
      <c r="AM2375" s="3"/>
      <c r="AN2375" s="3"/>
      <c r="AO2375" s="3"/>
      <c r="AP2375" s="3"/>
      <c r="AQ2375" s="818"/>
      <c r="AR2375" s="818"/>
      <c r="AS2375" s="3"/>
      <c r="AT2375" s="818"/>
      <c r="AV2375" s="818"/>
      <c r="AW2375" s="3"/>
      <c r="AX2375" s="3"/>
      <c r="AY2375" s="3"/>
      <c r="AZ2375" s="3"/>
      <c r="BA2375" s="3"/>
      <c r="BB2375" s="3"/>
      <c r="BC2375" s="3"/>
      <c r="BD2375" s="751" t="s">
        <v>1202</v>
      </c>
      <c r="BE2375" s="765"/>
      <c r="BF2375" s="750" t="s">
        <v>1470</v>
      </c>
      <c r="BG2375" s="741"/>
    </row>
    <row r="2376" spans="1:60" s="816" customFormat="1" ht="32" x14ac:dyDescent="0.2">
      <c r="A2376" s="794" t="s">
        <v>3</v>
      </c>
      <c r="B2376" s="820" t="s">
        <v>4</v>
      </c>
      <c r="C2376" s="821"/>
      <c r="D2376" s="757">
        <f t="shared" si="57"/>
        <v>3</v>
      </c>
      <c r="E2376" s="3"/>
      <c r="F2376" s="3"/>
      <c r="G2376" s="3"/>
      <c r="H2376" s="3">
        <v>3</v>
      </c>
      <c r="I2376" s="3"/>
      <c r="J2376" s="3"/>
      <c r="L2376" s="3"/>
      <c r="M2376" s="3"/>
      <c r="N2376" s="3"/>
      <c r="O2376" s="3"/>
      <c r="P2376" s="746"/>
      <c r="Q2376" s="746"/>
      <c r="R2376" s="817"/>
      <c r="S2376" s="818"/>
      <c r="U2376" s="3"/>
      <c r="V2376" s="3"/>
      <c r="X2376" s="819">
        <f t="shared" si="58"/>
        <v>0</v>
      </c>
      <c r="Y2376" s="746"/>
      <c r="Z2376" s="746"/>
      <c r="AA2376" s="746"/>
      <c r="AC2376" s="746"/>
      <c r="AD2376" s="746"/>
      <c r="AE2376" s="746"/>
      <c r="AF2376" s="746"/>
      <c r="AI2376" s="818"/>
      <c r="AK2376" s="818"/>
      <c r="AL2376" s="818"/>
      <c r="AM2376" s="3"/>
      <c r="AN2376" s="3"/>
      <c r="AO2376" s="3"/>
      <c r="AP2376" s="3"/>
      <c r="AQ2376" s="818"/>
      <c r="AR2376" s="818"/>
      <c r="AS2376" s="3"/>
      <c r="AT2376" s="818"/>
      <c r="AV2376" s="818"/>
      <c r="AW2376" s="3"/>
      <c r="AX2376" s="3"/>
      <c r="AY2376" s="3"/>
      <c r="AZ2376" s="3"/>
      <c r="BA2376" s="3"/>
      <c r="BB2376" s="3"/>
      <c r="BC2376" s="3"/>
      <c r="BD2376" s="751" t="s">
        <v>1202</v>
      </c>
      <c r="BE2376" s="765"/>
      <c r="BF2376" s="750" t="s">
        <v>1470</v>
      </c>
      <c r="BG2376" s="741"/>
    </row>
    <row r="2377" spans="1:60" s="824" customFormat="1" ht="32" x14ac:dyDescent="0.2">
      <c r="A2377" s="794" t="s">
        <v>5</v>
      </c>
      <c r="B2377" s="820" t="s">
        <v>6</v>
      </c>
      <c r="C2377" s="820"/>
      <c r="D2377" s="3">
        <f t="shared" si="57"/>
        <v>9</v>
      </c>
      <c r="E2377" s="822">
        <v>6.55</v>
      </c>
      <c r="F2377" s="822"/>
      <c r="G2377" s="822"/>
      <c r="H2377" s="823">
        <f>1.6-0.95</f>
        <v>0.65000000000000013</v>
      </c>
      <c r="I2377" s="822">
        <v>1.3</v>
      </c>
      <c r="J2377" s="3"/>
      <c r="L2377" s="3"/>
      <c r="M2377" s="3"/>
      <c r="N2377" s="3"/>
      <c r="O2377" s="3"/>
      <c r="P2377" s="746"/>
      <c r="Q2377" s="746"/>
      <c r="R2377" s="817"/>
      <c r="S2377" s="818"/>
      <c r="U2377" s="757"/>
      <c r="V2377" s="757"/>
      <c r="X2377" s="819">
        <f t="shared" si="58"/>
        <v>0.5</v>
      </c>
      <c r="Y2377" s="4">
        <v>0.3</v>
      </c>
      <c r="Z2377" s="4">
        <v>0.2</v>
      </c>
      <c r="AA2377" s="746"/>
      <c r="AC2377" s="746"/>
      <c r="AD2377" s="746"/>
      <c r="AE2377" s="746"/>
      <c r="AF2377" s="746"/>
      <c r="AI2377" s="818"/>
      <c r="AK2377" s="825"/>
      <c r="AL2377" s="825"/>
      <c r="AM2377" s="757"/>
      <c r="AN2377" s="757"/>
      <c r="AO2377" s="757"/>
      <c r="AP2377" s="757"/>
      <c r="AQ2377" s="825"/>
      <c r="AR2377" s="825"/>
      <c r="AS2377" s="757"/>
      <c r="AT2377" s="818"/>
      <c r="AV2377" s="825"/>
      <c r="AW2377" s="757"/>
      <c r="AX2377" s="757"/>
      <c r="AY2377" s="757"/>
      <c r="AZ2377" s="757"/>
      <c r="BA2377" s="757"/>
      <c r="BB2377" s="757"/>
      <c r="BC2377" s="757"/>
      <c r="BD2377" s="751" t="s">
        <v>1202</v>
      </c>
      <c r="BE2377" s="765"/>
      <c r="BF2377" s="750" t="s">
        <v>1470</v>
      </c>
      <c r="BG2377" s="741"/>
    </row>
    <row r="2378" spans="1:60" s="824" customFormat="1" ht="32" x14ac:dyDescent="0.2">
      <c r="A2378" s="794" t="s">
        <v>7</v>
      </c>
      <c r="B2378" s="820" t="s">
        <v>8</v>
      </c>
      <c r="C2378" s="820"/>
      <c r="D2378" s="3">
        <f t="shared" si="57"/>
        <v>3.5</v>
      </c>
      <c r="E2378" s="826">
        <v>2</v>
      </c>
      <c r="F2378" s="826"/>
      <c r="G2378" s="826"/>
      <c r="H2378" s="827"/>
      <c r="I2378" s="826"/>
      <c r="J2378" s="3"/>
      <c r="L2378" s="3"/>
      <c r="M2378" s="3">
        <v>0.8</v>
      </c>
      <c r="N2378" s="3"/>
      <c r="O2378" s="3"/>
      <c r="P2378" s="746"/>
      <c r="Q2378" s="746"/>
      <c r="R2378" s="817"/>
      <c r="S2378" s="818"/>
      <c r="U2378" s="757"/>
      <c r="V2378" s="757"/>
      <c r="X2378" s="819">
        <f t="shared" si="58"/>
        <v>0.2</v>
      </c>
      <c r="Y2378" s="4">
        <v>0.2</v>
      </c>
      <c r="Z2378" s="4"/>
      <c r="AA2378" s="746"/>
      <c r="AC2378" s="746"/>
      <c r="AD2378" s="746"/>
      <c r="AE2378" s="746"/>
      <c r="AF2378" s="746"/>
      <c r="AI2378" s="818"/>
      <c r="AK2378" s="825"/>
      <c r="AL2378" s="825"/>
      <c r="AM2378" s="757"/>
      <c r="AN2378" s="757"/>
      <c r="AO2378" s="757"/>
      <c r="AP2378" s="757"/>
      <c r="AQ2378" s="825"/>
      <c r="AR2378" s="825"/>
      <c r="AS2378" s="757"/>
      <c r="AT2378" s="818"/>
      <c r="AV2378" s="825"/>
      <c r="AW2378" s="757"/>
      <c r="AX2378" s="757"/>
      <c r="AY2378" s="757"/>
      <c r="AZ2378" s="757"/>
      <c r="BA2378" s="757">
        <v>0.5</v>
      </c>
      <c r="BB2378" s="757"/>
      <c r="BC2378" s="757"/>
      <c r="BD2378" s="751" t="s">
        <v>1202</v>
      </c>
      <c r="BE2378" s="765"/>
      <c r="BF2378" s="750" t="s">
        <v>1470</v>
      </c>
      <c r="BG2378" s="741"/>
      <c r="BH2378" s="824">
        <v>9</v>
      </c>
    </row>
    <row r="2379" spans="1:60" s="824" customFormat="1" x14ac:dyDescent="0.2">
      <c r="A2379" s="794" t="s">
        <v>9</v>
      </c>
      <c r="B2379" s="820" t="s">
        <v>10</v>
      </c>
      <c r="C2379" s="820"/>
      <c r="D2379" s="3">
        <f t="shared" si="57"/>
        <v>2.91</v>
      </c>
      <c r="E2379" s="826"/>
      <c r="F2379" s="826"/>
      <c r="G2379" s="826"/>
      <c r="H2379" s="827"/>
      <c r="I2379" s="826"/>
      <c r="J2379" s="3"/>
      <c r="L2379" s="3"/>
      <c r="M2379" s="3">
        <v>1.33</v>
      </c>
      <c r="N2379" s="3"/>
      <c r="O2379" s="3"/>
      <c r="P2379" s="746"/>
      <c r="Q2379" s="746"/>
      <c r="R2379" s="817"/>
      <c r="S2379" s="818"/>
      <c r="U2379" s="757"/>
      <c r="V2379" s="757"/>
      <c r="X2379" s="819">
        <f t="shared" si="58"/>
        <v>0.12</v>
      </c>
      <c r="Y2379" s="4">
        <v>0.11</v>
      </c>
      <c r="Z2379" s="4">
        <v>0.01</v>
      </c>
      <c r="AA2379" s="746"/>
      <c r="AC2379" s="746"/>
      <c r="AD2379" s="746"/>
      <c r="AE2379" s="746"/>
      <c r="AF2379" s="746"/>
      <c r="AI2379" s="818"/>
      <c r="AK2379" s="825"/>
      <c r="AL2379" s="825"/>
      <c r="AM2379" s="757"/>
      <c r="AN2379" s="757"/>
      <c r="AO2379" s="757"/>
      <c r="AP2379" s="757"/>
      <c r="AQ2379" s="825"/>
      <c r="AR2379" s="825"/>
      <c r="AS2379" s="757"/>
      <c r="AT2379" s="818"/>
      <c r="AV2379" s="825"/>
      <c r="AW2379" s="757"/>
      <c r="AX2379" s="757"/>
      <c r="AY2379" s="757">
        <v>0.03</v>
      </c>
      <c r="AZ2379" s="757"/>
      <c r="BA2379" s="757">
        <v>1.43</v>
      </c>
      <c r="BB2379" s="757"/>
      <c r="BC2379" s="757"/>
      <c r="BD2379" s="751" t="s">
        <v>1202</v>
      </c>
      <c r="BE2379" s="765"/>
      <c r="BF2379" s="750" t="s">
        <v>1470</v>
      </c>
      <c r="BG2379" s="741"/>
      <c r="BH2379" s="824">
        <v>9</v>
      </c>
    </row>
    <row r="2380" spans="1:60" s="824" customFormat="1" x14ac:dyDescent="0.2">
      <c r="A2380" s="794" t="s">
        <v>11</v>
      </c>
      <c r="B2380" s="820" t="s">
        <v>10</v>
      </c>
      <c r="C2380" s="820"/>
      <c r="D2380" s="3">
        <f t="shared" si="57"/>
        <v>0.91</v>
      </c>
      <c r="E2380" s="826"/>
      <c r="F2380" s="826"/>
      <c r="G2380" s="826"/>
      <c r="H2380" s="827"/>
      <c r="I2380" s="826"/>
      <c r="J2380" s="3"/>
      <c r="L2380" s="3"/>
      <c r="M2380" s="3">
        <v>0.89</v>
      </c>
      <c r="N2380" s="3"/>
      <c r="O2380" s="3"/>
      <c r="P2380" s="746"/>
      <c r="Q2380" s="746"/>
      <c r="R2380" s="817"/>
      <c r="S2380" s="818"/>
      <c r="U2380" s="757"/>
      <c r="V2380" s="757"/>
      <c r="X2380" s="819">
        <f t="shared" si="58"/>
        <v>0.02</v>
      </c>
      <c r="Y2380" s="4">
        <v>0.02</v>
      </c>
      <c r="Z2380" s="4"/>
      <c r="AA2380" s="746"/>
      <c r="AC2380" s="746"/>
      <c r="AD2380" s="746"/>
      <c r="AE2380" s="746"/>
      <c r="AF2380" s="746"/>
      <c r="AI2380" s="818"/>
      <c r="AK2380" s="825"/>
      <c r="AL2380" s="825"/>
      <c r="AM2380" s="757"/>
      <c r="AN2380" s="757"/>
      <c r="AO2380" s="757"/>
      <c r="AP2380" s="757"/>
      <c r="AQ2380" s="825"/>
      <c r="AR2380" s="825"/>
      <c r="AS2380" s="757"/>
      <c r="AT2380" s="818"/>
      <c r="AV2380" s="825"/>
      <c r="AW2380" s="757"/>
      <c r="AX2380" s="757"/>
      <c r="AY2380" s="757"/>
      <c r="AZ2380" s="757"/>
      <c r="BA2380" s="757"/>
      <c r="BB2380" s="757"/>
      <c r="BC2380" s="757"/>
      <c r="BD2380" s="751" t="s">
        <v>1202</v>
      </c>
      <c r="BE2380" s="765"/>
      <c r="BF2380" s="750" t="s">
        <v>1470</v>
      </c>
      <c r="BG2380" s="741"/>
      <c r="BH2380" s="824">
        <v>9</v>
      </c>
    </row>
    <row r="2381" spans="1:60" s="824" customFormat="1" ht="32" x14ac:dyDescent="0.2">
      <c r="A2381" s="794" t="s">
        <v>12</v>
      </c>
      <c r="B2381" s="820" t="s">
        <v>13</v>
      </c>
      <c r="C2381" s="820"/>
      <c r="D2381" s="3">
        <f t="shared" si="57"/>
        <v>0.53</v>
      </c>
      <c r="E2381" s="826"/>
      <c r="F2381" s="826"/>
      <c r="G2381" s="826"/>
      <c r="H2381" s="827"/>
      <c r="I2381" s="826"/>
      <c r="J2381" s="3"/>
      <c r="L2381" s="3"/>
      <c r="M2381" s="3"/>
      <c r="N2381" s="3"/>
      <c r="O2381" s="3"/>
      <c r="P2381" s="746"/>
      <c r="Q2381" s="746"/>
      <c r="R2381" s="817"/>
      <c r="S2381" s="818"/>
      <c r="U2381" s="757"/>
      <c r="V2381" s="757">
        <v>0.53</v>
      </c>
      <c r="X2381" s="819">
        <f t="shared" si="58"/>
        <v>0</v>
      </c>
      <c r="Y2381" s="4"/>
      <c r="Z2381" s="4"/>
      <c r="AA2381" s="746"/>
      <c r="AC2381" s="746"/>
      <c r="AD2381" s="746"/>
      <c r="AE2381" s="746"/>
      <c r="AF2381" s="746"/>
      <c r="AI2381" s="818"/>
      <c r="AK2381" s="825"/>
      <c r="AL2381" s="825"/>
      <c r="AM2381" s="757"/>
      <c r="AN2381" s="757"/>
      <c r="AO2381" s="757"/>
      <c r="AP2381" s="757"/>
      <c r="AQ2381" s="825"/>
      <c r="AR2381" s="825"/>
      <c r="AS2381" s="757"/>
      <c r="AT2381" s="818"/>
      <c r="AV2381" s="825"/>
      <c r="AW2381" s="757"/>
      <c r="AX2381" s="757"/>
      <c r="AY2381" s="757"/>
      <c r="AZ2381" s="757"/>
      <c r="BA2381" s="757"/>
      <c r="BB2381" s="757"/>
      <c r="BC2381" s="757"/>
      <c r="BD2381" s="751" t="s">
        <v>1202</v>
      </c>
      <c r="BE2381" s="765"/>
      <c r="BF2381" s="750" t="s">
        <v>1470</v>
      </c>
      <c r="BG2381" s="741"/>
    </row>
    <row r="2382" spans="1:60" s="824" customFormat="1" ht="32" x14ac:dyDescent="0.2">
      <c r="A2382" s="794" t="s">
        <v>14</v>
      </c>
      <c r="B2382" s="820" t="s">
        <v>15</v>
      </c>
      <c r="C2382" s="820"/>
      <c r="D2382" s="3">
        <f t="shared" si="57"/>
        <v>4.33</v>
      </c>
      <c r="E2382" s="826"/>
      <c r="F2382" s="826"/>
      <c r="G2382" s="826"/>
      <c r="H2382" s="827"/>
      <c r="I2382" s="826"/>
      <c r="J2382" s="3"/>
      <c r="L2382" s="3"/>
      <c r="M2382" s="3"/>
      <c r="N2382" s="3"/>
      <c r="O2382" s="3"/>
      <c r="P2382" s="746"/>
      <c r="Q2382" s="746"/>
      <c r="R2382" s="817"/>
      <c r="S2382" s="818"/>
      <c r="U2382" s="757"/>
      <c r="V2382" s="757">
        <v>4.33</v>
      </c>
      <c r="X2382" s="819">
        <f t="shared" si="58"/>
        <v>0</v>
      </c>
      <c r="Y2382" s="4"/>
      <c r="Z2382" s="4"/>
      <c r="AA2382" s="746"/>
      <c r="AC2382" s="746"/>
      <c r="AD2382" s="746"/>
      <c r="AE2382" s="746"/>
      <c r="AF2382" s="746"/>
      <c r="AI2382" s="818"/>
      <c r="AK2382" s="825"/>
      <c r="AL2382" s="825"/>
      <c r="AM2382" s="757"/>
      <c r="AN2382" s="757"/>
      <c r="AO2382" s="757"/>
      <c r="AP2382" s="757"/>
      <c r="AQ2382" s="825"/>
      <c r="AR2382" s="825"/>
      <c r="AS2382" s="757"/>
      <c r="AT2382" s="818"/>
      <c r="AV2382" s="825"/>
      <c r="AW2382" s="757"/>
      <c r="AX2382" s="757"/>
      <c r="AY2382" s="757"/>
      <c r="AZ2382" s="757"/>
      <c r="BA2382" s="757"/>
      <c r="BB2382" s="757"/>
      <c r="BC2382" s="757"/>
      <c r="BD2382" s="751" t="s">
        <v>1202</v>
      </c>
      <c r="BE2382" s="765"/>
      <c r="BF2382" s="750" t="s">
        <v>1470</v>
      </c>
      <c r="BG2382" s="741"/>
    </row>
    <row r="2383" spans="1:60" s="824" customFormat="1" ht="32" x14ac:dyDescent="0.2">
      <c r="A2383" s="794" t="s">
        <v>16</v>
      </c>
      <c r="B2383" s="820" t="s">
        <v>17</v>
      </c>
      <c r="C2383" s="820"/>
      <c r="D2383" s="3">
        <f t="shared" si="57"/>
        <v>0.2</v>
      </c>
      <c r="E2383" s="826"/>
      <c r="F2383" s="826"/>
      <c r="G2383" s="826"/>
      <c r="H2383" s="827"/>
      <c r="I2383" s="826"/>
      <c r="J2383" s="3"/>
      <c r="L2383" s="3"/>
      <c r="M2383" s="3"/>
      <c r="N2383" s="3"/>
      <c r="O2383" s="3"/>
      <c r="P2383" s="746"/>
      <c r="Q2383" s="746"/>
      <c r="R2383" s="817"/>
      <c r="S2383" s="818"/>
      <c r="U2383" s="757"/>
      <c r="V2383" s="757">
        <v>0.2</v>
      </c>
      <c r="X2383" s="819">
        <f t="shared" si="58"/>
        <v>0</v>
      </c>
      <c r="Y2383" s="4"/>
      <c r="Z2383" s="4"/>
      <c r="AA2383" s="746"/>
      <c r="AC2383" s="746"/>
      <c r="AD2383" s="746"/>
      <c r="AE2383" s="746"/>
      <c r="AF2383" s="746"/>
      <c r="AI2383" s="818"/>
      <c r="AK2383" s="825"/>
      <c r="AL2383" s="825"/>
      <c r="AM2383" s="757"/>
      <c r="AN2383" s="757"/>
      <c r="AO2383" s="757"/>
      <c r="AP2383" s="757"/>
      <c r="AQ2383" s="825"/>
      <c r="AR2383" s="825"/>
      <c r="AS2383" s="757"/>
      <c r="AT2383" s="818"/>
      <c r="AV2383" s="825"/>
      <c r="AW2383" s="757"/>
      <c r="AX2383" s="757"/>
      <c r="AY2383" s="757"/>
      <c r="AZ2383" s="757"/>
      <c r="BA2383" s="757"/>
      <c r="BB2383" s="757"/>
      <c r="BC2383" s="757"/>
      <c r="BD2383" s="751" t="s">
        <v>1202</v>
      </c>
      <c r="BE2383" s="765"/>
      <c r="BF2383" s="750" t="s">
        <v>1470</v>
      </c>
      <c r="BG2383" s="741"/>
    </row>
    <row r="2384" spans="1:60" s="824" customFormat="1" x14ac:dyDescent="0.2">
      <c r="A2384" s="794" t="s">
        <v>18</v>
      </c>
      <c r="B2384" s="820" t="s">
        <v>19</v>
      </c>
      <c r="C2384" s="820"/>
      <c r="D2384" s="3">
        <f t="shared" si="57"/>
        <v>0</v>
      </c>
      <c r="E2384" s="826"/>
      <c r="F2384" s="826"/>
      <c r="G2384" s="826"/>
      <c r="H2384" s="827"/>
      <c r="I2384" s="826"/>
      <c r="J2384" s="3"/>
      <c r="L2384" s="3"/>
      <c r="M2384" s="3"/>
      <c r="N2384" s="3"/>
      <c r="O2384" s="3"/>
      <c r="P2384" s="746"/>
      <c r="Q2384" s="746"/>
      <c r="R2384" s="817"/>
      <c r="S2384" s="818"/>
      <c r="U2384" s="757"/>
      <c r="V2384" s="757"/>
      <c r="X2384" s="819">
        <f t="shared" si="58"/>
        <v>0</v>
      </c>
      <c r="Y2384" s="4"/>
      <c r="Z2384" s="4"/>
      <c r="AA2384" s="746"/>
      <c r="AC2384" s="746"/>
      <c r="AD2384" s="746"/>
      <c r="AE2384" s="746"/>
      <c r="AF2384" s="746"/>
      <c r="AI2384" s="818"/>
      <c r="AK2384" s="825"/>
      <c r="AL2384" s="825"/>
      <c r="AM2384" s="757"/>
      <c r="AN2384" s="757"/>
      <c r="AO2384" s="757">
        <v>0.87</v>
      </c>
      <c r="AP2384" s="757"/>
      <c r="AQ2384" s="825"/>
      <c r="AR2384" s="825"/>
      <c r="AS2384" s="757"/>
      <c r="AT2384" s="818"/>
      <c r="AV2384" s="825"/>
      <c r="AW2384" s="757"/>
      <c r="AX2384" s="757"/>
      <c r="AY2384" s="757"/>
      <c r="AZ2384" s="757"/>
      <c r="BA2384" s="757"/>
      <c r="BB2384" s="757"/>
      <c r="BC2384" s="757"/>
      <c r="BD2384" s="751" t="s">
        <v>1202</v>
      </c>
      <c r="BE2384" s="765"/>
      <c r="BF2384" s="750" t="s">
        <v>1470</v>
      </c>
      <c r="BG2384" s="741"/>
    </row>
    <row r="2385" spans="1:61" s="824" customFormat="1" x14ac:dyDescent="0.2">
      <c r="A2385" s="794" t="s">
        <v>20</v>
      </c>
      <c r="B2385" s="820" t="s">
        <v>10</v>
      </c>
      <c r="C2385" s="821"/>
      <c r="D2385" s="757">
        <f t="shared" si="57"/>
        <v>0.05</v>
      </c>
      <c r="E2385" s="826"/>
      <c r="F2385" s="826"/>
      <c r="G2385" s="826"/>
      <c r="H2385" s="827"/>
      <c r="I2385" s="826">
        <v>0.04</v>
      </c>
      <c r="J2385" s="3"/>
      <c r="L2385" s="3">
        <v>0.01</v>
      </c>
      <c r="M2385" s="3"/>
      <c r="N2385" s="828"/>
      <c r="O2385" s="828"/>
      <c r="P2385" s="829"/>
      <c r="Q2385" s="830"/>
      <c r="R2385" s="817"/>
      <c r="S2385" s="818"/>
      <c r="U2385" s="757"/>
      <c r="V2385" s="757"/>
      <c r="X2385" s="819">
        <f t="shared" si="58"/>
        <v>0</v>
      </c>
      <c r="Y2385" s="4"/>
      <c r="Z2385" s="4"/>
      <c r="AA2385" s="746"/>
      <c r="AC2385" s="746"/>
      <c r="AD2385" s="746"/>
      <c r="AE2385" s="746"/>
      <c r="AF2385" s="746"/>
      <c r="AI2385" s="818"/>
      <c r="AK2385" s="825"/>
      <c r="AL2385" s="825"/>
      <c r="AM2385" s="757"/>
      <c r="AN2385" s="757"/>
      <c r="AO2385" s="757"/>
      <c r="AP2385" s="757"/>
      <c r="AQ2385" s="825"/>
      <c r="AR2385" s="825"/>
      <c r="AS2385" s="757"/>
      <c r="AT2385" s="818"/>
      <c r="AV2385" s="825"/>
      <c r="AW2385" s="757"/>
      <c r="AX2385" s="757"/>
      <c r="AY2385" s="757"/>
      <c r="AZ2385" s="757"/>
      <c r="BA2385" s="757"/>
      <c r="BB2385" s="757"/>
      <c r="BC2385" s="757"/>
      <c r="BD2385" s="751" t="s">
        <v>1202</v>
      </c>
      <c r="BE2385" s="765" t="s">
        <v>21</v>
      </c>
      <c r="BF2385" s="750" t="s">
        <v>1470</v>
      </c>
      <c r="BG2385" s="741"/>
      <c r="BH2385" s="824">
        <v>9</v>
      </c>
    </row>
    <row r="2386" spans="1:61" s="824" customFormat="1" ht="128" x14ac:dyDescent="0.2">
      <c r="A2386" s="794" t="s">
        <v>22</v>
      </c>
      <c r="B2386" s="820" t="s">
        <v>23</v>
      </c>
      <c r="C2386" s="821"/>
      <c r="D2386" s="757">
        <f t="shared" si="57"/>
        <v>1.89</v>
      </c>
      <c r="E2386" s="831"/>
      <c r="F2386" s="831"/>
      <c r="G2386" s="831"/>
      <c r="H2386" s="3">
        <v>0.08</v>
      </c>
      <c r="I2386" s="3">
        <v>0.83</v>
      </c>
      <c r="J2386" s="3"/>
      <c r="L2386" s="3">
        <v>0.78</v>
      </c>
      <c r="M2386" s="3">
        <v>0.2</v>
      </c>
      <c r="N2386" s="828"/>
      <c r="O2386" s="828"/>
      <c r="P2386" s="829"/>
      <c r="Q2386" s="830"/>
      <c r="R2386" s="817"/>
      <c r="S2386" s="818"/>
      <c r="U2386" s="757"/>
      <c r="V2386" s="757"/>
      <c r="X2386" s="819">
        <f t="shared" si="58"/>
        <v>0</v>
      </c>
      <c r="Y2386" s="4"/>
      <c r="Z2386" s="4"/>
      <c r="AA2386" s="746"/>
      <c r="AC2386" s="746"/>
      <c r="AD2386" s="746"/>
      <c r="AE2386" s="746"/>
      <c r="AF2386" s="746"/>
      <c r="AI2386" s="818"/>
      <c r="AK2386" s="825"/>
      <c r="AL2386" s="825"/>
      <c r="AM2386" s="757"/>
      <c r="AN2386" s="757"/>
      <c r="AO2386" s="757"/>
      <c r="AP2386" s="757"/>
      <c r="AQ2386" s="825"/>
      <c r="AR2386" s="825"/>
      <c r="AS2386" s="757"/>
      <c r="AT2386" s="818"/>
      <c r="AV2386" s="825"/>
      <c r="AW2386" s="757"/>
      <c r="AX2386" s="757"/>
      <c r="AY2386" s="757"/>
      <c r="AZ2386" s="757"/>
      <c r="BA2386" s="757"/>
      <c r="BB2386" s="757"/>
      <c r="BC2386" s="757"/>
      <c r="BD2386" s="751" t="s">
        <v>1202</v>
      </c>
      <c r="BE2386" s="12" t="s">
        <v>24</v>
      </c>
      <c r="BF2386" s="750" t="s">
        <v>1470</v>
      </c>
      <c r="BG2386" s="741"/>
      <c r="BH2386" s="824">
        <v>9</v>
      </c>
      <c r="BI2386" s="824" t="s">
        <v>25</v>
      </c>
    </row>
    <row r="2387" spans="1:61" s="824" customFormat="1" x14ac:dyDescent="0.2">
      <c r="A2387" s="794" t="s">
        <v>26</v>
      </c>
      <c r="B2387" s="820" t="s">
        <v>10</v>
      </c>
      <c r="C2387" s="821"/>
      <c r="D2387" s="757">
        <f t="shared" si="57"/>
        <v>0.15</v>
      </c>
      <c r="E2387" s="831"/>
      <c r="F2387" s="831"/>
      <c r="G2387" s="831"/>
      <c r="H2387" s="832"/>
      <c r="I2387" s="831">
        <v>0.15</v>
      </c>
      <c r="J2387" s="3"/>
      <c r="L2387" s="3"/>
      <c r="M2387" s="3"/>
      <c r="N2387" s="828"/>
      <c r="O2387" s="828"/>
      <c r="P2387" s="829"/>
      <c r="Q2387" s="830"/>
      <c r="R2387" s="817"/>
      <c r="S2387" s="818"/>
      <c r="U2387" s="757"/>
      <c r="V2387" s="757"/>
      <c r="X2387" s="819"/>
      <c r="Y2387" s="4"/>
      <c r="Z2387" s="4"/>
      <c r="AA2387" s="746"/>
      <c r="AC2387" s="746"/>
      <c r="AD2387" s="746"/>
      <c r="AE2387" s="746"/>
      <c r="AF2387" s="746"/>
      <c r="AI2387" s="818"/>
      <c r="AK2387" s="825"/>
      <c r="AL2387" s="825"/>
      <c r="AM2387" s="757"/>
      <c r="AN2387" s="757"/>
      <c r="AO2387" s="757"/>
      <c r="AP2387" s="757"/>
      <c r="AQ2387" s="825"/>
      <c r="AR2387" s="825"/>
      <c r="AS2387" s="757"/>
      <c r="AT2387" s="818"/>
      <c r="AV2387" s="825"/>
      <c r="AW2387" s="757"/>
      <c r="AX2387" s="757"/>
      <c r="AY2387" s="757"/>
      <c r="AZ2387" s="757"/>
      <c r="BA2387" s="757"/>
      <c r="BB2387" s="757"/>
      <c r="BC2387" s="757"/>
      <c r="BD2387" s="751" t="s">
        <v>1202</v>
      </c>
      <c r="BE2387" s="765" t="s">
        <v>27</v>
      </c>
      <c r="BF2387" s="750" t="s">
        <v>1470</v>
      </c>
      <c r="BG2387" s="741"/>
      <c r="BH2387" s="824">
        <v>9</v>
      </c>
    </row>
    <row r="2388" spans="1:61" s="747" customFormat="1" ht="32" x14ac:dyDescent="0.2">
      <c r="A2388" s="794" t="s">
        <v>28</v>
      </c>
      <c r="B2388" s="801" t="s">
        <v>29</v>
      </c>
      <c r="C2388" s="801"/>
      <c r="D2388" s="3">
        <f t="shared" si="57"/>
        <v>7.0799999999999992</v>
      </c>
      <c r="E2388" s="833">
        <v>2.4300000000000002</v>
      </c>
      <c r="F2388" s="833"/>
      <c r="G2388" s="833"/>
      <c r="H2388" s="833"/>
      <c r="I2388" s="833"/>
      <c r="J2388" s="833"/>
      <c r="L2388" s="833"/>
      <c r="M2388" s="833">
        <v>4.5999999999999996</v>
      </c>
      <c r="N2388" s="833"/>
      <c r="O2388" s="833"/>
      <c r="P2388" s="746"/>
      <c r="Q2388" s="834"/>
      <c r="R2388" s="746"/>
      <c r="S2388" s="746"/>
      <c r="U2388" s="834"/>
      <c r="V2388" s="834"/>
      <c r="X2388" s="819">
        <f t="shared" ref="X2388:X2408" si="59">SUM(Y2388:AI2388)</f>
        <v>0.05</v>
      </c>
      <c r="Y2388" s="4">
        <v>0.05</v>
      </c>
      <c r="Z2388" s="4"/>
      <c r="AA2388" s="746"/>
      <c r="AC2388" s="746"/>
      <c r="AD2388" s="746"/>
      <c r="AE2388" s="746"/>
      <c r="AF2388" s="746"/>
      <c r="AI2388" s="746"/>
      <c r="AK2388" s="834"/>
      <c r="AL2388" s="834"/>
      <c r="AM2388" s="834"/>
      <c r="AN2388" s="834"/>
      <c r="AO2388" s="834"/>
      <c r="AP2388" s="834"/>
      <c r="AQ2388" s="834"/>
      <c r="AR2388" s="834"/>
      <c r="AS2388" s="834"/>
      <c r="AT2388" s="746"/>
      <c r="AV2388" s="834"/>
      <c r="AW2388" s="834"/>
      <c r="AX2388" s="834"/>
      <c r="AY2388" s="834"/>
      <c r="AZ2388" s="834"/>
      <c r="BA2388" s="834"/>
      <c r="BB2388" s="834"/>
      <c r="BC2388" s="834"/>
      <c r="BD2388" s="835" t="s">
        <v>1170</v>
      </c>
      <c r="BE2388" s="836" t="s">
        <v>30</v>
      </c>
      <c r="BF2388" s="737" t="s">
        <v>1470</v>
      </c>
      <c r="BG2388" s="741"/>
    </row>
    <row r="2389" spans="1:61" s="747" customFormat="1" ht="48" x14ac:dyDescent="0.2">
      <c r="A2389" s="794" t="s">
        <v>31</v>
      </c>
      <c r="B2389" s="837" t="s">
        <v>32</v>
      </c>
      <c r="C2389" s="837"/>
      <c r="D2389" s="57">
        <f t="shared" si="57"/>
        <v>11.22</v>
      </c>
      <c r="E2389" s="838">
        <v>5.46</v>
      </c>
      <c r="F2389" s="838"/>
      <c r="G2389" s="838"/>
      <c r="H2389" s="838"/>
      <c r="I2389" s="838"/>
      <c r="J2389" s="838"/>
      <c r="L2389" s="838"/>
      <c r="M2389" s="838">
        <v>4.45</v>
      </c>
      <c r="N2389" s="838"/>
      <c r="O2389" s="838"/>
      <c r="P2389" s="813"/>
      <c r="Q2389" s="813"/>
      <c r="R2389" s="813"/>
      <c r="S2389" s="813"/>
      <c r="U2389" s="813"/>
      <c r="V2389" s="813"/>
      <c r="X2389" s="839">
        <f t="shared" si="59"/>
        <v>1.31</v>
      </c>
      <c r="Y2389" s="5">
        <v>0.66</v>
      </c>
      <c r="Z2389" s="5">
        <v>0.65</v>
      </c>
      <c r="AA2389" s="813"/>
      <c r="AC2389" s="813"/>
      <c r="AD2389" s="813"/>
      <c r="AE2389" s="813"/>
      <c r="AF2389" s="813"/>
      <c r="AI2389" s="813"/>
      <c r="AK2389" s="813"/>
      <c r="AL2389" s="813"/>
      <c r="AM2389" s="813"/>
      <c r="AN2389" s="813"/>
      <c r="AO2389" s="813"/>
      <c r="AP2389" s="813"/>
      <c r="AQ2389" s="813"/>
      <c r="AR2389" s="813"/>
      <c r="AS2389" s="813"/>
      <c r="AT2389" s="813"/>
      <c r="AV2389" s="813"/>
      <c r="AW2389" s="813"/>
      <c r="AX2389" s="813"/>
      <c r="AY2389" s="813"/>
      <c r="AZ2389" s="813"/>
      <c r="BA2389" s="813"/>
      <c r="BB2389" s="813"/>
      <c r="BC2389" s="813"/>
      <c r="BD2389" s="805" t="s">
        <v>1170</v>
      </c>
      <c r="BE2389" s="840" t="s">
        <v>33</v>
      </c>
      <c r="BF2389" s="737" t="s">
        <v>1470</v>
      </c>
      <c r="BG2389" s="741"/>
    </row>
    <row r="2390" spans="1:61" s="747" customFormat="1" ht="32" x14ac:dyDescent="0.2">
      <c r="A2390" s="794" t="s">
        <v>34</v>
      </c>
      <c r="B2390" s="820" t="s">
        <v>23</v>
      </c>
      <c r="C2390" s="821"/>
      <c r="D2390" s="757">
        <f t="shared" si="57"/>
        <v>0.24000000000000002</v>
      </c>
      <c r="E2390" s="838"/>
      <c r="F2390" s="838"/>
      <c r="G2390" s="838"/>
      <c r="H2390" s="757">
        <v>0.14000000000000001</v>
      </c>
      <c r="I2390" s="757">
        <v>0.06</v>
      </c>
      <c r="J2390" s="838"/>
      <c r="L2390" s="757">
        <v>0.04</v>
      </c>
      <c r="M2390" s="838"/>
      <c r="N2390" s="838"/>
      <c r="O2390" s="838"/>
      <c r="P2390" s="834"/>
      <c r="Q2390" s="841"/>
      <c r="R2390" s="834"/>
      <c r="S2390" s="834"/>
      <c r="U2390" s="841"/>
      <c r="V2390" s="841"/>
      <c r="X2390" s="839">
        <f t="shared" si="59"/>
        <v>0</v>
      </c>
      <c r="Y2390" s="6"/>
      <c r="Z2390" s="6"/>
      <c r="AA2390" s="834"/>
      <c r="AC2390" s="834"/>
      <c r="AD2390" s="834"/>
      <c r="AE2390" s="834"/>
      <c r="AF2390" s="834"/>
      <c r="AI2390" s="834"/>
      <c r="AK2390" s="834"/>
      <c r="AL2390" s="834"/>
      <c r="AM2390" s="841"/>
      <c r="AN2390" s="841"/>
      <c r="AO2390" s="841"/>
      <c r="AP2390" s="841"/>
      <c r="AQ2390" s="834"/>
      <c r="AR2390" s="834"/>
      <c r="AS2390" s="834"/>
      <c r="AT2390" s="834"/>
      <c r="AV2390" s="834"/>
      <c r="AW2390" s="834"/>
      <c r="AX2390" s="834"/>
      <c r="AY2390" s="834"/>
      <c r="AZ2390" s="834"/>
      <c r="BA2390" s="834"/>
      <c r="BB2390" s="834"/>
      <c r="BC2390" s="834"/>
      <c r="BD2390" s="835" t="s">
        <v>1234</v>
      </c>
      <c r="BE2390" s="842" t="s">
        <v>35</v>
      </c>
      <c r="BF2390" s="737" t="s">
        <v>1470</v>
      </c>
      <c r="BG2390" s="741"/>
      <c r="BH2390" s="747">
        <v>9</v>
      </c>
      <c r="BI2390" s="747" t="s">
        <v>25</v>
      </c>
    </row>
    <row r="2391" spans="1:61" s="747" customFormat="1" x14ac:dyDescent="0.2">
      <c r="A2391" s="794" t="s">
        <v>36</v>
      </c>
      <c r="B2391" s="801" t="s">
        <v>10</v>
      </c>
      <c r="C2391" s="801"/>
      <c r="D2391" s="3">
        <f t="shared" si="57"/>
        <v>0.01</v>
      </c>
      <c r="E2391" s="833">
        <v>0.01</v>
      </c>
      <c r="F2391" s="833"/>
      <c r="G2391" s="833"/>
      <c r="H2391" s="833"/>
      <c r="I2391" s="833"/>
      <c r="J2391" s="833"/>
      <c r="L2391" s="833"/>
      <c r="M2391" s="833"/>
      <c r="N2391" s="833"/>
      <c r="O2391" s="833"/>
      <c r="P2391" s="746"/>
      <c r="Q2391" s="746"/>
      <c r="R2391" s="746"/>
      <c r="S2391" s="746"/>
      <c r="U2391" s="746"/>
      <c r="V2391" s="746"/>
      <c r="X2391" s="839">
        <f t="shared" si="59"/>
        <v>0</v>
      </c>
      <c r="Y2391" s="4"/>
      <c r="Z2391" s="4"/>
      <c r="AA2391" s="746"/>
      <c r="AC2391" s="746"/>
      <c r="AD2391" s="746"/>
      <c r="AE2391" s="746"/>
      <c r="AF2391" s="746"/>
      <c r="AI2391" s="746"/>
      <c r="AK2391" s="746"/>
      <c r="AL2391" s="746"/>
      <c r="AM2391" s="746"/>
      <c r="AN2391" s="746"/>
      <c r="AO2391" s="746"/>
      <c r="AP2391" s="746"/>
      <c r="AQ2391" s="746"/>
      <c r="AR2391" s="746"/>
      <c r="AS2391" s="746"/>
      <c r="AT2391" s="746"/>
      <c r="AV2391" s="746"/>
      <c r="AW2391" s="746"/>
      <c r="AX2391" s="746"/>
      <c r="AY2391" s="746"/>
      <c r="AZ2391" s="746"/>
      <c r="BA2391" s="746"/>
      <c r="BB2391" s="746"/>
      <c r="BC2391" s="746"/>
      <c r="BD2391" s="759" t="s">
        <v>1183</v>
      </c>
      <c r="BE2391" s="843" t="s">
        <v>37</v>
      </c>
      <c r="BF2391" s="737" t="s">
        <v>1470</v>
      </c>
      <c r="BG2391" s="741"/>
      <c r="BH2391" s="747">
        <v>9</v>
      </c>
    </row>
    <row r="2392" spans="1:61" s="747" customFormat="1" ht="64" x14ac:dyDescent="0.2">
      <c r="A2392" s="794" t="s">
        <v>38</v>
      </c>
      <c r="B2392" s="820" t="s">
        <v>23</v>
      </c>
      <c r="C2392" s="820"/>
      <c r="D2392" s="3">
        <f t="shared" si="57"/>
        <v>1.19</v>
      </c>
      <c r="E2392" s="782"/>
      <c r="F2392" s="782"/>
      <c r="G2392" s="782"/>
      <c r="H2392" s="3">
        <v>0.48</v>
      </c>
      <c r="I2392" s="3">
        <v>0.12</v>
      </c>
      <c r="J2392" s="3"/>
      <c r="L2392" s="3"/>
      <c r="M2392" s="3">
        <v>0.32</v>
      </c>
      <c r="N2392" s="3"/>
      <c r="O2392" s="3"/>
      <c r="P2392" s="746"/>
      <c r="Q2392" s="746"/>
      <c r="R2392" s="746"/>
      <c r="S2392" s="746"/>
      <c r="U2392" s="746"/>
      <c r="V2392" s="3">
        <v>0.27</v>
      </c>
      <c r="X2392" s="839">
        <f t="shared" si="59"/>
        <v>0</v>
      </c>
      <c r="Y2392" s="7"/>
      <c r="Z2392" s="7"/>
      <c r="AA2392" s="746"/>
      <c r="AC2392" s="746"/>
      <c r="AD2392" s="746"/>
      <c r="AE2392" s="746"/>
      <c r="AF2392" s="746"/>
      <c r="AI2392" s="746"/>
      <c r="AK2392" s="746"/>
      <c r="AL2392" s="746"/>
      <c r="AM2392" s="746"/>
      <c r="AN2392" s="746"/>
      <c r="AO2392" s="746"/>
      <c r="AP2392" s="746"/>
      <c r="AQ2392" s="746"/>
      <c r="AR2392" s="746"/>
      <c r="AS2392" s="746"/>
      <c r="AT2392" s="746"/>
      <c r="AV2392" s="746"/>
      <c r="AW2392" s="746"/>
      <c r="AX2392" s="746"/>
      <c r="AY2392" s="746"/>
      <c r="AZ2392" s="746"/>
      <c r="BA2392" s="746"/>
      <c r="BB2392" s="746"/>
      <c r="BC2392" s="746"/>
      <c r="BD2392" s="759" t="s">
        <v>1183</v>
      </c>
      <c r="BE2392" s="753" t="s">
        <v>39</v>
      </c>
      <c r="BF2392" s="737" t="s">
        <v>1470</v>
      </c>
      <c r="BG2392" s="741"/>
      <c r="BH2392" s="747">
        <v>9</v>
      </c>
    </row>
    <row r="2393" spans="1:61" s="747" customFormat="1" ht="32" x14ac:dyDescent="0.2">
      <c r="A2393" s="794" t="s">
        <v>40</v>
      </c>
      <c r="B2393" s="820" t="s">
        <v>23</v>
      </c>
      <c r="C2393" s="820"/>
      <c r="D2393" s="3">
        <f t="shared" si="57"/>
        <v>0.05</v>
      </c>
      <c r="E2393" s="782"/>
      <c r="F2393" s="782"/>
      <c r="G2393" s="782"/>
      <c r="H2393" s="3">
        <v>0.05</v>
      </c>
      <c r="I2393" s="3"/>
      <c r="J2393" s="3"/>
      <c r="L2393" s="3"/>
      <c r="M2393" s="3"/>
      <c r="N2393" s="3"/>
      <c r="O2393" s="3"/>
      <c r="P2393" s="746"/>
      <c r="Q2393" s="746"/>
      <c r="R2393" s="746"/>
      <c r="S2393" s="746"/>
      <c r="U2393" s="746"/>
      <c r="V2393" s="746"/>
      <c r="X2393" s="839">
        <f t="shared" si="59"/>
        <v>0</v>
      </c>
      <c r="Y2393" s="7"/>
      <c r="Z2393" s="7"/>
      <c r="AA2393" s="746"/>
      <c r="AC2393" s="746"/>
      <c r="AD2393" s="746"/>
      <c r="AE2393" s="746"/>
      <c r="AF2393" s="746"/>
      <c r="AI2393" s="746"/>
      <c r="AK2393" s="746"/>
      <c r="AL2393" s="746"/>
      <c r="AM2393" s="746"/>
      <c r="AN2393" s="746"/>
      <c r="AO2393" s="746"/>
      <c r="AP2393" s="746"/>
      <c r="AQ2393" s="746"/>
      <c r="AR2393" s="746"/>
      <c r="AS2393" s="746"/>
      <c r="AT2393" s="746"/>
      <c r="AV2393" s="746"/>
      <c r="AW2393" s="746"/>
      <c r="AX2393" s="746"/>
      <c r="AY2393" s="746"/>
      <c r="AZ2393" s="746"/>
      <c r="BA2393" s="746"/>
      <c r="BB2393" s="746"/>
      <c r="BC2393" s="746"/>
      <c r="BD2393" s="759" t="s">
        <v>1170</v>
      </c>
      <c r="BE2393" s="844" t="s">
        <v>41</v>
      </c>
      <c r="BF2393" s="737" t="s">
        <v>1470</v>
      </c>
      <c r="BG2393" s="741"/>
      <c r="BH2393" s="747">
        <v>9</v>
      </c>
      <c r="BI2393" s="747" t="s">
        <v>25</v>
      </c>
    </row>
    <row r="2394" spans="1:61" s="742" customFormat="1" x14ac:dyDescent="0.2">
      <c r="A2394" s="794" t="s">
        <v>42</v>
      </c>
      <c r="B2394" s="756" t="s">
        <v>43</v>
      </c>
      <c r="C2394" s="756"/>
      <c r="D2394" s="3">
        <f t="shared" si="57"/>
        <v>1</v>
      </c>
      <c r="E2394" s="3">
        <v>1</v>
      </c>
      <c r="F2394" s="3"/>
      <c r="G2394" s="3"/>
      <c r="H2394" s="3"/>
      <c r="I2394" s="3"/>
      <c r="J2394" s="3"/>
      <c r="L2394" s="3"/>
      <c r="M2394" s="3"/>
      <c r="N2394" s="3"/>
      <c r="O2394" s="3"/>
      <c r="P2394" s="3"/>
      <c r="Q2394" s="3"/>
      <c r="R2394" s="3"/>
      <c r="S2394" s="3"/>
      <c r="U2394" s="3"/>
      <c r="V2394" s="3"/>
      <c r="X2394" s="839">
        <f t="shared" si="59"/>
        <v>0</v>
      </c>
      <c r="Y2394" s="3"/>
      <c r="Z2394" s="3"/>
      <c r="AA2394" s="3"/>
      <c r="AC2394" s="3"/>
      <c r="AD2394" s="3"/>
      <c r="AE2394" s="3"/>
      <c r="AF2394" s="3"/>
      <c r="AI2394" s="3"/>
      <c r="AK2394" s="3"/>
      <c r="AL2394" s="3"/>
      <c r="AM2394" s="3"/>
      <c r="AN2394" s="3"/>
      <c r="AO2394" s="3"/>
      <c r="AP2394" s="3"/>
      <c r="AQ2394" s="3"/>
      <c r="AR2394" s="3"/>
      <c r="AS2394" s="3"/>
      <c r="AT2394" s="3"/>
      <c r="AV2394" s="3"/>
      <c r="AW2394" s="3"/>
      <c r="AX2394" s="3"/>
      <c r="AY2394" s="3"/>
      <c r="AZ2394" s="3"/>
      <c r="BA2394" s="3"/>
      <c r="BB2394" s="3"/>
      <c r="BC2394" s="3"/>
      <c r="BD2394" s="759" t="s">
        <v>1170</v>
      </c>
      <c r="BE2394" s="753" t="s">
        <v>44</v>
      </c>
      <c r="BF2394" s="737" t="s">
        <v>1470</v>
      </c>
      <c r="BG2394" s="737"/>
    </row>
    <row r="2395" spans="1:61" s="742" customFormat="1" ht="48" x14ac:dyDescent="0.2">
      <c r="A2395" s="794" t="s">
        <v>45</v>
      </c>
      <c r="B2395" s="753" t="s">
        <v>10</v>
      </c>
      <c r="C2395" s="753"/>
      <c r="D2395" s="3">
        <f t="shared" si="57"/>
        <v>4.78</v>
      </c>
      <c r="E2395" s="3"/>
      <c r="F2395" s="3"/>
      <c r="G2395" s="3"/>
      <c r="H2395" s="3">
        <v>7.0000000000000007E-2</v>
      </c>
      <c r="I2395" s="3"/>
      <c r="J2395" s="3"/>
      <c r="L2395" s="3"/>
      <c r="M2395" s="3"/>
      <c r="N2395" s="3"/>
      <c r="O2395" s="3"/>
      <c r="P2395" s="3"/>
      <c r="Q2395" s="3"/>
      <c r="R2395" s="3"/>
      <c r="S2395" s="3"/>
      <c r="U2395" s="3"/>
      <c r="V2395" s="3"/>
      <c r="X2395" s="839">
        <f t="shared" si="59"/>
        <v>0.06</v>
      </c>
      <c r="Y2395" s="3">
        <v>0.06</v>
      </c>
      <c r="Z2395" s="3"/>
      <c r="AA2395" s="3"/>
      <c r="AC2395" s="3"/>
      <c r="AD2395" s="3"/>
      <c r="AE2395" s="3"/>
      <c r="AF2395" s="3"/>
      <c r="AI2395" s="3"/>
      <c r="AK2395" s="3"/>
      <c r="AL2395" s="3"/>
      <c r="AM2395" s="3"/>
      <c r="AN2395" s="3"/>
      <c r="AO2395" s="3"/>
      <c r="AP2395" s="3"/>
      <c r="AQ2395" s="3"/>
      <c r="AR2395" s="3"/>
      <c r="AS2395" s="3">
        <v>0.1</v>
      </c>
      <c r="AT2395" s="3"/>
      <c r="AV2395" s="3"/>
      <c r="AW2395" s="3"/>
      <c r="AX2395" s="3">
        <v>0.13</v>
      </c>
      <c r="AY2395" s="3"/>
      <c r="AZ2395" s="3"/>
      <c r="BA2395" s="3">
        <v>4.42</v>
      </c>
      <c r="BB2395" s="3"/>
      <c r="BC2395" s="3"/>
      <c r="BD2395" s="759" t="s">
        <v>1180</v>
      </c>
      <c r="BE2395" s="791" t="s">
        <v>46</v>
      </c>
      <c r="BF2395" s="737" t="s">
        <v>1470</v>
      </c>
      <c r="BG2395" s="737"/>
    </row>
    <row r="2396" spans="1:61" s="742" customFormat="1" ht="32" x14ac:dyDescent="0.2">
      <c r="A2396" s="794" t="s">
        <v>47</v>
      </c>
      <c r="B2396" s="820" t="s">
        <v>23</v>
      </c>
      <c r="C2396" s="820"/>
      <c r="D2396" s="3">
        <f t="shared" si="57"/>
        <v>0.32</v>
      </c>
      <c r="E2396" s="3"/>
      <c r="F2396" s="3"/>
      <c r="G2396" s="3"/>
      <c r="H2396" s="3">
        <v>0.02</v>
      </c>
      <c r="I2396" s="3"/>
      <c r="J2396" s="3"/>
      <c r="L2396" s="3"/>
      <c r="M2396" s="3">
        <v>0.3</v>
      </c>
      <c r="N2396" s="3"/>
      <c r="O2396" s="3"/>
      <c r="P2396" s="3"/>
      <c r="Q2396" s="3"/>
      <c r="R2396" s="3"/>
      <c r="S2396" s="3"/>
      <c r="U2396" s="3"/>
      <c r="V2396" s="3"/>
      <c r="X2396" s="839">
        <f t="shared" si="59"/>
        <v>0</v>
      </c>
      <c r="Y2396" s="3"/>
      <c r="Z2396" s="3"/>
      <c r="AA2396" s="3"/>
      <c r="AC2396" s="3"/>
      <c r="AD2396" s="3"/>
      <c r="AE2396" s="3"/>
      <c r="AF2396" s="3"/>
      <c r="AI2396" s="3"/>
      <c r="AK2396" s="3"/>
      <c r="AL2396" s="3"/>
      <c r="AM2396" s="3"/>
      <c r="AN2396" s="3"/>
      <c r="AO2396" s="3"/>
      <c r="AP2396" s="3"/>
      <c r="AQ2396" s="3"/>
      <c r="AR2396" s="3"/>
      <c r="AS2396" s="3"/>
      <c r="AT2396" s="3"/>
      <c r="AV2396" s="3"/>
      <c r="AW2396" s="3"/>
      <c r="AX2396" s="3"/>
      <c r="AY2396" s="3"/>
      <c r="AZ2396" s="3"/>
      <c r="BA2396" s="3"/>
      <c r="BB2396" s="3"/>
      <c r="BC2396" s="3"/>
      <c r="BD2396" s="759" t="s">
        <v>1176</v>
      </c>
      <c r="BE2396" s="12" t="s">
        <v>48</v>
      </c>
      <c r="BF2396" s="737" t="s">
        <v>1470</v>
      </c>
      <c r="BG2396" s="737"/>
      <c r="BH2396" s="742">
        <v>9</v>
      </c>
      <c r="BI2396" s="742" t="s">
        <v>25</v>
      </c>
    </row>
    <row r="2397" spans="1:61" s="742" customFormat="1" ht="32" x14ac:dyDescent="0.2">
      <c r="A2397" s="794" t="s">
        <v>49</v>
      </c>
      <c r="B2397" s="753" t="s">
        <v>50</v>
      </c>
      <c r="C2397" s="753"/>
      <c r="D2397" s="3">
        <f t="shared" si="57"/>
        <v>5.2</v>
      </c>
      <c r="E2397" s="3">
        <v>4.4000000000000004</v>
      </c>
      <c r="F2397" s="3"/>
      <c r="G2397" s="3"/>
      <c r="H2397" s="3">
        <v>0.5</v>
      </c>
      <c r="I2397" s="3"/>
      <c r="J2397" s="3"/>
      <c r="L2397" s="3"/>
      <c r="M2397" s="3"/>
      <c r="N2397" s="3"/>
      <c r="O2397" s="3"/>
      <c r="P2397" s="3"/>
      <c r="Q2397" s="3"/>
      <c r="R2397" s="3"/>
      <c r="S2397" s="3"/>
      <c r="U2397" s="3"/>
      <c r="V2397" s="3"/>
      <c r="X2397" s="839">
        <f t="shared" si="59"/>
        <v>0.3</v>
      </c>
      <c r="Y2397" s="3">
        <v>0.3</v>
      </c>
      <c r="Z2397" s="3"/>
      <c r="AA2397" s="3"/>
      <c r="AC2397" s="3"/>
      <c r="AD2397" s="3"/>
      <c r="AE2397" s="3"/>
      <c r="AF2397" s="3"/>
      <c r="AI2397" s="3"/>
      <c r="AK2397" s="3"/>
      <c r="AL2397" s="3"/>
      <c r="AM2397" s="3"/>
      <c r="AN2397" s="3"/>
      <c r="AO2397" s="3"/>
      <c r="AP2397" s="3"/>
      <c r="AQ2397" s="3"/>
      <c r="AR2397" s="3"/>
      <c r="AS2397" s="3"/>
      <c r="AT2397" s="3"/>
      <c r="AV2397" s="3"/>
      <c r="AW2397" s="3"/>
      <c r="AX2397" s="3"/>
      <c r="AY2397" s="3"/>
      <c r="AZ2397" s="3"/>
      <c r="BA2397" s="3"/>
      <c r="BB2397" s="3"/>
      <c r="BC2397" s="3"/>
      <c r="BD2397" s="759" t="s">
        <v>1176</v>
      </c>
      <c r="BE2397" s="816"/>
      <c r="BF2397" s="737" t="s">
        <v>1470</v>
      </c>
      <c r="BG2397" s="737"/>
    </row>
    <row r="2398" spans="1:61" s="742" customFormat="1" ht="48" x14ac:dyDescent="0.2">
      <c r="A2398" s="794" t="s">
        <v>51</v>
      </c>
      <c r="B2398" s="753" t="s">
        <v>52</v>
      </c>
      <c r="C2398" s="753"/>
      <c r="D2398" s="3">
        <f t="shared" si="57"/>
        <v>3.28</v>
      </c>
      <c r="E2398" s="3">
        <v>3.28</v>
      </c>
      <c r="F2398" s="3"/>
      <c r="G2398" s="3"/>
      <c r="H2398" s="3"/>
      <c r="I2398" s="3"/>
      <c r="J2398" s="3"/>
      <c r="L2398" s="3"/>
      <c r="M2398" s="3"/>
      <c r="N2398" s="3"/>
      <c r="O2398" s="3"/>
      <c r="P2398" s="3"/>
      <c r="Q2398" s="3"/>
      <c r="R2398" s="3"/>
      <c r="S2398" s="3"/>
      <c r="U2398" s="3"/>
      <c r="V2398" s="3"/>
      <c r="X2398" s="839">
        <f t="shared" si="59"/>
        <v>0</v>
      </c>
      <c r="Y2398" s="8"/>
      <c r="Z2398" s="3"/>
      <c r="AA2398" s="3"/>
      <c r="AC2398" s="3"/>
      <c r="AD2398" s="3"/>
      <c r="AE2398" s="3"/>
      <c r="AF2398" s="3"/>
      <c r="AI2398" s="3"/>
      <c r="AK2398" s="3"/>
      <c r="AL2398" s="3"/>
      <c r="AM2398" s="3"/>
      <c r="AN2398" s="3"/>
      <c r="AO2398" s="3"/>
      <c r="AP2398" s="3"/>
      <c r="AQ2398" s="3"/>
      <c r="AR2398" s="3"/>
      <c r="AS2398" s="3"/>
      <c r="AT2398" s="3"/>
      <c r="AV2398" s="3"/>
      <c r="AW2398" s="3"/>
      <c r="AX2398" s="3"/>
      <c r="AY2398" s="3"/>
      <c r="AZ2398" s="3"/>
      <c r="BA2398" s="3"/>
      <c r="BB2398" s="3"/>
      <c r="BC2398" s="3"/>
      <c r="BD2398" s="770" t="s">
        <v>1230</v>
      </c>
      <c r="BE2398" s="753" t="s">
        <v>53</v>
      </c>
      <c r="BF2398" s="737" t="s">
        <v>1470</v>
      </c>
      <c r="BG2398" s="737"/>
    </row>
    <row r="2399" spans="1:61" s="742" customFormat="1" x14ac:dyDescent="0.2">
      <c r="A2399" s="794" t="s">
        <v>54</v>
      </c>
      <c r="B2399" s="753" t="s">
        <v>55</v>
      </c>
      <c r="C2399" s="753"/>
      <c r="D2399" s="3">
        <f t="shared" si="57"/>
        <v>2.67</v>
      </c>
      <c r="E2399" s="3">
        <v>2.5099999999999998</v>
      </c>
      <c r="F2399" s="3"/>
      <c r="G2399" s="3"/>
      <c r="H2399" s="3"/>
      <c r="I2399" s="3"/>
      <c r="J2399" s="3"/>
      <c r="L2399" s="3"/>
      <c r="M2399" s="3"/>
      <c r="N2399" s="3"/>
      <c r="O2399" s="3"/>
      <c r="P2399" s="3"/>
      <c r="Q2399" s="3"/>
      <c r="R2399" s="3"/>
      <c r="S2399" s="3"/>
      <c r="U2399" s="3"/>
      <c r="V2399" s="3"/>
      <c r="X2399" s="839">
        <f t="shared" si="59"/>
        <v>0.16</v>
      </c>
      <c r="Y2399" s="8">
        <v>0.1</v>
      </c>
      <c r="Z2399" s="3">
        <v>0.06</v>
      </c>
      <c r="AA2399" s="3"/>
      <c r="AC2399" s="3"/>
      <c r="AD2399" s="3"/>
      <c r="AE2399" s="3"/>
      <c r="AF2399" s="3"/>
      <c r="AI2399" s="3"/>
      <c r="AK2399" s="3"/>
      <c r="AL2399" s="3"/>
      <c r="AM2399" s="3"/>
      <c r="AN2399" s="3"/>
      <c r="AO2399" s="3"/>
      <c r="AP2399" s="3"/>
      <c r="AQ2399" s="3"/>
      <c r="AR2399" s="3"/>
      <c r="AS2399" s="3"/>
      <c r="AT2399" s="3"/>
      <c r="AV2399" s="3"/>
      <c r="AW2399" s="3"/>
      <c r="AX2399" s="3"/>
      <c r="AY2399" s="3"/>
      <c r="AZ2399" s="3"/>
      <c r="BA2399" s="3"/>
      <c r="BB2399" s="3"/>
      <c r="BC2399" s="3"/>
      <c r="BD2399" s="770" t="s">
        <v>1230</v>
      </c>
      <c r="BE2399" s="753"/>
      <c r="BF2399" s="737" t="s">
        <v>1470</v>
      </c>
      <c r="BG2399" s="737"/>
    </row>
    <row r="2400" spans="1:61" s="742" customFormat="1" ht="48" x14ac:dyDescent="0.2">
      <c r="A2400" s="794" t="s">
        <v>56</v>
      </c>
      <c r="B2400" s="845" t="s">
        <v>57</v>
      </c>
      <c r="C2400" s="845"/>
      <c r="D2400" s="3">
        <f t="shared" si="57"/>
        <v>7.7</v>
      </c>
      <c r="E2400" s="3">
        <v>7</v>
      </c>
      <c r="F2400" s="3"/>
      <c r="G2400" s="3"/>
      <c r="H2400" s="3"/>
      <c r="I2400" s="3"/>
      <c r="J2400" s="3"/>
      <c r="L2400" s="3"/>
      <c r="M2400" s="3"/>
      <c r="N2400" s="3"/>
      <c r="O2400" s="3"/>
      <c r="P2400" s="3"/>
      <c r="Q2400" s="3"/>
      <c r="R2400" s="3"/>
      <c r="S2400" s="3"/>
      <c r="U2400" s="3"/>
      <c r="V2400" s="3"/>
      <c r="X2400" s="839">
        <f t="shared" si="59"/>
        <v>0.7</v>
      </c>
      <c r="Y2400" s="8">
        <v>0.4</v>
      </c>
      <c r="Z2400" s="3">
        <v>0.3</v>
      </c>
      <c r="AA2400" s="3"/>
      <c r="AC2400" s="3"/>
      <c r="AD2400" s="3"/>
      <c r="AE2400" s="3"/>
      <c r="AF2400" s="3"/>
      <c r="AI2400" s="3"/>
      <c r="AK2400" s="3"/>
      <c r="AL2400" s="3"/>
      <c r="AM2400" s="3"/>
      <c r="AN2400" s="3"/>
      <c r="AO2400" s="3"/>
      <c r="AP2400" s="3"/>
      <c r="AQ2400" s="3"/>
      <c r="AR2400" s="3"/>
      <c r="AS2400" s="3"/>
      <c r="AT2400" s="3"/>
      <c r="AV2400" s="3"/>
      <c r="AW2400" s="3"/>
      <c r="AX2400" s="3"/>
      <c r="AY2400" s="3"/>
      <c r="AZ2400" s="3"/>
      <c r="BA2400" s="3"/>
      <c r="BB2400" s="3"/>
      <c r="BC2400" s="3"/>
      <c r="BD2400" s="770" t="s">
        <v>1230</v>
      </c>
      <c r="BE2400" s="753"/>
      <c r="BF2400" s="737" t="s">
        <v>1470</v>
      </c>
      <c r="BG2400" s="737"/>
    </row>
    <row r="2401" spans="1:61" s="742" customFormat="1" ht="32" x14ac:dyDescent="0.2">
      <c r="A2401" s="794" t="s">
        <v>58</v>
      </c>
      <c r="B2401" s="845" t="s">
        <v>59</v>
      </c>
      <c r="C2401" s="845"/>
      <c r="D2401" s="3">
        <f t="shared" si="57"/>
        <v>7.6</v>
      </c>
      <c r="E2401" s="3">
        <v>7</v>
      </c>
      <c r="F2401" s="3"/>
      <c r="G2401" s="3"/>
      <c r="H2401" s="3"/>
      <c r="I2401" s="3"/>
      <c r="J2401" s="3"/>
      <c r="L2401" s="3"/>
      <c r="M2401" s="3"/>
      <c r="N2401" s="3"/>
      <c r="O2401" s="3"/>
      <c r="P2401" s="3"/>
      <c r="Q2401" s="3"/>
      <c r="R2401" s="3"/>
      <c r="S2401" s="3"/>
      <c r="U2401" s="3"/>
      <c r="V2401" s="3"/>
      <c r="X2401" s="839">
        <f t="shared" si="59"/>
        <v>0.6</v>
      </c>
      <c r="Y2401" s="8">
        <v>0.3</v>
      </c>
      <c r="Z2401" s="3">
        <v>0.3</v>
      </c>
      <c r="AA2401" s="3"/>
      <c r="AC2401" s="3"/>
      <c r="AD2401" s="3"/>
      <c r="AE2401" s="3"/>
      <c r="AF2401" s="3"/>
      <c r="AI2401" s="3"/>
      <c r="AK2401" s="3"/>
      <c r="AL2401" s="3"/>
      <c r="AM2401" s="3"/>
      <c r="AN2401" s="3"/>
      <c r="AO2401" s="3"/>
      <c r="AP2401" s="3"/>
      <c r="AQ2401" s="3"/>
      <c r="AR2401" s="3"/>
      <c r="AS2401" s="3"/>
      <c r="AT2401" s="3"/>
      <c r="AV2401" s="3"/>
      <c r="AW2401" s="3"/>
      <c r="AX2401" s="3"/>
      <c r="AY2401" s="3"/>
      <c r="AZ2401" s="3"/>
      <c r="BA2401" s="3"/>
      <c r="BB2401" s="3"/>
      <c r="BC2401" s="3"/>
      <c r="BD2401" s="770" t="s">
        <v>1230</v>
      </c>
      <c r="BE2401" s="753"/>
      <c r="BF2401" s="737" t="s">
        <v>1470</v>
      </c>
      <c r="BG2401" s="737"/>
    </row>
    <row r="2402" spans="1:61" s="742" customFormat="1" x14ac:dyDescent="0.2">
      <c r="A2402" s="794" t="s">
        <v>60</v>
      </c>
      <c r="B2402" s="753" t="s">
        <v>61</v>
      </c>
      <c r="C2402" s="753"/>
      <c r="D2402" s="3">
        <f t="shared" si="57"/>
        <v>1.2</v>
      </c>
      <c r="E2402" s="8">
        <v>1</v>
      </c>
      <c r="F2402" s="8"/>
      <c r="G2402" s="8"/>
      <c r="H2402" s="3"/>
      <c r="I2402" s="3"/>
      <c r="J2402" s="3"/>
      <c r="L2402" s="3"/>
      <c r="M2402" s="2">
        <v>0.2</v>
      </c>
      <c r="N2402" s="2"/>
      <c r="O2402" s="2"/>
      <c r="P2402" s="3"/>
      <c r="Q2402" s="3"/>
      <c r="R2402" s="3"/>
      <c r="S2402" s="3"/>
      <c r="U2402" s="3"/>
      <c r="V2402" s="3"/>
      <c r="X2402" s="839">
        <f t="shared" si="59"/>
        <v>0</v>
      </c>
      <c r="Y2402" s="3"/>
      <c r="Z2402" s="3"/>
      <c r="AA2402" s="3"/>
      <c r="AC2402" s="3"/>
      <c r="AD2402" s="3"/>
      <c r="AE2402" s="3"/>
      <c r="AF2402" s="3"/>
      <c r="AI2402" s="3"/>
      <c r="AK2402" s="3"/>
      <c r="AL2402" s="3"/>
      <c r="AM2402" s="3"/>
      <c r="AN2402" s="3"/>
      <c r="AO2402" s="3"/>
      <c r="AP2402" s="3"/>
      <c r="AQ2402" s="3"/>
      <c r="AR2402" s="3"/>
      <c r="AS2402" s="3"/>
      <c r="AT2402" s="3"/>
      <c r="AV2402" s="3"/>
      <c r="AW2402" s="3"/>
      <c r="AX2402" s="3"/>
      <c r="AY2402" s="3"/>
      <c r="AZ2402" s="3"/>
      <c r="BA2402" s="3"/>
      <c r="BB2402" s="3"/>
      <c r="BC2402" s="3"/>
      <c r="BD2402" s="770" t="s">
        <v>1230</v>
      </c>
      <c r="BE2402" s="753" t="s">
        <v>62</v>
      </c>
      <c r="BF2402" s="737" t="s">
        <v>1470</v>
      </c>
      <c r="BG2402" s="737"/>
    </row>
    <row r="2403" spans="1:61" s="742" customFormat="1" ht="48" x14ac:dyDescent="0.2">
      <c r="A2403" s="794" t="s">
        <v>63</v>
      </c>
      <c r="B2403" s="753" t="s">
        <v>64</v>
      </c>
      <c r="C2403" s="753"/>
      <c r="D2403" s="3">
        <f t="shared" si="57"/>
        <v>6.54</v>
      </c>
      <c r="E2403" s="8">
        <v>6.54</v>
      </c>
      <c r="F2403" s="8"/>
      <c r="G2403" s="8"/>
      <c r="H2403" s="3"/>
      <c r="I2403" s="3"/>
      <c r="J2403" s="3"/>
      <c r="L2403" s="3"/>
      <c r="M2403" s="2"/>
      <c r="N2403" s="2"/>
      <c r="O2403" s="2"/>
      <c r="P2403" s="3"/>
      <c r="Q2403" s="3"/>
      <c r="R2403" s="3"/>
      <c r="S2403" s="3"/>
      <c r="U2403" s="3"/>
      <c r="V2403" s="3"/>
      <c r="X2403" s="839">
        <f t="shared" si="59"/>
        <v>0</v>
      </c>
      <c r="Y2403" s="3"/>
      <c r="Z2403" s="3"/>
      <c r="AA2403" s="3"/>
      <c r="AC2403" s="3"/>
      <c r="AD2403" s="3"/>
      <c r="AE2403" s="3"/>
      <c r="AF2403" s="3"/>
      <c r="AI2403" s="3"/>
      <c r="AK2403" s="3"/>
      <c r="AL2403" s="3"/>
      <c r="AM2403" s="3"/>
      <c r="AN2403" s="3"/>
      <c r="AO2403" s="3"/>
      <c r="AP2403" s="3"/>
      <c r="AQ2403" s="3"/>
      <c r="AR2403" s="3"/>
      <c r="AS2403" s="3"/>
      <c r="AT2403" s="3"/>
      <c r="AV2403" s="3"/>
      <c r="AW2403" s="3"/>
      <c r="AX2403" s="3"/>
      <c r="AY2403" s="3"/>
      <c r="AZ2403" s="3"/>
      <c r="BA2403" s="3"/>
      <c r="BB2403" s="3"/>
      <c r="BC2403" s="3"/>
      <c r="BD2403" s="770" t="s">
        <v>1202</v>
      </c>
      <c r="BE2403" s="846"/>
      <c r="BF2403" s="737" t="s">
        <v>1470</v>
      </c>
      <c r="BG2403" s="737"/>
      <c r="BH2403" s="742" t="s">
        <v>1197</v>
      </c>
    </row>
    <row r="2404" spans="1:61" s="742" customFormat="1" ht="32" x14ac:dyDescent="0.2">
      <c r="A2404" s="794" t="s">
        <v>65</v>
      </c>
      <c r="B2404" s="820" t="s">
        <v>23</v>
      </c>
      <c r="C2404" s="820"/>
      <c r="D2404" s="3">
        <f t="shared" si="57"/>
        <v>0.21</v>
      </c>
      <c r="E2404" s="8"/>
      <c r="F2404" s="8"/>
      <c r="G2404" s="8"/>
      <c r="H2404" s="3"/>
      <c r="I2404" s="3"/>
      <c r="J2404" s="3"/>
      <c r="L2404" s="3">
        <v>0.15</v>
      </c>
      <c r="M2404" s="3">
        <v>0.06</v>
      </c>
      <c r="N2404" s="3"/>
      <c r="O2404" s="3"/>
      <c r="P2404" s="3"/>
      <c r="Q2404" s="3"/>
      <c r="R2404" s="3"/>
      <c r="S2404" s="3"/>
      <c r="U2404" s="3"/>
      <c r="V2404" s="3"/>
      <c r="X2404" s="819">
        <f t="shared" si="59"/>
        <v>0</v>
      </c>
      <c r="Y2404" s="3"/>
      <c r="Z2404" s="3"/>
      <c r="AA2404" s="3"/>
      <c r="AC2404" s="3"/>
      <c r="AD2404" s="3"/>
      <c r="AE2404" s="3"/>
      <c r="AF2404" s="3"/>
      <c r="AI2404" s="3"/>
      <c r="AK2404" s="3"/>
      <c r="AL2404" s="3"/>
      <c r="AM2404" s="3"/>
      <c r="AN2404" s="3"/>
      <c r="AO2404" s="3"/>
      <c r="AP2404" s="3"/>
      <c r="AQ2404" s="3"/>
      <c r="AR2404" s="3"/>
      <c r="AS2404" s="3"/>
      <c r="AT2404" s="3"/>
      <c r="AV2404" s="3"/>
      <c r="AW2404" s="3"/>
      <c r="AX2404" s="3"/>
      <c r="AY2404" s="3"/>
      <c r="AZ2404" s="3"/>
      <c r="BA2404" s="3"/>
      <c r="BB2404" s="3"/>
      <c r="BC2404" s="3"/>
      <c r="BD2404" s="770" t="s">
        <v>1194</v>
      </c>
      <c r="BE2404" s="12" t="s">
        <v>66</v>
      </c>
      <c r="BF2404" s="737" t="s">
        <v>1470</v>
      </c>
      <c r="BG2404" s="737"/>
      <c r="BH2404" s="742">
        <v>9</v>
      </c>
      <c r="BI2404" s="742" t="s">
        <v>25</v>
      </c>
    </row>
    <row r="2405" spans="1:61" s="742" customFormat="1" x14ac:dyDescent="0.2">
      <c r="A2405" s="794" t="s">
        <v>67</v>
      </c>
      <c r="B2405" s="753" t="s">
        <v>10</v>
      </c>
      <c r="C2405" s="753"/>
      <c r="D2405" s="3">
        <f t="shared" si="57"/>
        <v>0.01</v>
      </c>
      <c r="E2405" s="8"/>
      <c r="F2405" s="8"/>
      <c r="G2405" s="8"/>
      <c r="H2405" s="3">
        <v>0.01</v>
      </c>
      <c r="I2405" s="3"/>
      <c r="J2405" s="3"/>
      <c r="L2405" s="3"/>
      <c r="M2405" s="2"/>
      <c r="N2405" s="2"/>
      <c r="O2405" s="2"/>
      <c r="P2405" s="3"/>
      <c r="Q2405" s="3"/>
      <c r="R2405" s="3"/>
      <c r="S2405" s="3"/>
      <c r="U2405" s="3"/>
      <c r="V2405" s="3"/>
      <c r="X2405" s="839">
        <f t="shared" si="59"/>
        <v>0</v>
      </c>
      <c r="Y2405" s="3"/>
      <c r="Z2405" s="3"/>
      <c r="AA2405" s="3"/>
      <c r="AC2405" s="3"/>
      <c r="AD2405" s="3"/>
      <c r="AE2405" s="3"/>
      <c r="AF2405" s="3"/>
      <c r="AI2405" s="3"/>
      <c r="AK2405" s="3"/>
      <c r="AL2405" s="3"/>
      <c r="AM2405" s="3"/>
      <c r="AN2405" s="3"/>
      <c r="AO2405" s="3"/>
      <c r="AP2405" s="3"/>
      <c r="AQ2405" s="3"/>
      <c r="AR2405" s="3"/>
      <c r="AS2405" s="3"/>
      <c r="AT2405" s="3"/>
      <c r="AV2405" s="3"/>
      <c r="AW2405" s="3"/>
      <c r="AX2405" s="3"/>
      <c r="AY2405" s="3"/>
      <c r="AZ2405" s="3"/>
      <c r="BA2405" s="3"/>
      <c r="BB2405" s="3"/>
      <c r="BC2405" s="3"/>
      <c r="BD2405" s="770" t="s">
        <v>1194</v>
      </c>
      <c r="BE2405" s="753" t="s">
        <v>68</v>
      </c>
      <c r="BF2405" s="737" t="s">
        <v>1470</v>
      </c>
      <c r="BG2405" s="737"/>
      <c r="BH2405" s="742">
        <v>9</v>
      </c>
    </row>
    <row r="2406" spans="1:61" s="742" customFormat="1" x14ac:dyDescent="0.2">
      <c r="A2406" s="794" t="s">
        <v>69</v>
      </c>
      <c r="B2406" s="753" t="s">
        <v>70</v>
      </c>
      <c r="C2406" s="753"/>
      <c r="D2406" s="3">
        <f t="shared" si="57"/>
        <v>0.5</v>
      </c>
      <c r="E2406" s="8">
        <v>0.5</v>
      </c>
      <c r="F2406" s="8"/>
      <c r="G2406" s="8"/>
      <c r="H2406" s="3"/>
      <c r="I2406" s="3"/>
      <c r="J2406" s="3"/>
      <c r="L2406" s="3"/>
      <c r="M2406" s="2"/>
      <c r="N2406" s="2"/>
      <c r="O2406" s="2"/>
      <c r="P2406" s="3"/>
      <c r="Q2406" s="3"/>
      <c r="R2406" s="3"/>
      <c r="S2406" s="3"/>
      <c r="U2406" s="3"/>
      <c r="V2406" s="3"/>
      <c r="X2406" s="839">
        <f t="shared" si="59"/>
        <v>0</v>
      </c>
      <c r="Y2406" s="3"/>
      <c r="Z2406" s="3"/>
      <c r="AA2406" s="3"/>
      <c r="AC2406" s="3"/>
      <c r="AD2406" s="3"/>
      <c r="AE2406" s="3"/>
      <c r="AF2406" s="3"/>
      <c r="AI2406" s="3"/>
      <c r="AK2406" s="3"/>
      <c r="AL2406" s="3"/>
      <c r="AM2406" s="3"/>
      <c r="AN2406" s="3"/>
      <c r="AO2406" s="3"/>
      <c r="AP2406" s="3"/>
      <c r="AQ2406" s="3"/>
      <c r="AR2406" s="3"/>
      <c r="AS2406" s="3"/>
      <c r="AT2406" s="3"/>
      <c r="AV2406" s="3"/>
      <c r="AW2406" s="3"/>
      <c r="AX2406" s="3"/>
      <c r="AY2406" s="3"/>
      <c r="AZ2406" s="3"/>
      <c r="BA2406" s="3"/>
      <c r="BB2406" s="3"/>
      <c r="BC2406" s="3"/>
      <c r="BD2406" s="770" t="s">
        <v>1234</v>
      </c>
      <c r="BE2406" s="847"/>
      <c r="BF2406" s="737" t="s">
        <v>1470</v>
      </c>
      <c r="BG2406" s="737"/>
      <c r="BH2406" s="742" t="s">
        <v>1197</v>
      </c>
    </row>
    <row r="2407" spans="1:61" s="742" customFormat="1" x14ac:dyDescent="0.2">
      <c r="A2407" s="794" t="s">
        <v>71</v>
      </c>
      <c r="B2407" s="753" t="s">
        <v>72</v>
      </c>
      <c r="C2407" s="753"/>
      <c r="D2407" s="3">
        <f t="shared" si="57"/>
        <v>1</v>
      </c>
      <c r="E2407" s="8"/>
      <c r="F2407" s="8"/>
      <c r="G2407" s="8"/>
      <c r="H2407" s="3"/>
      <c r="I2407" s="3"/>
      <c r="J2407" s="3"/>
      <c r="L2407" s="3"/>
      <c r="M2407" s="2"/>
      <c r="N2407" s="2"/>
      <c r="O2407" s="2"/>
      <c r="P2407" s="3"/>
      <c r="Q2407" s="3"/>
      <c r="R2407" s="3"/>
      <c r="S2407" s="3"/>
      <c r="U2407" s="3"/>
      <c r="V2407" s="3"/>
      <c r="X2407" s="839">
        <f t="shared" si="59"/>
        <v>0</v>
      </c>
      <c r="Y2407" s="3"/>
      <c r="Z2407" s="3"/>
      <c r="AA2407" s="3"/>
      <c r="AC2407" s="3"/>
      <c r="AD2407" s="3"/>
      <c r="AE2407" s="3"/>
      <c r="AF2407" s="3"/>
      <c r="AI2407" s="3"/>
      <c r="AK2407" s="3"/>
      <c r="AL2407" s="3"/>
      <c r="AM2407" s="3"/>
      <c r="AN2407" s="3"/>
      <c r="AO2407" s="3"/>
      <c r="AP2407" s="3"/>
      <c r="AQ2407" s="3"/>
      <c r="AR2407" s="3"/>
      <c r="AS2407" s="3"/>
      <c r="AT2407" s="3"/>
      <c r="AV2407" s="3"/>
      <c r="AW2407" s="3"/>
      <c r="AX2407" s="3"/>
      <c r="AY2407" s="3"/>
      <c r="AZ2407" s="3"/>
      <c r="BA2407" s="3">
        <v>1</v>
      </c>
      <c r="BB2407" s="3"/>
      <c r="BC2407" s="3"/>
      <c r="BD2407" s="770" t="s">
        <v>1234</v>
      </c>
      <c r="BE2407" s="753"/>
      <c r="BF2407" s="737" t="s">
        <v>1470</v>
      </c>
      <c r="BG2407" s="737"/>
      <c r="BH2407" s="742" t="s">
        <v>1197</v>
      </c>
    </row>
    <row r="2408" spans="1:61" s="742" customFormat="1" x14ac:dyDescent="0.2">
      <c r="A2408" s="794" t="s">
        <v>73</v>
      </c>
      <c r="B2408" s="753" t="s">
        <v>10</v>
      </c>
      <c r="C2408" s="753"/>
      <c r="D2408" s="848">
        <f t="shared" si="57"/>
        <v>0.05</v>
      </c>
      <c r="E2408" s="8"/>
      <c r="F2408" s="8"/>
      <c r="G2408" s="8"/>
      <c r="H2408" s="3"/>
      <c r="I2408" s="3"/>
      <c r="J2408" s="3"/>
      <c r="L2408" s="3"/>
      <c r="M2408" s="2"/>
      <c r="N2408" s="2"/>
      <c r="O2408" s="2"/>
      <c r="P2408" s="3"/>
      <c r="Q2408" s="3"/>
      <c r="R2408" s="3"/>
      <c r="S2408" s="3"/>
      <c r="U2408" s="3"/>
      <c r="V2408" s="3"/>
      <c r="X2408" s="839">
        <f t="shared" si="59"/>
        <v>0.03</v>
      </c>
      <c r="Y2408" s="3"/>
      <c r="Z2408" s="3"/>
      <c r="AA2408" s="3"/>
      <c r="AC2408" s="848">
        <v>0.03</v>
      </c>
      <c r="AD2408" s="3"/>
      <c r="AE2408" s="3"/>
      <c r="AF2408" s="3"/>
      <c r="AI2408" s="3"/>
      <c r="AK2408" s="3"/>
      <c r="AL2408" s="3"/>
      <c r="AM2408" s="3"/>
      <c r="AN2408" s="3"/>
      <c r="AO2408" s="3"/>
      <c r="AP2408" s="3"/>
      <c r="AQ2408" s="3"/>
      <c r="AR2408" s="3"/>
      <c r="AS2408" s="3"/>
      <c r="AT2408" s="3"/>
      <c r="AV2408" s="3"/>
      <c r="AW2408" s="3"/>
      <c r="AX2408" s="3"/>
      <c r="AY2408" s="3"/>
      <c r="AZ2408" s="3"/>
      <c r="BA2408" s="848">
        <v>0.02</v>
      </c>
      <c r="BB2408" s="848"/>
      <c r="BC2408" s="848"/>
      <c r="BD2408" s="770" t="s">
        <v>1360</v>
      </c>
      <c r="BE2408" s="753" t="s">
        <v>74</v>
      </c>
      <c r="BF2408" s="737" t="s">
        <v>1470</v>
      </c>
      <c r="BG2408" s="737"/>
      <c r="BH2408" s="742" t="s">
        <v>1197</v>
      </c>
    </row>
    <row r="2409" spans="1:61" s="775" customFormat="1" x14ac:dyDescent="0.2">
      <c r="A2409" s="744" t="s">
        <v>75</v>
      </c>
      <c r="B2409" s="766" t="s">
        <v>76</v>
      </c>
      <c r="C2409" s="766"/>
      <c r="D2409" s="746">
        <f>SUM(D2410:D2416)</f>
        <v>5.87</v>
      </c>
      <c r="E2409" s="746">
        <f>SUM(E2410:E2416)</f>
        <v>2.6</v>
      </c>
      <c r="F2409" s="746"/>
      <c r="G2409" s="746"/>
      <c r="H2409" s="746">
        <f>SUM(H2410:H2416)</f>
        <v>0.09</v>
      </c>
      <c r="I2409" s="746">
        <f>SUM(I2410:I2416)</f>
        <v>0.3</v>
      </c>
      <c r="J2409" s="746">
        <f>SUM(J2410:J2416)</f>
        <v>0</v>
      </c>
      <c r="L2409" s="746">
        <f>SUM(L2410:L2416)</f>
        <v>0.7</v>
      </c>
      <c r="M2409" s="746">
        <f>SUM(M2410:M2416)</f>
        <v>0.45</v>
      </c>
      <c r="N2409" s="746"/>
      <c r="O2409" s="746"/>
      <c r="P2409" s="746">
        <f>SUM(P2410:P2416)</f>
        <v>0</v>
      </c>
      <c r="Q2409" s="746"/>
      <c r="R2409" s="746">
        <f>SUM(R2410:R2416)</f>
        <v>0</v>
      </c>
      <c r="S2409" s="746">
        <f>SUM(S2410:S2416)</f>
        <v>0</v>
      </c>
      <c r="U2409" s="746">
        <f>SUM(U2410:U2416)</f>
        <v>0</v>
      </c>
      <c r="V2409" s="746">
        <f>SUM(V2410:V2416)</f>
        <v>0</v>
      </c>
      <c r="X2409" s="746">
        <f>SUM(X2410:X2416)</f>
        <v>0.92</v>
      </c>
      <c r="Y2409" s="746">
        <f>SUM(Y2410:Y2416)</f>
        <v>0.67</v>
      </c>
      <c r="Z2409" s="746">
        <f>SUM(Z2410:Z2416)</f>
        <v>0</v>
      </c>
      <c r="AA2409" s="746">
        <f>SUM(AA2410:AA2416)</f>
        <v>0</v>
      </c>
      <c r="AC2409" s="746">
        <f>SUM(AC2410:AC2416)</f>
        <v>0</v>
      </c>
      <c r="AD2409" s="746">
        <f>SUM(AD2410:AD2416)</f>
        <v>0</v>
      </c>
      <c r="AE2409" s="746">
        <f>SUM(AE2410:AE2416)</f>
        <v>0</v>
      </c>
      <c r="AF2409" s="746">
        <f>SUM(AF2410:AF2416)</f>
        <v>0.25</v>
      </c>
      <c r="AI2409" s="746">
        <f>SUM(AI2410:AI2416)</f>
        <v>0</v>
      </c>
      <c r="AK2409" s="746"/>
      <c r="AL2409" s="746"/>
      <c r="AM2409" s="746">
        <f>SUM(AM2410:AM2416)</f>
        <v>0</v>
      </c>
      <c r="AN2409" s="746">
        <f>SUM(AN2410:AN2416)</f>
        <v>0</v>
      </c>
      <c r="AO2409" s="746">
        <f>SUM(AO2410:AO2416)</f>
        <v>0.45</v>
      </c>
      <c r="AP2409" s="746">
        <f>SUM(AP2410:AP2416)</f>
        <v>0</v>
      </c>
      <c r="AQ2409" s="746"/>
      <c r="AR2409" s="746"/>
      <c r="AS2409" s="746">
        <f>SUM(AS2410:AS2416)</f>
        <v>0.5</v>
      </c>
      <c r="AT2409" s="746">
        <f>SUM(AT2410:AT2416)</f>
        <v>0</v>
      </c>
      <c r="AV2409" s="746"/>
      <c r="AW2409" s="746"/>
      <c r="AX2409" s="746">
        <f>SUM(AX2410:AX2416)</f>
        <v>0</v>
      </c>
      <c r="AY2409" s="746">
        <f>SUM(AY2410:AY2416)</f>
        <v>0</v>
      </c>
      <c r="AZ2409" s="746"/>
      <c r="BA2409" s="746">
        <f>SUM(BA2410:BA2416)</f>
        <v>0.31</v>
      </c>
      <c r="BB2409" s="746"/>
      <c r="BC2409" s="746"/>
      <c r="BD2409" s="776"/>
      <c r="BE2409" s="765"/>
      <c r="BF2409" s="750" t="s">
        <v>77</v>
      </c>
      <c r="BG2409" s="737"/>
    </row>
    <row r="2410" spans="1:61" s="742" customFormat="1" ht="32" x14ac:dyDescent="0.2">
      <c r="A2410" s="132" t="s">
        <v>78</v>
      </c>
      <c r="B2410" s="849" t="s">
        <v>79</v>
      </c>
      <c r="C2410" s="849"/>
      <c r="D2410" s="3">
        <f t="shared" ref="D2410:D2416" si="60">SUM(E2410:X2410,AS2410:BA2410)</f>
        <v>0.45</v>
      </c>
      <c r="E2410" s="3"/>
      <c r="F2410" s="3"/>
      <c r="G2410" s="3"/>
      <c r="H2410" s="3"/>
      <c r="I2410" s="3"/>
      <c r="J2410" s="3"/>
      <c r="L2410" s="3"/>
      <c r="M2410" s="3">
        <v>0.45</v>
      </c>
      <c r="N2410" s="3"/>
      <c r="O2410" s="3"/>
      <c r="P2410" s="3"/>
      <c r="Q2410" s="3"/>
      <c r="R2410" s="3"/>
      <c r="S2410" s="3"/>
      <c r="U2410" s="3"/>
      <c r="V2410" s="3"/>
      <c r="X2410" s="819">
        <f>SUM(Y2410:AI2410)</f>
        <v>0</v>
      </c>
      <c r="Y2410" s="3"/>
      <c r="Z2410" s="3"/>
      <c r="AA2410" s="3"/>
      <c r="AC2410" s="3"/>
      <c r="AD2410" s="3"/>
      <c r="AE2410" s="3"/>
      <c r="AF2410" s="3"/>
      <c r="AI2410" s="3"/>
      <c r="AK2410" s="3"/>
      <c r="AL2410" s="3"/>
      <c r="AM2410" s="3"/>
      <c r="AN2410" s="3"/>
      <c r="AO2410" s="3"/>
      <c r="AP2410" s="3"/>
      <c r="AQ2410" s="3"/>
      <c r="AR2410" s="3"/>
      <c r="AS2410" s="3"/>
      <c r="AT2410" s="3"/>
      <c r="AV2410" s="3"/>
      <c r="AW2410" s="3"/>
      <c r="AX2410" s="3"/>
      <c r="AY2410" s="3"/>
      <c r="AZ2410" s="3"/>
      <c r="BA2410" s="3"/>
      <c r="BB2410" s="3"/>
      <c r="BC2410" s="3"/>
      <c r="BD2410" s="751" t="s">
        <v>1170</v>
      </c>
      <c r="BE2410" s="765"/>
      <c r="BF2410" s="737" t="s">
        <v>77</v>
      </c>
      <c r="BG2410" s="737"/>
    </row>
    <row r="2411" spans="1:61" s="742" customFormat="1" x14ac:dyDescent="0.2">
      <c r="A2411" s="132" t="s">
        <v>80</v>
      </c>
      <c r="B2411" s="850" t="s">
        <v>81</v>
      </c>
      <c r="C2411" s="851"/>
      <c r="D2411" s="3">
        <f t="shared" si="60"/>
        <v>0</v>
      </c>
      <c r="E2411" s="3"/>
      <c r="F2411" s="3"/>
      <c r="G2411" s="3"/>
      <c r="H2411" s="3"/>
      <c r="I2411" s="3"/>
      <c r="J2411" s="3"/>
      <c r="L2411" s="3"/>
      <c r="M2411" s="3"/>
      <c r="N2411" s="3"/>
      <c r="O2411" s="3"/>
      <c r="P2411" s="3"/>
      <c r="Q2411" s="3"/>
      <c r="R2411" s="3"/>
      <c r="S2411" s="3"/>
      <c r="U2411" s="3"/>
      <c r="V2411" s="3"/>
      <c r="X2411" s="819">
        <f>SUM(Y2411:AI2411)</f>
        <v>0</v>
      </c>
      <c r="Y2411" s="3"/>
      <c r="Z2411" s="3"/>
      <c r="AA2411" s="3"/>
      <c r="AC2411" s="3"/>
      <c r="AD2411" s="3"/>
      <c r="AE2411" s="3"/>
      <c r="AF2411" s="3"/>
      <c r="AI2411" s="3"/>
      <c r="AK2411" s="3"/>
      <c r="AL2411" s="3"/>
      <c r="AM2411" s="3"/>
      <c r="AN2411" s="3"/>
      <c r="AO2411" s="3">
        <v>0.45</v>
      </c>
      <c r="AP2411" s="3"/>
      <c r="AQ2411" s="3"/>
      <c r="AR2411" s="3"/>
      <c r="AS2411" s="3"/>
      <c r="AT2411" s="3"/>
      <c r="AV2411" s="3"/>
      <c r="AW2411" s="3"/>
      <c r="AX2411" s="3"/>
      <c r="AY2411" s="3"/>
      <c r="AZ2411" s="3"/>
      <c r="BA2411" s="3"/>
      <c r="BB2411" s="3"/>
      <c r="BC2411" s="3"/>
      <c r="BD2411" s="751" t="s">
        <v>1170</v>
      </c>
      <c r="BE2411" s="765"/>
      <c r="BF2411" s="737" t="s">
        <v>77</v>
      </c>
      <c r="BG2411" s="737"/>
    </row>
    <row r="2412" spans="1:61" s="742" customFormat="1" ht="32" x14ac:dyDescent="0.2">
      <c r="A2412" s="132" t="s">
        <v>82</v>
      </c>
      <c r="B2412" s="852" t="s">
        <v>83</v>
      </c>
      <c r="C2412" s="853"/>
      <c r="D2412" s="3">
        <f t="shared" si="60"/>
        <v>1.3</v>
      </c>
      <c r="E2412" s="3"/>
      <c r="F2412" s="3"/>
      <c r="G2412" s="3"/>
      <c r="H2412" s="3"/>
      <c r="I2412" s="854">
        <v>0.3</v>
      </c>
      <c r="J2412" s="3"/>
      <c r="L2412" s="854">
        <v>0.7</v>
      </c>
      <c r="M2412" s="3"/>
      <c r="N2412" s="3"/>
      <c r="O2412" s="3"/>
      <c r="P2412" s="3"/>
      <c r="Q2412" s="3"/>
      <c r="R2412" s="3"/>
      <c r="S2412" s="3"/>
      <c r="U2412" s="3"/>
      <c r="V2412" s="3"/>
      <c r="X2412" s="819"/>
      <c r="Y2412" s="3"/>
      <c r="Z2412" s="3"/>
      <c r="AA2412" s="3"/>
      <c r="AC2412" s="3"/>
      <c r="AD2412" s="3"/>
      <c r="AE2412" s="3"/>
      <c r="AF2412" s="3"/>
      <c r="AI2412" s="3"/>
      <c r="AK2412" s="3"/>
      <c r="AL2412" s="3"/>
      <c r="AM2412" s="3"/>
      <c r="AN2412" s="3"/>
      <c r="AO2412" s="3"/>
      <c r="AP2412" s="3"/>
      <c r="AQ2412" s="3"/>
      <c r="AR2412" s="3"/>
      <c r="AS2412" s="3"/>
      <c r="AT2412" s="3"/>
      <c r="AV2412" s="3"/>
      <c r="AW2412" s="3"/>
      <c r="AX2412" s="3"/>
      <c r="AY2412" s="3"/>
      <c r="AZ2412" s="3"/>
      <c r="BA2412" s="3">
        <v>0.3</v>
      </c>
      <c r="BB2412" s="3"/>
      <c r="BC2412" s="3"/>
      <c r="BD2412" s="751" t="s">
        <v>1202</v>
      </c>
      <c r="BE2412" s="765"/>
      <c r="BF2412" s="737" t="s">
        <v>77</v>
      </c>
      <c r="BG2412" s="737"/>
    </row>
    <row r="2413" spans="1:61" s="742" customFormat="1" ht="32" x14ac:dyDescent="0.2">
      <c r="A2413" s="132" t="s">
        <v>84</v>
      </c>
      <c r="B2413" s="753" t="s">
        <v>85</v>
      </c>
      <c r="C2413" s="753"/>
      <c r="D2413" s="3">
        <f t="shared" si="60"/>
        <v>0.49</v>
      </c>
      <c r="E2413" s="3">
        <v>0.48</v>
      </c>
      <c r="F2413" s="3"/>
      <c r="G2413" s="3"/>
      <c r="H2413" s="3"/>
      <c r="I2413" s="3"/>
      <c r="J2413" s="3"/>
      <c r="L2413" s="3"/>
      <c r="M2413" s="3"/>
      <c r="N2413" s="3"/>
      <c r="O2413" s="3"/>
      <c r="P2413" s="3"/>
      <c r="Q2413" s="3"/>
      <c r="R2413" s="3"/>
      <c r="S2413" s="3"/>
      <c r="U2413" s="3"/>
      <c r="V2413" s="3"/>
      <c r="X2413" s="819">
        <f>SUM(Y2413:AI2413)</f>
        <v>0</v>
      </c>
      <c r="Y2413" s="3"/>
      <c r="Z2413" s="3"/>
      <c r="AA2413" s="3"/>
      <c r="AC2413" s="3"/>
      <c r="AD2413" s="3"/>
      <c r="AE2413" s="3"/>
      <c r="AF2413" s="3"/>
      <c r="AI2413" s="3"/>
      <c r="AK2413" s="3"/>
      <c r="AL2413" s="3"/>
      <c r="AM2413" s="3"/>
      <c r="AN2413" s="3"/>
      <c r="AO2413" s="3"/>
      <c r="AP2413" s="3"/>
      <c r="AQ2413" s="3"/>
      <c r="AR2413" s="3"/>
      <c r="AS2413" s="3"/>
      <c r="AT2413" s="3"/>
      <c r="AV2413" s="3"/>
      <c r="AW2413" s="3"/>
      <c r="AX2413" s="3"/>
      <c r="AY2413" s="3"/>
      <c r="AZ2413" s="3"/>
      <c r="BA2413" s="3">
        <v>0.01</v>
      </c>
      <c r="BB2413" s="3"/>
      <c r="BC2413" s="3"/>
      <c r="BD2413" s="759" t="s">
        <v>1176</v>
      </c>
      <c r="BE2413" s="855" t="s">
        <v>86</v>
      </c>
      <c r="BF2413" s="737" t="s">
        <v>77</v>
      </c>
      <c r="BG2413" s="737"/>
    </row>
    <row r="2414" spans="1:61" s="742" customFormat="1" ht="32" x14ac:dyDescent="0.2">
      <c r="A2414" s="132" t="s">
        <v>87</v>
      </c>
      <c r="B2414" s="770" t="s">
        <v>88</v>
      </c>
      <c r="C2414" s="770"/>
      <c r="D2414" s="3">
        <f t="shared" si="60"/>
        <v>0.5</v>
      </c>
      <c r="E2414" s="3"/>
      <c r="F2414" s="3"/>
      <c r="G2414" s="3"/>
      <c r="H2414" s="3"/>
      <c r="I2414" s="3"/>
      <c r="J2414" s="3"/>
      <c r="L2414" s="3"/>
      <c r="M2414" s="3"/>
      <c r="N2414" s="3"/>
      <c r="O2414" s="3"/>
      <c r="P2414" s="3"/>
      <c r="Q2414" s="3"/>
      <c r="R2414" s="3"/>
      <c r="S2414" s="3"/>
      <c r="U2414" s="3"/>
      <c r="V2414" s="3"/>
      <c r="X2414" s="819">
        <f>SUM(Y2414:AI2414)</f>
        <v>0</v>
      </c>
      <c r="Y2414" s="3"/>
      <c r="Z2414" s="3"/>
      <c r="AA2414" s="3"/>
      <c r="AC2414" s="3"/>
      <c r="AD2414" s="3"/>
      <c r="AE2414" s="3"/>
      <c r="AF2414" s="3"/>
      <c r="AI2414" s="3"/>
      <c r="AK2414" s="3"/>
      <c r="AL2414" s="3"/>
      <c r="AM2414" s="3"/>
      <c r="AN2414" s="3"/>
      <c r="AO2414" s="3"/>
      <c r="AP2414" s="3"/>
      <c r="AQ2414" s="3"/>
      <c r="AR2414" s="3"/>
      <c r="AS2414" s="3">
        <v>0.5</v>
      </c>
      <c r="AT2414" s="3"/>
      <c r="AV2414" s="3"/>
      <c r="AW2414" s="3"/>
      <c r="AX2414" s="3"/>
      <c r="AY2414" s="3"/>
      <c r="AZ2414" s="3"/>
      <c r="BA2414" s="3"/>
      <c r="BB2414" s="3"/>
      <c r="BC2414" s="3"/>
      <c r="BD2414" s="759" t="s">
        <v>1190</v>
      </c>
      <c r="BE2414" s="856" t="s">
        <v>89</v>
      </c>
      <c r="BF2414" s="737" t="s">
        <v>77</v>
      </c>
      <c r="BG2414" s="737"/>
    </row>
    <row r="2415" spans="1:61" s="742" customFormat="1" ht="32" x14ac:dyDescent="0.2">
      <c r="A2415" s="132" t="s">
        <v>90</v>
      </c>
      <c r="B2415" s="857" t="s">
        <v>91</v>
      </c>
      <c r="C2415" s="857"/>
      <c r="D2415" s="3">
        <f t="shared" si="60"/>
        <v>0.25</v>
      </c>
      <c r="E2415" s="3"/>
      <c r="F2415" s="3"/>
      <c r="G2415" s="3"/>
      <c r="H2415" s="3"/>
      <c r="I2415" s="3"/>
      <c r="J2415" s="3"/>
      <c r="L2415" s="3"/>
      <c r="M2415" s="3"/>
      <c r="N2415" s="3"/>
      <c r="O2415" s="3"/>
      <c r="P2415" s="3"/>
      <c r="Q2415" s="3"/>
      <c r="R2415" s="3"/>
      <c r="S2415" s="3"/>
      <c r="U2415" s="3"/>
      <c r="V2415" s="3"/>
      <c r="X2415" s="819">
        <f>SUM(Y2415:AI2415)</f>
        <v>0.25</v>
      </c>
      <c r="Y2415" s="3"/>
      <c r="Z2415" s="3"/>
      <c r="AA2415" s="3"/>
      <c r="AC2415" s="3"/>
      <c r="AD2415" s="3"/>
      <c r="AE2415" s="3"/>
      <c r="AF2415" s="3">
        <v>0.25</v>
      </c>
      <c r="AI2415" s="3"/>
      <c r="AK2415" s="3"/>
      <c r="AL2415" s="3"/>
      <c r="AM2415" s="3"/>
      <c r="AN2415" s="3"/>
      <c r="AO2415" s="3"/>
      <c r="AP2415" s="3"/>
      <c r="AQ2415" s="3"/>
      <c r="AR2415" s="3"/>
      <c r="AS2415" s="3"/>
      <c r="AT2415" s="3"/>
      <c r="AV2415" s="3"/>
      <c r="AW2415" s="3"/>
      <c r="AX2415" s="3"/>
      <c r="AY2415" s="3"/>
      <c r="AZ2415" s="3"/>
      <c r="BA2415" s="3"/>
      <c r="BB2415" s="3"/>
      <c r="BC2415" s="3"/>
      <c r="BD2415" s="759" t="s">
        <v>1253</v>
      </c>
      <c r="BE2415" s="858" t="s">
        <v>92</v>
      </c>
      <c r="BF2415" s="737" t="s">
        <v>77</v>
      </c>
      <c r="BG2415" s="737"/>
    </row>
    <row r="2416" spans="1:61" s="742" customFormat="1" ht="32" x14ac:dyDescent="0.2">
      <c r="A2416" s="132" t="s">
        <v>93</v>
      </c>
      <c r="B2416" s="857" t="s">
        <v>94</v>
      </c>
      <c r="C2416" s="857"/>
      <c r="D2416" s="3">
        <f t="shared" si="60"/>
        <v>2.88</v>
      </c>
      <c r="E2416" s="3">
        <v>2.12</v>
      </c>
      <c r="F2416" s="3"/>
      <c r="G2416" s="3"/>
      <c r="H2416" s="3">
        <v>0.09</v>
      </c>
      <c r="I2416" s="3"/>
      <c r="J2416" s="3"/>
      <c r="L2416" s="3"/>
      <c r="M2416" s="3"/>
      <c r="N2416" s="3"/>
      <c r="O2416" s="3"/>
      <c r="P2416" s="3"/>
      <c r="Q2416" s="3"/>
      <c r="R2416" s="3"/>
      <c r="S2416" s="3"/>
      <c r="U2416" s="3"/>
      <c r="V2416" s="3"/>
      <c r="X2416" s="819">
        <f>SUM(Y2416:AI2416)</f>
        <v>0.67</v>
      </c>
      <c r="Y2416" s="3">
        <v>0.67</v>
      </c>
      <c r="Z2416" s="3"/>
      <c r="AA2416" s="3"/>
      <c r="AC2416" s="3"/>
      <c r="AD2416" s="3"/>
      <c r="AE2416" s="3"/>
      <c r="AF2416" s="3"/>
      <c r="AI2416" s="3"/>
      <c r="AK2416" s="3"/>
      <c r="AL2416" s="3"/>
      <c r="AM2416" s="3"/>
      <c r="AN2416" s="3"/>
      <c r="AO2416" s="3"/>
      <c r="AP2416" s="3"/>
      <c r="AQ2416" s="3"/>
      <c r="AR2416" s="3"/>
      <c r="AS2416" s="3"/>
      <c r="AT2416" s="3"/>
      <c r="AV2416" s="3"/>
      <c r="AW2416" s="3"/>
      <c r="AX2416" s="3"/>
      <c r="AY2416" s="3"/>
      <c r="AZ2416" s="3"/>
      <c r="BA2416" s="3"/>
      <c r="BB2416" s="3"/>
      <c r="BC2416" s="3"/>
      <c r="BD2416" s="759" t="s">
        <v>1176</v>
      </c>
      <c r="BE2416" s="858"/>
      <c r="BF2416" s="737" t="s">
        <v>77</v>
      </c>
      <c r="BG2416" s="737"/>
      <c r="BH2416" s="742" t="s">
        <v>1197</v>
      </c>
    </row>
    <row r="2417" spans="1:60" s="775" customFormat="1" ht="32" x14ac:dyDescent="0.2">
      <c r="A2417" s="744" t="s">
        <v>95</v>
      </c>
      <c r="B2417" s="766" t="s">
        <v>96</v>
      </c>
      <c r="C2417" s="766"/>
      <c r="D2417" s="746">
        <f>SUM(D2418:D2430)</f>
        <v>8.69</v>
      </c>
      <c r="E2417" s="746">
        <f>SUM(E2418:E2430)</f>
        <v>3.58</v>
      </c>
      <c r="F2417" s="746"/>
      <c r="G2417" s="746"/>
      <c r="H2417" s="746">
        <f>SUM(H2418:H2430)</f>
        <v>0.3</v>
      </c>
      <c r="I2417" s="746">
        <f>SUM(I2418:I2430)</f>
        <v>0</v>
      </c>
      <c r="J2417" s="746">
        <f>SUM(J2418:J2430)</f>
        <v>0</v>
      </c>
      <c r="L2417" s="746">
        <f>SUM(L2418:L2430)</f>
        <v>1.85</v>
      </c>
      <c r="M2417" s="746">
        <f>SUM(M2418:M2430)</f>
        <v>0</v>
      </c>
      <c r="N2417" s="746"/>
      <c r="O2417" s="746"/>
      <c r="P2417" s="746">
        <f>SUM(P2418:P2430)</f>
        <v>0</v>
      </c>
      <c r="Q2417" s="746"/>
      <c r="R2417" s="746">
        <f>SUM(R2418:R2430)</f>
        <v>0</v>
      </c>
      <c r="S2417" s="746">
        <f>SUM(S2418:S2430)</f>
        <v>0</v>
      </c>
      <c r="U2417" s="746">
        <f>SUM(U2418:U2430)</f>
        <v>0.06</v>
      </c>
      <c r="V2417" s="746">
        <f>SUM(V2418:V2430)</f>
        <v>0.1</v>
      </c>
      <c r="X2417" s="746">
        <f>SUM(X2418:X2430)</f>
        <v>0.23</v>
      </c>
      <c r="Y2417" s="746">
        <f>SUM(Y2418:Y2430)</f>
        <v>0.23</v>
      </c>
      <c r="Z2417" s="746">
        <f>SUM(Z2418:Z2430)</f>
        <v>0</v>
      </c>
      <c r="AA2417" s="746">
        <f>SUM(AA2418:AA2430)</f>
        <v>0</v>
      </c>
      <c r="AC2417" s="746">
        <f>SUM(AC2418:AC2430)</f>
        <v>0</v>
      </c>
      <c r="AD2417" s="746">
        <f>SUM(AD2418:AD2430)</f>
        <v>0</v>
      </c>
      <c r="AE2417" s="746">
        <f>SUM(AE2418:AE2430)</f>
        <v>0</v>
      </c>
      <c r="AF2417" s="746">
        <f>SUM(AF2418:AF2430)</f>
        <v>0</v>
      </c>
      <c r="AI2417" s="746">
        <f>SUM(AI2418:AI2430)</f>
        <v>0</v>
      </c>
      <c r="AK2417" s="746"/>
      <c r="AL2417" s="746"/>
      <c r="AM2417" s="746">
        <f>SUM(AM2418:AM2430)</f>
        <v>0</v>
      </c>
      <c r="AN2417" s="746">
        <f>SUM(AN2418:AN2430)</f>
        <v>0</v>
      </c>
      <c r="AO2417" s="746">
        <f>SUM(AO2418:AO2430)</f>
        <v>0.06</v>
      </c>
      <c r="AP2417" s="746">
        <f>SUM(AP2418:AP2430)</f>
        <v>0</v>
      </c>
      <c r="AQ2417" s="746"/>
      <c r="AR2417" s="746"/>
      <c r="AS2417" s="746">
        <f>SUM(AS2418:AS2430)</f>
        <v>0.65</v>
      </c>
      <c r="AT2417" s="746">
        <f>SUM(AT2418:AT2430)</f>
        <v>0</v>
      </c>
      <c r="AV2417" s="746"/>
      <c r="AW2417" s="746"/>
      <c r="AX2417" s="746">
        <f>SUM(AX2418:AX2430)</f>
        <v>0</v>
      </c>
      <c r="AY2417" s="746">
        <f>SUM(AY2418:AY2430)</f>
        <v>0</v>
      </c>
      <c r="AZ2417" s="746"/>
      <c r="BA2417" s="746">
        <f>SUM(BA2418:BA2430)</f>
        <v>1.92</v>
      </c>
      <c r="BB2417" s="746"/>
      <c r="BC2417" s="746"/>
      <c r="BD2417" s="793"/>
      <c r="BE2417" s="765"/>
      <c r="BF2417" s="750" t="s">
        <v>97</v>
      </c>
      <c r="BG2417" s="737"/>
    </row>
    <row r="2418" spans="1:60" s="775" customFormat="1" ht="32" x14ac:dyDescent="0.2">
      <c r="A2418" s="132" t="s">
        <v>98</v>
      </c>
      <c r="B2418" s="772" t="s">
        <v>99</v>
      </c>
      <c r="C2418" s="772"/>
      <c r="D2418" s="3">
        <f t="shared" ref="D2418:D2430" si="61">SUM(E2418:X2418,AS2418:BA2418)</f>
        <v>0.09</v>
      </c>
      <c r="E2418" s="746"/>
      <c r="F2418" s="746"/>
      <c r="G2418" s="746"/>
      <c r="H2418" s="746"/>
      <c r="I2418" s="746"/>
      <c r="J2418" s="746"/>
      <c r="L2418" s="746"/>
      <c r="M2418" s="746"/>
      <c r="N2418" s="746"/>
      <c r="O2418" s="746"/>
      <c r="P2418" s="746"/>
      <c r="Q2418" s="746"/>
      <c r="R2418" s="746"/>
      <c r="S2418" s="746"/>
      <c r="U2418" s="746"/>
      <c r="V2418" s="746"/>
      <c r="X2418" s="3">
        <f t="shared" ref="X2418:X2430" si="62">SUM(Y2418:AI2418)</f>
        <v>0</v>
      </c>
      <c r="Y2418" s="746"/>
      <c r="Z2418" s="746"/>
      <c r="AA2418" s="746"/>
      <c r="AC2418" s="746"/>
      <c r="AD2418" s="746"/>
      <c r="AE2418" s="746"/>
      <c r="AF2418" s="746"/>
      <c r="AI2418" s="746"/>
      <c r="AK2418" s="746"/>
      <c r="AL2418" s="746"/>
      <c r="AM2418" s="746"/>
      <c r="AN2418" s="746"/>
      <c r="AO2418" s="746"/>
      <c r="AP2418" s="746"/>
      <c r="AQ2418" s="746"/>
      <c r="AR2418" s="746"/>
      <c r="AS2418" s="746"/>
      <c r="AT2418" s="746"/>
      <c r="AV2418" s="746"/>
      <c r="AW2418" s="746"/>
      <c r="AX2418" s="746"/>
      <c r="AY2418" s="746"/>
      <c r="AZ2418" s="834"/>
      <c r="BA2418" s="757">
        <v>0.09</v>
      </c>
      <c r="BB2418" s="757"/>
      <c r="BC2418" s="757"/>
      <c r="BD2418" s="847" t="s">
        <v>1234</v>
      </c>
      <c r="BE2418" s="781" t="s">
        <v>100</v>
      </c>
      <c r="BF2418" s="737" t="s">
        <v>97</v>
      </c>
      <c r="BG2418" s="737"/>
    </row>
    <row r="2419" spans="1:60" s="742" customFormat="1" ht="32" x14ac:dyDescent="0.2">
      <c r="A2419" s="132" t="s">
        <v>101</v>
      </c>
      <c r="B2419" s="801" t="s">
        <v>102</v>
      </c>
      <c r="C2419" s="801"/>
      <c r="D2419" s="3">
        <f t="shared" si="61"/>
        <v>2.72</v>
      </c>
      <c r="E2419" s="3">
        <v>2.52</v>
      </c>
      <c r="F2419" s="3"/>
      <c r="G2419" s="3"/>
      <c r="H2419" s="3"/>
      <c r="I2419" s="3"/>
      <c r="J2419" s="3"/>
      <c r="L2419" s="3"/>
      <c r="M2419" s="3"/>
      <c r="N2419" s="3"/>
      <c r="O2419" s="3"/>
      <c r="P2419" s="3"/>
      <c r="Q2419" s="3"/>
      <c r="R2419" s="3"/>
      <c r="S2419" s="3"/>
      <c r="U2419" s="3"/>
      <c r="V2419" s="3"/>
      <c r="X2419" s="3">
        <f t="shared" si="62"/>
        <v>0.2</v>
      </c>
      <c r="Y2419" s="3">
        <v>0.2</v>
      </c>
      <c r="Z2419" s="3"/>
      <c r="AA2419" s="3"/>
      <c r="AC2419" s="3"/>
      <c r="AD2419" s="3"/>
      <c r="AE2419" s="3"/>
      <c r="AF2419" s="3"/>
      <c r="AI2419" s="3"/>
      <c r="AK2419" s="3"/>
      <c r="AL2419" s="3"/>
      <c r="AM2419" s="3"/>
      <c r="AN2419" s="3"/>
      <c r="AO2419" s="3"/>
      <c r="AP2419" s="3"/>
      <c r="AQ2419" s="3"/>
      <c r="AR2419" s="3"/>
      <c r="AS2419" s="3"/>
      <c r="AT2419" s="3"/>
      <c r="AV2419" s="3"/>
      <c r="AW2419" s="3"/>
      <c r="AX2419" s="3"/>
      <c r="AY2419" s="3"/>
      <c r="AZ2419" s="3"/>
      <c r="BA2419" s="3"/>
      <c r="BB2419" s="3"/>
      <c r="BC2419" s="3"/>
      <c r="BD2419" s="753" t="s">
        <v>1170</v>
      </c>
      <c r="BE2419" s="859" t="s">
        <v>103</v>
      </c>
      <c r="BF2419" s="737" t="s">
        <v>97</v>
      </c>
      <c r="BG2419" s="737"/>
    </row>
    <row r="2420" spans="1:60" s="742" customFormat="1" x14ac:dyDescent="0.2">
      <c r="A2420" s="132" t="s">
        <v>104</v>
      </c>
      <c r="B2420" s="801" t="s">
        <v>105</v>
      </c>
      <c r="C2420" s="801"/>
      <c r="D2420" s="3">
        <f t="shared" si="61"/>
        <v>0.06</v>
      </c>
      <c r="E2420" s="3"/>
      <c r="F2420" s="3"/>
      <c r="G2420" s="3"/>
      <c r="H2420" s="3"/>
      <c r="I2420" s="3"/>
      <c r="J2420" s="3"/>
      <c r="L2420" s="3"/>
      <c r="M2420" s="3"/>
      <c r="N2420" s="3"/>
      <c r="O2420" s="3"/>
      <c r="P2420" s="3"/>
      <c r="Q2420" s="3"/>
      <c r="R2420" s="3"/>
      <c r="S2420" s="3"/>
      <c r="U2420" s="3">
        <v>0.06</v>
      </c>
      <c r="V2420" s="3"/>
      <c r="X2420" s="3">
        <f t="shared" si="62"/>
        <v>0</v>
      </c>
      <c r="Y2420" s="3"/>
      <c r="Z2420" s="3"/>
      <c r="AA2420" s="3"/>
      <c r="AC2420" s="3"/>
      <c r="AD2420" s="3"/>
      <c r="AE2420" s="3"/>
      <c r="AF2420" s="3"/>
      <c r="AI2420" s="3"/>
      <c r="AK2420" s="3"/>
      <c r="AL2420" s="3"/>
      <c r="AM2420" s="3"/>
      <c r="AN2420" s="3"/>
      <c r="AO2420" s="3"/>
      <c r="AP2420" s="3"/>
      <c r="AQ2420" s="3"/>
      <c r="AR2420" s="3"/>
      <c r="AS2420" s="3"/>
      <c r="AT2420" s="3"/>
      <c r="AV2420" s="3"/>
      <c r="AW2420" s="3"/>
      <c r="AX2420" s="3"/>
      <c r="AY2420" s="3"/>
      <c r="AZ2420" s="3"/>
      <c r="BA2420" s="3"/>
      <c r="BB2420" s="3"/>
      <c r="BC2420" s="3"/>
      <c r="BD2420" s="753" t="s">
        <v>1170</v>
      </c>
      <c r="BE2420" s="753"/>
      <c r="BF2420" s="737" t="s">
        <v>97</v>
      </c>
      <c r="BG2420" s="737"/>
    </row>
    <row r="2421" spans="1:60" s="742" customFormat="1" ht="32" x14ac:dyDescent="0.2">
      <c r="A2421" s="132" t="s">
        <v>106</v>
      </c>
      <c r="B2421" s="801" t="s">
        <v>107</v>
      </c>
      <c r="C2421" s="801"/>
      <c r="D2421" s="3">
        <f t="shared" si="61"/>
        <v>0</v>
      </c>
      <c r="E2421" s="3"/>
      <c r="F2421" s="3"/>
      <c r="G2421" s="3"/>
      <c r="H2421" s="3"/>
      <c r="I2421" s="3"/>
      <c r="J2421" s="3"/>
      <c r="L2421" s="3"/>
      <c r="M2421" s="3"/>
      <c r="N2421" s="3"/>
      <c r="O2421" s="3"/>
      <c r="P2421" s="3"/>
      <c r="Q2421" s="3"/>
      <c r="R2421" s="3"/>
      <c r="S2421" s="3"/>
      <c r="U2421" s="3"/>
      <c r="V2421" s="3"/>
      <c r="X2421" s="3">
        <f t="shared" si="62"/>
        <v>0</v>
      </c>
      <c r="Y2421" s="3"/>
      <c r="Z2421" s="3"/>
      <c r="AA2421" s="3"/>
      <c r="AC2421" s="3"/>
      <c r="AD2421" s="3"/>
      <c r="AE2421" s="3"/>
      <c r="AF2421" s="3"/>
      <c r="AI2421" s="3"/>
      <c r="AK2421" s="3"/>
      <c r="AL2421" s="3"/>
      <c r="AM2421" s="3"/>
      <c r="AN2421" s="3"/>
      <c r="AO2421" s="3">
        <v>0.06</v>
      </c>
      <c r="AP2421" s="3"/>
      <c r="AQ2421" s="3"/>
      <c r="AR2421" s="3"/>
      <c r="AS2421" s="3"/>
      <c r="AT2421" s="3"/>
      <c r="AV2421" s="3"/>
      <c r="AW2421" s="3"/>
      <c r="AX2421" s="3"/>
      <c r="AY2421" s="3"/>
      <c r="AZ2421" s="3"/>
      <c r="BA2421" s="3"/>
      <c r="BB2421" s="3"/>
      <c r="BC2421" s="3"/>
      <c r="BD2421" s="753" t="s">
        <v>1170</v>
      </c>
      <c r="BE2421" s="753"/>
      <c r="BF2421" s="737" t="s">
        <v>97</v>
      </c>
      <c r="BG2421" s="737"/>
    </row>
    <row r="2422" spans="1:60" s="742" customFormat="1" x14ac:dyDescent="0.2">
      <c r="A2422" s="132" t="s">
        <v>108</v>
      </c>
      <c r="B2422" s="860" t="s">
        <v>109</v>
      </c>
      <c r="C2422" s="860"/>
      <c r="D2422" s="3">
        <f t="shared" si="61"/>
        <v>0.43999999999999995</v>
      </c>
      <c r="E2422" s="3">
        <v>0.41</v>
      </c>
      <c r="F2422" s="3"/>
      <c r="G2422" s="3"/>
      <c r="H2422" s="3"/>
      <c r="I2422" s="3"/>
      <c r="J2422" s="3"/>
      <c r="L2422" s="3"/>
      <c r="M2422" s="3"/>
      <c r="N2422" s="3"/>
      <c r="O2422" s="3"/>
      <c r="P2422" s="3"/>
      <c r="Q2422" s="3"/>
      <c r="R2422" s="3"/>
      <c r="S2422" s="3"/>
      <c r="U2422" s="3"/>
      <c r="V2422" s="3"/>
      <c r="X2422" s="3">
        <f t="shared" si="62"/>
        <v>0.03</v>
      </c>
      <c r="Y2422" s="3">
        <v>0.03</v>
      </c>
      <c r="Z2422" s="3"/>
      <c r="AA2422" s="3"/>
      <c r="AC2422" s="3"/>
      <c r="AD2422" s="3"/>
      <c r="AE2422" s="3"/>
      <c r="AF2422" s="3"/>
      <c r="AI2422" s="3"/>
      <c r="AK2422" s="3"/>
      <c r="AL2422" s="3"/>
      <c r="AM2422" s="3"/>
      <c r="AN2422" s="3"/>
      <c r="AO2422" s="3"/>
      <c r="AP2422" s="3"/>
      <c r="AQ2422" s="3"/>
      <c r="AR2422" s="3"/>
      <c r="AS2422" s="3"/>
      <c r="AT2422" s="3"/>
      <c r="AV2422" s="3"/>
      <c r="AW2422" s="3"/>
      <c r="AX2422" s="3"/>
      <c r="AY2422" s="3"/>
      <c r="AZ2422" s="3"/>
      <c r="BA2422" s="3"/>
      <c r="BB2422" s="3"/>
      <c r="BC2422" s="3"/>
      <c r="BD2422" s="753" t="s">
        <v>1170</v>
      </c>
      <c r="BE2422" s="753"/>
      <c r="BF2422" s="737" t="s">
        <v>97</v>
      </c>
      <c r="BG2422" s="737"/>
    </row>
    <row r="2423" spans="1:60" s="742" customFormat="1" ht="32" x14ac:dyDescent="0.2">
      <c r="A2423" s="132" t="s">
        <v>110</v>
      </c>
      <c r="B2423" s="753" t="s">
        <v>111</v>
      </c>
      <c r="C2423" s="753"/>
      <c r="D2423" s="3">
        <f t="shared" si="61"/>
        <v>0.61</v>
      </c>
      <c r="E2423" s="3">
        <v>0.61</v>
      </c>
      <c r="F2423" s="3"/>
      <c r="G2423" s="3"/>
      <c r="H2423" s="3"/>
      <c r="I2423" s="3"/>
      <c r="J2423" s="3"/>
      <c r="L2423" s="3"/>
      <c r="M2423" s="3"/>
      <c r="N2423" s="3"/>
      <c r="O2423" s="3"/>
      <c r="P2423" s="3"/>
      <c r="Q2423" s="3"/>
      <c r="R2423" s="3"/>
      <c r="S2423" s="3"/>
      <c r="U2423" s="3"/>
      <c r="V2423" s="3"/>
      <c r="X2423" s="3">
        <f t="shared" si="62"/>
        <v>0</v>
      </c>
      <c r="Y2423" s="3"/>
      <c r="Z2423" s="3"/>
      <c r="AA2423" s="3"/>
      <c r="AC2423" s="3"/>
      <c r="AD2423" s="3"/>
      <c r="AE2423" s="3"/>
      <c r="AF2423" s="3"/>
      <c r="AI2423" s="3"/>
      <c r="AK2423" s="3"/>
      <c r="AL2423" s="3"/>
      <c r="AM2423" s="3"/>
      <c r="AN2423" s="3"/>
      <c r="AO2423" s="3"/>
      <c r="AP2423" s="3"/>
      <c r="AQ2423" s="3"/>
      <c r="AR2423" s="3"/>
      <c r="AS2423" s="3"/>
      <c r="AT2423" s="3"/>
      <c r="AV2423" s="3"/>
      <c r="AW2423" s="3"/>
      <c r="AX2423" s="3"/>
      <c r="AY2423" s="3"/>
      <c r="AZ2423" s="3"/>
      <c r="BA2423" s="3"/>
      <c r="BB2423" s="3"/>
      <c r="BC2423" s="3"/>
      <c r="BD2423" s="765" t="s">
        <v>1176</v>
      </c>
      <c r="BE2423" s="12"/>
      <c r="BF2423" s="737" t="s">
        <v>97</v>
      </c>
      <c r="BG2423" s="737"/>
    </row>
    <row r="2424" spans="1:60" s="742" customFormat="1" ht="48" x14ac:dyDescent="0.2">
      <c r="A2424" s="132" t="s">
        <v>112</v>
      </c>
      <c r="B2424" s="753" t="s">
        <v>113</v>
      </c>
      <c r="C2424" s="753"/>
      <c r="D2424" s="3">
        <f t="shared" si="61"/>
        <v>0.03</v>
      </c>
      <c r="E2424" s="3"/>
      <c r="F2424" s="3"/>
      <c r="G2424" s="3"/>
      <c r="H2424" s="3"/>
      <c r="I2424" s="3"/>
      <c r="J2424" s="3"/>
      <c r="L2424" s="3"/>
      <c r="M2424" s="3"/>
      <c r="N2424" s="3"/>
      <c r="O2424" s="3"/>
      <c r="P2424" s="3"/>
      <c r="Q2424" s="3"/>
      <c r="R2424" s="3"/>
      <c r="S2424" s="3"/>
      <c r="U2424" s="3"/>
      <c r="V2424" s="3"/>
      <c r="X2424" s="3">
        <f t="shared" si="62"/>
        <v>0</v>
      </c>
      <c r="Y2424" s="3"/>
      <c r="Z2424" s="3"/>
      <c r="AA2424" s="3"/>
      <c r="AC2424" s="3"/>
      <c r="AD2424" s="3"/>
      <c r="AE2424" s="3"/>
      <c r="AF2424" s="3"/>
      <c r="AI2424" s="3"/>
      <c r="AK2424" s="3"/>
      <c r="AL2424" s="3"/>
      <c r="AM2424" s="3"/>
      <c r="AN2424" s="3"/>
      <c r="AO2424" s="3"/>
      <c r="AP2424" s="3"/>
      <c r="AQ2424" s="3"/>
      <c r="AR2424" s="3"/>
      <c r="AS2424" s="3"/>
      <c r="AT2424" s="3"/>
      <c r="AV2424" s="3"/>
      <c r="AW2424" s="3"/>
      <c r="AX2424" s="3"/>
      <c r="AY2424" s="3"/>
      <c r="AZ2424" s="3"/>
      <c r="BA2424" s="3">
        <v>0.03</v>
      </c>
      <c r="BB2424" s="3"/>
      <c r="BC2424" s="3"/>
      <c r="BD2424" s="861" t="s">
        <v>1190</v>
      </c>
      <c r="BE2424" s="862" t="s">
        <v>114</v>
      </c>
      <c r="BF2424" s="737" t="s">
        <v>97</v>
      </c>
      <c r="BG2424" s="737"/>
    </row>
    <row r="2425" spans="1:60" s="742" customFormat="1" ht="32" x14ac:dyDescent="0.2">
      <c r="A2425" s="132" t="s">
        <v>115</v>
      </c>
      <c r="B2425" s="753" t="s">
        <v>116</v>
      </c>
      <c r="C2425" s="753"/>
      <c r="D2425" s="3">
        <f t="shared" si="61"/>
        <v>2.5</v>
      </c>
      <c r="E2425" s="3"/>
      <c r="F2425" s="3"/>
      <c r="G2425" s="3"/>
      <c r="H2425" s="3"/>
      <c r="I2425" s="3"/>
      <c r="J2425" s="3"/>
      <c r="L2425" s="3">
        <v>1.85</v>
      </c>
      <c r="M2425" s="3"/>
      <c r="N2425" s="3"/>
      <c r="O2425" s="3"/>
      <c r="P2425" s="3"/>
      <c r="Q2425" s="3"/>
      <c r="R2425" s="3"/>
      <c r="S2425" s="3"/>
      <c r="U2425" s="3"/>
      <c r="V2425" s="3"/>
      <c r="X2425" s="3">
        <f t="shared" si="62"/>
        <v>0</v>
      </c>
      <c r="Y2425" s="3"/>
      <c r="Z2425" s="3"/>
      <c r="AA2425" s="3"/>
      <c r="AC2425" s="3"/>
      <c r="AD2425" s="3"/>
      <c r="AE2425" s="3"/>
      <c r="AF2425" s="3"/>
      <c r="AI2425" s="3"/>
      <c r="AK2425" s="3"/>
      <c r="AL2425" s="3"/>
      <c r="AM2425" s="3"/>
      <c r="AN2425" s="3"/>
      <c r="AO2425" s="3"/>
      <c r="AP2425" s="3"/>
      <c r="AQ2425" s="3"/>
      <c r="AR2425" s="3"/>
      <c r="AS2425" s="3">
        <v>0.65</v>
      </c>
      <c r="AT2425" s="3"/>
      <c r="AV2425" s="3"/>
      <c r="AW2425" s="3"/>
      <c r="AX2425" s="3"/>
      <c r="AY2425" s="3"/>
      <c r="AZ2425" s="3"/>
      <c r="BA2425" s="3"/>
      <c r="BB2425" s="3"/>
      <c r="BC2425" s="3"/>
      <c r="BD2425" s="861" t="s">
        <v>1190</v>
      </c>
      <c r="BE2425" s="862" t="s">
        <v>117</v>
      </c>
      <c r="BF2425" s="737" t="s">
        <v>97</v>
      </c>
      <c r="BG2425" s="737"/>
    </row>
    <row r="2426" spans="1:60" s="742" customFormat="1" ht="32" x14ac:dyDescent="0.2">
      <c r="A2426" s="132" t="s">
        <v>118</v>
      </c>
      <c r="B2426" s="772" t="s">
        <v>119</v>
      </c>
      <c r="C2426" s="795"/>
      <c r="D2426" s="757">
        <f t="shared" si="61"/>
        <v>0.03</v>
      </c>
      <c r="E2426" s="757"/>
      <c r="F2426" s="757"/>
      <c r="G2426" s="757"/>
      <c r="H2426" s="757"/>
      <c r="I2426" s="757"/>
      <c r="J2426" s="757"/>
      <c r="L2426" s="757"/>
      <c r="M2426" s="757"/>
      <c r="N2426" s="757"/>
      <c r="O2426" s="757"/>
      <c r="P2426" s="3"/>
      <c r="Q2426" s="757"/>
      <c r="R2426" s="757"/>
      <c r="S2426" s="757"/>
      <c r="U2426" s="757"/>
      <c r="V2426" s="2">
        <v>0.03</v>
      </c>
      <c r="X2426" s="3">
        <f t="shared" si="62"/>
        <v>0</v>
      </c>
      <c r="Y2426" s="757"/>
      <c r="Z2426" s="757"/>
      <c r="AA2426" s="757"/>
      <c r="AC2426" s="757"/>
      <c r="AD2426" s="757"/>
      <c r="AE2426" s="757"/>
      <c r="AF2426" s="757"/>
      <c r="AI2426" s="757"/>
      <c r="AK2426" s="757"/>
      <c r="AL2426" s="757"/>
      <c r="AM2426" s="757"/>
      <c r="AN2426" s="757"/>
      <c r="AO2426" s="757"/>
      <c r="AP2426" s="757"/>
      <c r="AQ2426" s="757"/>
      <c r="AR2426" s="757"/>
      <c r="AS2426" s="757"/>
      <c r="AT2426" s="757"/>
      <c r="AV2426" s="757"/>
      <c r="AW2426" s="757"/>
      <c r="AX2426" s="757"/>
      <c r="AY2426" s="757"/>
      <c r="AZ2426" s="757"/>
      <c r="BA2426" s="757"/>
      <c r="BB2426" s="757"/>
      <c r="BC2426" s="757"/>
      <c r="BD2426" s="770" t="s">
        <v>1360</v>
      </c>
      <c r="BE2426" s="781"/>
      <c r="BF2426" s="737" t="s">
        <v>97</v>
      </c>
      <c r="BG2426" s="737"/>
    </row>
    <row r="2427" spans="1:60" s="742" customFormat="1" ht="32" x14ac:dyDescent="0.2">
      <c r="A2427" s="132" t="s">
        <v>120</v>
      </c>
      <c r="B2427" s="772" t="s">
        <v>121</v>
      </c>
      <c r="C2427" s="795"/>
      <c r="D2427" s="757">
        <f t="shared" si="61"/>
        <v>0.3</v>
      </c>
      <c r="E2427" s="757"/>
      <c r="F2427" s="757"/>
      <c r="G2427" s="757"/>
      <c r="H2427" s="757">
        <v>0.3</v>
      </c>
      <c r="I2427" s="757"/>
      <c r="J2427" s="757"/>
      <c r="L2427" s="757"/>
      <c r="M2427" s="757"/>
      <c r="N2427" s="757"/>
      <c r="O2427" s="757"/>
      <c r="P2427" s="3"/>
      <c r="Q2427" s="757"/>
      <c r="R2427" s="757"/>
      <c r="S2427" s="757"/>
      <c r="U2427" s="757"/>
      <c r="V2427" s="2"/>
      <c r="X2427" s="3">
        <f t="shared" si="62"/>
        <v>0</v>
      </c>
      <c r="Y2427" s="757"/>
      <c r="Z2427" s="757"/>
      <c r="AA2427" s="757"/>
      <c r="AC2427" s="757"/>
      <c r="AD2427" s="757"/>
      <c r="AE2427" s="757"/>
      <c r="AF2427" s="757"/>
      <c r="AI2427" s="757"/>
      <c r="AK2427" s="757"/>
      <c r="AL2427" s="757"/>
      <c r="AM2427" s="757"/>
      <c r="AN2427" s="757"/>
      <c r="AO2427" s="757"/>
      <c r="AP2427" s="757"/>
      <c r="AQ2427" s="757"/>
      <c r="AR2427" s="757"/>
      <c r="AS2427" s="757"/>
      <c r="AT2427" s="757"/>
      <c r="AV2427" s="757"/>
      <c r="AW2427" s="757"/>
      <c r="AX2427" s="757"/>
      <c r="AY2427" s="757"/>
      <c r="AZ2427" s="757"/>
      <c r="BA2427" s="757"/>
      <c r="BB2427" s="757"/>
      <c r="BC2427" s="757"/>
      <c r="BD2427" s="770" t="s">
        <v>1180</v>
      </c>
      <c r="BE2427" s="781"/>
      <c r="BF2427" s="737" t="s">
        <v>97</v>
      </c>
      <c r="BG2427" s="737"/>
      <c r="BH2427" s="742" t="s">
        <v>1197</v>
      </c>
    </row>
    <row r="2428" spans="1:60" s="742" customFormat="1" ht="48" x14ac:dyDescent="0.2">
      <c r="A2428" s="132" t="s">
        <v>122</v>
      </c>
      <c r="B2428" s="772" t="s">
        <v>123</v>
      </c>
      <c r="C2428" s="772"/>
      <c r="D2428" s="3">
        <f t="shared" si="61"/>
        <v>7.0000000000000007E-2</v>
      </c>
      <c r="E2428" s="3"/>
      <c r="F2428" s="3"/>
      <c r="G2428" s="3"/>
      <c r="H2428" s="3"/>
      <c r="I2428" s="3"/>
      <c r="J2428" s="3"/>
      <c r="L2428" s="3"/>
      <c r="M2428" s="3"/>
      <c r="N2428" s="3"/>
      <c r="O2428" s="3"/>
      <c r="P2428" s="3"/>
      <c r="Q2428" s="3"/>
      <c r="R2428" s="3"/>
      <c r="S2428" s="3"/>
      <c r="U2428" s="3"/>
      <c r="V2428" s="2">
        <v>7.0000000000000007E-2</v>
      </c>
      <c r="X2428" s="3">
        <f t="shared" si="62"/>
        <v>0</v>
      </c>
      <c r="Y2428" s="3"/>
      <c r="Z2428" s="3"/>
      <c r="AA2428" s="3"/>
      <c r="AC2428" s="3"/>
      <c r="AD2428" s="3"/>
      <c r="AE2428" s="3"/>
      <c r="AF2428" s="3"/>
      <c r="AI2428" s="3"/>
      <c r="AK2428" s="3"/>
      <c r="AL2428" s="3"/>
      <c r="AM2428" s="3"/>
      <c r="AN2428" s="3"/>
      <c r="AO2428" s="3"/>
      <c r="AP2428" s="3"/>
      <c r="AQ2428" s="3"/>
      <c r="AR2428" s="3"/>
      <c r="AS2428" s="3"/>
      <c r="AT2428" s="3"/>
      <c r="AV2428" s="3"/>
      <c r="AW2428" s="3"/>
      <c r="AX2428" s="3"/>
      <c r="AY2428" s="3"/>
      <c r="AZ2428" s="3"/>
      <c r="BA2428" s="3"/>
      <c r="BB2428" s="3"/>
      <c r="BC2428" s="3"/>
      <c r="BD2428" s="770" t="s">
        <v>1360</v>
      </c>
      <c r="BE2428" s="765"/>
      <c r="BF2428" s="737" t="s">
        <v>97</v>
      </c>
      <c r="BG2428" s="737"/>
    </row>
    <row r="2429" spans="1:60" s="742" customFormat="1" x14ac:dyDescent="0.2">
      <c r="A2429" s="132" t="s">
        <v>124</v>
      </c>
      <c r="B2429" s="772" t="s">
        <v>125</v>
      </c>
      <c r="C2429" s="772"/>
      <c r="D2429" s="3">
        <f t="shared" si="61"/>
        <v>0.04</v>
      </c>
      <c r="E2429" s="3">
        <v>0.04</v>
      </c>
      <c r="F2429" s="3"/>
      <c r="G2429" s="3"/>
      <c r="H2429" s="3"/>
      <c r="I2429" s="3"/>
      <c r="J2429" s="3"/>
      <c r="L2429" s="3"/>
      <c r="M2429" s="3"/>
      <c r="N2429" s="3"/>
      <c r="O2429" s="3"/>
      <c r="P2429" s="3"/>
      <c r="Q2429" s="3"/>
      <c r="R2429" s="3"/>
      <c r="S2429" s="3"/>
      <c r="U2429" s="3"/>
      <c r="V2429" s="2"/>
      <c r="X2429" s="3">
        <f t="shared" si="62"/>
        <v>0</v>
      </c>
      <c r="Y2429" s="3"/>
      <c r="Z2429" s="3"/>
      <c r="AA2429" s="3"/>
      <c r="AC2429" s="3"/>
      <c r="AD2429" s="3"/>
      <c r="AE2429" s="3"/>
      <c r="AF2429" s="3"/>
      <c r="AI2429" s="3"/>
      <c r="AK2429" s="3"/>
      <c r="AL2429" s="3"/>
      <c r="AM2429" s="3"/>
      <c r="AN2429" s="3"/>
      <c r="AO2429" s="3"/>
      <c r="AP2429" s="3"/>
      <c r="AQ2429" s="3"/>
      <c r="AR2429" s="3"/>
      <c r="AS2429" s="3"/>
      <c r="AT2429" s="3"/>
      <c r="AV2429" s="3"/>
      <c r="AW2429" s="3"/>
      <c r="AX2429" s="3"/>
      <c r="AY2429" s="3"/>
      <c r="AZ2429" s="3"/>
      <c r="BA2429" s="3"/>
      <c r="BB2429" s="3"/>
      <c r="BC2429" s="3"/>
      <c r="BD2429" s="770" t="s">
        <v>1230</v>
      </c>
      <c r="BE2429" s="765"/>
      <c r="BF2429" s="737" t="s">
        <v>97</v>
      </c>
      <c r="BG2429" s="737"/>
      <c r="BH2429" s="742" t="s">
        <v>1197</v>
      </c>
    </row>
    <row r="2430" spans="1:60" s="742" customFormat="1" ht="48" x14ac:dyDescent="0.2">
      <c r="A2430" s="132" t="s">
        <v>126</v>
      </c>
      <c r="B2430" s="772" t="s">
        <v>127</v>
      </c>
      <c r="C2430" s="772"/>
      <c r="D2430" s="3">
        <f t="shared" si="61"/>
        <v>1.8</v>
      </c>
      <c r="E2430" s="3"/>
      <c r="F2430" s="3"/>
      <c r="G2430" s="3"/>
      <c r="H2430" s="3"/>
      <c r="I2430" s="3"/>
      <c r="J2430" s="3"/>
      <c r="L2430" s="3"/>
      <c r="M2430" s="3"/>
      <c r="N2430" s="3"/>
      <c r="O2430" s="3"/>
      <c r="P2430" s="3"/>
      <c r="Q2430" s="3"/>
      <c r="R2430" s="3"/>
      <c r="S2430" s="3"/>
      <c r="U2430" s="3"/>
      <c r="V2430" s="2"/>
      <c r="X2430" s="3">
        <f t="shared" si="62"/>
        <v>0</v>
      </c>
      <c r="Y2430" s="3"/>
      <c r="Z2430" s="3"/>
      <c r="AA2430" s="3"/>
      <c r="AC2430" s="3"/>
      <c r="AD2430" s="3"/>
      <c r="AE2430" s="3"/>
      <c r="AF2430" s="3"/>
      <c r="AI2430" s="3"/>
      <c r="AK2430" s="3"/>
      <c r="AL2430" s="3"/>
      <c r="AM2430" s="3"/>
      <c r="AN2430" s="3"/>
      <c r="AO2430" s="3"/>
      <c r="AP2430" s="3"/>
      <c r="AQ2430" s="3"/>
      <c r="AR2430" s="3"/>
      <c r="AS2430" s="3"/>
      <c r="AT2430" s="3"/>
      <c r="AV2430" s="3"/>
      <c r="AW2430" s="3"/>
      <c r="AX2430" s="3"/>
      <c r="AY2430" s="3"/>
      <c r="AZ2430" s="3"/>
      <c r="BA2430" s="3">
        <v>1.8</v>
      </c>
      <c r="BB2430" s="3"/>
      <c r="BC2430" s="3"/>
      <c r="BD2430" s="770" t="s">
        <v>1253</v>
      </c>
      <c r="BE2430" s="765"/>
      <c r="BF2430" s="737" t="s">
        <v>97</v>
      </c>
      <c r="BG2430" s="737"/>
      <c r="BH2430" s="742" t="s">
        <v>1197</v>
      </c>
    </row>
    <row r="2431" spans="1:60" s="742" customFormat="1" x14ac:dyDescent="0.2">
      <c r="A2431" s="744" t="s">
        <v>128</v>
      </c>
      <c r="B2431" s="766" t="s">
        <v>129</v>
      </c>
      <c r="C2431" s="766"/>
      <c r="D2431" s="746">
        <f>SUM(D2432:D2432)</f>
        <v>0.2</v>
      </c>
      <c r="E2431" s="746">
        <f>SUM(E2432:E2432)</f>
        <v>0</v>
      </c>
      <c r="F2431" s="746"/>
      <c r="G2431" s="746"/>
      <c r="H2431" s="746">
        <f>SUM(H2432:H2432)</f>
        <v>0.2</v>
      </c>
      <c r="I2431" s="746">
        <f>SUM(I2432:I2432)</f>
        <v>0</v>
      </c>
      <c r="J2431" s="746">
        <f>SUM(J2432:J2432)</f>
        <v>0</v>
      </c>
      <c r="L2431" s="746">
        <f>SUM(L2432:L2432)</f>
        <v>0</v>
      </c>
      <c r="M2431" s="746">
        <f>SUM(M2432:M2432)</f>
        <v>0</v>
      </c>
      <c r="N2431" s="746"/>
      <c r="O2431" s="746"/>
      <c r="P2431" s="746">
        <f>SUM(P2432:P2432)</f>
        <v>0</v>
      </c>
      <c r="Q2431" s="746"/>
      <c r="R2431" s="746">
        <f>SUM(R2432:R2432)</f>
        <v>0</v>
      </c>
      <c r="S2431" s="746">
        <f>SUM(S2432:S2432)</f>
        <v>0</v>
      </c>
      <c r="U2431" s="746">
        <f>SUM(U2432:U2432)</f>
        <v>0</v>
      </c>
      <c r="V2431" s="746">
        <f>SUM(V2432:V2432)</f>
        <v>0</v>
      </c>
      <c r="X2431" s="746">
        <f>SUM(X2432:X2432)</f>
        <v>0</v>
      </c>
      <c r="Y2431" s="746">
        <f>SUM(Y2432:Y2432)</f>
        <v>0</v>
      </c>
      <c r="Z2431" s="746">
        <f>SUM(Z2432:Z2432)</f>
        <v>0</v>
      </c>
      <c r="AA2431" s="746">
        <f>SUM(AA2432:AA2432)</f>
        <v>0</v>
      </c>
      <c r="AC2431" s="746">
        <f>SUM(AC2432:AC2432)</f>
        <v>0</v>
      </c>
      <c r="AD2431" s="746">
        <f>SUM(AD2432:AD2432)</f>
        <v>0</v>
      </c>
      <c r="AE2431" s="746">
        <f>SUM(AE2432:AE2432)</f>
        <v>0</v>
      </c>
      <c r="AF2431" s="746">
        <f>SUM(AF2432:AF2432)</f>
        <v>0</v>
      </c>
      <c r="AI2431" s="746">
        <f>SUM(AI2432:AI2432)</f>
        <v>0</v>
      </c>
      <c r="AK2431" s="746"/>
      <c r="AL2431" s="746"/>
      <c r="AM2431" s="746">
        <f>SUM(AM2432:AM2432)</f>
        <v>0</v>
      </c>
      <c r="AN2431" s="746">
        <f>SUM(AN2432:AN2432)</f>
        <v>0</v>
      </c>
      <c r="AO2431" s="746">
        <f>SUM(AO2432:AO2432)</f>
        <v>0</v>
      </c>
      <c r="AP2431" s="746">
        <f>SUM(AP2432:AP2432)</f>
        <v>0</v>
      </c>
      <c r="AQ2431" s="746"/>
      <c r="AR2431" s="746"/>
      <c r="AS2431" s="746">
        <f>SUM(AS2432:AS2432)</f>
        <v>0</v>
      </c>
      <c r="AT2431" s="746">
        <f>SUM(AT2432:AT2432)</f>
        <v>0</v>
      </c>
      <c r="AV2431" s="746"/>
      <c r="AW2431" s="746"/>
      <c r="AX2431" s="746">
        <f>SUM(AX2432:AX2432)</f>
        <v>0</v>
      </c>
      <c r="AY2431" s="746">
        <f>SUM(AY2432:AY2432)</f>
        <v>0</v>
      </c>
      <c r="AZ2431" s="746"/>
      <c r="BA2431" s="746">
        <f>SUM(BA2432:BA2432)</f>
        <v>0</v>
      </c>
      <c r="BB2431" s="746"/>
      <c r="BC2431" s="746"/>
      <c r="BD2431" s="863"/>
      <c r="BE2431" s="760"/>
      <c r="BF2431" s="737" t="s">
        <v>130</v>
      </c>
      <c r="BG2431" s="737"/>
    </row>
    <row r="2432" spans="1:60" s="742" customFormat="1" x14ac:dyDescent="0.2">
      <c r="A2432" s="132" t="s">
        <v>131</v>
      </c>
      <c r="B2432" s="772" t="s">
        <v>132</v>
      </c>
      <c r="C2432" s="772"/>
      <c r="D2432" s="3">
        <f>SUM(E2432:X2432,AS2432:BA2432)</f>
        <v>0.2</v>
      </c>
      <c r="E2432" s="3"/>
      <c r="F2432" s="3"/>
      <c r="G2432" s="3"/>
      <c r="H2432" s="3">
        <v>0.2</v>
      </c>
      <c r="I2432" s="3"/>
      <c r="J2432" s="3"/>
      <c r="L2432" s="3"/>
      <c r="M2432" s="3"/>
      <c r="N2432" s="3"/>
      <c r="O2432" s="3"/>
      <c r="P2432" s="3"/>
      <c r="Q2432" s="3"/>
      <c r="R2432" s="3"/>
      <c r="S2432" s="3"/>
      <c r="U2432" s="3"/>
      <c r="V2432" s="2"/>
      <c r="X2432" s="3"/>
      <c r="Y2432" s="3"/>
      <c r="Z2432" s="3"/>
      <c r="AA2432" s="3"/>
      <c r="AC2432" s="3"/>
      <c r="AD2432" s="3"/>
      <c r="AE2432" s="3"/>
      <c r="AF2432" s="3"/>
      <c r="AI2432" s="3"/>
      <c r="AK2432" s="3"/>
      <c r="AL2432" s="3"/>
      <c r="AM2432" s="3"/>
      <c r="AN2432" s="3"/>
      <c r="AO2432" s="3"/>
      <c r="AP2432" s="3"/>
      <c r="AQ2432" s="3"/>
      <c r="AR2432" s="3"/>
      <c r="AS2432" s="3"/>
      <c r="AT2432" s="3"/>
      <c r="AV2432" s="3"/>
      <c r="AW2432" s="3"/>
      <c r="AX2432" s="3"/>
      <c r="AY2432" s="3"/>
      <c r="AZ2432" s="3"/>
      <c r="BA2432" s="3"/>
      <c r="BB2432" s="3"/>
      <c r="BC2432" s="3"/>
      <c r="BD2432" s="770" t="s">
        <v>1180</v>
      </c>
      <c r="BE2432" s="765"/>
      <c r="BF2432" s="737" t="s">
        <v>130</v>
      </c>
      <c r="BG2432" s="737"/>
      <c r="BH2432" s="742" t="s">
        <v>1197</v>
      </c>
    </row>
    <row r="2433" spans="1:61" s="764" customFormat="1" x14ac:dyDescent="0.2">
      <c r="A2433" s="744" t="s">
        <v>133</v>
      </c>
      <c r="B2433" s="864" t="s">
        <v>134</v>
      </c>
      <c r="C2433" s="864"/>
      <c r="D2433" s="746">
        <f>SUM(D2434:D2434)</f>
        <v>0.5</v>
      </c>
      <c r="E2433" s="746">
        <f>SUM(E2434:E2434)</f>
        <v>0</v>
      </c>
      <c r="F2433" s="746"/>
      <c r="G2433" s="746"/>
      <c r="H2433" s="746">
        <f>SUM(H2434:H2434)</f>
        <v>0</v>
      </c>
      <c r="I2433" s="746">
        <f>SUM(I2434:I2434)</f>
        <v>0</v>
      </c>
      <c r="J2433" s="746">
        <f>SUM(J2434:J2434)</f>
        <v>0</v>
      </c>
      <c r="L2433" s="746">
        <f>SUM(L2434:L2434)</f>
        <v>0.5</v>
      </c>
      <c r="M2433" s="746">
        <f>SUM(M2434:M2434)</f>
        <v>0</v>
      </c>
      <c r="N2433" s="746"/>
      <c r="O2433" s="746"/>
      <c r="P2433" s="746">
        <f>SUM(P2434:P2434)</f>
        <v>0</v>
      </c>
      <c r="Q2433" s="746"/>
      <c r="R2433" s="746">
        <f>SUM(R2434:R2434)</f>
        <v>0</v>
      </c>
      <c r="S2433" s="746">
        <f>SUM(S2434:S2434)</f>
        <v>0</v>
      </c>
      <c r="U2433" s="746">
        <f>SUM(U2434:U2434)</f>
        <v>0</v>
      </c>
      <c r="V2433" s="746">
        <f>SUM(V2434:V2434)</f>
        <v>0</v>
      </c>
      <c r="X2433" s="746">
        <f>SUM(X2434:X2434)</f>
        <v>0</v>
      </c>
      <c r="Y2433" s="746">
        <f>SUM(Y2434:Y2434)</f>
        <v>0</v>
      </c>
      <c r="Z2433" s="746">
        <f>SUM(Z2434:Z2434)</f>
        <v>0</v>
      </c>
      <c r="AA2433" s="746">
        <f>SUM(AA2434:AA2434)</f>
        <v>0</v>
      </c>
      <c r="AC2433" s="746">
        <f>SUM(AC2434:AC2434)</f>
        <v>0</v>
      </c>
      <c r="AD2433" s="746">
        <f>SUM(AD2434:AD2434)</f>
        <v>0</v>
      </c>
      <c r="AE2433" s="746">
        <f>SUM(AE2434:AE2434)</f>
        <v>0</v>
      </c>
      <c r="AF2433" s="746">
        <f>SUM(AF2434:AF2434)</f>
        <v>0</v>
      </c>
      <c r="AI2433" s="746">
        <f>SUM(AI2434:AI2434)</f>
        <v>0</v>
      </c>
      <c r="AK2433" s="746"/>
      <c r="AL2433" s="746"/>
      <c r="AM2433" s="746">
        <f>SUM(AM2434:AM2434)</f>
        <v>0</v>
      </c>
      <c r="AN2433" s="746">
        <f>SUM(AN2434:AN2434)</f>
        <v>0</v>
      </c>
      <c r="AO2433" s="746">
        <f>SUM(AO2434:AO2434)</f>
        <v>0</v>
      </c>
      <c r="AP2433" s="746">
        <f>SUM(AP2434:AP2434)</f>
        <v>0</v>
      </c>
      <c r="AQ2433" s="746"/>
      <c r="AR2433" s="746"/>
      <c r="AS2433" s="746">
        <f>SUM(AS2434:AS2434)</f>
        <v>0</v>
      </c>
      <c r="AT2433" s="746">
        <f>SUM(AT2434:AT2434)</f>
        <v>0</v>
      </c>
      <c r="AV2433" s="746"/>
      <c r="AW2433" s="746"/>
      <c r="AX2433" s="746">
        <f>SUM(AX2434:AX2434)</f>
        <v>0</v>
      </c>
      <c r="AY2433" s="746">
        <f>SUM(AY2434:AY2434)</f>
        <v>0</v>
      </c>
      <c r="AZ2433" s="746"/>
      <c r="BA2433" s="746">
        <f>SUM(BA2434:BA2434)</f>
        <v>0</v>
      </c>
      <c r="BB2433" s="746"/>
      <c r="BC2433" s="746"/>
      <c r="BD2433" s="865"/>
      <c r="BE2433" s="30"/>
      <c r="BF2433" s="741" t="s">
        <v>135</v>
      </c>
      <c r="BG2433" s="741"/>
    </row>
    <row r="2434" spans="1:61" s="742" customFormat="1" x14ac:dyDescent="0.2">
      <c r="A2434" s="132" t="s">
        <v>136</v>
      </c>
      <c r="B2434" s="772" t="s">
        <v>137</v>
      </c>
      <c r="C2434" s="772"/>
      <c r="D2434" s="3">
        <f>SUM(E2434:X2434,AS2434:BA2434)</f>
        <v>0.5</v>
      </c>
      <c r="E2434" s="3"/>
      <c r="F2434" s="3"/>
      <c r="G2434" s="3"/>
      <c r="H2434" s="3"/>
      <c r="I2434" s="3"/>
      <c r="J2434" s="3"/>
      <c r="L2434" s="3">
        <v>0.5</v>
      </c>
      <c r="M2434" s="3"/>
      <c r="N2434" s="3"/>
      <c r="O2434" s="3"/>
      <c r="P2434" s="3"/>
      <c r="Q2434" s="3"/>
      <c r="R2434" s="3"/>
      <c r="S2434" s="3"/>
      <c r="U2434" s="3"/>
      <c r="V2434" s="2"/>
      <c r="X2434" s="3"/>
      <c r="Y2434" s="3"/>
      <c r="Z2434" s="3"/>
      <c r="AA2434" s="3"/>
      <c r="AC2434" s="3"/>
      <c r="AD2434" s="3"/>
      <c r="AE2434" s="3"/>
      <c r="AF2434" s="3"/>
      <c r="AI2434" s="3"/>
      <c r="AK2434" s="3"/>
      <c r="AL2434" s="3"/>
      <c r="AM2434" s="3"/>
      <c r="AN2434" s="3"/>
      <c r="AO2434" s="3"/>
      <c r="AP2434" s="3"/>
      <c r="AQ2434" s="3"/>
      <c r="AR2434" s="3"/>
      <c r="AS2434" s="3"/>
      <c r="AT2434" s="3"/>
      <c r="AV2434" s="3"/>
      <c r="AW2434" s="3"/>
      <c r="AX2434" s="3"/>
      <c r="AY2434" s="3"/>
      <c r="AZ2434" s="3"/>
      <c r="BA2434" s="3"/>
      <c r="BB2434" s="3"/>
      <c r="BC2434" s="3"/>
      <c r="BD2434" s="770" t="s">
        <v>1253</v>
      </c>
      <c r="BE2434" s="765"/>
      <c r="BF2434" s="737" t="s">
        <v>135</v>
      </c>
      <c r="BG2434" s="737"/>
    </row>
    <row r="2435" spans="1:61" s="775" customFormat="1" ht="32" x14ac:dyDescent="0.2">
      <c r="A2435" s="744" t="s">
        <v>138</v>
      </c>
      <c r="B2435" s="766" t="s">
        <v>1161</v>
      </c>
      <c r="C2435" s="766"/>
      <c r="D2435" s="746">
        <f>SUM(D2436:D2438)</f>
        <v>10.64</v>
      </c>
      <c r="E2435" s="746">
        <f>SUM(E2438:E2438)</f>
        <v>0</v>
      </c>
      <c r="F2435" s="746"/>
      <c r="G2435" s="746"/>
      <c r="H2435" s="746">
        <f>SUM(H2438:H2438)</f>
        <v>0</v>
      </c>
      <c r="I2435" s="746">
        <f>SUM(I2438:I2438)</f>
        <v>0</v>
      </c>
      <c r="J2435" s="746">
        <f>SUM(J2438:J2438)</f>
        <v>0</v>
      </c>
      <c r="L2435" s="746">
        <f>SUM(L2438:L2438)</f>
        <v>4.78</v>
      </c>
      <c r="M2435" s="746">
        <f>SUM(M2438:M2438)</f>
        <v>0</v>
      </c>
      <c r="N2435" s="746"/>
      <c r="O2435" s="746"/>
      <c r="P2435" s="746">
        <f>SUM(P2438:P2438)</f>
        <v>0</v>
      </c>
      <c r="Q2435" s="746"/>
      <c r="R2435" s="746">
        <f>SUM(R2438:R2438)</f>
        <v>0</v>
      </c>
      <c r="S2435" s="746">
        <f>SUM(S2438:S2438)</f>
        <v>0</v>
      </c>
      <c r="U2435" s="746">
        <f>SUM(U2438:U2438)</f>
        <v>0</v>
      </c>
      <c r="V2435" s="746">
        <f>SUM(V2438:V2438)</f>
        <v>0</v>
      </c>
      <c r="X2435" s="746">
        <f>SUM(X2438:X2438)</f>
        <v>0</v>
      </c>
      <c r="Y2435" s="746">
        <f>SUM(Y2438:Y2438)</f>
        <v>0</v>
      </c>
      <c r="Z2435" s="746">
        <f>SUM(Z2438:Z2438)</f>
        <v>0</v>
      </c>
      <c r="AA2435" s="746">
        <f>SUM(AA2438:AA2438)</f>
        <v>0</v>
      </c>
      <c r="AC2435" s="746">
        <f>SUM(AC2438:AC2438)</f>
        <v>0</v>
      </c>
      <c r="AD2435" s="746">
        <f>SUM(AD2438:AD2438)</f>
        <v>0</v>
      </c>
      <c r="AE2435" s="746">
        <f>SUM(AE2438:AE2438)</f>
        <v>0</v>
      </c>
      <c r="AF2435" s="746">
        <f>SUM(AF2438:AF2438)</f>
        <v>0</v>
      </c>
      <c r="AI2435" s="746">
        <f>SUM(AI2438:AI2438)</f>
        <v>0</v>
      </c>
      <c r="AK2435" s="746"/>
      <c r="AL2435" s="746"/>
      <c r="AM2435" s="746">
        <f>SUM(AM2438:AM2438)</f>
        <v>0</v>
      </c>
      <c r="AN2435" s="746">
        <f>SUM(AN2438:AN2438)</f>
        <v>0</v>
      </c>
      <c r="AO2435" s="746">
        <f>SUM(AO2438:AO2438)</f>
        <v>0</v>
      </c>
      <c r="AP2435" s="746">
        <f>SUM(AP2438:AP2438)</f>
        <v>0</v>
      </c>
      <c r="AQ2435" s="746"/>
      <c r="AR2435" s="746"/>
      <c r="AS2435" s="746">
        <f>SUM(AS2438:AS2438)</f>
        <v>0</v>
      </c>
      <c r="AT2435" s="746">
        <f>SUM(AT2438:AT2438)</f>
        <v>0</v>
      </c>
      <c r="AV2435" s="746"/>
      <c r="AW2435" s="746"/>
      <c r="AX2435" s="746">
        <f>SUM(AX2438:AX2438)</f>
        <v>0</v>
      </c>
      <c r="AY2435" s="746">
        <f>SUM(AY2438:AY2438)</f>
        <v>0</v>
      </c>
      <c r="AZ2435" s="746"/>
      <c r="BA2435" s="746">
        <f>SUM(BA2438:BA2438)</f>
        <v>2</v>
      </c>
      <c r="BB2435" s="746"/>
      <c r="BC2435" s="746"/>
      <c r="BD2435" s="766"/>
      <c r="BE2435" s="765"/>
      <c r="BF2435" s="750" t="s">
        <v>139</v>
      </c>
      <c r="BG2435" s="737"/>
    </row>
    <row r="2436" spans="1:61" s="742" customFormat="1" x14ac:dyDescent="0.2">
      <c r="A2436" s="132" t="s">
        <v>140</v>
      </c>
      <c r="B2436" s="753" t="s">
        <v>141</v>
      </c>
      <c r="C2436" s="753"/>
      <c r="D2436" s="3">
        <f>SUM(E2436:X2436,AS2436:BA2436)</f>
        <v>2.96</v>
      </c>
      <c r="E2436" s="3"/>
      <c r="F2436" s="3"/>
      <c r="G2436" s="3"/>
      <c r="H2436" s="3"/>
      <c r="I2436" s="3"/>
      <c r="J2436" s="3"/>
      <c r="L2436" s="3">
        <v>2.8</v>
      </c>
      <c r="M2436" s="3"/>
      <c r="N2436" s="3"/>
      <c r="O2436" s="3"/>
      <c r="P2436" s="746"/>
      <c r="Q2436" s="746"/>
      <c r="R2436" s="746"/>
      <c r="S2436" s="746"/>
      <c r="U2436" s="3"/>
      <c r="V2436" s="3"/>
      <c r="X2436" s="3">
        <f>SUM(Y2436:AI2436)</f>
        <v>0.16</v>
      </c>
      <c r="Y2436" s="3">
        <v>0.16</v>
      </c>
      <c r="Z2436" s="3"/>
      <c r="AA2436" s="3"/>
      <c r="AC2436" s="3"/>
      <c r="AD2436" s="3"/>
      <c r="AE2436" s="3"/>
      <c r="AF2436" s="3"/>
      <c r="AI2436" s="3"/>
      <c r="AK2436" s="3"/>
      <c r="AL2436" s="3"/>
      <c r="AM2436" s="3"/>
      <c r="AN2436" s="3"/>
      <c r="AO2436" s="3"/>
      <c r="AP2436" s="3"/>
      <c r="AQ2436" s="3"/>
      <c r="AR2436" s="3"/>
      <c r="AS2436" s="3"/>
      <c r="AT2436" s="746"/>
      <c r="AV2436" s="3"/>
      <c r="AW2436" s="3"/>
      <c r="AX2436" s="3"/>
      <c r="AY2436" s="3"/>
      <c r="AZ2436" s="3"/>
      <c r="BA2436" s="3"/>
      <c r="BB2436" s="3"/>
      <c r="BC2436" s="3"/>
      <c r="BD2436" s="753" t="s">
        <v>1219</v>
      </c>
      <c r="BE2436" s="765"/>
      <c r="BF2436" s="750" t="s">
        <v>139</v>
      </c>
      <c r="BG2436" s="737"/>
      <c r="BH2436" s="742">
        <v>9</v>
      </c>
      <c r="BI2436" s="742" t="s">
        <v>142</v>
      </c>
    </row>
    <row r="2437" spans="1:61" s="742" customFormat="1" x14ac:dyDescent="0.2">
      <c r="A2437" s="132" t="s">
        <v>143</v>
      </c>
      <c r="B2437" s="753" t="s">
        <v>144</v>
      </c>
      <c r="C2437" s="753"/>
      <c r="D2437" s="3">
        <f>SUM(E2437:X2437,AS2437:BA2437)</f>
        <v>0.9</v>
      </c>
      <c r="E2437" s="3"/>
      <c r="F2437" s="3"/>
      <c r="G2437" s="3"/>
      <c r="H2437" s="3"/>
      <c r="I2437" s="3">
        <v>0.9</v>
      </c>
      <c r="J2437" s="3"/>
      <c r="L2437" s="3"/>
      <c r="M2437" s="3"/>
      <c r="N2437" s="3"/>
      <c r="O2437" s="3"/>
      <c r="P2437" s="746"/>
      <c r="Q2437" s="746"/>
      <c r="R2437" s="746"/>
      <c r="S2437" s="746"/>
      <c r="U2437" s="3"/>
      <c r="V2437" s="3"/>
      <c r="X2437" s="3"/>
      <c r="Y2437" s="3"/>
      <c r="Z2437" s="3"/>
      <c r="AA2437" s="3"/>
      <c r="AC2437" s="3"/>
      <c r="AD2437" s="3"/>
      <c r="AE2437" s="3"/>
      <c r="AF2437" s="3"/>
      <c r="AI2437" s="3"/>
      <c r="AK2437" s="3"/>
      <c r="AL2437" s="3"/>
      <c r="AM2437" s="3"/>
      <c r="AN2437" s="3"/>
      <c r="AO2437" s="3"/>
      <c r="AP2437" s="3"/>
      <c r="AQ2437" s="3"/>
      <c r="AR2437" s="3"/>
      <c r="AS2437" s="3"/>
      <c r="AT2437" s="746"/>
      <c r="AV2437" s="3"/>
      <c r="AW2437" s="3"/>
      <c r="AX2437" s="3"/>
      <c r="AY2437" s="3"/>
      <c r="AZ2437" s="3"/>
      <c r="BA2437" s="3"/>
      <c r="BB2437" s="3"/>
      <c r="BC2437" s="3"/>
      <c r="BD2437" s="753" t="s">
        <v>1202</v>
      </c>
      <c r="BE2437" s="765" t="s">
        <v>145</v>
      </c>
      <c r="BF2437" s="750" t="s">
        <v>139</v>
      </c>
      <c r="BG2437" s="737"/>
      <c r="BH2437" s="742">
        <v>1</v>
      </c>
    </row>
    <row r="2438" spans="1:61" s="742" customFormat="1" x14ac:dyDescent="0.2">
      <c r="A2438" s="132" t="s">
        <v>146</v>
      </c>
      <c r="B2438" s="753" t="s">
        <v>147</v>
      </c>
      <c r="C2438" s="753"/>
      <c r="D2438" s="3">
        <f>SUM(E2438:X2438,AS2438:BA2438)</f>
        <v>6.78</v>
      </c>
      <c r="E2438" s="3"/>
      <c r="F2438" s="3"/>
      <c r="G2438" s="3"/>
      <c r="H2438" s="3"/>
      <c r="I2438" s="3"/>
      <c r="J2438" s="3"/>
      <c r="L2438" s="2">
        <v>4.78</v>
      </c>
      <c r="M2438" s="3"/>
      <c r="N2438" s="3"/>
      <c r="O2438" s="3"/>
      <c r="P2438" s="3"/>
      <c r="Q2438" s="3"/>
      <c r="R2438" s="3"/>
      <c r="S2438" s="3"/>
      <c r="U2438" s="3"/>
      <c r="V2438" s="3"/>
      <c r="X2438" s="3">
        <f>SUM(Y2438:AI2438)</f>
        <v>0</v>
      </c>
      <c r="Y2438" s="3"/>
      <c r="Z2438" s="3"/>
      <c r="AA2438" s="3"/>
      <c r="AC2438" s="3"/>
      <c r="AD2438" s="3"/>
      <c r="AE2438" s="3"/>
      <c r="AF2438" s="3"/>
      <c r="AI2438" s="3"/>
      <c r="AK2438" s="3"/>
      <c r="AL2438" s="3"/>
      <c r="AM2438" s="3"/>
      <c r="AN2438" s="3"/>
      <c r="AO2438" s="3"/>
      <c r="AP2438" s="3"/>
      <c r="AQ2438" s="3"/>
      <c r="AR2438" s="3"/>
      <c r="AS2438" s="3"/>
      <c r="AT2438" s="3"/>
      <c r="AV2438" s="3"/>
      <c r="AW2438" s="3"/>
      <c r="AX2438" s="3"/>
      <c r="AY2438" s="3"/>
      <c r="AZ2438" s="3"/>
      <c r="BA2438" s="2">
        <v>2</v>
      </c>
      <c r="BB2438" s="2"/>
      <c r="BC2438" s="2"/>
      <c r="BD2438" s="759" t="s">
        <v>1205</v>
      </c>
      <c r="BE2438" s="12" t="s">
        <v>148</v>
      </c>
      <c r="BF2438" s="737" t="s">
        <v>139</v>
      </c>
      <c r="BG2438" s="737"/>
    </row>
    <row r="2439" spans="1:61" s="775" customFormat="1" x14ac:dyDescent="0.2">
      <c r="A2439" s="744" t="s">
        <v>149</v>
      </c>
      <c r="B2439" s="766" t="s">
        <v>150</v>
      </c>
      <c r="C2439" s="766"/>
      <c r="D2439" s="746">
        <f>SUM(D2440:D2452)</f>
        <v>2.2500000000000004</v>
      </c>
      <c r="E2439" s="746">
        <f>SUM(E2440:E2452)</f>
        <v>0.31</v>
      </c>
      <c r="F2439" s="746"/>
      <c r="G2439" s="746"/>
      <c r="H2439" s="746">
        <f>SUM(H2440:H2452)</f>
        <v>0.57000000000000006</v>
      </c>
      <c r="I2439" s="746">
        <f>SUM(I2440:I2452)</f>
        <v>0</v>
      </c>
      <c r="J2439" s="746">
        <f>SUM(J2440:J2452)</f>
        <v>0</v>
      </c>
      <c r="L2439" s="746">
        <f>SUM(L2440:L2452)</f>
        <v>0</v>
      </c>
      <c r="M2439" s="746">
        <f>SUM(M2440:M2452)</f>
        <v>0</v>
      </c>
      <c r="N2439" s="746"/>
      <c r="O2439" s="746"/>
      <c r="P2439" s="746">
        <f>SUM(P2440:P2452)</f>
        <v>0</v>
      </c>
      <c r="Q2439" s="746"/>
      <c r="R2439" s="746">
        <f>SUM(R2440:R2452)</f>
        <v>0</v>
      </c>
      <c r="S2439" s="746">
        <f>SUM(S2440:S2452)</f>
        <v>0</v>
      </c>
      <c r="U2439" s="746">
        <f>SUM(U2440:U2452)</f>
        <v>0</v>
      </c>
      <c r="V2439" s="746">
        <f>SUM(V2440:V2452)</f>
        <v>0.12</v>
      </c>
      <c r="X2439" s="746">
        <f>SUM(X2440:X2452)</f>
        <v>0.35</v>
      </c>
      <c r="Y2439" s="746">
        <f>SUM(Y2440:Y2452)</f>
        <v>6.0000000000000005E-2</v>
      </c>
      <c r="Z2439" s="746">
        <f>SUM(Z2440:Z2452)</f>
        <v>0</v>
      </c>
      <c r="AA2439" s="746">
        <f>SUM(AA2440:AA2452)</f>
        <v>0</v>
      </c>
      <c r="AC2439" s="746">
        <f>SUM(AC2440:AC2452)</f>
        <v>0.19</v>
      </c>
      <c r="AD2439" s="746">
        <f>SUM(AD2440:AD2452)</f>
        <v>0</v>
      </c>
      <c r="AE2439" s="746">
        <f>SUM(AE2440:AE2452)</f>
        <v>0.1</v>
      </c>
      <c r="AF2439" s="746">
        <f>SUM(AF2440:AF2452)</f>
        <v>0</v>
      </c>
      <c r="AI2439" s="746">
        <f>SUM(AI2440:AI2452)</f>
        <v>0</v>
      </c>
      <c r="AK2439" s="746"/>
      <c r="AL2439" s="746"/>
      <c r="AM2439" s="746">
        <f>SUM(AM2440:AM2452)</f>
        <v>0</v>
      </c>
      <c r="AN2439" s="746">
        <f>SUM(AN2440:AN2452)</f>
        <v>0</v>
      </c>
      <c r="AO2439" s="746">
        <f>SUM(AO2440:AO2452)</f>
        <v>0</v>
      </c>
      <c r="AP2439" s="746">
        <f>SUM(AP2440:AP2452)</f>
        <v>0.15</v>
      </c>
      <c r="AQ2439" s="746"/>
      <c r="AR2439" s="746"/>
      <c r="AS2439" s="746">
        <f>SUM(AS2440:AS2452)</f>
        <v>0</v>
      </c>
      <c r="AT2439" s="746">
        <f>SUM(AT2440:AT2452)</f>
        <v>0</v>
      </c>
      <c r="AV2439" s="746"/>
      <c r="AW2439" s="746"/>
      <c r="AX2439" s="746">
        <f>SUM(AX2440:AX2452)</f>
        <v>0</v>
      </c>
      <c r="AY2439" s="746">
        <f>SUM(AY2440:AY2452)</f>
        <v>0</v>
      </c>
      <c r="AZ2439" s="746"/>
      <c r="BA2439" s="746">
        <f>SUM(BA2440:BA2452)</f>
        <v>0.89999999999999991</v>
      </c>
      <c r="BB2439" s="746"/>
      <c r="BC2439" s="746"/>
      <c r="BD2439" s="766"/>
      <c r="BE2439" s="765"/>
      <c r="BF2439" s="750" t="s">
        <v>151</v>
      </c>
      <c r="BG2439" s="737"/>
    </row>
    <row r="2440" spans="1:61" s="742" customFormat="1" ht="32" x14ac:dyDescent="0.2">
      <c r="A2440" s="132" t="s">
        <v>152</v>
      </c>
      <c r="B2440" s="753" t="s">
        <v>153</v>
      </c>
      <c r="C2440" s="753"/>
      <c r="D2440" s="3">
        <f t="shared" ref="D2440:D2452" si="63">SUM(E2440:X2440,AS2440:BA2440)</f>
        <v>0.25</v>
      </c>
      <c r="E2440" s="3"/>
      <c r="F2440" s="3"/>
      <c r="G2440" s="3"/>
      <c r="H2440" s="3"/>
      <c r="I2440" s="3"/>
      <c r="J2440" s="3"/>
      <c r="L2440" s="3"/>
      <c r="M2440" s="3"/>
      <c r="N2440" s="3"/>
      <c r="O2440" s="3"/>
      <c r="P2440" s="3"/>
      <c r="Q2440" s="3"/>
      <c r="R2440" s="3"/>
      <c r="S2440" s="3"/>
      <c r="U2440" s="3"/>
      <c r="V2440" s="3"/>
      <c r="X2440" s="3">
        <f t="shared" ref="X2440:X2446" si="64">SUM(Y2440:AI2440)</f>
        <v>0</v>
      </c>
      <c r="Y2440" s="3"/>
      <c r="Z2440" s="3"/>
      <c r="AA2440" s="3"/>
      <c r="AC2440" s="3"/>
      <c r="AD2440" s="3"/>
      <c r="AE2440" s="3"/>
      <c r="AF2440" s="3"/>
      <c r="AI2440" s="3"/>
      <c r="AK2440" s="3"/>
      <c r="AL2440" s="3"/>
      <c r="AM2440" s="3"/>
      <c r="AN2440" s="3"/>
      <c r="AO2440" s="3"/>
      <c r="AP2440" s="3"/>
      <c r="AQ2440" s="3"/>
      <c r="AR2440" s="3"/>
      <c r="AS2440" s="3"/>
      <c r="AT2440" s="3"/>
      <c r="AV2440" s="3"/>
      <c r="AW2440" s="3"/>
      <c r="AX2440" s="3"/>
      <c r="AY2440" s="3"/>
      <c r="AZ2440" s="3"/>
      <c r="BA2440" s="3">
        <v>0.25</v>
      </c>
      <c r="BB2440" s="3"/>
      <c r="BC2440" s="3"/>
      <c r="BD2440" s="753" t="s">
        <v>1202</v>
      </c>
      <c r="BE2440" s="12" t="s">
        <v>154</v>
      </c>
      <c r="BF2440" s="750" t="s">
        <v>151</v>
      </c>
      <c r="BG2440" s="737"/>
    </row>
    <row r="2441" spans="1:61" s="742" customFormat="1" x14ac:dyDescent="0.2">
      <c r="A2441" s="132" t="s">
        <v>155</v>
      </c>
      <c r="B2441" s="753" t="s">
        <v>156</v>
      </c>
      <c r="C2441" s="753"/>
      <c r="D2441" s="3">
        <f t="shared" si="63"/>
        <v>0.60000000000000009</v>
      </c>
      <c r="E2441" s="3"/>
      <c r="F2441" s="3"/>
      <c r="G2441" s="3"/>
      <c r="H2441" s="3">
        <v>0.55000000000000004</v>
      </c>
      <c r="I2441" s="3"/>
      <c r="J2441" s="3"/>
      <c r="L2441" s="3"/>
      <c r="M2441" s="3"/>
      <c r="N2441" s="3"/>
      <c r="O2441" s="3"/>
      <c r="P2441" s="3"/>
      <c r="Q2441" s="3"/>
      <c r="R2441" s="3"/>
      <c r="S2441" s="3"/>
      <c r="U2441" s="3"/>
      <c r="V2441" s="3"/>
      <c r="X2441" s="3">
        <f t="shared" si="64"/>
        <v>0.05</v>
      </c>
      <c r="Y2441" s="3">
        <v>0.05</v>
      </c>
      <c r="Z2441" s="3"/>
      <c r="AA2441" s="3"/>
      <c r="AC2441" s="3"/>
      <c r="AD2441" s="3"/>
      <c r="AE2441" s="3"/>
      <c r="AF2441" s="3"/>
      <c r="AI2441" s="3"/>
      <c r="AK2441" s="3"/>
      <c r="AL2441" s="3"/>
      <c r="AM2441" s="3"/>
      <c r="AN2441" s="3"/>
      <c r="AO2441" s="3"/>
      <c r="AP2441" s="3"/>
      <c r="AQ2441" s="3"/>
      <c r="AR2441" s="3"/>
      <c r="AS2441" s="3"/>
      <c r="AT2441" s="3"/>
      <c r="AV2441" s="3"/>
      <c r="AW2441" s="3"/>
      <c r="AX2441" s="3"/>
      <c r="AY2441" s="3"/>
      <c r="AZ2441" s="3"/>
      <c r="BA2441" s="3"/>
      <c r="BB2441" s="3"/>
      <c r="BC2441" s="3"/>
      <c r="BD2441" s="753" t="s">
        <v>1202</v>
      </c>
      <c r="BE2441" s="12" t="s">
        <v>157</v>
      </c>
      <c r="BF2441" s="750" t="s">
        <v>151</v>
      </c>
      <c r="BG2441" s="737"/>
    </row>
    <row r="2442" spans="1:61" s="742" customFormat="1" x14ac:dyDescent="0.2">
      <c r="A2442" s="132" t="s">
        <v>158</v>
      </c>
      <c r="B2442" s="753" t="s">
        <v>159</v>
      </c>
      <c r="C2442" s="753"/>
      <c r="D2442" s="3">
        <f t="shared" si="63"/>
        <v>0.31</v>
      </c>
      <c r="E2442" s="3"/>
      <c r="F2442" s="3"/>
      <c r="G2442" s="3"/>
      <c r="H2442" s="3"/>
      <c r="I2442" s="3"/>
      <c r="J2442" s="3"/>
      <c r="L2442" s="3"/>
      <c r="M2442" s="3"/>
      <c r="N2442" s="3"/>
      <c r="O2442" s="3"/>
      <c r="P2442" s="3"/>
      <c r="Q2442" s="3"/>
      <c r="R2442" s="3"/>
      <c r="S2442" s="3"/>
      <c r="U2442" s="3"/>
      <c r="V2442" s="3">
        <v>0.12</v>
      </c>
      <c r="X2442" s="3">
        <f t="shared" si="64"/>
        <v>0.19</v>
      </c>
      <c r="Y2442" s="3"/>
      <c r="Z2442" s="3"/>
      <c r="AA2442" s="3"/>
      <c r="AC2442" s="3">
        <v>0.19</v>
      </c>
      <c r="AD2442" s="3"/>
      <c r="AE2442" s="3"/>
      <c r="AF2442" s="3"/>
      <c r="AI2442" s="3"/>
      <c r="AK2442" s="3"/>
      <c r="AL2442" s="3"/>
      <c r="AM2442" s="3"/>
      <c r="AN2442" s="3"/>
      <c r="AO2442" s="3"/>
      <c r="AP2442" s="3"/>
      <c r="AQ2442" s="3"/>
      <c r="AR2442" s="3"/>
      <c r="AS2442" s="3"/>
      <c r="AT2442" s="3"/>
      <c r="AV2442" s="3"/>
      <c r="AW2442" s="3"/>
      <c r="AX2442" s="3"/>
      <c r="AY2442" s="3"/>
      <c r="AZ2442" s="3"/>
      <c r="BA2442" s="3"/>
      <c r="BB2442" s="3"/>
      <c r="BC2442" s="3"/>
      <c r="BD2442" s="790" t="s">
        <v>1360</v>
      </c>
      <c r="BE2442" s="866" t="s">
        <v>160</v>
      </c>
      <c r="BF2442" s="737" t="s">
        <v>151</v>
      </c>
      <c r="BG2442" s="737"/>
    </row>
    <row r="2443" spans="1:61" s="742" customFormat="1" x14ac:dyDescent="0.2">
      <c r="A2443" s="132" t="s">
        <v>161</v>
      </c>
      <c r="B2443" s="753" t="s">
        <v>162</v>
      </c>
      <c r="C2443" s="753"/>
      <c r="D2443" s="3">
        <f t="shared" si="63"/>
        <v>0.16</v>
      </c>
      <c r="E2443" s="3"/>
      <c r="F2443" s="3"/>
      <c r="G2443" s="3"/>
      <c r="H2443" s="3"/>
      <c r="I2443" s="3"/>
      <c r="J2443" s="3"/>
      <c r="L2443" s="3"/>
      <c r="M2443" s="3"/>
      <c r="N2443" s="3"/>
      <c r="O2443" s="3"/>
      <c r="P2443" s="3"/>
      <c r="Q2443" s="3"/>
      <c r="R2443" s="3"/>
      <c r="S2443" s="3"/>
      <c r="U2443" s="3"/>
      <c r="V2443" s="3"/>
      <c r="X2443" s="3">
        <f t="shared" si="64"/>
        <v>0</v>
      </c>
      <c r="Y2443" s="3"/>
      <c r="Z2443" s="3"/>
      <c r="AA2443" s="3"/>
      <c r="AC2443" s="3"/>
      <c r="AD2443" s="3"/>
      <c r="AE2443" s="3"/>
      <c r="AF2443" s="3"/>
      <c r="AI2443" s="3"/>
      <c r="AK2443" s="3"/>
      <c r="AL2443" s="3"/>
      <c r="AM2443" s="3"/>
      <c r="AN2443" s="3"/>
      <c r="AO2443" s="3"/>
      <c r="AP2443" s="3"/>
      <c r="AQ2443" s="3"/>
      <c r="AR2443" s="3"/>
      <c r="AS2443" s="3"/>
      <c r="AT2443" s="3"/>
      <c r="AV2443" s="3"/>
      <c r="AW2443" s="3"/>
      <c r="AX2443" s="3"/>
      <c r="AY2443" s="3"/>
      <c r="AZ2443" s="3"/>
      <c r="BA2443" s="3">
        <v>0.16</v>
      </c>
      <c r="BB2443" s="3"/>
      <c r="BC2443" s="3"/>
      <c r="BD2443" s="790" t="s">
        <v>1183</v>
      </c>
      <c r="BE2443" s="866" t="s">
        <v>1365</v>
      </c>
      <c r="BF2443" s="737" t="s">
        <v>151</v>
      </c>
      <c r="BG2443" s="737"/>
    </row>
    <row r="2444" spans="1:61" s="742" customFormat="1" ht="32" x14ac:dyDescent="0.2">
      <c r="A2444" s="132" t="s">
        <v>163</v>
      </c>
      <c r="B2444" s="753" t="s">
        <v>164</v>
      </c>
      <c r="C2444" s="753"/>
      <c r="D2444" s="3">
        <f t="shared" si="63"/>
        <v>0</v>
      </c>
      <c r="E2444" s="3"/>
      <c r="F2444" s="3"/>
      <c r="G2444" s="3"/>
      <c r="H2444" s="3"/>
      <c r="I2444" s="3"/>
      <c r="J2444" s="3"/>
      <c r="L2444" s="3"/>
      <c r="M2444" s="3"/>
      <c r="N2444" s="3"/>
      <c r="O2444" s="3"/>
      <c r="P2444" s="3"/>
      <c r="Q2444" s="3"/>
      <c r="R2444" s="3"/>
      <c r="S2444" s="3"/>
      <c r="U2444" s="3"/>
      <c r="V2444" s="3"/>
      <c r="X2444" s="3">
        <f t="shared" si="64"/>
        <v>0</v>
      </c>
      <c r="Y2444" s="3"/>
      <c r="Z2444" s="3"/>
      <c r="AA2444" s="3"/>
      <c r="AC2444" s="3"/>
      <c r="AD2444" s="3"/>
      <c r="AE2444" s="3"/>
      <c r="AF2444" s="3"/>
      <c r="AI2444" s="3"/>
      <c r="AK2444" s="3"/>
      <c r="AL2444" s="3"/>
      <c r="AM2444" s="3"/>
      <c r="AN2444" s="3"/>
      <c r="AO2444" s="3"/>
      <c r="AP2444" s="3">
        <v>0.09</v>
      </c>
      <c r="AQ2444" s="3"/>
      <c r="AR2444" s="3"/>
      <c r="AS2444" s="3"/>
      <c r="AT2444" s="3"/>
      <c r="AV2444" s="3"/>
      <c r="AW2444" s="3"/>
      <c r="AX2444" s="3"/>
      <c r="AY2444" s="3"/>
      <c r="AZ2444" s="3"/>
      <c r="BA2444" s="3"/>
      <c r="BB2444" s="3"/>
      <c r="BC2444" s="3"/>
      <c r="BD2444" s="790" t="s">
        <v>1183</v>
      </c>
      <c r="BE2444" s="866" t="s">
        <v>165</v>
      </c>
      <c r="BF2444" s="737" t="s">
        <v>151</v>
      </c>
      <c r="BG2444" s="737"/>
    </row>
    <row r="2445" spans="1:61" s="742" customFormat="1" ht="32" x14ac:dyDescent="0.2">
      <c r="A2445" s="132" t="s">
        <v>166</v>
      </c>
      <c r="B2445" s="753" t="s">
        <v>167</v>
      </c>
      <c r="C2445" s="753"/>
      <c r="D2445" s="3">
        <f t="shared" si="63"/>
        <v>0.09</v>
      </c>
      <c r="E2445" s="3">
        <v>0.06</v>
      </c>
      <c r="F2445" s="3"/>
      <c r="G2445" s="3"/>
      <c r="H2445" s="3">
        <v>0.02</v>
      </c>
      <c r="I2445" s="3"/>
      <c r="J2445" s="3"/>
      <c r="L2445" s="3"/>
      <c r="M2445" s="3"/>
      <c r="N2445" s="3"/>
      <c r="O2445" s="3"/>
      <c r="P2445" s="3"/>
      <c r="Q2445" s="3"/>
      <c r="R2445" s="3"/>
      <c r="S2445" s="3"/>
      <c r="U2445" s="3"/>
      <c r="V2445" s="3"/>
      <c r="X2445" s="3">
        <f t="shared" si="64"/>
        <v>0.01</v>
      </c>
      <c r="Y2445" s="3">
        <v>0.01</v>
      </c>
      <c r="Z2445" s="3"/>
      <c r="AA2445" s="3"/>
      <c r="AC2445" s="3"/>
      <c r="AD2445" s="3"/>
      <c r="AE2445" s="3"/>
      <c r="AF2445" s="3"/>
      <c r="AI2445" s="3"/>
      <c r="AK2445" s="3"/>
      <c r="AL2445" s="3"/>
      <c r="AM2445" s="3"/>
      <c r="AN2445" s="3"/>
      <c r="AO2445" s="3"/>
      <c r="AP2445" s="3"/>
      <c r="AQ2445" s="3"/>
      <c r="AR2445" s="3"/>
      <c r="AS2445" s="3"/>
      <c r="AT2445" s="3"/>
      <c r="AV2445" s="3"/>
      <c r="AW2445" s="3"/>
      <c r="AX2445" s="3"/>
      <c r="AY2445" s="3"/>
      <c r="AZ2445" s="3"/>
      <c r="BA2445" s="3"/>
      <c r="BB2445" s="3"/>
      <c r="BC2445" s="3"/>
      <c r="BD2445" s="790" t="s">
        <v>1183</v>
      </c>
      <c r="BE2445" s="866" t="s">
        <v>168</v>
      </c>
      <c r="BF2445" s="737" t="s">
        <v>151</v>
      </c>
      <c r="BG2445" s="737"/>
    </row>
    <row r="2446" spans="1:61" s="742" customFormat="1" ht="32" x14ac:dyDescent="0.2">
      <c r="A2446" s="132" t="s">
        <v>169</v>
      </c>
      <c r="B2446" s="753" t="s">
        <v>170</v>
      </c>
      <c r="C2446" s="753"/>
      <c r="D2446" s="3">
        <f t="shared" si="63"/>
        <v>0</v>
      </c>
      <c r="E2446" s="3"/>
      <c r="F2446" s="3"/>
      <c r="G2446" s="3"/>
      <c r="H2446" s="3"/>
      <c r="I2446" s="3"/>
      <c r="J2446" s="3"/>
      <c r="L2446" s="3"/>
      <c r="M2446" s="3"/>
      <c r="N2446" s="3"/>
      <c r="O2446" s="3"/>
      <c r="P2446" s="3"/>
      <c r="Q2446" s="3"/>
      <c r="R2446" s="3"/>
      <c r="S2446" s="3"/>
      <c r="U2446" s="3"/>
      <c r="V2446" s="3"/>
      <c r="X2446" s="3">
        <f t="shared" si="64"/>
        <v>0</v>
      </c>
      <c r="Y2446" s="3"/>
      <c r="Z2446" s="3"/>
      <c r="AA2446" s="3"/>
      <c r="AC2446" s="3"/>
      <c r="AD2446" s="3"/>
      <c r="AE2446" s="3"/>
      <c r="AF2446" s="3"/>
      <c r="AI2446" s="3"/>
      <c r="AK2446" s="3"/>
      <c r="AL2446" s="3"/>
      <c r="AM2446" s="3"/>
      <c r="AN2446" s="3"/>
      <c r="AO2446" s="3"/>
      <c r="AP2446" s="3">
        <v>0.06</v>
      </c>
      <c r="AQ2446" s="3"/>
      <c r="AR2446" s="3"/>
      <c r="AS2446" s="3"/>
      <c r="AT2446" s="3"/>
      <c r="AV2446" s="3"/>
      <c r="AW2446" s="3"/>
      <c r="AX2446" s="3"/>
      <c r="AY2446" s="3"/>
      <c r="AZ2446" s="3"/>
      <c r="BA2446" s="3"/>
      <c r="BB2446" s="3"/>
      <c r="BC2446" s="3"/>
      <c r="BD2446" s="790" t="s">
        <v>1183</v>
      </c>
      <c r="BE2446" s="866" t="s">
        <v>171</v>
      </c>
      <c r="BF2446" s="737" t="s">
        <v>151</v>
      </c>
      <c r="BG2446" s="737"/>
    </row>
    <row r="2447" spans="1:61" s="742" customFormat="1" x14ac:dyDescent="0.2">
      <c r="A2447" s="132" t="s">
        <v>172</v>
      </c>
      <c r="B2447" s="753" t="s">
        <v>173</v>
      </c>
      <c r="C2447" s="753"/>
      <c r="D2447" s="3">
        <f t="shared" si="63"/>
        <v>0.25</v>
      </c>
      <c r="E2447" s="3">
        <v>0.25</v>
      </c>
      <c r="F2447" s="3"/>
      <c r="G2447" s="3"/>
      <c r="H2447" s="3"/>
      <c r="I2447" s="3"/>
      <c r="J2447" s="3"/>
      <c r="L2447" s="3"/>
      <c r="M2447" s="3"/>
      <c r="N2447" s="3"/>
      <c r="O2447" s="3"/>
      <c r="P2447" s="3"/>
      <c r="Q2447" s="3"/>
      <c r="R2447" s="3"/>
      <c r="S2447" s="3"/>
      <c r="U2447" s="3"/>
      <c r="V2447" s="3"/>
      <c r="X2447" s="3"/>
      <c r="Y2447" s="3"/>
      <c r="Z2447" s="3"/>
      <c r="AA2447" s="3"/>
      <c r="AC2447" s="3"/>
      <c r="AD2447" s="3"/>
      <c r="AE2447" s="3"/>
      <c r="AF2447" s="3"/>
      <c r="AI2447" s="3"/>
      <c r="AK2447" s="3"/>
      <c r="AL2447" s="3"/>
      <c r="AM2447" s="3"/>
      <c r="AN2447" s="3"/>
      <c r="AO2447" s="3"/>
      <c r="AP2447" s="3"/>
      <c r="AQ2447" s="3"/>
      <c r="AR2447" s="3"/>
      <c r="AS2447" s="3"/>
      <c r="AT2447" s="3"/>
      <c r="AV2447" s="3"/>
      <c r="AW2447" s="3"/>
      <c r="AX2447" s="3"/>
      <c r="AY2447" s="3"/>
      <c r="AZ2447" s="3"/>
      <c r="BA2447" s="3"/>
      <c r="BB2447" s="3"/>
      <c r="BC2447" s="3"/>
      <c r="BD2447" s="790" t="s">
        <v>1244</v>
      </c>
      <c r="BE2447" s="866" t="s">
        <v>174</v>
      </c>
      <c r="BF2447" s="737" t="s">
        <v>151</v>
      </c>
      <c r="BG2447" s="737"/>
      <c r="BH2447" s="742">
        <v>9</v>
      </c>
    </row>
    <row r="2448" spans="1:61" s="742" customFormat="1" ht="32" x14ac:dyDescent="0.2">
      <c r="A2448" s="132" t="s">
        <v>175</v>
      </c>
      <c r="B2448" s="753" t="s">
        <v>176</v>
      </c>
      <c r="C2448" s="753"/>
      <c r="D2448" s="3">
        <f t="shared" si="63"/>
        <v>0.1</v>
      </c>
      <c r="E2448" s="3"/>
      <c r="F2448" s="3"/>
      <c r="G2448" s="3"/>
      <c r="H2448" s="3"/>
      <c r="I2448" s="3"/>
      <c r="J2448" s="3"/>
      <c r="L2448" s="3"/>
      <c r="M2448" s="3"/>
      <c r="N2448" s="3"/>
      <c r="O2448" s="3"/>
      <c r="P2448" s="3"/>
      <c r="Q2448" s="3"/>
      <c r="R2448" s="3"/>
      <c r="S2448" s="3"/>
      <c r="U2448" s="3"/>
      <c r="V2448" s="3"/>
      <c r="X2448" s="3">
        <f>SUM(Y2448:AI2448)</f>
        <v>0</v>
      </c>
      <c r="Y2448" s="3"/>
      <c r="Z2448" s="3"/>
      <c r="AA2448" s="3"/>
      <c r="AC2448" s="3"/>
      <c r="AD2448" s="3"/>
      <c r="AE2448" s="3"/>
      <c r="AF2448" s="3"/>
      <c r="AI2448" s="3"/>
      <c r="AK2448" s="3"/>
      <c r="AL2448" s="3"/>
      <c r="AM2448" s="3"/>
      <c r="AN2448" s="3"/>
      <c r="AO2448" s="3"/>
      <c r="AP2448" s="3"/>
      <c r="AQ2448" s="3"/>
      <c r="AR2448" s="3"/>
      <c r="AS2448" s="3"/>
      <c r="AT2448" s="3"/>
      <c r="AV2448" s="3"/>
      <c r="AW2448" s="3"/>
      <c r="AX2448" s="3"/>
      <c r="AY2448" s="3"/>
      <c r="AZ2448" s="3"/>
      <c r="BA2448" s="3">
        <v>0.1</v>
      </c>
      <c r="BB2448" s="3"/>
      <c r="BC2448" s="3"/>
      <c r="BD2448" s="790" t="s">
        <v>1234</v>
      </c>
      <c r="BE2448" s="866"/>
      <c r="BF2448" s="737" t="s">
        <v>151</v>
      </c>
      <c r="BG2448" s="737"/>
      <c r="BH2448" s="742" t="s">
        <v>1197</v>
      </c>
    </row>
    <row r="2449" spans="1:60" s="742" customFormat="1" ht="32" x14ac:dyDescent="0.2">
      <c r="A2449" s="132" t="s">
        <v>177</v>
      </c>
      <c r="B2449" s="753" t="s">
        <v>178</v>
      </c>
      <c r="C2449" s="753"/>
      <c r="D2449" s="3">
        <f t="shared" si="63"/>
        <v>0.1</v>
      </c>
      <c r="E2449" s="3"/>
      <c r="F2449" s="3"/>
      <c r="G2449" s="3"/>
      <c r="H2449" s="3"/>
      <c r="I2449" s="3"/>
      <c r="J2449" s="3"/>
      <c r="L2449" s="3"/>
      <c r="M2449" s="3"/>
      <c r="N2449" s="3"/>
      <c r="O2449" s="3"/>
      <c r="P2449" s="3"/>
      <c r="Q2449" s="3"/>
      <c r="R2449" s="3"/>
      <c r="S2449" s="3"/>
      <c r="U2449" s="3"/>
      <c r="V2449" s="3"/>
      <c r="X2449" s="3">
        <f>SUM(Y2449:AI2449)</f>
        <v>0.1</v>
      </c>
      <c r="Y2449" s="3"/>
      <c r="Z2449" s="3"/>
      <c r="AA2449" s="3"/>
      <c r="AC2449" s="3"/>
      <c r="AD2449" s="3"/>
      <c r="AE2449" s="3">
        <v>0.1</v>
      </c>
      <c r="AF2449" s="3"/>
      <c r="AI2449" s="3"/>
      <c r="AK2449" s="3"/>
      <c r="AL2449" s="3"/>
      <c r="AM2449" s="3"/>
      <c r="AN2449" s="3"/>
      <c r="AO2449" s="3"/>
      <c r="AP2449" s="3"/>
      <c r="AQ2449" s="3"/>
      <c r="AR2449" s="3"/>
      <c r="AS2449" s="3"/>
      <c r="AT2449" s="3"/>
      <c r="AV2449" s="3"/>
      <c r="AW2449" s="3"/>
      <c r="AX2449" s="3"/>
      <c r="AY2449" s="3"/>
      <c r="AZ2449" s="3"/>
      <c r="BA2449" s="3"/>
      <c r="BB2449" s="3"/>
      <c r="BC2449" s="3"/>
      <c r="BD2449" s="790" t="s">
        <v>1234</v>
      </c>
      <c r="BE2449" s="866"/>
      <c r="BF2449" s="737" t="s">
        <v>151</v>
      </c>
      <c r="BG2449" s="737"/>
      <c r="BH2449" s="742" t="s">
        <v>1197</v>
      </c>
    </row>
    <row r="2450" spans="1:60" s="742" customFormat="1" ht="32" x14ac:dyDescent="0.2">
      <c r="A2450" s="132" t="s">
        <v>179</v>
      </c>
      <c r="B2450" s="753" t="s">
        <v>180</v>
      </c>
      <c r="C2450" s="753"/>
      <c r="D2450" s="3">
        <f t="shared" si="63"/>
        <v>0.1</v>
      </c>
      <c r="E2450" s="3"/>
      <c r="F2450" s="3"/>
      <c r="G2450" s="3"/>
      <c r="H2450" s="3"/>
      <c r="I2450" s="3"/>
      <c r="J2450" s="3"/>
      <c r="L2450" s="3"/>
      <c r="M2450" s="3"/>
      <c r="N2450" s="3"/>
      <c r="O2450" s="3"/>
      <c r="P2450" s="3"/>
      <c r="Q2450" s="3"/>
      <c r="R2450" s="3"/>
      <c r="S2450" s="3"/>
      <c r="U2450" s="3"/>
      <c r="V2450" s="3"/>
      <c r="X2450" s="3">
        <f>SUM(Y2450:AI2450)</f>
        <v>0</v>
      </c>
      <c r="Y2450" s="3"/>
      <c r="Z2450" s="3"/>
      <c r="AA2450" s="3"/>
      <c r="AC2450" s="3"/>
      <c r="AD2450" s="3"/>
      <c r="AE2450" s="3"/>
      <c r="AF2450" s="3"/>
      <c r="AI2450" s="3"/>
      <c r="AK2450" s="3"/>
      <c r="AL2450" s="3"/>
      <c r="AM2450" s="3"/>
      <c r="AN2450" s="3"/>
      <c r="AO2450" s="3"/>
      <c r="AP2450" s="3"/>
      <c r="AQ2450" s="3"/>
      <c r="AR2450" s="3"/>
      <c r="AS2450" s="3"/>
      <c r="AT2450" s="3"/>
      <c r="AV2450" s="3"/>
      <c r="AW2450" s="3"/>
      <c r="AX2450" s="3"/>
      <c r="AY2450" s="3"/>
      <c r="AZ2450" s="3"/>
      <c r="BA2450" s="3">
        <v>0.1</v>
      </c>
      <c r="BB2450" s="3"/>
      <c r="BC2450" s="3"/>
      <c r="BD2450" s="790" t="s">
        <v>1234</v>
      </c>
      <c r="BE2450" s="866"/>
      <c r="BF2450" s="737" t="s">
        <v>151</v>
      </c>
      <c r="BG2450" s="737"/>
      <c r="BH2450" s="742" t="s">
        <v>1197</v>
      </c>
    </row>
    <row r="2451" spans="1:60" s="742" customFormat="1" ht="32" x14ac:dyDescent="0.2">
      <c r="A2451" s="132" t="s">
        <v>181</v>
      </c>
      <c r="B2451" s="753" t="s">
        <v>182</v>
      </c>
      <c r="C2451" s="753"/>
      <c r="D2451" s="3">
        <f t="shared" si="63"/>
        <v>0.1</v>
      </c>
      <c r="E2451" s="3"/>
      <c r="F2451" s="3"/>
      <c r="G2451" s="3"/>
      <c r="H2451" s="3"/>
      <c r="I2451" s="3"/>
      <c r="J2451" s="3"/>
      <c r="L2451" s="3"/>
      <c r="M2451" s="3"/>
      <c r="N2451" s="3"/>
      <c r="O2451" s="3"/>
      <c r="P2451" s="3"/>
      <c r="Q2451" s="3"/>
      <c r="R2451" s="3"/>
      <c r="S2451" s="3"/>
      <c r="U2451" s="3"/>
      <c r="V2451" s="3"/>
      <c r="X2451" s="3">
        <f>SUM(Y2451:AI2451)</f>
        <v>0</v>
      </c>
      <c r="Y2451" s="3"/>
      <c r="Z2451" s="3"/>
      <c r="AA2451" s="3"/>
      <c r="AC2451" s="3"/>
      <c r="AD2451" s="3"/>
      <c r="AE2451" s="3"/>
      <c r="AF2451" s="3"/>
      <c r="AI2451" s="3"/>
      <c r="AK2451" s="3"/>
      <c r="AL2451" s="3"/>
      <c r="AM2451" s="3"/>
      <c r="AN2451" s="3"/>
      <c r="AO2451" s="3"/>
      <c r="AP2451" s="3"/>
      <c r="AQ2451" s="3"/>
      <c r="AR2451" s="3"/>
      <c r="AS2451" s="3"/>
      <c r="AT2451" s="3"/>
      <c r="AV2451" s="3"/>
      <c r="AW2451" s="3"/>
      <c r="AX2451" s="3"/>
      <c r="AY2451" s="3"/>
      <c r="AZ2451" s="3"/>
      <c r="BA2451" s="3">
        <v>0.1</v>
      </c>
      <c r="BB2451" s="3"/>
      <c r="BC2451" s="3"/>
      <c r="BD2451" s="790" t="s">
        <v>1234</v>
      </c>
      <c r="BE2451" s="866"/>
      <c r="BF2451" s="737" t="s">
        <v>151</v>
      </c>
      <c r="BG2451" s="737"/>
      <c r="BH2451" s="742" t="s">
        <v>1197</v>
      </c>
    </row>
    <row r="2452" spans="1:60" s="742" customFormat="1" ht="32" x14ac:dyDescent="0.2">
      <c r="A2452" s="132" t="s">
        <v>183</v>
      </c>
      <c r="B2452" s="753" t="s">
        <v>184</v>
      </c>
      <c r="C2452" s="753"/>
      <c r="D2452" s="3">
        <f t="shared" si="63"/>
        <v>0.19</v>
      </c>
      <c r="E2452" s="3"/>
      <c r="F2452" s="3"/>
      <c r="G2452" s="3"/>
      <c r="H2452" s="3"/>
      <c r="I2452" s="3"/>
      <c r="J2452" s="3"/>
      <c r="L2452" s="3"/>
      <c r="M2452" s="3"/>
      <c r="N2452" s="3"/>
      <c r="O2452" s="3"/>
      <c r="P2452" s="3"/>
      <c r="Q2452" s="3"/>
      <c r="R2452" s="3"/>
      <c r="S2452" s="3"/>
      <c r="U2452" s="3"/>
      <c r="V2452" s="3"/>
      <c r="X2452" s="3">
        <f>SUM(Y2452:AI2452)</f>
        <v>0</v>
      </c>
      <c r="Y2452" s="3"/>
      <c r="Z2452" s="3"/>
      <c r="AA2452" s="3"/>
      <c r="AC2452" s="3"/>
      <c r="AD2452" s="3"/>
      <c r="AE2452" s="3"/>
      <c r="AF2452" s="3"/>
      <c r="AI2452" s="3"/>
      <c r="AK2452" s="3"/>
      <c r="AL2452" s="3"/>
      <c r="AM2452" s="3"/>
      <c r="AN2452" s="3"/>
      <c r="AO2452" s="3"/>
      <c r="AP2452" s="3"/>
      <c r="AQ2452" s="3"/>
      <c r="AR2452" s="3"/>
      <c r="AS2452" s="3"/>
      <c r="AT2452" s="3"/>
      <c r="AV2452" s="3"/>
      <c r="AW2452" s="3"/>
      <c r="AX2452" s="3"/>
      <c r="AY2452" s="3"/>
      <c r="AZ2452" s="3"/>
      <c r="BA2452" s="3">
        <v>0.19</v>
      </c>
      <c r="BB2452" s="3"/>
      <c r="BC2452" s="3"/>
      <c r="BD2452" s="790" t="s">
        <v>1176</v>
      </c>
      <c r="BE2452" s="866"/>
      <c r="BF2452" s="737" t="s">
        <v>151</v>
      </c>
      <c r="BG2452" s="737"/>
      <c r="BH2452" s="742" t="s">
        <v>1197</v>
      </c>
    </row>
    <row r="2453" spans="1:60" s="775" customFormat="1" x14ac:dyDescent="0.2">
      <c r="A2453" s="744" t="s">
        <v>185</v>
      </c>
      <c r="B2453" s="766" t="s">
        <v>1160</v>
      </c>
      <c r="C2453" s="766"/>
      <c r="D2453" s="746">
        <f>SUM(D2454:D2457)</f>
        <v>3.4000000000000004</v>
      </c>
      <c r="E2453" s="746">
        <f>SUM(E2454:E2457)</f>
        <v>1.5</v>
      </c>
      <c r="F2453" s="746"/>
      <c r="G2453" s="746"/>
      <c r="H2453" s="746">
        <f>SUM(H2454:H2457)</f>
        <v>0</v>
      </c>
      <c r="I2453" s="746">
        <f>SUM(I2454:I2457)</f>
        <v>0</v>
      </c>
      <c r="J2453" s="746">
        <f>SUM(J2454:J2457)</f>
        <v>0</v>
      </c>
      <c r="L2453" s="746">
        <f>SUM(L2454:L2457)</f>
        <v>0</v>
      </c>
      <c r="M2453" s="746">
        <f>SUM(M2454:M2457)</f>
        <v>0.64</v>
      </c>
      <c r="N2453" s="746"/>
      <c r="O2453" s="746"/>
      <c r="P2453" s="746">
        <f>SUM(P2454:P2457)</f>
        <v>0</v>
      </c>
      <c r="Q2453" s="746"/>
      <c r="R2453" s="746">
        <f>SUM(R2454:R2457)</f>
        <v>0</v>
      </c>
      <c r="S2453" s="746">
        <f>SUM(S2454:S2457)</f>
        <v>0</v>
      </c>
      <c r="U2453" s="746">
        <f>SUM(U2454:U2457)</f>
        <v>0</v>
      </c>
      <c r="V2453" s="746">
        <f>SUM(V2454:V2457)</f>
        <v>0</v>
      </c>
      <c r="X2453" s="746">
        <f>SUM(X2454:X2457)</f>
        <v>0</v>
      </c>
      <c r="Y2453" s="746">
        <f>SUM(Y2454:Y2457)</f>
        <v>0</v>
      </c>
      <c r="Z2453" s="746">
        <f>SUM(Z2454:Z2457)</f>
        <v>0</v>
      </c>
      <c r="AA2453" s="746">
        <f>SUM(AA2454:AA2457)</f>
        <v>0</v>
      </c>
      <c r="AC2453" s="746">
        <f>SUM(AC2454:AC2457)</f>
        <v>0</v>
      </c>
      <c r="AD2453" s="746">
        <f>SUM(AD2454:AD2457)</f>
        <v>0</v>
      </c>
      <c r="AE2453" s="746">
        <f>SUM(AE2454:AE2457)</f>
        <v>0</v>
      </c>
      <c r="AF2453" s="746">
        <f>SUM(AF2454:AF2457)</f>
        <v>0</v>
      </c>
      <c r="AI2453" s="746">
        <f>SUM(AI2454:AI2457)</f>
        <v>0</v>
      </c>
      <c r="AK2453" s="746"/>
      <c r="AL2453" s="746"/>
      <c r="AM2453" s="746">
        <f>SUM(AM2454:AM2457)</f>
        <v>0</v>
      </c>
      <c r="AN2453" s="746">
        <f>SUM(AN2454:AN2457)</f>
        <v>0</v>
      </c>
      <c r="AO2453" s="746">
        <f>SUM(AO2454:AO2457)</f>
        <v>0</v>
      </c>
      <c r="AP2453" s="746">
        <f>SUM(AP2454:AP2457)</f>
        <v>0</v>
      </c>
      <c r="AQ2453" s="746"/>
      <c r="AR2453" s="746"/>
      <c r="AS2453" s="746">
        <f>SUM(AS2454:AS2457)</f>
        <v>1.1000000000000001</v>
      </c>
      <c r="AT2453" s="746">
        <f>SUM(AT2454:AT2457)</f>
        <v>0</v>
      </c>
      <c r="AV2453" s="746"/>
      <c r="AW2453" s="746"/>
      <c r="AX2453" s="746">
        <f>SUM(AX2454:AX2457)</f>
        <v>0</v>
      </c>
      <c r="AY2453" s="746">
        <f>SUM(AY2454:AY2457)</f>
        <v>0</v>
      </c>
      <c r="AZ2453" s="746"/>
      <c r="BA2453" s="746">
        <f>SUM(BA2454:BA2457)</f>
        <v>0.16</v>
      </c>
      <c r="BB2453" s="746"/>
      <c r="BC2453" s="746"/>
      <c r="BD2453" s="766"/>
      <c r="BE2453" s="765"/>
      <c r="BF2453" s="750" t="s">
        <v>186</v>
      </c>
      <c r="BG2453" s="737"/>
    </row>
    <row r="2454" spans="1:60" s="775" customFormat="1" ht="48" x14ac:dyDescent="0.2">
      <c r="A2454" s="794" t="s">
        <v>187</v>
      </c>
      <c r="B2454" s="867" t="s">
        <v>188</v>
      </c>
      <c r="C2454" s="851"/>
      <c r="D2454" s="757">
        <f>SUM(E2454:X2454,AS2454:BA2454)</f>
        <v>0.2</v>
      </c>
      <c r="E2454" s="757">
        <v>0.2</v>
      </c>
      <c r="F2454" s="757"/>
      <c r="G2454" s="757"/>
      <c r="H2454" s="834"/>
      <c r="I2454" s="834"/>
      <c r="J2454" s="834"/>
      <c r="L2454" s="834"/>
      <c r="M2454" s="834"/>
      <c r="N2454" s="834"/>
      <c r="O2454" s="834"/>
      <c r="P2454" s="746"/>
      <c r="Q2454" s="834"/>
      <c r="R2454" s="834"/>
      <c r="S2454" s="834"/>
      <c r="U2454" s="834"/>
      <c r="V2454" s="834"/>
      <c r="X2454" s="868"/>
      <c r="Y2454" s="834"/>
      <c r="Z2454" s="834"/>
      <c r="AA2454" s="834"/>
      <c r="AC2454" s="834"/>
      <c r="AD2454" s="834"/>
      <c r="AE2454" s="834"/>
      <c r="AF2454" s="834"/>
      <c r="AI2454" s="834"/>
      <c r="AK2454" s="834"/>
      <c r="AL2454" s="834"/>
      <c r="AM2454" s="834"/>
      <c r="AN2454" s="834"/>
      <c r="AO2454" s="834"/>
      <c r="AP2454" s="834"/>
      <c r="AQ2454" s="834"/>
      <c r="AR2454" s="834"/>
      <c r="AS2454" s="834"/>
      <c r="AT2454" s="834"/>
      <c r="AV2454" s="834"/>
      <c r="AW2454" s="834"/>
      <c r="AX2454" s="834"/>
      <c r="AY2454" s="834"/>
      <c r="AZ2454" s="834"/>
      <c r="BA2454" s="834"/>
      <c r="BB2454" s="841"/>
      <c r="BC2454" s="841"/>
      <c r="BD2454" s="869" t="s">
        <v>1170</v>
      </c>
      <c r="BE2454" s="774"/>
      <c r="BF2454" s="737" t="s">
        <v>186</v>
      </c>
      <c r="BG2454" s="737"/>
    </row>
    <row r="2455" spans="1:60" s="775" customFormat="1" ht="32" x14ac:dyDescent="0.2">
      <c r="A2455" s="794" t="s">
        <v>189</v>
      </c>
      <c r="B2455" s="21" t="s">
        <v>190</v>
      </c>
      <c r="C2455" s="870"/>
      <c r="D2455" s="757">
        <f>SUM(E2455:X2455,AS2455:BA2455)</f>
        <v>1.94</v>
      </c>
      <c r="E2455" s="757">
        <v>1.3</v>
      </c>
      <c r="F2455" s="757"/>
      <c r="G2455" s="757"/>
      <c r="H2455" s="834"/>
      <c r="I2455" s="834"/>
      <c r="J2455" s="834"/>
      <c r="L2455" s="834"/>
      <c r="M2455" s="834">
        <v>0.64</v>
      </c>
      <c r="N2455" s="834"/>
      <c r="O2455" s="834"/>
      <c r="P2455" s="746"/>
      <c r="Q2455" s="834"/>
      <c r="R2455" s="834"/>
      <c r="S2455" s="834"/>
      <c r="U2455" s="834"/>
      <c r="V2455" s="834"/>
      <c r="X2455" s="868"/>
      <c r="Y2455" s="834"/>
      <c r="Z2455" s="834"/>
      <c r="AA2455" s="834"/>
      <c r="AC2455" s="834"/>
      <c r="AD2455" s="834"/>
      <c r="AE2455" s="834"/>
      <c r="AF2455" s="834"/>
      <c r="AI2455" s="834"/>
      <c r="AK2455" s="834"/>
      <c r="AL2455" s="834"/>
      <c r="AM2455" s="834"/>
      <c r="AN2455" s="834"/>
      <c r="AO2455" s="834"/>
      <c r="AP2455" s="834"/>
      <c r="AQ2455" s="834"/>
      <c r="AR2455" s="834"/>
      <c r="AS2455" s="834"/>
      <c r="AT2455" s="834"/>
      <c r="AV2455" s="834"/>
      <c r="AW2455" s="834"/>
      <c r="AX2455" s="834"/>
      <c r="AY2455" s="834"/>
      <c r="AZ2455" s="834"/>
      <c r="BA2455" s="834"/>
      <c r="BB2455" s="841"/>
      <c r="BC2455" s="841"/>
      <c r="BD2455" s="871" t="s">
        <v>1170</v>
      </c>
      <c r="BE2455" s="774"/>
      <c r="BF2455" s="737" t="s">
        <v>186</v>
      </c>
      <c r="BG2455" s="737"/>
      <c r="BH2455" s="775">
        <v>9</v>
      </c>
    </row>
    <row r="2456" spans="1:60" s="742" customFormat="1" ht="32" x14ac:dyDescent="0.2">
      <c r="A2456" s="794" t="s">
        <v>191</v>
      </c>
      <c r="B2456" s="753" t="s">
        <v>192</v>
      </c>
      <c r="C2456" s="753"/>
      <c r="D2456" s="3">
        <f>SUM(E2456:X2456,AS2456:BA2456)</f>
        <v>0.16</v>
      </c>
      <c r="E2456" s="3"/>
      <c r="F2456" s="3"/>
      <c r="G2456" s="3"/>
      <c r="H2456" s="3"/>
      <c r="I2456" s="3"/>
      <c r="J2456" s="3"/>
      <c r="L2456" s="3"/>
      <c r="M2456" s="3"/>
      <c r="N2456" s="3"/>
      <c r="O2456" s="3"/>
      <c r="P2456" s="3"/>
      <c r="Q2456" s="3"/>
      <c r="R2456" s="3"/>
      <c r="S2456" s="3"/>
      <c r="U2456" s="3"/>
      <c r="V2456" s="3"/>
      <c r="X2456" s="3"/>
      <c r="Y2456" s="3"/>
      <c r="Z2456" s="3"/>
      <c r="AA2456" s="3"/>
      <c r="AC2456" s="3"/>
      <c r="AD2456" s="3"/>
      <c r="AE2456" s="3"/>
      <c r="AF2456" s="3"/>
      <c r="AI2456" s="3"/>
      <c r="AK2456" s="3"/>
      <c r="AL2456" s="3"/>
      <c r="AM2456" s="3"/>
      <c r="AN2456" s="3"/>
      <c r="AO2456" s="3"/>
      <c r="AP2456" s="3"/>
      <c r="AQ2456" s="3"/>
      <c r="AR2456" s="3"/>
      <c r="AS2456" s="3"/>
      <c r="AT2456" s="3"/>
      <c r="AV2456" s="3"/>
      <c r="AW2456" s="3"/>
      <c r="AX2456" s="3"/>
      <c r="AY2456" s="3"/>
      <c r="AZ2456" s="3"/>
      <c r="BA2456" s="3">
        <v>0.16</v>
      </c>
      <c r="BB2456" s="3"/>
      <c r="BC2456" s="3"/>
      <c r="BD2456" s="753" t="s">
        <v>1183</v>
      </c>
      <c r="BE2456" s="12" t="s">
        <v>193</v>
      </c>
      <c r="BF2456" s="737" t="s">
        <v>186</v>
      </c>
      <c r="BG2456" s="737"/>
    </row>
    <row r="2457" spans="1:60" s="742" customFormat="1" ht="48" x14ac:dyDescent="0.2">
      <c r="A2457" s="794" t="s">
        <v>194</v>
      </c>
      <c r="B2457" s="753" t="s">
        <v>195</v>
      </c>
      <c r="C2457" s="753"/>
      <c r="D2457" s="3">
        <f>SUM(E2457:X2457,AS2457:BA2457)</f>
        <v>1.1000000000000001</v>
      </c>
      <c r="E2457" s="3"/>
      <c r="F2457" s="3"/>
      <c r="G2457" s="3"/>
      <c r="H2457" s="3"/>
      <c r="I2457" s="3"/>
      <c r="J2457" s="3"/>
      <c r="L2457" s="3"/>
      <c r="M2457" s="3"/>
      <c r="N2457" s="3"/>
      <c r="O2457" s="3"/>
      <c r="P2457" s="3"/>
      <c r="Q2457" s="3"/>
      <c r="R2457" s="3"/>
      <c r="S2457" s="3"/>
      <c r="U2457" s="3"/>
      <c r="V2457" s="3"/>
      <c r="X2457" s="3"/>
      <c r="Y2457" s="3"/>
      <c r="Z2457" s="3"/>
      <c r="AA2457" s="3"/>
      <c r="AC2457" s="3"/>
      <c r="AD2457" s="3"/>
      <c r="AE2457" s="3"/>
      <c r="AF2457" s="3"/>
      <c r="AI2457" s="3"/>
      <c r="AK2457" s="3"/>
      <c r="AL2457" s="3"/>
      <c r="AM2457" s="3"/>
      <c r="AN2457" s="3"/>
      <c r="AO2457" s="3"/>
      <c r="AP2457" s="3"/>
      <c r="AQ2457" s="3"/>
      <c r="AR2457" s="3"/>
      <c r="AS2457" s="3">
        <v>1.1000000000000001</v>
      </c>
      <c r="AT2457" s="3"/>
      <c r="AV2457" s="3"/>
      <c r="AW2457" s="3"/>
      <c r="AX2457" s="3"/>
      <c r="AY2457" s="3"/>
      <c r="AZ2457" s="3"/>
      <c r="BA2457" s="3"/>
      <c r="BB2457" s="3"/>
      <c r="BC2457" s="3"/>
      <c r="BD2457" s="753" t="s">
        <v>1190</v>
      </c>
      <c r="BE2457" s="12"/>
      <c r="BF2457" s="737" t="s">
        <v>186</v>
      </c>
      <c r="BG2457" s="737"/>
    </row>
    <row r="2458" spans="1:60" s="764" customFormat="1" ht="80" x14ac:dyDescent="0.2">
      <c r="A2458" s="29" t="s">
        <v>196</v>
      </c>
      <c r="B2458" s="30" t="s">
        <v>197</v>
      </c>
      <c r="C2458" s="30"/>
      <c r="D2458" s="32">
        <f t="shared" ref="D2458:M2458" si="65">D2459+D2489</f>
        <v>118.01999999999995</v>
      </c>
      <c r="E2458" s="32">
        <f t="shared" si="65"/>
        <v>2.2400000000000002</v>
      </c>
      <c r="F2458" s="32"/>
      <c r="G2458" s="32"/>
      <c r="H2458" s="32">
        <f t="shared" si="65"/>
        <v>5.9399999999999995</v>
      </c>
      <c r="I2458" s="32">
        <f t="shared" si="65"/>
        <v>4.2</v>
      </c>
      <c r="J2458" s="32">
        <f>J2459+J2489</f>
        <v>0</v>
      </c>
      <c r="L2458" s="32">
        <f>L2459+L2489</f>
        <v>53.839999999999996</v>
      </c>
      <c r="M2458" s="32">
        <f t="shared" si="65"/>
        <v>3.04</v>
      </c>
      <c r="N2458" s="32"/>
      <c r="O2458" s="32"/>
      <c r="P2458" s="32"/>
      <c r="Q2458" s="32"/>
      <c r="R2458" s="32"/>
      <c r="S2458" s="32">
        <f>S2459+S2489</f>
        <v>0</v>
      </c>
      <c r="U2458" s="32">
        <f>U2459+U2489</f>
        <v>2.06</v>
      </c>
      <c r="V2458" s="32">
        <f>V2459+V2489</f>
        <v>0.55000000000000004</v>
      </c>
      <c r="X2458" s="32">
        <f>X2459+X2489</f>
        <v>0.36</v>
      </c>
      <c r="Y2458" s="3">
        <f>Y2459+Y2489</f>
        <v>0.3</v>
      </c>
      <c r="Z2458" s="3">
        <f>Z2459+Z2489</f>
        <v>0.01</v>
      </c>
      <c r="AA2458" s="3"/>
      <c r="AC2458" s="3">
        <f>AC2459+AC2489</f>
        <v>0</v>
      </c>
      <c r="AD2458" s="3">
        <f>AD2459+AD2489</f>
        <v>0.05</v>
      </c>
      <c r="AE2458" s="3">
        <f>AE2459+AE2489</f>
        <v>0</v>
      </c>
      <c r="AF2458" s="3">
        <f>AF2459+AF2489</f>
        <v>0</v>
      </c>
      <c r="AI2458" s="3">
        <f>AI2459+AI2489</f>
        <v>0</v>
      </c>
      <c r="AK2458" s="3"/>
      <c r="AL2458" s="3"/>
      <c r="AM2458" s="32">
        <f>AM2459+AM2489</f>
        <v>0.62</v>
      </c>
      <c r="AN2458" s="32">
        <f>AN2459+AN2489</f>
        <v>0</v>
      </c>
      <c r="AO2458" s="32">
        <f>AO2459+AO2489</f>
        <v>0.87</v>
      </c>
      <c r="AP2458" s="32">
        <f>AP2459+AP2489</f>
        <v>0.13</v>
      </c>
      <c r="AQ2458" s="3"/>
      <c r="AR2458" s="3"/>
      <c r="AS2458" s="32">
        <f>AS2459+AS2489</f>
        <v>3</v>
      </c>
      <c r="AT2458" s="32">
        <f>AT2459+AT2489</f>
        <v>0</v>
      </c>
      <c r="AV2458" s="3"/>
      <c r="AW2458" s="32"/>
      <c r="AX2458" s="32">
        <f>AX2459+AX2489</f>
        <v>0.15</v>
      </c>
      <c r="AY2458" s="32">
        <f>AY2459+AY2489</f>
        <v>0</v>
      </c>
      <c r="AZ2458" s="32"/>
      <c r="BA2458" s="32">
        <f>BA2459+BA2489</f>
        <v>42.15</v>
      </c>
      <c r="BB2458" s="32"/>
      <c r="BC2458" s="32"/>
      <c r="BD2458" s="162"/>
      <c r="BE2458" s="765"/>
      <c r="BF2458" s="741"/>
      <c r="BG2458" s="737"/>
    </row>
    <row r="2459" spans="1:60" s="764" customFormat="1" x14ac:dyDescent="0.2">
      <c r="A2459" s="744" t="s">
        <v>198</v>
      </c>
      <c r="B2459" s="760" t="s">
        <v>199</v>
      </c>
      <c r="C2459" s="760"/>
      <c r="D2459" s="746">
        <f t="shared" ref="D2459:P2459" si="66">SUM(D2460:D2488)</f>
        <v>105.05999999999996</v>
      </c>
      <c r="E2459" s="746">
        <f t="shared" si="66"/>
        <v>1.2400000000000002</v>
      </c>
      <c r="F2459" s="746"/>
      <c r="G2459" s="746"/>
      <c r="H2459" s="746">
        <f t="shared" si="66"/>
        <v>3.94</v>
      </c>
      <c r="I2459" s="746">
        <f t="shared" si="66"/>
        <v>2.2000000000000002</v>
      </c>
      <c r="J2459" s="746">
        <f>SUM(J2460:J2488)</f>
        <v>0</v>
      </c>
      <c r="L2459" s="746">
        <f>SUM(L2460:L2488)</f>
        <v>49.91</v>
      </c>
      <c r="M2459" s="746">
        <f t="shared" si="66"/>
        <v>1.24</v>
      </c>
      <c r="N2459" s="746"/>
      <c r="O2459" s="746"/>
      <c r="P2459" s="746">
        <f t="shared" si="66"/>
        <v>0</v>
      </c>
      <c r="Q2459" s="746"/>
      <c r="R2459" s="746">
        <f>SUM(R2460:R2488)</f>
        <v>0</v>
      </c>
      <c r="S2459" s="746">
        <f>SUM(S2460:S2488)</f>
        <v>0</v>
      </c>
      <c r="U2459" s="746">
        <f>SUM(U2460:U2488)</f>
        <v>2.06</v>
      </c>
      <c r="V2459" s="746">
        <f>SUM(V2460:V2488)</f>
        <v>0.32</v>
      </c>
      <c r="X2459" s="746">
        <f>SUM(X2460:X2488)</f>
        <v>0.36</v>
      </c>
      <c r="Y2459" s="746">
        <f>SUM(Y2460:Y2488)</f>
        <v>0.3</v>
      </c>
      <c r="Z2459" s="746">
        <f>SUM(Z2460:Z2488)</f>
        <v>0.01</v>
      </c>
      <c r="AA2459" s="746">
        <f>SUM(AA2460:AA2488)</f>
        <v>0</v>
      </c>
      <c r="AC2459" s="746">
        <f>SUM(AC2460:AC2488)</f>
        <v>0</v>
      </c>
      <c r="AD2459" s="746">
        <f>SUM(AD2460:AD2488)</f>
        <v>0.05</v>
      </c>
      <c r="AE2459" s="746">
        <f>SUM(AE2460:AE2488)</f>
        <v>0</v>
      </c>
      <c r="AF2459" s="746">
        <f>SUM(AF2460:AF2488)</f>
        <v>0</v>
      </c>
      <c r="AI2459" s="746">
        <f>SUM(AI2460:AI2488)</f>
        <v>0</v>
      </c>
      <c r="AK2459" s="746"/>
      <c r="AL2459" s="746"/>
      <c r="AM2459" s="746">
        <f>SUM(AM2460:AM2488)</f>
        <v>0.62</v>
      </c>
      <c r="AN2459" s="746">
        <f>SUM(AN2460:AN2488)</f>
        <v>0</v>
      </c>
      <c r="AO2459" s="746">
        <f>SUM(AO2460:AO2488)</f>
        <v>0.87</v>
      </c>
      <c r="AP2459" s="746">
        <f>SUM(AP2460:AP2488)</f>
        <v>0.13</v>
      </c>
      <c r="AQ2459" s="746"/>
      <c r="AR2459" s="746"/>
      <c r="AS2459" s="746">
        <f>SUM(AS2460:AS2488)</f>
        <v>3</v>
      </c>
      <c r="AT2459" s="746">
        <f>SUM(AT2460:AT2488)</f>
        <v>0</v>
      </c>
      <c r="AV2459" s="746"/>
      <c r="AW2459" s="746"/>
      <c r="AX2459" s="746">
        <f>SUM(AX2460:AX2488)</f>
        <v>0.15</v>
      </c>
      <c r="AY2459" s="746">
        <f>SUM(AY2460:AY2488)</f>
        <v>0</v>
      </c>
      <c r="AZ2459" s="746"/>
      <c r="BA2459" s="746">
        <f>SUM(BA2460:BA2488)</f>
        <v>40.15</v>
      </c>
      <c r="BB2459" s="746"/>
      <c r="BC2459" s="746"/>
      <c r="BD2459" s="751"/>
      <c r="BE2459" s="765"/>
      <c r="BF2459" s="737" t="s">
        <v>200</v>
      </c>
      <c r="BG2459" s="737"/>
    </row>
    <row r="2460" spans="1:60" s="764" customFormat="1" ht="32" x14ac:dyDescent="0.2">
      <c r="A2460" s="132" t="s">
        <v>201</v>
      </c>
      <c r="B2460" s="872" t="s">
        <v>202</v>
      </c>
      <c r="C2460" s="837"/>
      <c r="D2460" s="3">
        <f>SUM(E2460:X2460,AS2460:BA2460)</f>
        <v>0.38</v>
      </c>
      <c r="E2460" s="746"/>
      <c r="F2460" s="746"/>
      <c r="G2460" s="746"/>
      <c r="H2460" s="746"/>
      <c r="I2460" s="746"/>
      <c r="J2460" s="746"/>
      <c r="L2460" s="746"/>
      <c r="M2460" s="746"/>
      <c r="N2460" s="746"/>
      <c r="O2460" s="746"/>
      <c r="P2460" s="746"/>
      <c r="Q2460" s="746"/>
      <c r="R2460" s="746"/>
      <c r="S2460" s="746"/>
      <c r="U2460" s="746"/>
      <c r="V2460" s="746"/>
      <c r="X2460" s="32"/>
      <c r="Y2460" s="746"/>
      <c r="Z2460" s="746"/>
      <c r="AA2460" s="746"/>
      <c r="AC2460" s="746"/>
      <c r="AD2460" s="746"/>
      <c r="AE2460" s="746"/>
      <c r="AF2460" s="746"/>
      <c r="AI2460" s="746"/>
      <c r="AK2460" s="746"/>
      <c r="AL2460" s="746"/>
      <c r="AM2460" s="746"/>
      <c r="AN2460" s="746"/>
      <c r="AO2460" s="746"/>
      <c r="AP2460" s="746"/>
      <c r="AQ2460" s="746"/>
      <c r="AR2460" s="746"/>
      <c r="AS2460" s="746"/>
      <c r="AT2460" s="746"/>
      <c r="AV2460" s="746"/>
      <c r="AW2460" s="746"/>
      <c r="AX2460" s="746"/>
      <c r="AY2460" s="746"/>
      <c r="AZ2460" s="746"/>
      <c r="BA2460" s="3">
        <v>0.38</v>
      </c>
      <c r="BB2460" s="873"/>
      <c r="BC2460" s="873"/>
      <c r="BD2460" s="874" t="s">
        <v>1170</v>
      </c>
      <c r="BE2460" s="765"/>
      <c r="BF2460" s="737" t="s">
        <v>200</v>
      </c>
      <c r="BG2460" s="737"/>
    </row>
    <row r="2461" spans="1:60" s="764" customFormat="1" ht="32" x14ac:dyDescent="0.2">
      <c r="A2461" s="132" t="s">
        <v>203</v>
      </c>
      <c r="B2461" s="872" t="s">
        <v>204</v>
      </c>
      <c r="C2461" s="837"/>
      <c r="D2461" s="3">
        <f>SUM(E2461:X2461,AS2461:BA2461)</f>
        <v>0.5</v>
      </c>
      <c r="E2461" s="746"/>
      <c r="F2461" s="746"/>
      <c r="G2461" s="746"/>
      <c r="H2461" s="746"/>
      <c r="I2461" s="746"/>
      <c r="J2461" s="746"/>
      <c r="L2461" s="746"/>
      <c r="M2461" s="746"/>
      <c r="N2461" s="746"/>
      <c r="O2461" s="746"/>
      <c r="P2461" s="746"/>
      <c r="Q2461" s="746"/>
      <c r="R2461" s="746"/>
      <c r="S2461" s="746"/>
      <c r="U2461" s="746"/>
      <c r="V2461" s="746"/>
      <c r="X2461" s="32"/>
      <c r="Y2461" s="746"/>
      <c r="Z2461" s="746"/>
      <c r="AA2461" s="746"/>
      <c r="AC2461" s="746"/>
      <c r="AD2461" s="746"/>
      <c r="AE2461" s="746"/>
      <c r="AF2461" s="746"/>
      <c r="AI2461" s="746"/>
      <c r="AK2461" s="746"/>
      <c r="AL2461" s="746"/>
      <c r="AM2461" s="746"/>
      <c r="AN2461" s="746"/>
      <c r="AO2461" s="746"/>
      <c r="AP2461" s="746"/>
      <c r="AQ2461" s="746"/>
      <c r="AR2461" s="746"/>
      <c r="AS2461" s="746"/>
      <c r="AT2461" s="746"/>
      <c r="AV2461" s="746"/>
      <c r="AW2461" s="746"/>
      <c r="AX2461" s="746"/>
      <c r="AY2461" s="746"/>
      <c r="AZ2461" s="746"/>
      <c r="BA2461" s="3">
        <v>0.5</v>
      </c>
      <c r="BB2461" s="3"/>
      <c r="BC2461" s="3"/>
      <c r="BD2461" s="875" t="s">
        <v>1170</v>
      </c>
      <c r="BE2461" s="765"/>
      <c r="BF2461" s="737" t="s">
        <v>200</v>
      </c>
      <c r="BG2461" s="737"/>
    </row>
    <row r="2462" spans="1:60" s="764" customFormat="1" x14ac:dyDescent="0.2">
      <c r="A2462" s="132" t="s">
        <v>205</v>
      </c>
      <c r="B2462" s="837" t="s">
        <v>206</v>
      </c>
      <c r="C2462" s="837"/>
      <c r="D2462" s="3">
        <f>SUM(E2462:X2462,AK2462:BA2462)</f>
        <v>0.16</v>
      </c>
      <c r="E2462" s="746"/>
      <c r="F2462" s="746"/>
      <c r="G2462" s="746"/>
      <c r="H2462" s="746"/>
      <c r="I2462" s="746"/>
      <c r="J2462" s="746"/>
      <c r="L2462" s="746"/>
      <c r="M2462" s="746"/>
      <c r="N2462" s="746"/>
      <c r="O2462" s="746"/>
      <c r="P2462" s="746"/>
      <c r="Q2462" s="746"/>
      <c r="R2462" s="746"/>
      <c r="S2462" s="746"/>
      <c r="U2462" s="746"/>
      <c r="V2462" s="746"/>
      <c r="X2462" s="32">
        <f>SUM(Y2462:AI2462)</f>
        <v>0</v>
      </c>
      <c r="Y2462" s="746"/>
      <c r="Z2462" s="746"/>
      <c r="AA2462" s="746"/>
      <c r="AC2462" s="746"/>
      <c r="AD2462" s="746"/>
      <c r="AE2462" s="746"/>
      <c r="AF2462" s="746"/>
      <c r="AI2462" s="746"/>
      <c r="AK2462" s="746"/>
      <c r="AL2462" s="746"/>
      <c r="AM2462" s="746"/>
      <c r="AN2462" s="746"/>
      <c r="AO2462" s="746"/>
      <c r="AP2462" s="746"/>
      <c r="AQ2462" s="746"/>
      <c r="AR2462" s="746"/>
      <c r="AS2462" s="746"/>
      <c r="AT2462" s="746"/>
      <c r="AV2462" s="746">
        <v>0.16</v>
      </c>
      <c r="AW2462" s="746"/>
      <c r="AX2462" s="746"/>
      <c r="AY2462" s="746"/>
      <c r="AZ2462" s="746"/>
      <c r="BA2462" s="3"/>
      <c r="BB2462" s="3"/>
      <c r="BC2462" s="3"/>
      <c r="BD2462" s="10" t="s">
        <v>1190</v>
      </c>
      <c r="BE2462" s="765" t="s">
        <v>207</v>
      </c>
      <c r="BF2462" s="737" t="s">
        <v>200</v>
      </c>
      <c r="BG2462" s="737"/>
      <c r="BH2462" s="764">
        <v>9</v>
      </c>
    </row>
    <row r="2463" spans="1:60" s="764" customFormat="1" x14ac:dyDescent="0.2">
      <c r="A2463" s="132" t="s">
        <v>208</v>
      </c>
      <c r="B2463" s="857" t="s">
        <v>209</v>
      </c>
      <c r="C2463" s="857"/>
      <c r="D2463" s="3">
        <f t="shared" ref="D2463:D2488" si="67">SUM(E2463:X2463,AS2463:BA2463)</f>
        <v>2</v>
      </c>
      <c r="E2463" s="746"/>
      <c r="F2463" s="746"/>
      <c r="G2463" s="746"/>
      <c r="H2463" s="746"/>
      <c r="I2463" s="746"/>
      <c r="J2463" s="746"/>
      <c r="L2463" s="3">
        <v>2</v>
      </c>
      <c r="M2463" s="746"/>
      <c r="N2463" s="746"/>
      <c r="O2463" s="746"/>
      <c r="P2463" s="746"/>
      <c r="Q2463" s="746"/>
      <c r="R2463" s="746"/>
      <c r="S2463" s="746"/>
      <c r="U2463" s="746"/>
      <c r="V2463" s="746"/>
      <c r="X2463" s="32">
        <f>SUM(Y2463:AI2463)</f>
        <v>0</v>
      </c>
      <c r="Y2463" s="746"/>
      <c r="Z2463" s="746"/>
      <c r="AA2463" s="746"/>
      <c r="AC2463" s="746"/>
      <c r="AD2463" s="746"/>
      <c r="AE2463" s="746"/>
      <c r="AF2463" s="746"/>
      <c r="AI2463" s="746"/>
      <c r="AK2463" s="746"/>
      <c r="AL2463" s="746"/>
      <c r="AM2463" s="746"/>
      <c r="AN2463" s="746"/>
      <c r="AO2463" s="746"/>
      <c r="AP2463" s="746"/>
      <c r="AQ2463" s="746"/>
      <c r="AR2463" s="746"/>
      <c r="AS2463" s="746"/>
      <c r="AT2463" s="746"/>
      <c r="AV2463" s="746"/>
      <c r="AW2463" s="746"/>
      <c r="AX2463" s="746"/>
      <c r="AY2463" s="746"/>
      <c r="AZ2463" s="746"/>
      <c r="BA2463" s="746"/>
      <c r="BB2463" s="746"/>
      <c r="BC2463" s="746"/>
      <c r="BD2463" s="10" t="s">
        <v>1190</v>
      </c>
      <c r="BE2463" s="856" t="s">
        <v>210</v>
      </c>
      <c r="BF2463" s="737" t="s">
        <v>200</v>
      </c>
      <c r="BG2463" s="737"/>
    </row>
    <row r="2464" spans="1:60" s="764" customFormat="1" x14ac:dyDescent="0.2">
      <c r="A2464" s="132" t="s">
        <v>211</v>
      </c>
      <c r="B2464" s="857" t="s">
        <v>212</v>
      </c>
      <c r="C2464" s="857"/>
      <c r="D2464" s="3">
        <f t="shared" si="67"/>
        <v>0.14000000000000001</v>
      </c>
      <c r="E2464" s="746"/>
      <c r="F2464" s="746"/>
      <c r="G2464" s="746"/>
      <c r="H2464" s="746"/>
      <c r="I2464" s="746"/>
      <c r="J2464" s="746"/>
      <c r="L2464" s="3"/>
      <c r="M2464" s="746"/>
      <c r="N2464" s="746"/>
      <c r="O2464" s="746"/>
      <c r="P2464" s="746"/>
      <c r="Q2464" s="746"/>
      <c r="R2464" s="746"/>
      <c r="S2464" s="746"/>
      <c r="U2464" s="746"/>
      <c r="V2464" s="746"/>
      <c r="X2464" s="32"/>
      <c r="Y2464" s="746"/>
      <c r="Z2464" s="746"/>
      <c r="AA2464" s="746"/>
      <c r="AC2464" s="746"/>
      <c r="AD2464" s="746"/>
      <c r="AE2464" s="746"/>
      <c r="AF2464" s="746"/>
      <c r="AI2464" s="746"/>
      <c r="AK2464" s="746"/>
      <c r="AL2464" s="746"/>
      <c r="AM2464" s="746"/>
      <c r="AN2464" s="746"/>
      <c r="AO2464" s="746"/>
      <c r="AP2464" s="746"/>
      <c r="AQ2464" s="746"/>
      <c r="AR2464" s="746"/>
      <c r="AS2464" s="746"/>
      <c r="AT2464" s="746"/>
      <c r="AV2464" s="746"/>
      <c r="AW2464" s="746"/>
      <c r="AX2464" s="746"/>
      <c r="AY2464" s="746"/>
      <c r="AZ2464" s="746"/>
      <c r="BA2464" s="746">
        <v>0.14000000000000001</v>
      </c>
      <c r="BB2464" s="746"/>
      <c r="BC2464" s="746"/>
      <c r="BD2464" s="10" t="s">
        <v>1205</v>
      </c>
      <c r="BE2464" s="856" t="s">
        <v>213</v>
      </c>
      <c r="BF2464" s="737" t="s">
        <v>200</v>
      </c>
      <c r="BG2464" s="737"/>
      <c r="BH2464" s="764">
        <v>9</v>
      </c>
    </row>
    <row r="2465" spans="1:61" s="764" customFormat="1" x14ac:dyDescent="0.2">
      <c r="A2465" s="132" t="s">
        <v>214</v>
      </c>
      <c r="B2465" s="753" t="s">
        <v>215</v>
      </c>
      <c r="C2465" s="753"/>
      <c r="D2465" s="3">
        <f t="shared" si="67"/>
        <v>0.05</v>
      </c>
      <c r="E2465" s="746"/>
      <c r="F2465" s="746"/>
      <c r="G2465" s="746"/>
      <c r="H2465" s="746"/>
      <c r="I2465" s="746"/>
      <c r="J2465" s="746"/>
      <c r="L2465" s="746"/>
      <c r="M2465" s="746"/>
      <c r="N2465" s="746"/>
      <c r="O2465" s="746"/>
      <c r="P2465" s="746"/>
      <c r="Q2465" s="746"/>
      <c r="R2465" s="746"/>
      <c r="S2465" s="746"/>
      <c r="U2465" s="746"/>
      <c r="V2465" s="746"/>
      <c r="X2465" s="3">
        <f>SUM(Y2465:AI2465)</f>
        <v>0.05</v>
      </c>
      <c r="Y2465" s="3"/>
      <c r="Z2465" s="3"/>
      <c r="AA2465" s="3"/>
      <c r="AC2465" s="746"/>
      <c r="AD2465" s="1">
        <v>0.05</v>
      </c>
      <c r="AE2465" s="746"/>
      <c r="AF2465" s="746"/>
      <c r="AI2465" s="746"/>
      <c r="AK2465" s="746"/>
      <c r="AL2465" s="746"/>
      <c r="AM2465" s="746"/>
      <c r="AN2465" s="746"/>
      <c r="AO2465" s="746"/>
      <c r="AP2465" s="746"/>
      <c r="AQ2465" s="746"/>
      <c r="AR2465" s="746"/>
      <c r="AS2465" s="746"/>
      <c r="AT2465" s="746"/>
      <c r="AV2465" s="746"/>
      <c r="AW2465" s="746"/>
      <c r="AX2465" s="746"/>
      <c r="AY2465" s="746"/>
      <c r="AZ2465" s="746"/>
      <c r="BA2465" s="746"/>
      <c r="BB2465" s="746"/>
      <c r="BC2465" s="746"/>
      <c r="BD2465" s="10" t="s">
        <v>1205</v>
      </c>
      <c r="BE2465" s="12" t="s">
        <v>216</v>
      </c>
      <c r="BF2465" s="737" t="s">
        <v>200</v>
      </c>
      <c r="BG2465" s="737"/>
    </row>
    <row r="2466" spans="1:61" s="764" customFormat="1" ht="48" x14ac:dyDescent="0.2">
      <c r="A2466" s="132" t="s">
        <v>217</v>
      </c>
      <c r="B2466" s="773" t="s">
        <v>218</v>
      </c>
      <c r="C2466" s="773"/>
      <c r="D2466" s="3">
        <f t="shared" si="67"/>
        <v>0.04</v>
      </c>
      <c r="E2466" s="746"/>
      <c r="F2466" s="746"/>
      <c r="G2466" s="746"/>
      <c r="H2466" s="780">
        <v>0.04</v>
      </c>
      <c r="I2466" s="746"/>
      <c r="J2466" s="746"/>
      <c r="L2466" s="746"/>
      <c r="M2466" s="746"/>
      <c r="N2466" s="746"/>
      <c r="O2466" s="746"/>
      <c r="P2466" s="746"/>
      <c r="Q2466" s="746"/>
      <c r="R2466" s="746"/>
      <c r="S2466" s="746"/>
      <c r="U2466" s="746"/>
      <c r="V2466" s="746"/>
      <c r="X2466" s="3"/>
      <c r="Y2466" s="3"/>
      <c r="Z2466" s="3"/>
      <c r="AA2466" s="3"/>
      <c r="AC2466" s="746"/>
      <c r="AD2466" s="1"/>
      <c r="AE2466" s="746"/>
      <c r="AF2466" s="746"/>
      <c r="AI2466" s="746"/>
      <c r="AK2466" s="746"/>
      <c r="AL2466" s="746"/>
      <c r="AM2466" s="746"/>
      <c r="AN2466" s="746"/>
      <c r="AO2466" s="746"/>
      <c r="AP2466" s="746"/>
      <c r="AQ2466" s="746"/>
      <c r="AR2466" s="746"/>
      <c r="AS2466" s="746"/>
      <c r="AT2466" s="746"/>
      <c r="AV2466" s="746"/>
      <c r="AW2466" s="746"/>
      <c r="AX2466" s="746"/>
      <c r="AY2466" s="746"/>
      <c r="AZ2466" s="746"/>
      <c r="BA2466" s="746"/>
      <c r="BB2466" s="746"/>
      <c r="BC2466" s="746"/>
      <c r="BD2466" s="10" t="s">
        <v>1205</v>
      </c>
      <c r="BE2466" s="12"/>
      <c r="BF2466" s="737" t="s">
        <v>200</v>
      </c>
      <c r="BG2466" s="737"/>
      <c r="BH2466" s="764">
        <v>9</v>
      </c>
    </row>
    <row r="2467" spans="1:61" s="764" customFormat="1" ht="32" x14ac:dyDescent="0.2">
      <c r="A2467" s="132" t="s">
        <v>219</v>
      </c>
      <c r="B2467" s="753" t="s">
        <v>220</v>
      </c>
      <c r="C2467" s="753"/>
      <c r="D2467" s="3">
        <f t="shared" si="67"/>
        <v>0.02</v>
      </c>
      <c r="E2467" s="780">
        <v>0.02</v>
      </c>
      <c r="F2467" s="780"/>
      <c r="G2467" s="780"/>
      <c r="H2467" s="746"/>
      <c r="I2467" s="746"/>
      <c r="J2467" s="746"/>
      <c r="L2467" s="746"/>
      <c r="M2467" s="746"/>
      <c r="N2467" s="746"/>
      <c r="O2467" s="746"/>
      <c r="P2467" s="746"/>
      <c r="Q2467" s="746"/>
      <c r="R2467" s="746"/>
      <c r="S2467" s="746"/>
      <c r="U2467" s="746"/>
      <c r="V2467" s="746"/>
      <c r="X2467" s="3"/>
      <c r="Y2467" s="3"/>
      <c r="Z2467" s="3"/>
      <c r="AA2467" s="3"/>
      <c r="AC2467" s="746"/>
      <c r="AD2467" s="1"/>
      <c r="AE2467" s="746"/>
      <c r="AF2467" s="746"/>
      <c r="AI2467" s="746"/>
      <c r="AK2467" s="746"/>
      <c r="AL2467" s="746"/>
      <c r="AM2467" s="746"/>
      <c r="AN2467" s="746"/>
      <c r="AO2467" s="746"/>
      <c r="AP2467" s="746"/>
      <c r="AQ2467" s="746"/>
      <c r="AR2467" s="746"/>
      <c r="AS2467" s="746"/>
      <c r="AT2467" s="746"/>
      <c r="AV2467" s="746"/>
      <c r="AW2467" s="746"/>
      <c r="AX2467" s="746"/>
      <c r="AY2467" s="746"/>
      <c r="AZ2467" s="746"/>
      <c r="BA2467" s="746"/>
      <c r="BB2467" s="746"/>
      <c r="BC2467" s="746"/>
      <c r="BD2467" s="10" t="s">
        <v>1205</v>
      </c>
      <c r="BE2467" s="12"/>
      <c r="BF2467" s="737" t="s">
        <v>200</v>
      </c>
      <c r="BG2467" s="737"/>
      <c r="BH2467" s="764">
        <v>9</v>
      </c>
      <c r="BI2467" s="764" t="s">
        <v>142</v>
      </c>
    </row>
    <row r="2468" spans="1:61" s="747" customFormat="1" ht="32" x14ac:dyDescent="0.2">
      <c r="A2468" s="132" t="s">
        <v>221</v>
      </c>
      <c r="B2468" s="762" t="s">
        <v>222</v>
      </c>
      <c r="C2468" s="762"/>
      <c r="D2468" s="3">
        <f t="shared" si="67"/>
        <v>0.33</v>
      </c>
      <c r="E2468" s="3">
        <v>0.32</v>
      </c>
      <c r="F2468" s="3"/>
      <c r="G2468" s="3"/>
      <c r="H2468" s="3"/>
      <c r="I2468" s="3"/>
      <c r="J2468" s="3"/>
      <c r="L2468" s="3"/>
      <c r="M2468" s="3"/>
      <c r="N2468" s="3"/>
      <c r="O2468" s="3"/>
      <c r="P2468" s="3"/>
      <c r="Q2468" s="3"/>
      <c r="R2468" s="3"/>
      <c r="S2468" s="3"/>
      <c r="U2468" s="3"/>
      <c r="V2468" s="3"/>
      <c r="X2468" s="3">
        <f>SUM(Y2468:AI2468)</f>
        <v>0.01</v>
      </c>
      <c r="Y2468" s="3"/>
      <c r="Z2468" s="3">
        <v>0.01</v>
      </c>
      <c r="AA2468" s="3"/>
      <c r="AC2468" s="3"/>
      <c r="AD2468" s="3"/>
      <c r="AE2468" s="3"/>
      <c r="AF2468" s="3"/>
      <c r="AI2468" s="3"/>
      <c r="AK2468" s="3"/>
      <c r="AL2468" s="3"/>
      <c r="AM2468" s="3"/>
      <c r="AN2468" s="3"/>
      <c r="AO2468" s="3"/>
      <c r="AP2468" s="3"/>
      <c r="AQ2468" s="3"/>
      <c r="AR2468" s="3"/>
      <c r="AS2468" s="3"/>
      <c r="AT2468" s="3"/>
      <c r="AV2468" s="3"/>
      <c r="AW2468" s="3"/>
      <c r="AX2468" s="3"/>
      <c r="AY2468" s="3"/>
      <c r="AZ2468" s="3"/>
      <c r="BA2468" s="3"/>
      <c r="BB2468" s="3"/>
      <c r="BC2468" s="3"/>
      <c r="BD2468" s="10" t="s">
        <v>1249</v>
      </c>
      <c r="BE2468" s="10" t="s">
        <v>223</v>
      </c>
      <c r="BF2468" s="737" t="s">
        <v>200</v>
      </c>
      <c r="BG2468" s="737"/>
    </row>
    <row r="2469" spans="1:61" s="747" customFormat="1" x14ac:dyDescent="0.2">
      <c r="A2469" s="132" t="s">
        <v>224</v>
      </c>
      <c r="B2469" s="765" t="s">
        <v>225</v>
      </c>
      <c r="C2469" s="765"/>
      <c r="D2469" s="3">
        <f t="shared" si="67"/>
        <v>5</v>
      </c>
      <c r="E2469" s="3">
        <v>0.5</v>
      </c>
      <c r="F2469" s="3"/>
      <c r="G2469" s="3"/>
      <c r="H2469" s="3">
        <v>1</v>
      </c>
      <c r="I2469" s="3">
        <v>1</v>
      </c>
      <c r="J2469" s="3"/>
      <c r="L2469" s="3"/>
      <c r="M2469" s="3"/>
      <c r="N2469" s="3"/>
      <c r="O2469" s="3"/>
      <c r="P2469" s="3"/>
      <c r="Q2469" s="3"/>
      <c r="R2469" s="3"/>
      <c r="S2469" s="3"/>
      <c r="U2469" s="3"/>
      <c r="V2469" s="3"/>
      <c r="X2469" s="3"/>
      <c r="Y2469" s="3"/>
      <c r="Z2469" s="3"/>
      <c r="AA2469" s="3"/>
      <c r="AC2469" s="3"/>
      <c r="AD2469" s="3"/>
      <c r="AE2469" s="3"/>
      <c r="AF2469" s="3"/>
      <c r="AI2469" s="3"/>
      <c r="AK2469" s="3"/>
      <c r="AL2469" s="3"/>
      <c r="AM2469" s="3"/>
      <c r="AN2469" s="3"/>
      <c r="AO2469" s="3"/>
      <c r="AP2469" s="3"/>
      <c r="AQ2469" s="3"/>
      <c r="AR2469" s="3"/>
      <c r="AS2469" s="3"/>
      <c r="AT2469" s="3"/>
      <c r="AV2469" s="3"/>
      <c r="AW2469" s="3"/>
      <c r="AX2469" s="3"/>
      <c r="AY2469" s="3"/>
      <c r="AZ2469" s="3"/>
      <c r="BA2469" s="3">
        <v>2.5</v>
      </c>
      <c r="BB2469" s="3"/>
      <c r="BC2469" s="3"/>
      <c r="BD2469" s="765" t="s">
        <v>226</v>
      </c>
      <c r="BE2469" s="765"/>
      <c r="BF2469" s="737" t="s">
        <v>200</v>
      </c>
      <c r="BG2469" s="737"/>
    </row>
    <row r="2470" spans="1:61" s="747" customFormat="1" ht="48" x14ac:dyDescent="0.2">
      <c r="A2470" s="132" t="s">
        <v>227</v>
      </c>
      <c r="B2470" s="21" t="s">
        <v>228</v>
      </c>
      <c r="C2470" s="21"/>
      <c r="D2470" s="3">
        <f t="shared" si="67"/>
        <v>4.2</v>
      </c>
      <c r="E2470" s="3"/>
      <c r="F2470" s="3"/>
      <c r="G2470" s="3"/>
      <c r="H2470" s="3">
        <v>1</v>
      </c>
      <c r="I2470" s="3">
        <v>1.2</v>
      </c>
      <c r="J2470" s="3"/>
      <c r="L2470" s="3">
        <v>2</v>
      </c>
      <c r="M2470" s="3"/>
      <c r="N2470" s="3"/>
      <c r="O2470" s="3"/>
      <c r="P2470" s="3"/>
      <c r="Q2470" s="3"/>
      <c r="R2470" s="3"/>
      <c r="S2470" s="3"/>
      <c r="U2470" s="3"/>
      <c r="V2470" s="3"/>
      <c r="X2470" s="3"/>
      <c r="Y2470" s="3"/>
      <c r="Z2470" s="3"/>
      <c r="AA2470" s="3"/>
      <c r="AC2470" s="3"/>
      <c r="AD2470" s="3"/>
      <c r="AE2470" s="3"/>
      <c r="AF2470" s="3"/>
      <c r="AI2470" s="3"/>
      <c r="AK2470" s="3"/>
      <c r="AL2470" s="3"/>
      <c r="AM2470" s="3"/>
      <c r="AN2470" s="3"/>
      <c r="AO2470" s="3"/>
      <c r="AP2470" s="3"/>
      <c r="AQ2470" s="3"/>
      <c r="AR2470" s="3"/>
      <c r="AS2470" s="3"/>
      <c r="AT2470" s="3"/>
      <c r="AV2470" s="3"/>
      <c r="AW2470" s="3"/>
      <c r="AX2470" s="3"/>
      <c r="AY2470" s="3"/>
      <c r="AZ2470" s="3"/>
      <c r="BA2470" s="3"/>
      <c r="BB2470" s="3"/>
      <c r="BC2470" s="3"/>
      <c r="BD2470" s="765" t="s">
        <v>1234</v>
      </c>
      <c r="BE2470" s="765"/>
      <c r="BF2470" s="737" t="s">
        <v>200</v>
      </c>
      <c r="BG2470" s="737"/>
      <c r="BH2470" s="747">
        <v>9</v>
      </c>
    </row>
    <row r="2471" spans="1:61" s="747" customFormat="1" ht="32" x14ac:dyDescent="0.2">
      <c r="A2471" s="132" t="s">
        <v>229</v>
      </c>
      <c r="B2471" s="21" t="s">
        <v>230</v>
      </c>
      <c r="C2471" s="21"/>
      <c r="D2471" s="3">
        <f t="shared" si="67"/>
        <v>62.749999999999993</v>
      </c>
      <c r="E2471" s="3"/>
      <c r="F2471" s="3"/>
      <c r="G2471" s="3"/>
      <c r="H2471" s="3">
        <v>1.04</v>
      </c>
      <c r="I2471" s="3"/>
      <c r="J2471" s="3"/>
      <c r="L2471" s="3">
        <v>43.41</v>
      </c>
      <c r="M2471" s="3"/>
      <c r="N2471" s="3"/>
      <c r="O2471" s="3"/>
      <c r="P2471" s="3"/>
      <c r="Q2471" s="3"/>
      <c r="R2471" s="3"/>
      <c r="S2471" s="3"/>
      <c r="U2471" s="3"/>
      <c r="V2471" s="3"/>
      <c r="X2471" s="32">
        <f>SUM(Y2471:AI2471)</f>
        <v>0.3</v>
      </c>
      <c r="Y2471" s="3">
        <v>0.3</v>
      </c>
      <c r="Z2471" s="3"/>
      <c r="AA2471" s="3"/>
      <c r="AC2471" s="3"/>
      <c r="AD2471" s="3"/>
      <c r="AE2471" s="3"/>
      <c r="AF2471" s="3"/>
      <c r="AI2471" s="3"/>
      <c r="AK2471" s="3"/>
      <c r="AL2471" s="3"/>
      <c r="AM2471" s="3"/>
      <c r="AN2471" s="3"/>
      <c r="AO2471" s="3"/>
      <c r="AP2471" s="3"/>
      <c r="AQ2471" s="3"/>
      <c r="AR2471" s="3"/>
      <c r="AS2471" s="3">
        <v>3</v>
      </c>
      <c r="AT2471" s="3"/>
      <c r="AV2471" s="3"/>
      <c r="AW2471" s="3"/>
      <c r="AX2471" s="3"/>
      <c r="AY2471" s="3"/>
      <c r="AZ2471" s="3"/>
      <c r="BA2471" s="3">
        <v>15</v>
      </c>
      <c r="BB2471" s="3"/>
      <c r="BC2471" s="3"/>
      <c r="BD2471" s="765" t="s">
        <v>1190</v>
      </c>
      <c r="BE2471" s="765"/>
      <c r="BF2471" s="737" t="s">
        <v>200</v>
      </c>
      <c r="BG2471" s="737"/>
      <c r="BH2471" s="747">
        <v>9</v>
      </c>
    </row>
    <row r="2472" spans="1:61" s="747" customFormat="1" ht="32" x14ac:dyDescent="0.2">
      <c r="A2472" s="132" t="s">
        <v>231</v>
      </c>
      <c r="B2472" s="765" t="s">
        <v>232</v>
      </c>
      <c r="C2472" s="765"/>
      <c r="D2472" s="3">
        <f t="shared" si="67"/>
        <v>4</v>
      </c>
      <c r="E2472" s="3"/>
      <c r="F2472" s="3"/>
      <c r="G2472" s="3"/>
      <c r="H2472" s="3"/>
      <c r="I2472" s="3"/>
      <c r="J2472" s="3"/>
      <c r="L2472" s="3"/>
      <c r="M2472" s="3"/>
      <c r="N2472" s="3"/>
      <c r="O2472" s="3"/>
      <c r="P2472" s="3"/>
      <c r="Q2472" s="3"/>
      <c r="R2472" s="3"/>
      <c r="S2472" s="3"/>
      <c r="U2472" s="3"/>
      <c r="V2472" s="3"/>
      <c r="X2472" s="32">
        <f>SUM(Y2472:AI2472)</f>
        <v>0</v>
      </c>
      <c r="Y2472" s="3"/>
      <c r="Z2472" s="3"/>
      <c r="AA2472" s="3"/>
      <c r="AC2472" s="3"/>
      <c r="AD2472" s="3"/>
      <c r="AE2472" s="3"/>
      <c r="AF2472" s="3"/>
      <c r="AI2472" s="3"/>
      <c r="AK2472" s="3"/>
      <c r="AL2472" s="3"/>
      <c r="AM2472" s="3"/>
      <c r="AN2472" s="3"/>
      <c r="AO2472" s="3"/>
      <c r="AP2472" s="3"/>
      <c r="AQ2472" s="3"/>
      <c r="AR2472" s="3"/>
      <c r="AS2472" s="3"/>
      <c r="AT2472" s="3"/>
      <c r="AV2472" s="3"/>
      <c r="AW2472" s="3"/>
      <c r="AX2472" s="3"/>
      <c r="AY2472" s="3"/>
      <c r="AZ2472" s="3"/>
      <c r="BA2472" s="3">
        <v>4</v>
      </c>
      <c r="BB2472" s="3"/>
      <c r="BC2472" s="3"/>
      <c r="BD2472" s="765" t="s">
        <v>1190</v>
      </c>
      <c r="BE2472" s="765"/>
      <c r="BF2472" s="737" t="s">
        <v>200</v>
      </c>
      <c r="BG2472" s="737"/>
      <c r="BH2472" s="775" t="s">
        <v>1197</v>
      </c>
    </row>
    <row r="2473" spans="1:61" s="747" customFormat="1" ht="32" x14ac:dyDescent="0.2">
      <c r="A2473" s="132" t="s">
        <v>233</v>
      </c>
      <c r="B2473" s="765" t="s">
        <v>234</v>
      </c>
      <c r="C2473" s="765"/>
      <c r="D2473" s="3">
        <f t="shared" si="67"/>
        <v>13.08</v>
      </c>
      <c r="E2473" s="3"/>
      <c r="F2473" s="3"/>
      <c r="G2473" s="3"/>
      <c r="H2473" s="3"/>
      <c r="I2473" s="3"/>
      <c r="J2473" s="3"/>
      <c r="L2473" s="3"/>
      <c r="M2473" s="3"/>
      <c r="N2473" s="3"/>
      <c r="O2473" s="3"/>
      <c r="P2473" s="3"/>
      <c r="Q2473" s="3"/>
      <c r="R2473" s="3"/>
      <c r="S2473" s="3"/>
      <c r="U2473" s="3">
        <v>2.06</v>
      </c>
      <c r="V2473" s="3"/>
      <c r="X2473" s="3"/>
      <c r="Y2473" s="3"/>
      <c r="Z2473" s="3"/>
      <c r="AA2473" s="3"/>
      <c r="AC2473" s="3"/>
      <c r="AD2473" s="3"/>
      <c r="AE2473" s="3"/>
      <c r="AF2473" s="3"/>
      <c r="AI2473" s="3"/>
      <c r="AK2473" s="3"/>
      <c r="AL2473" s="3"/>
      <c r="AM2473" s="3"/>
      <c r="AN2473" s="3"/>
      <c r="AO2473" s="3"/>
      <c r="AP2473" s="3"/>
      <c r="AQ2473" s="3"/>
      <c r="AR2473" s="3"/>
      <c r="AS2473" s="3"/>
      <c r="AT2473" s="3"/>
      <c r="AV2473" s="3"/>
      <c r="AW2473" s="3"/>
      <c r="AX2473" s="3"/>
      <c r="AY2473" s="3"/>
      <c r="AZ2473" s="3"/>
      <c r="BA2473" s="3">
        <v>11.02</v>
      </c>
      <c r="BB2473" s="3"/>
      <c r="BC2473" s="3"/>
      <c r="BD2473" s="765" t="s">
        <v>1253</v>
      </c>
      <c r="BE2473" s="765"/>
      <c r="BF2473" s="737" t="s">
        <v>200</v>
      </c>
      <c r="BG2473" s="737"/>
      <c r="BH2473" s="775">
        <v>9</v>
      </c>
    </row>
    <row r="2474" spans="1:61" s="747" customFormat="1" ht="32" x14ac:dyDescent="0.2">
      <c r="A2474" s="132" t="s">
        <v>235</v>
      </c>
      <c r="B2474" s="765" t="s">
        <v>236</v>
      </c>
      <c r="C2474" s="765"/>
      <c r="D2474" s="3">
        <f t="shared" si="67"/>
        <v>6</v>
      </c>
      <c r="E2474" s="3"/>
      <c r="F2474" s="3"/>
      <c r="G2474" s="3"/>
      <c r="H2474" s="3"/>
      <c r="I2474" s="3"/>
      <c r="J2474" s="3"/>
      <c r="L2474" s="3"/>
      <c r="M2474" s="3"/>
      <c r="N2474" s="3"/>
      <c r="O2474" s="3"/>
      <c r="P2474" s="3"/>
      <c r="Q2474" s="3"/>
      <c r="R2474" s="3"/>
      <c r="S2474" s="3"/>
      <c r="U2474" s="3"/>
      <c r="V2474" s="3"/>
      <c r="X2474" s="3"/>
      <c r="Y2474" s="3"/>
      <c r="Z2474" s="3"/>
      <c r="AA2474" s="3"/>
      <c r="AC2474" s="3"/>
      <c r="AD2474" s="3"/>
      <c r="AE2474" s="3"/>
      <c r="AF2474" s="3"/>
      <c r="AI2474" s="3"/>
      <c r="AK2474" s="3"/>
      <c r="AL2474" s="3"/>
      <c r="AM2474" s="3"/>
      <c r="AN2474" s="3"/>
      <c r="AO2474" s="3"/>
      <c r="AP2474" s="3"/>
      <c r="AQ2474" s="3"/>
      <c r="AR2474" s="3"/>
      <c r="AS2474" s="3"/>
      <c r="AT2474" s="3"/>
      <c r="AV2474" s="3"/>
      <c r="AW2474" s="3"/>
      <c r="AX2474" s="3"/>
      <c r="AY2474" s="3"/>
      <c r="AZ2474" s="3"/>
      <c r="BA2474" s="3">
        <v>6</v>
      </c>
      <c r="BB2474" s="3"/>
      <c r="BC2474" s="3"/>
      <c r="BD2474" s="765" t="s">
        <v>1253</v>
      </c>
      <c r="BE2474" s="765"/>
      <c r="BF2474" s="737" t="s">
        <v>200</v>
      </c>
      <c r="BG2474" s="737"/>
      <c r="BH2474" s="775" t="s">
        <v>1197</v>
      </c>
    </row>
    <row r="2475" spans="1:61" s="747" customFormat="1" ht="48" x14ac:dyDescent="0.2">
      <c r="A2475" s="132" t="s">
        <v>237</v>
      </c>
      <c r="B2475" s="21" t="s">
        <v>238</v>
      </c>
      <c r="C2475" s="21"/>
      <c r="D2475" s="3">
        <f t="shared" si="67"/>
        <v>2.5</v>
      </c>
      <c r="E2475" s="3"/>
      <c r="F2475" s="3"/>
      <c r="G2475" s="3"/>
      <c r="H2475" s="3"/>
      <c r="I2475" s="3"/>
      <c r="J2475" s="3"/>
      <c r="L2475" s="3">
        <v>2.5</v>
      </c>
      <c r="M2475" s="3"/>
      <c r="N2475" s="3"/>
      <c r="O2475" s="3"/>
      <c r="P2475" s="3"/>
      <c r="Q2475" s="3"/>
      <c r="R2475" s="3"/>
      <c r="S2475" s="3"/>
      <c r="U2475" s="3"/>
      <c r="V2475" s="3"/>
      <c r="X2475" s="3"/>
      <c r="Y2475" s="3"/>
      <c r="Z2475" s="3"/>
      <c r="AA2475" s="3"/>
      <c r="AC2475" s="3"/>
      <c r="AD2475" s="3"/>
      <c r="AE2475" s="3"/>
      <c r="AF2475" s="3"/>
      <c r="AI2475" s="3"/>
      <c r="AK2475" s="3"/>
      <c r="AL2475" s="3"/>
      <c r="AM2475" s="3"/>
      <c r="AN2475" s="3"/>
      <c r="AO2475" s="3"/>
      <c r="AP2475" s="3"/>
      <c r="AQ2475" s="3"/>
      <c r="AR2475" s="3"/>
      <c r="AS2475" s="3"/>
      <c r="AT2475" s="3"/>
      <c r="AV2475" s="3"/>
      <c r="AW2475" s="3"/>
      <c r="AX2475" s="3"/>
      <c r="AY2475" s="3"/>
      <c r="AZ2475" s="3"/>
      <c r="BA2475" s="3"/>
      <c r="BB2475" s="3"/>
      <c r="BC2475" s="3"/>
      <c r="BD2475" s="765" t="s">
        <v>1202</v>
      </c>
      <c r="BE2475" s="765"/>
      <c r="BF2475" s="737" t="s">
        <v>200</v>
      </c>
      <c r="BG2475" s="737"/>
      <c r="BH2475" s="775">
        <v>9</v>
      </c>
    </row>
    <row r="2476" spans="1:61" s="747" customFormat="1" ht="48" x14ac:dyDescent="0.2">
      <c r="A2476" s="132" t="s">
        <v>239</v>
      </c>
      <c r="B2476" s="21" t="s">
        <v>240</v>
      </c>
      <c r="C2476" s="21"/>
      <c r="D2476" s="3">
        <f t="shared" si="67"/>
        <v>0.16</v>
      </c>
      <c r="E2476" s="3"/>
      <c r="F2476" s="3"/>
      <c r="G2476" s="3"/>
      <c r="H2476" s="3"/>
      <c r="I2476" s="3"/>
      <c r="J2476" s="3"/>
      <c r="L2476" s="3"/>
      <c r="M2476" s="3"/>
      <c r="N2476" s="3"/>
      <c r="O2476" s="3"/>
      <c r="P2476" s="3"/>
      <c r="Q2476" s="3"/>
      <c r="R2476" s="3"/>
      <c r="S2476" s="3"/>
      <c r="U2476" s="3"/>
      <c r="V2476" s="3"/>
      <c r="X2476" s="3"/>
      <c r="Y2476" s="3"/>
      <c r="Z2476" s="3"/>
      <c r="AA2476" s="3"/>
      <c r="AC2476" s="3"/>
      <c r="AD2476" s="3"/>
      <c r="AE2476" s="3"/>
      <c r="AF2476" s="3"/>
      <c r="AI2476" s="3"/>
      <c r="AK2476" s="3"/>
      <c r="AL2476" s="3"/>
      <c r="AM2476" s="3"/>
      <c r="AN2476" s="3"/>
      <c r="AO2476" s="3"/>
      <c r="AP2476" s="3"/>
      <c r="AQ2476" s="3"/>
      <c r="AR2476" s="3"/>
      <c r="AS2476" s="3"/>
      <c r="AT2476" s="3"/>
      <c r="AV2476" s="3"/>
      <c r="AW2476" s="3"/>
      <c r="AX2476" s="3"/>
      <c r="AY2476" s="3"/>
      <c r="AZ2476" s="3"/>
      <c r="BA2476" s="3">
        <v>0.16</v>
      </c>
      <c r="BB2476" s="3"/>
      <c r="BC2476" s="3"/>
      <c r="BD2476" s="765" t="s">
        <v>1183</v>
      </c>
      <c r="BE2476" s="765"/>
      <c r="BF2476" s="737" t="s">
        <v>200</v>
      </c>
      <c r="BG2476" s="737"/>
      <c r="BH2476" s="775">
        <v>9</v>
      </c>
    </row>
    <row r="2477" spans="1:61" s="747" customFormat="1" ht="48" x14ac:dyDescent="0.2">
      <c r="A2477" s="132" t="s">
        <v>241</v>
      </c>
      <c r="B2477" s="765" t="s">
        <v>242</v>
      </c>
      <c r="C2477" s="765"/>
      <c r="D2477" s="3">
        <f t="shared" si="67"/>
        <v>0.32</v>
      </c>
      <c r="E2477" s="3"/>
      <c r="F2477" s="3"/>
      <c r="G2477" s="3"/>
      <c r="H2477" s="3"/>
      <c r="I2477" s="3"/>
      <c r="J2477" s="3"/>
      <c r="L2477" s="3"/>
      <c r="M2477" s="3"/>
      <c r="N2477" s="3"/>
      <c r="O2477" s="3"/>
      <c r="P2477" s="3"/>
      <c r="Q2477" s="3"/>
      <c r="R2477" s="3"/>
      <c r="S2477" s="3"/>
      <c r="U2477" s="3"/>
      <c r="V2477" s="3">
        <v>0.32</v>
      </c>
      <c r="X2477" s="3"/>
      <c r="Y2477" s="3"/>
      <c r="Z2477" s="3"/>
      <c r="AA2477" s="3"/>
      <c r="AC2477" s="3"/>
      <c r="AD2477" s="3"/>
      <c r="AE2477" s="3"/>
      <c r="AF2477" s="3"/>
      <c r="AI2477" s="3"/>
      <c r="AK2477" s="3"/>
      <c r="AL2477" s="3"/>
      <c r="AM2477" s="3"/>
      <c r="AN2477" s="3"/>
      <c r="AO2477" s="3"/>
      <c r="AP2477" s="3"/>
      <c r="AQ2477" s="3"/>
      <c r="AR2477" s="3"/>
      <c r="AS2477" s="3"/>
      <c r="AT2477" s="3"/>
      <c r="AV2477" s="3"/>
      <c r="AW2477" s="3"/>
      <c r="AX2477" s="3"/>
      <c r="AY2477" s="3"/>
      <c r="AZ2477" s="3"/>
      <c r="BA2477" s="3"/>
      <c r="BB2477" s="3"/>
      <c r="BC2477" s="3"/>
      <c r="BD2477" s="765" t="s">
        <v>243</v>
      </c>
      <c r="BE2477" s="765"/>
      <c r="BF2477" s="737" t="s">
        <v>200</v>
      </c>
      <c r="BG2477" s="737"/>
      <c r="BH2477" s="775">
        <v>9</v>
      </c>
    </row>
    <row r="2478" spans="1:61" s="747" customFormat="1" ht="32" x14ac:dyDescent="0.2">
      <c r="A2478" s="132" t="s">
        <v>244</v>
      </c>
      <c r="B2478" s="765" t="s">
        <v>245</v>
      </c>
      <c r="C2478" s="765"/>
      <c r="D2478" s="3">
        <f t="shared" si="67"/>
        <v>0.86</v>
      </c>
      <c r="E2478" s="3"/>
      <c r="F2478" s="3"/>
      <c r="G2478" s="3"/>
      <c r="H2478" s="3">
        <v>0.86</v>
      </c>
      <c r="I2478" s="3"/>
      <c r="J2478" s="3"/>
      <c r="L2478" s="3"/>
      <c r="M2478" s="3"/>
      <c r="N2478" s="3"/>
      <c r="O2478" s="3"/>
      <c r="P2478" s="3"/>
      <c r="Q2478" s="3"/>
      <c r="R2478" s="3"/>
      <c r="S2478" s="3"/>
      <c r="U2478" s="3"/>
      <c r="V2478" s="3"/>
      <c r="X2478" s="3"/>
      <c r="Y2478" s="3"/>
      <c r="Z2478" s="3"/>
      <c r="AA2478" s="3"/>
      <c r="AC2478" s="3"/>
      <c r="AD2478" s="3"/>
      <c r="AE2478" s="3"/>
      <c r="AF2478" s="3"/>
      <c r="AI2478" s="3"/>
      <c r="AK2478" s="3"/>
      <c r="AL2478" s="3"/>
      <c r="AM2478" s="3">
        <v>0.62</v>
      </c>
      <c r="AN2478" s="3"/>
      <c r="AO2478" s="3"/>
      <c r="AP2478" s="3"/>
      <c r="AQ2478" s="3"/>
      <c r="AR2478" s="3"/>
      <c r="AS2478" s="3"/>
      <c r="AT2478" s="3"/>
      <c r="AV2478" s="3"/>
      <c r="AW2478" s="3"/>
      <c r="AX2478" s="3"/>
      <c r="AY2478" s="3"/>
      <c r="AZ2478" s="3"/>
      <c r="BA2478" s="3"/>
      <c r="BB2478" s="3"/>
      <c r="BC2478" s="3"/>
      <c r="BD2478" s="765" t="s">
        <v>243</v>
      </c>
      <c r="BE2478" s="765"/>
      <c r="BF2478" s="737" t="s">
        <v>200</v>
      </c>
      <c r="BG2478" s="737"/>
      <c r="BH2478" s="775">
        <v>9</v>
      </c>
    </row>
    <row r="2479" spans="1:61" s="747" customFormat="1" ht="32" x14ac:dyDescent="0.2">
      <c r="A2479" s="132" t="s">
        <v>246</v>
      </c>
      <c r="B2479" s="765" t="s">
        <v>247</v>
      </c>
      <c r="C2479" s="765"/>
      <c r="D2479" s="3">
        <f t="shared" si="67"/>
        <v>0.24</v>
      </c>
      <c r="E2479" s="3"/>
      <c r="F2479" s="3"/>
      <c r="G2479" s="3"/>
      <c r="H2479" s="3"/>
      <c r="I2479" s="3"/>
      <c r="J2479" s="3"/>
      <c r="L2479" s="3"/>
      <c r="M2479" s="3">
        <v>0.24</v>
      </c>
      <c r="N2479" s="3"/>
      <c r="O2479" s="3"/>
      <c r="P2479" s="3"/>
      <c r="Q2479" s="3"/>
      <c r="R2479" s="3"/>
      <c r="S2479" s="3"/>
      <c r="U2479" s="3"/>
      <c r="V2479" s="3"/>
      <c r="X2479" s="3"/>
      <c r="Y2479" s="3"/>
      <c r="Z2479" s="3"/>
      <c r="AA2479" s="3"/>
      <c r="AC2479" s="3"/>
      <c r="AD2479" s="3"/>
      <c r="AE2479" s="3"/>
      <c r="AF2479" s="3"/>
      <c r="AI2479" s="3"/>
      <c r="AK2479" s="3"/>
      <c r="AL2479" s="3"/>
      <c r="AM2479" s="3"/>
      <c r="AN2479" s="3"/>
      <c r="AO2479" s="3"/>
      <c r="AP2479" s="3"/>
      <c r="AQ2479" s="3"/>
      <c r="AR2479" s="3"/>
      <c r="AS2479" s="3"/>
      <c r="AT2479" s="3"/>
      <c r="AV2479" s="3"/>
      <c r="AW2479" s="3"/>
      <c r="AX2479" s="3"/>
      <c r="AY2479" s="3"/>
      <c r="AZ2479" s="3"/>
      <c r="BA2479" s="3"/>
      <c r="BB2479" s="3"/>
      <c r="BC2479" s="3"/>
      <c r="BD2479" s="765" t="s">
        <v>1183</v>
      </c>
      <c r="BE2479" s="765"/>
      <c r="BF2479" s="737" t="s">
        <v>200</v>
      </c>
      <c r="BG2479" s="737"/>
      <c r="BH2479" s="775">
        <v>9</v>
      </c>
    </row>
    <row r="2480" spans="1:61" s="747" customFormat="1" x14ac:dyDescent="0.2">
      <c r="A2480" s="132" t="s">
        <v>248</v>
      </c>
      <c r="B2480" s="765" t="s">
        <v>249</v>
      </c>
      <c r="C2480" s="765"/>
      <c r="D2480" s="3">
        <f t="shared" si="67"/>
        <v>0.33</v>
      </c>
      <c r="E2480" s="3"/>
      <c r="F2480" s="3"/>
      <c r="G2480" s="3"/>
      <c r="H2480" s="3"/>
      <c r="I2480" s="3"/>
      <c r="J2480" s="3"/>
      <c r="L2480" s="3"/>
      <c r="M2480" s="3"/>
      <c r="N2480" s="3"/>
      <c r="O2480" s="3"/>
      <c r="P2480" s="3"/>
      <c r="Q2480" s="3">
        <v>0.33</v>
      </c>
      <c r="R2480" s="3"/>
      <c r="S2480" s="3"/>
      <c r="U2480" s="3"/>
      <c r="V2480" s="3"/>
      <c r="X2480" s="3"/>
      <c r="Y2480" s="3"/>
      <c r="Z2480" s="3"/>
      <c r="AA2480" s="3"/>
      <c r="AC2480" s="3"/>
      <c r="AD2480" s="3"/>
      <c r="AE2480" s="3"/>
      <c r="AF2480" s="3"/>
      <c r="AI2480" s="3"/>
      <c r="AK2480" s="3"/>
      <c r="AL2480" s="3"/>
      <c r="AM2480" s="3"/>
      <c r="AN2480" s="3"/>
      <c r="AO2480" s="3">
        <v>0.82</v>
      </c>
      <c r="AP2480" s="3">
        <v>0.13</v>
      </c>
      <c r="AQ2480" s="3"/>
      <c r="AR2480" s="3"/>
      <c r="AS2480" s="3"/>
      <c r="AT2480" s="3"/>
      <c r="AV2480" s="3"/>
      <c r="AW2480" s="3"/>
      <c r="AX2480" s="3"/>
      <c r="AY2480" s="3"/>
      <c r="AZ2480" s="3"/>
      <c r="BA2480" s="3"/>
      <c r="BB2480" s="3"/>
      <c r="BC2480" s="3"/>
      <c r="BD2480" s="765" t="s">
        <v>1360</v>
      </c>
      <c r="BE2480" s="765"/>
      <c r="BF2480" s="737" t="s">
        <v>200</v>
      </c>
      <c r="BG2480" s="737"/>
      <c r="BH2480" s="775"/>
    </row>
    <row r="2481" spans="1:60" s="747" customFormat="1" ht="48" x14ac:dyDescent="0.2">
      <c r="A2481" s="132" t="s">
        <v>250</v>
      </c>
      <c r="B2481" s="773" t="s">
        <v>251</v>
      </c>
      <c r="C2481" s="773"/>
      <c r="D2481" s="3">
        <f t="shared" si="67"/>
        <v>0.15</v>
      </c>
      <c r="E2481" s="3"/>
      <c r="F2481" s="3"/>
      <c r="G2481" s="3"/>
      <c r="H2481" s="3"/>
      <c r="I2481" s="3"/>
      <c r="J2481" s="3"/>
      <c r="L2481" s="3"/>
      <c r="M2481" s="3"/>
      <c r="N2481" s="3"/>
      <c r="O2481" s="3"/>
      <c r="P2481" s="3"/>
      <c r="Q2481" s="3"/>
      <c r="R2481" s="3"/>
      <c r="S2481" s="3"/>
      <c r="U2481" s="3"/>
      <c r="V2481" s="3"/>
      <c r="X2481" s="3"/>
      <c r="Y2481" s="3"/>
      <c r="Z2481" s="3"/>
      <c r="AA2481" s="3"/>
      <c r="AC2481" s="3"/>
      <c r="AD2481" s="3"/>
      <c r="AE2481" s="3"/>
      <c r="AF2481" s="3"/>
      <c r="AI2481" s="3"/>
      <c r="AK2481" s="3"/>
      <c r="AL2481" s="3"/>
      <c r="AM2481" s="3"/>
      <c r="AN2481" s="3"/>
      <c r="AO2481" s="3"/>
      <c r="AP2481" s="3"/>
      <c r="AQ2481" s="3"/>
      <c r="AR2481" s="3"/>
      <c r="AS2481" s="3"/>
      <c r="AT2481" s="3"/>
      <c r="AV2481" s="3"/>
      <c r="AW2481" s="3"/>
      <c r="AX2481" s="3">
        <v>0.15</v>
      </c>
      <c r="AY2481" s="3"/>
      <c r="AZ2481" s="3"/>
      <c r="BA2481" s="3"/>
      <c r="BB2481" s="3"/>
      <c r="BC2481" s="3"/>
      <c r="BD2481" s="765" t="s">
        <v>1360</v>
      </c>
      <c r="BE2481" s="765"/>
      <c r="BF2481" s="737" t="s">
        <v>200</v>
      </c>
      <c r="BG2481" s="737"/>
      <c r="BH2481" s="775">
        <v>9</v>
      </c>
    </row>
    <row r="2482" spans="1:60" s="747" customFormat="1" ht="48" x14ac:dyDescent="0.2">
      <c r="A2482" s="132" t="s">
        <v>252</v>
      </c>
      <c r="B2482" s="773" t="s">
        <v>253</v>
      </c>
      <c r="C2482" s="773"/>
      <c r="D2482" s="3">
        <f t="shared" si="67"/>
        <v>0.05</v>
      </c>
      <c r="E2482" s="3">
        <v>0.05</v>
      </c>
      <c r="F2482" s="3"/>
      <c r="G2482" s="3"/>
      <c r="H2482" s="3"/>
      <c r="I2482" s="3"/>
      <c r="J2482" s="3"/>
      <c r="L2482" s="3"/>
      <c r="M2482" s="3"/>
      <c r="N2482" s="3"/>
      <c r="O2482" s="3"/>
      <c r="P2482" s="3"/>
      <c r="Q2482" s="3"/>
      <c r="R2482" s="3"/>
      <c r="S2482" s="3"/>
      <c r="U2482" s="3"/>
      <c r="V2482" s="3"/>
      <c r="X2482" s="3"/>
      <c r="Y2482" s="3"/>
      <c r="Z2482" s="3"/>
      <c r="AA2482" s="3"/>
      <c r="AC2482" s="3"/>
      <c r="AD2482" s="3"/>
      <c r="AE2482" s="3"/>
      <c r="AF2482" s="3"/>
      <c r="AI2482" s="3"/>
      <c r="AK2482" s="3"/>
      <c r="AL2482" s="3"/>
      <c r="AM2482" s="3"/>
      <c r="AN2482" s="3"/>
      <c r="AO2482" s="3"/>
      <c r="AP2482" s="3"/>
      <c r="AQ2482" s="3"/>
      <c r="AR2482" s="3"/>
      <c r="AS2482" s="3"/>
      <c r="AT2482" s="3"/>
      <c r="AV2482" s="3"/>
      <c r="AW2482" s="3"/>
      <c r="AX2482" s="3"/>
      <c r="AY2482" s="3"/>
      <c r="AZ2482" s="3"/>
      <c r="BA2482" s="3"/>
      <c r="BB2482" s="3"/>
      <c r="BC2482" s="3"/>
      <c r="BD2482" s="765" t="s">
        <v>1230</v>
      </c>
      <c r="BE2482" s="765"/>
      <c r="BF2482" s="737" t="s">
        <v>200</v>
      </c>
      <c r="BG2482" s="737"/>
      <c r="BH2482" s="775">
        <v>1</v>
      </c>
    </row>
    <row r="2483" spans="1:60" s="747" customFormat="1" ht="32" x14ac:dyDescent="0.2">
      <c r="A2483" s="132" t="s">
        <v>254</v>
      </c>
      <c r="B2483" s="765" t="s">
        <v>255</v>
      </c>
      <c r="C2483" s="765"/>
      <c r="D2483" s="3">
        <f t="shared" si="67"/>
        <v>1</v>
      </c>
      <c r="E2483" s="3"/>
      <c r="F2483" s="3"/>
      <c r="G2483" s="3"/>
      <c r="H2483" s="3"/>
      <c r="I2483" s="3"/>
      <c r="J2483" s="3"/>
      <c r="L2483" s="3"/>
      <c r="M2483" s="3">
        <v>1</v>
      </c>
      <c r="N2483" s="3"/>
      <c r="O2483" s="3"/>
      <c r="P2483" s="3"/>
      <c r="Q2483" s="3"/>
      <c r="R2483" s="3"/>
      <c r="S2483" s="3"/>
      <c r="U2483" s="3"/>
      <c r="V2483" s="3"/>
      <c r="X2483" s="3"/>
      <c r="Y2483" s="3"/>
      <c r="Z2483" s="3"/>
      <c r="AA2483" s="3"/>
      <c r="AC2483" s="3"/>
      <c r="AD2483" s="3"/>
      <c r="AE2483" s="3"/>
      <c r="AF2483" s="3"/>
      <c r="AI2483" s="3"/>
      <c r="AK2483" s="3"/>
      <c r="AL2483" s="3"/>
      <c r="AM2483" s="3"/>
      <c r="AN2483" s="3"/>
      <c r="AO2483" s="3"/>
      <c r="AP2483" s="3"/>
      <c r="AQ2483" s="3"/>
      <c r="AR2483" s="3"/>
      <c r="AS2483" s="3"/>
      <c r="AT2483" s="3"/>
      <c r="AV2483" s="3"/>
      <c r="AW2483" s="3"/>
      <c r="AX2483" s="3"/>
      <c r="AY2483" s="3"/>
      <c r="AZ2483" s="3"/>
      <c r="BA2483" s="3"/>
      <c r="BB2483" s="3"/>
      <c r="BC2483" s="3"/>
      <c r="BD2483" s="765" t="s">
        <v>1230</v>
      </c>
      <c r="BE2483" s="765"/>
      <c r="BF2483" s="737" t="s">
        <v>200</v>
      </c>
      <c r="BG2483" s="737"/>
      <c r="BH2483" s="775" t="s">
        <v>1197</v>
      </c>
    </row>
    <row r="2484" spans="1:60" s="747" customFormat="1" ht="32" x14ac:dyDescent="0.2">
      <c r="A2484" s="132" t="s">
        <v>256</v>
      </c>
      <c r="B2484" s="765" t="s">
        <v>257</v>
      </c>
      <c r="C2484" s="765"/>
      <c r="D2484" s="3">
        <f t="shared" si="67"/>
        <v>0.13</v>
      </c>
      <c r="E2484" s="3"/>
      <c r="F2484" s="3"/>
      <c r="G2484" s="3"/>
      <c r="H2484" s="3"/>
      <c r="I2484" s="3"/>
      <c r="J2484" s="3"/>
      <c r="L2484" s="3"/>
      <c r="M2484" s="3"/>
      <c r="N2484" s="3"/>
      <c r="O2484" s="3"/>
      <c r="P2484" s="3"/>
      <c r="Q2484" s="3"/>
      <c r="R2484" s="3"/>
      <c r="S2484" s="3"/>
      <c r="U2484" s="3"/>
      <c r="V2484" s="3"/>
      <c r="X2484" s="3"/>
      <c r="Y2484" s="3"/>
      <c r="Z2484" s="3"/>
      <c r="AA2484" s="3"/>
      <c r="AC2484" s="3"/>
      <c r="AD2484" s="3"/>
      <c r="AE2484" s="3"/>
      <c r="AF2484" s="3"/>
      <c r="AI2484" s="3"/>
      <c r="AK2484" s="3"/>
      <c r="AL2484" s="3"/>
      <c r="AM2484" s="3"/>
      <c r="AN2484" s="3"/>
      <c r="AO2484" s="3"/>
      <c r="AP2484" s="3"/>
      <c r="AQ2484" s="3"/>
      <c r="AR2484" s="3"/>
      <c r="AS2484" s="3"/>
      <c r="AT2484" s="3"/>
      <c r="AV2484" s="3"/>
      <c r="AW2484" s="3"/>
      <c r="AX2484" s="3"/>
      <c r="AY2484" s="3"/>
      <c r="AZ2484" s="3"/>
      <c r="BA2484" s="3">
        <v>0.13</v>
      </c>
      <c r="BB2484" s="3"/>
      <c r="BC2484" s="3"/>
      <c r="BD2484" s="765" t="s">
        <v>1180</v>
      </c>
      <c r="BE2484" s="765"/>
      <c r="BF2484" s="737" t="s">
        <v>200</v>
      </c>
      <c r="BG2484" s="737"/>
      <c r="BH2484" s="775">
        <v>9</v>
      </c>
    </row>
    <row r="2485" spans="1:60" s="747" customFormat="1" ht="32" x14ac:dyDescent="0.2">
      <c r="A2485" s="132" t="s">
        <v>258</v>
      </c>
      <c r="B2485" s="765" t="s">
        <v>259</v>
      </c>
      <c r="C2485" s="765"/>
      <c r="D2485" s="3">
        <f t="shared" si="67"/>
        <v>0</v>
      </c>
      <c r="E2485" s="3"/>
      <c r="F2485" s="3"/>
      <c r="G2485" s="3"/>
      <c r="H2485" s="3"/>
      <c r="I2485" s="3"/>
      <c r="J2485" s="3"/>
      <c r="L2485" s="3"/>
      <c r="M2485" s="3"/>
      <c r="N2485" s="3"/>
      <c r="O2485" s="3"/>
      <c r="P2485" s="3"/>
      <c r="Q2485" s="3"/>
      <c r="R2485" s="3"/>
      <c r="S2485" s="3"/>
      <c r="U2485" s="3"/>
      <c r="V2485" s="3"/>
      <c r="X2485" s="3"/>
      <c r="Y2485" s="3"/>
      <c r="Z2485" s="3"/>
      <c r="AA2485" s="3"/>
      <c r="AC2485" s="3"/>
      <c r="AD2485" s="3"/>
      <c r="AE2485" s="3"/>
      <c r="AF2485" s="3"/>
      <c r="AI2485" s="3"/>
      <c r="AK2485" s="3"/>
      <c r="AL2485" s="3"/>
      <c r="AM2485" s="3"/>
      <c r="AN2485" s="3"/>
      <c r="AO2485" s="3">
        <v>0.05</v>
      </c>
      <c r="AP2485" s="3"/>
      <c r="AQ2485" s="3"/>
      <c r="AR2485" s="3"/>
      <c r="AS2485" s="3"/>
      <c r="AT2485" s="3"/>
      <c r="AV2485" s="3"/>
      <c r="AW2485" s="3"/>
      <c r="AX2485" s="3"/>
      <c r="AY2485" s="3"/>
      <c r="AZ2485" s="3"/>
      <c r="BA2485" s="3"/>
      <c r="BB2485" s="3"/>
      <c r="BC2485" s="3"/>
      <c r="BD2485" s="765" t="s">
        <v>1180</v>
      </c>
      <c r="BE2485" s="765"/>
      <c r="BF2485" s="737" t="s">
        <v>200</v>
      </c>
      <c r="BG2485" s="737"/>
      <c r="BH2485" s="775">
        <v>9</v>
      </c>
    </row>
    <row r="2486" spans="1:60" s="747" customFormat="1" ht="32" x14ac:dyDescent="0.2">
      <c r="A2486" s="132" t="s">
        <v>260</v>
      </c>
      <c r="B2486" s="765" t="s">
        <v>261</v>
      </c>
      <c r="C2486" s="765"/>
      <c r="D2486" s="3">
        <f t="shared" si="67"/>
        <v>0.1</v>
      </c>
      <c r="E2486" s="3"/>
      <c r="F2486" s="3"/>
      <c r="G2486" s="3"/>
      <c r="H2486" s="3"/>
      <c r="I2486" s="3"/>
      <c r="J2486" s="3"/>
      <c r="L2486" s="3"/>
      <c r="M2486" s="3"/>
      <c r="N2486" s="3"/>
      <c r="O2486" s="3"/>
      <c r="P2486" s="3"/>
      <c r="Q2486" s="3"/>
      <c r="R2486" s="3"/>
      <c r="S2486" s="3"/>
      <c r="U2486" s="3"/>
      <c r="V2486" s="3"/>
      <c r="X2486" s="3"/>
      <c r="Y2486" s="3"/>
      <c r="Z2486" s="3"/>
      <c r="AA2486" s="3"/>
      <c r="AC2486" s="3"/>
      <c r="AD2486" s="3"/>
      <c r="AE2486" s="3"/>
      <c r="AF2486" s="3"/>
      <c r="AI2486" s="3"/>
      <c r="AK2486" s="3"/>
      <c r="AL2486" s="3"/>
      <c r="AM2486" s="3"/>
      <c r="AN2486" s="3"/>
      <c r="AO2486" s="3"/>
      <c r="AP2486" s="3"/>
      <c r="AQ2486" s="3"/>
      <c r="AR2486" s="3"/>
      <c r="AS2486" s="3"/>
      <c r="AT2486" s="3"/>
      <c r="AV2486" s="3"/>
      <c r="AW2486" s="3"/>
      <c r="AX2486" s="3"/>
      <c r="AY2486" s="3"/>
      <c r="AZ2486" s="3"/>
      <c r="BA2486" s="3">
        <v>0.1</v>
      </c>
      <c r="BB2486" s="3"/>
      <c r="BC2486" s="3"/>
      <c r="BD2486" s="765" t="s">
        <v>1180</v>
      </c>
      <c r="BE2486" s="765"/>
      <c r="BF2486" s="737" t="s">
        <v>200</v>
      </c>
      <c r="BG2486" s="737"/>
      <c r="BH2486" s="775" t="s">
        <v>1197</v>
      </c>
    </row>
    <row r="2487" spans="1:60" s="747" customFormat="1" x14ac:dyDescent="0.2">
      <c r="A2487" s="132" t="s">
        <v>262</v>
      </c>
      <c r="B2487" s="765" t="s">
        <v>263</v>
      </c>
      <c r="C2487" s="765"/>
      <c r="D2487" s="3">
        <f t="shared" si="67"/>
        <v>0.35</v>
      </c>
      <c r="E2487" s="3">
        <v>0.35</v>
      </c>
      <c r="F2487" s="3"/>
      <c r="G2487" s="3"/>
      <c r="H2487" s="3"/>
      <c r="I2487" s="3"/>
      <c r="J2487" s="3"/>
      <c r="L2487" s="3"/>
      <c r="M2487" s="3"/>
      <c r="N2487" s="3"/>
      <c r="O2487" s="3"/>
      <c r="P2487" s="3"/>
      <c r="Q2487" s="3"/>
      <c r="R2487" s="3"/>
      <c r="S2487" s="3"/>
      <c r="U2487" s="3"/>
      <c r="V2487" s="3"/>
      <c r="X2487" s="3"/>
      <c r="Y2487" s="3"/>
      <c r="Z2487" s="3"/>
      <c r="AA2487" s="3"/>
      <c r="AC2487" s="3"/>
      <c r="AD2487" s="3"/>
      <c r="AE2487" s="3"/>
      <c r="AF2487" s="3"/>
      <c r="AI2487" s="3"/>
      <c r="AK2487" s="3"/>
      <c r="AL2487" s="3"/>
      <c r="AM2487" s="3"/>
      <c r="AN2487" s="3"/>
      <c r="AO2487" s="3"/>
      <c r="AP2487" s="3"/>
      <c r="AQ2487" s="3"/>
      <c r="AR2487" s="3"/>
      <c r="AS2487" s="3"/>
      <c r="AT2487" s="3"/>
      <c r="AV2487" s="3"/>
      <c r="AW2487" s="3"/>
      <c r="AX2487" s="3"/>
      <c r="AY2487" s="3"/>
      <c r="AZ2487" s="3"/>
      <c r="BA2487" s="3"/>
      <c r="BB2487" s="3"/>
      <c r="BC2487" s="3"/>
      <c r="BD2487" s="765" t="s">
        <v>1170</v>
      </c>
      <c r="BE2487" s="765"/>
      <c r="BF2487" s="737" t="s">
        <v>200</v>
      </c>
      <c r="BG2487" s="737"/>
      <c r="BH2487" s="775" t="s">
        <v>1197</v>
      </c>
    </row>
    <row r="2488" spans="1:60" s="747" customFormat="1" ht="48" x14ac:dyDescent="0.2">
      <c r="A2488" s="132" t="s">
        <v>264</v>
      </c>
      <c r="B2488" s="765" t="s">
        <v>265</v>
      </c>
      <c r="C2488" s="765"/>
      <c r="D2488" s="3">
        <f t="shared" si="67"/>
        <v>0.22</v>
      </c>
      <c r="E2488" s="3"/>
      <c r="F2488" s="3"/>
      <c r="G2488" s="3"/>
      <c r="H2488" s="3"/>
      <c r="I2488" s="3"/>
      <c r="J2488" s="3"/>
      <c r="L2488" s="3"/>
      <c r="M2488" s="3"/>
      <c r="N2488" s="3"/>
      <c r="O2488" s="3"/>
      <c r="P2488" s="3"/>
      <c r="Q2488" s="3"/>
      <c r="R2488" s="3"/>
      <c r="S2488" s="3"/>
      <c r="U2488" s="3"/>
      <c r="V2488" s="3"/>
      <c r="X2488" s="3"/>
      <c r="Y2488" s="3"/>
      <c r="Z2488" s="3"/>
      <c r="AA2488" s="3"/>
      <c r="AC2488" s="3"/>
      <c r="AD2488" s="3"/>
      <c r="AE2488" s="3"/>
      <c r="AF2488" s="3"/>
      <c r="AI2488" s="3"/>
      <c r="AK2488" s="3"/>
      <c r="AL2488" s="3"/>
      <c r="AM2488" s="3"/>
      <c r="AN2488" s="3"/>
      <c r="AO2488" s="3"/>
      <c r="AP2488" s="3"/>
      <c r="AQ2488" s="3"/>
      <c r="AR2488" s="3"/>
      <c r="AS2488" s="3"/>
      <c r="AT2488" s="3"/>
      <c r="AV2488" s="3"/>
      <c r="AW2488" s="3"/>
      <c r="AX2488" s="3"/>
      <c r="AY2488" s="3"/>
      <c r="AZ2488" s="3"/>
      <c r="BA2488" s="3">
        <v>0.22</v>
      </c>
      <c r="BB2488" s="3"/>
      <c r="BC2488" s="3"/>
      <c r="BD2488" s="765" t="s">
        <v>1230</v>
      </c>
      <c r="BE2488" s="765"/>
      <c r="BF2488" s="737" t="s">
        <v>200</v>
      </c>
      <c r="BG2488" s="737"/>
      <c r="BH2488" s="775" t="s">
        <v>1197</v>
      </c>
    </row>
    <row r="2489" spans="1:60" s="747" customFormat="1" x14ac:dyDescent="0.2">
      <c r="A2489" s="29" t="s">
        <v>266</v>
      </c>
      <c r="B2489" s="760" t="s">
        <v>267</v>
      </c>
      <c r="C2489" s="760"/>
      <c r="D2489" s="746">
        <f t="shared" ref="D2489:P2489" si="68">SUM(D2490:D2493)</f>
        <v>12.96</v>
      </c>
      <c r="E2489" s="746">
        <f t="shared" si="68"/>
        <v>1</v>
      </c>
      <c r="F2489" s="746"/>
      <c r="G2489" s="746"/>
      <c r="H2489" s="746">
        <f t="shared" si="68"/>
        <v>2</v>
      </c>
      <c r="I2489" s="746">
        <f t="shared" si="68"/>
        <v>2</v>
      </c>
      <c r="J2489" s="746">
        <f>SUM(J2490:J2493)</f>
        <v>0</v>
      </c>
      <c r="L2489" s="746">
        <f>SUM(L2490:L2493)</f>
        <v>3.93</v>
      </c>
      <c r="M2489" s="746">
        <f t="shared" si="68"/>
        <v>1.8</v>
      </c>
      <c r="N2489" s="746"/>
      <c r="O2489" s="746"/>
      <c r="P2489" s="746">
        <f t="shared" si="68"/>
        <v>0</v>
      </c>
      <c r="Q2489" s="746"/>
      <c r="R2489" s="746">
        <f>SUM(R2490:R2493)</f>
        <v>0</v>
      </c>
      <c r="S2489" s="746">
        <f>SUM(S2490:S2493)</f>
        <v>0</v>
      </c>
      <c r="U2489" s="746">
        <f>SUM(U2490:U2493)</f>
        <v>0</v>
      </c>
      <c r="V2489" s="746">
        <f>SUM(V2490:V2493)</f>
        <v>0.23</v>
      </c>
      <c r="X2489" s="746">
        <f>SUM(X2490:X2493)</f>
        <v>0</v>
      </c>
      <c r="Y2489" s="746">
        <f>SUM(Y2490:Y2493)</f>
        <v>0</v>
      </c>
      <c r="Z2489" s="746">
        <f>SUM(Z2490:Z2493)</f>
        <v>0</v>
      </c>
      <c r="AA2489" s="746">
        <f>SUM(AA2490:AA2493)</f>
        <v>0</v>
      </c>
      <c r="AC2489" s="746">
        <f>SUM(AC2490:AC2493)</f>
        <v>0</v>
      </c>
      <c r="AD2489" s="746">
        <f>SUM(AD2490:AD2493)</f>
        <v>0</v>
      </c>
      <c r="AE2489" s="746">
        <f>SUM(AE2490:AE2493)</f>
        <v>0</v>
      </c>
      <c r="AF2489" s="746">
        <f>SUM(AF2490:AF2493)</f>
        <v>0</v>
      </c>
      <c r="AI2489" s="746">
        <f>SUM(AI2490:AI2493)</f>
        <v>0</v>
      </c>
      <c r="AK2489" s="746"/>
      <c r="AL2489" s="746"/>
      <c r="AM2489" s="746">
        <f>SUM(AM2490:AM2493)</f>
        <v>0</v>
      </c>
      <c r="AN2489" s="746">
        <f>SUM(AN2490:AN2493)</f>
        <v>0</v>
      </c>
      <c r="AO2489" s="746">
        <f>SUM(AO2490:AO2493)</f>
        <v>0</v>
      </c>
      <c r="AP2489" s="746">
        <f>SUM(AP2490:AP2493)</f>
        <v>0</v>
      </c>
      <c r="AQ2489" s="746"/>
      <c r="AR2489" s="746"/>
      <c r="AS2489" s="746">
        <f>SUM(AS2490:AS2493)</f>
        <v>0</v>
      </c>
      <c r="AT2489" s="746">
        <f>SUM(AT2490:AT2493)</f>
        <v>0</v>
      </c>
      <c r="AV2489" s="746"/>
      <c r="AW2489" s="746"/>
      <c r="AX2489" s="746">
        <f>SUM(AX2490:AX2493)</f>
        <v>0</v>
      </c>
      <c r="AY2489" s="746">
        <f>SUM(AY2490:AY2493)</f>
        <v>0</v>
      </c>
      <c r="AZ2489" s="746"/>
      <c r="BA2489" s="746">
        <f>SUM(BA2490:BA2493)</f>
        <v>2</v>
      </c>
      <c r="BB2489" s="746"/>
      <c r="BC2489" s="746"/>
      <c r="BD2489" s="760"/>
      <c r="BE2489" s="760"/>
      <c r="BF2489" s="750" t="s">
        <v>268</v>
      </c>
      <c r="BG2489" s="750" t="s">
        <v>268</v>
      </c>
    </row>
    <row r="2490" spans="1:60" s="742" customFormat="1" x14ac:dyDescent="0.2">
      <c r="A2490" s="132" t="s">
        <v>269</v>
      </c>
      <c r="B2490" s="765" t="s">
        <v>267</v>
      </c>
      <c r="C2490" s="765"/>
      <c r="D2490" s="3">
        <f>SUM(E2490:X2490,AS2490:BA2490)</f>
        <v>10</v>
      </c>
      <c r="E2490" s="3">
        <v>1</v>
      </c>
      <c r="F2490" s="3"/>
      <c r="G2490" s="3"/>
      <c r="H2490" s="3">
        <v>2</v>
      </c>
      <c r="I2490" s="3">
        <v>2</v>
      </c>
      <c r="J2490" s="3"/>
      <c r="L2490" s="3">
        <v>3</v>
      </c>
      <c r="M2490" s="3"/>
      <c r="N2490" s="3"/>
      <c r="O2490" s="3"/>
      <c r="P2490" s="3"/>
      <c r="Q2490" s="3"/>
      <c r="R2490" s="3"/>
      <c r="S2490" s="3"/>
      <c r="U2490" s="3"/>
      <c r="V2490" s="3"/>
      <c r="X2490" s="3"/>
      <c r="Y2490" s="3"/>
      <c r="Z2490" s="3"/>
      <c r="AA2490" s="3"/>
      <c r="AC2490" s="3"/>
      <c r="AD2490" s="3"/>
      <c r="AE2490" s="3"/>
      <c r="AF2490" s="3"/>
      <c r="AI2490" s="3"/>
      <c r="AK2490" s="3"/>
      <c r="AL2490" s="3"/>
      <c r="AM2490" s="3"/>
      <c r="AN2490" s="3"/>
      <c r="AO2490" s="3"/>
      <c r="AP2490" s="3"/>
      <c r="AQ2490" s="3"/>
      <c r="AR2490" s="3"/>
      <c r="AS2490" s="3"/>
      <c r="AT2490" s="3"/>
      <c r="AV2490" s="3"/>
      <c r="AW2490" s="3"/>
      <c r="AX2490" s="3"/>
      <c r="AY2490" s="3"/>
      <c r="AZ2490" s="3"/>
      <c r="BA2490" s="3">
        <v>2</v>
      </c>
      <c r="BB2490" s="3"/>
      <c r="BC2490" s="3"/>
      <c r="BD2490" s="765" t="s">
        <v>226</v>
      </c>
      <c r="BE2490" s="765"/>
      <c r="BF2490" s="737" t="s">
        <v>268</v>
      </c>
      <c r="BG2490" s="737"/>
    </row>
    <row r="2491" spans="1:60" s="742" customFormat="1" ht="48" x14ac:dyDescent="0.2">
      <c r="A2491" s="132" t="s">
        <v>270</v>
      </c>
      <c r="B2491" s="773" t="s">
        <v>271</v>
      </c>
      <c r="C2491" s="773"/>
      <c r="D2491" s="3">
        <f>SUM(E2491:X2491,AS2491:BA2491)</f>
        <v>0.93</v>
      </c>
      <c r="E2491" s="3"/>
      <c r="F2491" s="3"/>
      <c r="G2491" s="3"/>
      <c r="H2491" s="3"/>
      <c r="I2491" s="3"/>
      <c r="J2491" s="3"/>
      <c r="L2491" s="3">
        <v>0.93</v>
      </c>
      <c r="M2491" s="3"/>
      <c r="N2491" s="3"/>
      <c r="O2491" s="3"/>
      <c r="P2491" s="3"/>
      <c r="Q2491" s="3"/>
      <c r="R2491" s="3"/>
      <c r="S2491" s="3"/>
      <c r="U2491" s="3"/>
      <c r="V2491" s="3"/>
      <c r="X2491" s="3"/>
      <c r="Y2491" s="3"/>
      <c r="Z2491" s="3"/>
      <c r="AA2491" s="3"/>
      <c r="AC2491" s="3"/>
      <c r="AD2491" s="3"/>
      <c r="AE2491" s="3"/>
      <c r="AF2491" s="3"/>
      <c r="AI2491" s="3"/>
      <c r="AK2491" s="3"/>
      <c r="AL2491" s="3"/>
      <c r="AM2491" s="3"/>
      <c r="AN2491" s="3"/>
      <c r="AO2491" s="3"/>
      <c r="AP2491" s="3"/>
      <c r="AQ2491" s="3"/>
      <c r="AR2491" s="3"/>
      <c r="AS2491" s="3"/>
      <c r="AT2491" s="3"/>
      <c r="AV2491" s="3"/>
      <c r="AW2491" s="3"/>
      <c r="AX2491" s="3"/>
      <c r="AY2491" s="3"/>
      <c r="AZ2491" s="3"/>
      <c r="BA2491" s="3"/>
      <c r="BB2491" s="757"/>
      <c r="BC2491" s="757"/>
      <c r="BD2491" s="774" t="s">
        <v>1219</v>
      </c>
      <c r="BE2491" s="774"/>
      <c r="BF2491" s="737" t="s">
        <v>268</v>
      </c>
      <c r="BG2491" s="737"/>
      <c r="BH2491" s="742">
        <v>9</v>
      </c>
    </row>
    <row r="2492" spans="1:60" s="742" customFormat="1" ht="32" x14ac:dyDescent="0.2">
      <c r="A2492" s="132" t="s">
        <v>272</v>
      </c>
      <c r="B2492" s="765" t="s">
        <v>273</v>
      </c>
      <c r="C2492" s="765"/>
      <c r="D2492" s="3">
        <f>SUM(E2492:X2492,AS2492:BA2492)</f>
        <v>0.23</v>
      </c>
      <c r="E2492" s="3"/>
      <c r="F2492" s="3"/>
      <c r="G2492" s="3"/>
      <c r="H2492" s="3"/>
      <c r="I2492" s="3"/>
      <c r="J2492" s="3"/>
      <c r="L2492" s="3"/>
      <c r="M2492" s="3"/>
      <c r="N2492" s="3"/>
      <c r="O2492" s="3"/>
      <c r="P2492" s="3"/>
      <c r="Q2492" s="3"/>
      <c r="R2492" s="3"/>
      <c r="S2492" s="3"/>
      <c r="U2492" s="3"/>
      <c r="V2492" s="3">
        <v>0.23</v>
      </c>
      <c r="X2492" s="3"/>
      <c r="Y2492" s="3"/>
      <c r="Z2492" s="3"/>
      <c r="AA2492" s="3"/>
      <c r="AC2492" s="3"/>
      <c r="AD2492" s="3"/>
      <c r="AE2492" s="3"/>
      <c r="AF2492" s="3"/>
      <c r="AI2492" s="3"/>
      <c r="AK2492" s="3"/>
      <c r="AL2492" s="3"/>
      <c r="AM2492" s="3"/>
      <c r="AN2492" s="3"/>
      <c r="AO2492" s="3"/>
      <c r="AP2492" s="3"/>
      <c r="AQ2492" s="3"/>
      <c r="AR2492" s="3"/>
      <c r="AS2492" s="3"/>
      <c r="AT2492" s="3"/>
      <c r="AV2492" s="3"/>
      <c r="AW2492" s="3"/>
      <c r="AX2492" s="3"/>
      <c r="AY2492" s="3"/>
      <c r="AZ2492" s="3"/>
      <c r="BA2492" s="3"/>
      <c r="BB2492" s="757"/>
      <c r="BC2492" s="757"/>
      <c r="BD2492" s="774" t="s">
        <v>1202</v>
      </c>
      <c r="BE2492" s="774" t="s">
        <v>274</v>
      </c>
      <c r="BF2492" s="737" t="s">
        <v>268</v>
      </c>
      <c r="BG2492" s="737"/>
      <c r="BH2492" s="742">
        <v>9</v>
      </c>
    </row>
    <row r="2493" spans="1:60" s="742" customFormat="1" ht="32" x14ac:dyDescent="0.2">
      <c r="A2493" s="132" t="s">
        <v>275</v>
      </c>
      <c r="B2493" s="765" t="s">
        <v>276</v>
      </c>
      <c r="C2493" s="765"/>
      <c r="D2493" s="3">
        <f>SUM(E2493:X2493,AS2493:BA2493)</f>
        <v>1.8</v>
      </c>
      <c r="E2493" s="3"/>
      <c r="F2493" s="3"/>
      <c r="G2493" s="3"/>
      <c r="H2493" s="3"/>
      <c r="I2493" s="3"/>
      <c r="J2493" s="3"/>
      <c r="L2493" s="3"/>
      <c r="M2493" s="3">
        <v>1.8</v>
      </c>
      <c r="N2493" s="3"/>
      <c r="O2493" s="3"/>
      <c r="P2493" s="3"/>
      <c r="Q2493" s="3"/>
      <c r="R2493" s="3"/>
      <c r="S2493" s="3"/>
      <c r="U2493" s="3"/>
      <c r="V2493" s="3"/>
      <c r="X2493" s="3"/>
      <c r="Y2493" s="3"/>
      <c r="Z2493" s="3"/>
      <c r="AA2493" s="3"/>
      <c r="AC2493" s="3"/>
      <c r="AD2493" s="3"/>
      <c r="AE2493" s="3"/>
      <c r="AF2493" s="3"/>
      <c r="AI2493" s="3"/>
      <c r="AK2493" s="3"/>
      <c r="AL2493" s="3"/>
      <c r="AM2493" s="3"/>
      <c r="AN2493" s="3"/>
      <c r="AO2493" s="3"/>
      <c r="AP2493" s="3"/>
      <c r="AQ2493" s="3"/>
      <c r="AR2493" s="3"/>
      <c r="AS2493" s="3"/>
      <c r="AT2493" s="3"/>
      <c r="AV2493" s="3"/>
      <c r="AW2493" s="3"/>
      <c r="AX2493" s="3"/>
      <c r="AY2493" s="3"/>
      <c r="AZ2493" s="3"/>
      <c r="BA2493" s="3"/>
      <c r="BB2493" s="757"/>
      <c r="BC2493" s="757"/>
      <c r="BD2493" s="774" t="s">
        <v>1170</v>
      </c>
      <c r="BE2493" s="774"/>
      <c r="BF2493" s="737" t="s">
        <v>268</v>
      </c>
      <c r="BG2493" s="737"/>
      <c r="BH2493" s="742" t="s">
        <v>1197</v>
      </c>
    </row>
    <row r="2494" spans="1:60" s="742" customFormat="1" ht="32" x14ac:dyDescent="0.2">
      <c r="A2494" s="876" t="s">
        <v>277</v>
      </c>
      <c r="B2494" s="877" t="s">
        <v>278</v>
      </c>
      <c r="C2494" s="878"/>
      <c r="D2494" s="32">
        <f t="shared" ref="D2494:P2494" si="69">SUM(D2495:D2497)</f>
        <v>44</v>
      </c>
      <c r="E2494" s="32">
        <f t="shared" si="69"/>
        <v>0</v>
      </c>
      <c r="F2494" s="32"/>
      <c r="G2494" s="32"/>
      <c r="H2494" s="32">
        <f t="shared" si="69"/>
        <v>0</v>
      </c>
      <c r="I2494" s="32">
        <f t="shared" si="69"/>
        <v>0</v>
      </c>
      <c r="J2494" s="32">
        <f>SUM(J2495:J2497)</f>
        <v>0</v>
      </c>
      <c r="L2494" s="32">
        <f>SUM(L2495:L2497)</f>
        <v>44</v>
      </c>
      <c r="M2494" s="32">
        <f t="shared" si="69"/>
        <v>0</v>
      </c>
      <c r="N2494" s="32"/>
      <c r="O2494" s="32"/>
      <c r="P2494" s="32">
        <f t="shared" si="69"/>
        <v>0</v>
      </c>
      <c r="Q2494" s="32"/>
      <c r="R2494" s="32">
        <f>SUM(R2495:R2497)</f>
        <v>0</v>
      </c>
      <c r="S2494" s="32">
        <f>SUM(S2495:S2497)</f>
        <v>0</v>
      </c>
      <c r="U2494" s="32">
        <f>SUM(U2495:U2497)</f>
        <v>0</v>
      </c>
      <c r="V2494" s="32">
        <f>SUM(V2495:V2497)</f>
        <v>0</v>
      </c>
      <c r="X2494" s="32">
        <f>SUM(X2495:X2497)</f>
        <v>0</v>
      </c>
      <c r="Y2494" s="32">
        <f>SUM(Y2495:Y2497)</f>
        <v>0</v>
      </c>
      <c r="Z2494" s="32">
        <f>SUM(Z2495:Z2497)</f>
        <v>0</v>
      </c>
      <c r="AA2494" s="32">
        <f>SUM(AA2495:AA2497)</f>
        <v>0</v>
      </c>
      <c r="AC2494" s="32">
        <f>SUM(AC2495:AC2497)</f>
        <v>0</v>
      </c>
      <c r="AD2494" s="32">
        <f>SUM(AD2495:AD2497)</f>
        <v>0</v>
      </c>
      <c r="AE2494" s="32">
        <f>SUM(AE2495:AE2497)</f>
        <v>0</v>
      </c>
      <c r="AF2494" s="32">
        <f>SUM(AF2495:AF2497)</f>
        <v>0</v>
      </c>
      <c r="AI2494" s="32">
        <f>SUM(AI2495:AI2497)</f>
        <v>0</v>
      </c>
      <c r="AK2494" s="32"/>
      <c r="AL2494" s="32"/>
      <c r="AM2494" s="32">
        <f>SUM(AM2495:AM2497)</f>
        <v>0</v>
      </c>
      <c r="AN2494" s="32">
        <f>SUM(AN2495:AN2497)</f>
        <v>0</v>
      </c>
      <c r="AO2494" s="32">
        <f>SUM(AO2495:AO2497)</f>
        <v>0</v>
      </c>
      <c r="AP2494" s="32">
        <f>SUM(AP2495:AP2497)</f>
        <v>0</v>
      </c>
      <c r="AQ2494" s="32"/>
      <c r="AR2494" s="32"/>
      <c r="AS2494" s="32">
        <f>SUM(AS2495:AS2497)</f>
        <v>0</v>
      </c>
      <c r="AT2494" s="32">
        <f>SUM(AT2495:AT2497)</f>
        <v>0</v>
      </c>
      <c r="AV2494" s="32"/>
      <c r="AW2494" s="32"/>
      <c r="AX2494" s="32">
        <f>SUM(AX2495:AX2497)</f>
        <v>0</v>
      </c>
      <c r="AY2494" s="32">
        <f>SUM(AY2495:AY2497)</f>
        <v>0</v>
      </c>
      <c r="AZ2494" s="32"/>
      <c r="BA2494" s="32">
        <f>SUM(BA2495:BA2497)</f>
        <v>0</v>
      </c>
      <c r="BB2494" s="868"/>
      <c r="BC2494" s="868"/>
      <c r="BD2494" s="774"/>
      <c r="BE2494" s="774"/>
      <c r="BF2494" s="737" t="s">
        <v>279</v>
      </c>
      <c r="BG2494" s="737"/>
    </row>
    <row r="2495" spans="1:60" s="742" customFormat="1" x14ac:dyDescent="0.2">
      <c r="A2495" s="794" t="s">
        <v>280</v>
      </c>
      <c r="B2495" s="879" t="s">
        <v>281</v>
      </c>
      <c r="C2495" s="880"/>
      <c r="D2495" s="3">
        <f>SUM(E2495:X2495,AS2495:BA2495)</f>
        <v>20</v>
      </c>
      <c r="E2495" s="834"/>
      <c r="F2495" s="834"/>
      <c r="G2495" s="834"/>
      <c r="H2495" s="834"/>
      <c r="I2495" s="834"/>
      <c r="J2495" s="834"/>
      <c r="L2495" s="757">
        <v>20</v>
      </c>
      <c r="M2495" s="834"/>
      <c r="N2495" s="834"/>
      <c r="O2495" s="834"/>
      <c r="P2495" s="834"/>
      <c r="Q2495" s="834"/>
      <c r="R2495" s="834"/>
      <c r="S2495" s="834"/>
      <c r="U2495" s="834"/>
      <c r="V2495" s="834"/>
      <c r="X2495" s="834"/>
      <c r="Y2495" s="834"/>
      <c r="Z2495" s="834"/>
      <c r="AA2495" s="834"/>
      <c r="AC2495" s="834"/>
      <c r="AD2495" s="834"/>
      <c r="AE2495" s="834"/>
      <c r="AF2495" s="834"/>
      <c r="AI2495" s="834"/>
      <c r="AK2495" s="834"/>
      <c r="AL2495" s="834"/>
      <c r="AM2495" s="834"/>
      <c r="AN2495" s="834"/>
      <c r="AO2495" s="834"/>
      <c r="AP2495" s="834"/>
      <c r="AQ2495" s="834"/>
      <c r="AR2495" s="834"/>
      <c r="AS2495" s="834"/>
      <c r="AT2495" s="834"/>
      <c r="AV2495" s="834"/>
      <c r="AW2495" s="834"/>
      <c r="AX2495" s="834"/>
      <c r="AY2495" s="834"/>
      <c r="AZ2495" s="834"/>
      <c r="BA2495" s="834"/>
      <c r="BB2495" s="834"/>
      <c r="BC2495" s="834"/>
      <c r="BD2495" s="774" t="s">
        <v>1194</v>
      </c>
      <c r="BE2495" s="774"/>
      <c r="BF2495" s="737" t="s">
        <v>279</v>
      </c>
      <c r="BG2495" s="737"/>
    </row>
    <row r="2496" spans="1:60" s="742" customFormat="1" x14ac:dyDescent="0.2">
      <c r="A2496" s="794" t="s">
        <v>282</v>
      </c>
      <c r="B2496" s="879" t="s">
        <v>281</v>
      </c>
      <c r="C2496" s="880"/>
      <c r="D2496" s="3">
        <f>SUM(E2496:X2496,AS2496:BA2496)</f>
        <v>20</v>
      </c>
      <c r="E2496" s="834"/>
      <c r="F2496" s="834"/>
      <c r="G2496" s="834"/>
      <c r="H2496" s="834"/>
      <c r="I2496" s="834"/>
      <c r="J2496" s="834"/>
      <c r="L2496" s="757">
        <v>20</v>
      </c>
      <c r="M2496" s="834"/>
      <c r="N2496" s="834"/>
      <c r="O2496" s="834"/>
      <c r="P2496" s="834"/>
      <c r="Q2496" s="834"/>
      <c r="R2496" s="834"/>
      <c r="S2496" s="834"/>
      <c r="U2496" s="834"/>
      <c r="V2496" s="834"/>
      <c r="X2496" s="834"/>
      <c r="Y2496" s="834"/>
      <c r="Z2496" s="834"/>
      <c r="AA2496" s="834"/>
      <c r="AC2496" s="834"/>
      <c r="AD2496" s="834"/>
      <c r="AE2496" s="834"/>
      <c r="AF2496" s="834"/>
      <c r="AI2496" s="834"/>
      <c r="AK2496" s="834"/>
      <c r="AL2496" s="834"/>
      <c r="AM2496" s="834"/>
      <c r="AN2496" s="834"/>
      <c r="AO2496" s="834"/>
      <c r="AP2496" s="834"/>
      <c r="AQ2496" s="834"/>
      <c r="AR2496" s="834"/>
      <c r="AS2496" s="834"/>
      <c r="AT2496" s="834"/>
      <c r="AV2496" s="834"/>
      <c r="AW2496" s="834"/>
      <c r="AX2496" s="834"/>
      <c r="AY2496" s="834"/>
      <c r="AZ2496" s="834"/>
      <c r="BA2496" s="834"/>
      <c r="BB2496" s="834"/>
      <c r="BC2496" s="834"/>
      <c r="BD2496" s="774" t="s">
        <v>1249</v>
      </c>
      <c r="BE2496" s="774"/>
      <c r="BF2496" s="737" t="s">
        <v>279</v>
      </c>
      <c r="BG2496" s="737"/>
    </row>
    <row r="2497" spans="1:76" s="742" customFormat="1" x14ac:dyDescent="0.2">
      <c r="A2497" s="794" t="s">
        <v>283</v>
      </c>
      <c r="B2497" s="879" t="s">
        <v>281</v>
      </c>
      <c r="C2497" s="880"/>
      <c r="D2497" s="3">
        <f>SUM(E2497:X2497,AS2497:BA2497)</f>
        <v>4</v>
      </c>
      <c r="E2497" s="757"/>
      <c r="F2497" s="757"/>
      <c r="G2497" s="757"/>
      <c r="H2497" s="757"/>
      <c r="I2497" s="757"/>
      <c r="J2497" s="757"/>
      <c r="L2497" s="757">
        <v>4</v>
      </c>
      <c r="M2497" s="757"/>
      <c r="N2497" s="757"/>
      <c r="O2497" s="757"/>
      <c r="P2497" s="757"/>
      <c r="Q2497" s="757"/>
      <c r="R2497" s="757"/>
      <c r="S2497" s="757"/>
      <c r="U2497" s="757"/>
      <c r="V2497" s="757"/>
      <c r="X2497" s="757"/>
      <c r="Y2497" s="757"/>
      <c r="Z2497" s="757"/>
      <c r="AA2497" s="757"/>
      <c r="AC2497" s="757"/>
      <c r="AD2497" s="757"/>
      <c r="AE2497" s="757"/>
      <c r="AF2497" s="757"/>
      <c r="AI2497" s="757"/>
      <c r="AK2497" s="757"/>
      <c r="AL2497" s="757"/>
      <c r="AM2497" s="757"/>
      <c r="AN2497" s="757"/>
      <c r="AO2497" s="757"/>
      <c r="AP2497" s="757"/>
      <c r="AQ2497" s="757"/>
      <c r="AR2497" s="757"/>
      <c r="AS2497" s="757"/>
      <c r="AT2497" s="757"/>
      <c r="AV2497" s="757"/>
      <c r="AW2497" s="757"/>
      <c r="AX2497" s="757"/>
      <c r="AY2497" s="757"/>
      <c r="AZ2497" s="757"/>
      <c r="BA2497" s="757"/>
      <c r="BB2497" s="757"/>
      <c r="BC2497" s="757"/>
      <c r="BD2497" s="774" t="s">
        <v>1219</v>
      </c>
      <c r="BE2497" s="774"/>
      <c r="BF2497" s="737" t="s">
        <v>279</v>
      </c>
      <c r="BG2497" s="737"/>
    </row>
    <row r="2498" spans="1:76" s="764" customFormat="1" x14ac:dyDescent="0.2">
      <c r="A2498" s="876" t="s">
        <v>284</v>
      </c>
      <c r="B2498" s="881" t="s">
        <v>1146</v>
      </c>
      <c r="C2498" s="881"/>
      <c r="D2498" s="32">
        <f>SUM(D2499:D2500)</f>
        <v>2.7</v>
      </c>
      <c r="E2498" s="32">
        <f>SUM(E2500)</f>
        <v>0</v>
      </c>
      <c r="F2498" s="32"/>
      <c r="G2498" s="32"/>
      <c r="H2498" s="32">
        <f>SUM(H2500)</f>
        <v>0</v>
      </c>
      <c r="I2498" s="32">
        <f>SUM(I2500)</f>
        <v>0</v>
      </c>
      <c r="J2498" s="32">
        <f>SUM(J2500)</f>
        <v>0</v>
      </c>
      <c r="L2498" s="32">
        <f>SUM(L2500)</f>
        <v>1.7</v>
      </c>
      <c r="M2498" s="32">
        <f>SUM(M2500)</f>
        <v>0</v>
      </c>
      <c r="N2498" s="32"/>
      <c r="O2498" s="32"/>
      <c r="P2498" s="32">
        <f>SUM(P2500)</f>
        <v>0</v>
      </c>
      <c r="Q2498" s="32">
        <f>SUM(Q2500)</f>
        <v>0</v>
      </c>
      <c r="R2498" s="32">
        <f>SUM(R2500)</f>
        <v>0</v>
      </c>
      <c r="S2498" s="32">
        <f>SUM(S2500)</f>
        <v>0</v>
      </c>
      <c r="U2498" s="32">
        <f>SUM(U2500)</f>
        <v>0</v>
      </c>
      <c r="V2498" s="32">
        <f>SUM(V2500)</f>
        <v>0</v>
      </c>
      <c r="X2498" s="32">
        <f>SUM(X2500)</f>
        <v>0</v>
      </c>
      <c r="Y2498" s="32">
        <f>SUM(Y2500)</f>
        <v>0</v>
      </c>
      <c r="Z2498" s="32">
        <f>SUM(Z2500)</f>
        <v>0</v>
      </c>
      <c r="AA2498" s="32">
        <f>SUM(AA2500)</f>
        <v>0</v>
      </c>
      <c r="AC2498" s="32">
        <f>SUM(AC2500)</f>
        <v>0</v>
      </c>
      <c r="AD2498" s="32">
        <f>SUM(AD2500)</f>
        <v>0</v>
      </c>
      <c r="AE2498" s="32">
        <f>SUM(AE2500)</f>
        <v>0</v>
      </c>
      <c r="AF2498" s="32">
        <f>SUM(AF2500)</f>
        <v>0</v>
      </c>
      <c r="AI2498" s="32">
        <f>SUM(AI2500)</f>
        <v>0</v>
      </c>
      <c r="AK2498" s="32"/>
      <c r="AL2498" s="32"/>
      <c r="AM2498" s="32">
        <f>SUM(AM2500)</f>
        <v>0</v>
      </c>
      <c r="AN2498" s="32">
        <f>SUM(AN2500)</f>
        <v>0</v>
      </c>
      <c r="AO2498" s="32">
        <f>SUM(AO2500)</f>
        <v>0</v>
      </c>
      <c r="AP2498" s="32">
        <f>SUM(AP2500)</f>
        <v>0</v>
      </c>
      <c r="AQ2498" s="32"/>
      <c r="AR2498" s="32"/>
      <c r="AS2498" s="32">
        <f>SUM(AS2500)</f>
        <v>0</v>
      </c>
      <c r="AT2498" s="32">
        <f>SUM(AT2500)</f>
        <v>0</v>
      </c>
      <c r="AV2498" s="32">
        <f>SUM(AV2500)</f>
        <v>0</v>
      </c>
      <c r="AW2498" s="32"/>
      <c r="AX2498" s="32">
        <f>SUM(AX2500)</f>
        <v>0</v>
      </c>
      <c r="AY2498" s="32">
        <f>SUM(AY2500)</f>
        <v>0</v>
      </c>
      <c r="AZ2498" s="32"/>
      <c r="BA2498" s="32">
        <f>SUM(BA2500)</f>
        <v>0</v>
      </c>
      <c r="BB2498" s="868"/>
      <c r="BC2498" s="868"/>
      <c r="BD2498" s="882"/>
      <c r="BE2498" s="882"/>
      <c r="BF2498" s="741" t="s">
        <v>285</v>
      </c>
      <c r="BG2498" s="741"/>
    </row>
    <row r="2499" spans="1:76" s="764" customFormat="1" ht="32" x14ac:dyDescent="0.2">
      <c r="A2499" s="794" t="s">
        <v>286</v>
      </c>
      <c r="B2499" s="21" t="s">
        <v>287</v>
      </c>
      <c r="C2499" s="21"/>
      <c r="D2499" s="3">
        <f>SUM(E2499:X2499,AK2499:BA2499)</f>
        <v>1</v>
      </c>
      <c r="E2499" s="868"/>
      <c r="F2499" s="868"/>
      <c r="G2499" s="868"/>
      <c r="H2499" s="868"/>
      <c r="I2499" s="868"/>
      <c r="J2499" s="868"/>
      <c r="L2499" s="757">
        <v>1</v>
      </c>
      <c r="M2499" s="868"/>
      <c r="N2499" s="868"/>
      <c r="O2499" s="868"/>
      <c r="P2499" s="868"/>
      <c r="Q2499" s="868"/>
      <c r="R2499" s="868"/>
      <c r="S2499" s="868"/>
      <c r="U2499" s="868"/>
      <c r="V2499" s="868"/>
      <c r="X2499" s="868"/>
      <c r="Y2499" s="868"/>
      <c r="Z2499" s="868"/>
      <c r="AA2499" s="868"/>
      <c r="AC2499" s="868"/>
      <c r="AD2499" s="868"/>
      <c r="AE2499" s="868"/>
      <c r="AF2499" s="868"/>
      <c r="AI2499" s="868"/>
      <c r="AK2499" s="868"/>
      <c r="AL2499" s="868"/>
      <c r="AM2499" s="868"/>
      <c r="AN2499" s="868"/>
      <c r="AO2499" s="868"/>
      <c r="AP2499" s="868"/>
      <c r="AQ2499" s="868"/>
      <c r="AR2499" s="868"/>
      <c r="AS2499" s="868"/>
      <c r="AT2499" s="868"/>
      <c r="AV2499" s="868"/>
      <c r="AW2499" s="868"/>
      <c r="AX2499" s="868"/>
      <c r="AY2499" s="868"/>
      <c r="AZ2499" s="868"/>
      <c r="BA2499" s="868"/>
      <c r="BB2499" s="868"/>
      <c r="BC2499" s="868"/>
      <c r="BD2499" s="774" t="s">
        <v>1219</v>
      </c>
      <c r="BE2499" s="774" t="s">
        <v>288</v>
      </c>
      <c r="BF2499" s="741" t="s">
        <v>285</v>
      </c>
      <c r="BG2499" s="741"/>
    </row>
    <row r="2500" spans="1:76" s="742" customFormat="1" ht="64" x14ac:dyDescent="0.2">
      <c r="A2500" s="794" t="s">
        <v>289</v>
      </c>
      <c r="B2500" s="21" t="s">
        <v>290</v>
      </c>
      <c r="C2500" s="21"/>
      <c r="D2500" s="3">
        <f>SUM(E2500:X2500,AK2500:BA2500)</f>
        <v>1.7</v>
      </c>
      <c r="E2500" s="757"/>
      <c r="F2500" s="757"/>
      <c r="G2500" s="757"/>
      <c r="H2500" s="757"/>
      <c r="I2500" s="757"/>
      <c r="J2500" s="757"/>
      <c r="L2500" s="757">
        <v>1.7</v>
      </c>
      <c r="M2500" s="757"/>
      <c r="N2500" s="757"/>
      <c r="O2500" s="757"/>
      <c r="P2500" s="757"/>
      <c r="Q2500" s="757"/>
      <c r="R2500" s="757"/>
      <c r="S2500" s="757"/>
      <c r="U2500" s="757"/>
      <c r="V2500" s="757"/>
      <c r="X2500" s="757"/>
      <c r="Y2500" s="757"/>
      <c r="Z2500" s="757"/>
      <c r="AA2500" s="757"/>
      <c r="AC2500" s="757"/>
      <c r="AD2500" s="757"/>
      <c r="AE2500" s="757"/>
      <c r="AF2500" s="757"/>
      <c r="AI2500" s="757"/>
      <c r="AK2500" s="757"/>
      <c r="AL2500" s="757"/>
      <c r="AM2500" s="757"/>
      <c r="AN2500" s="757"/>
      <c r="AO2500" s="757"/>
      <c r="AP2500" s="757"/>
      <c r="AQ2500" s="757"/>
      <c r="AR2500" s="757"/>
      <c r="AS2500" s="757"/>
      <c r="AT2500" s="757"/>
      <c r="AV2500" s="757"/>
      <c r="AW2500" s="757"/>
      <c r="AX2500" s="757"/>
      <c r="AY2500" s="757"/>
      <c r="AZ2500" s="757"/>
      <c r="BA2500" s="757"/>
      <c r="BB2500" s="757"/>
      <c r="BC2500" s="757"/>
      <c r="BD2500" s="774" t="s">
        <v>1219</v>
      </c>
      <c r="BE2500" s="774"/>
      <c r="BF2500" s="741" t="s">
        <v>285</v>
      </c>
      <c r="BG2500" s="737"/>
      <c r="BH2500" s="742">
        <v>9</v>
      </c>
    </row>
    <row r="2501" spans="1:76" x14ac:dyDescent="0.2">
      <c r="H2501" s="22"/>
      <c r="L2501" s="149"/>
      <c r="BE2501" s="22"/>
      <c r="BX2501" s="150"/>
    </row>
    <row r="2502" spans="1:76" x14ac:dyDescent="0.2">
      <c r="H2502" s="22"/>
      <c r="L2502" s="149"/>
      <c r="BE2502" s="22"/>
      <c r="BX2502" s="150"/>
    </row>
    <row r="2503" spans="1:76" x14ac:dyDescent="0.2">
      <c r="H2503" s="22"/>
      <c r="L2503" s="149"/>
      <c r="BE2503" s="22"/>
      <c r="BX2503" s="150"/>
    </row>
    <row r="2504" spans="1:76" x14ac:dyDescent="0.2">
      <c r="H2504" s="22"/>
      <c r="L2504" s="149"/>
      <c r="BE2504" s="22"/>
      <c r="BX2504" s="150"/>
    </row>
    <row r="2505" spans="1:76" x14ac:dyDescent="0.2">
      <c r="H2505" s="22"/>
      <c r="L2505" s="149"/>
      <c r="BE2505" s="22"/>
      <c r="BX2505" s="150"/>
    </row>
    <row r="2506" spans="1:76" x14ac:dyDescent="0.2">
      <c r="H2506" s="22"/>
      <c r="L2506" s="149"/>
      <c r="BE2506" s="22"/>
      <c r="BX2506" s="150"/>
    </row>
    <row r="2507" spans="1:76" x14ac:dyDescent="0.2">
      <c r="H2507" s="22"/>
      <c r="L2507" s="149"/>
      <c r="BE2507" s="22"/>
      <c r="BX2507" s="150"/>
    </row>
    <row r="2508" spans="1:76" x14ac:dyDescent="0.2">
      <c r="H2508" s="22"/>
      <c r="L2508" s="149"/>
      <c r="BE2508" s="22"/>
      <c r="BX2508" s="150"/>
    </row>
    <row r="2509" spans="1:76" x14ac:dyDescent="0.2">
      <c r="H2509" s="22"/>
      <c r="L2509" s="149"/>
      <c r="BE2509" s="22"/>
      <c r="BX2509" s="150"/>
    </row>
    <row r="2510" spans="1:76" x14ac:dyDescent="0.2">
      <c r="H2510" s="22"/>
      <c r="L2510" s="149"/>
      <c r="BE2510" s="22"/>
      <c r="BX2510" s="150"/>
    </row>
    <row r="2511" spans="1:76" x14ac:dyDescent="0.2">
      <c r="H2511" s="22"/>
      <c r="L2511" s="149"/>
      <c r="BE2511" s="22"/>
      <c r="BX2511" s="150"/>
    </row>
    <row r="2512" spans="1:76" x14ac:dyDescent="0.2">
      <c r="H2512" s="22"/>
      <c r="L2512" s="149"/>
      <c r="BE2512" s="22"/>
      <c r="BX2512" s="150"/>
    </row>
    <row r="2513" spans="8:76" x14ac:dyDescent="0.2">
      <c r="H2513" s="22"/>
      <c r="L2513" s="149"/>
      <c r="BE2513" s="22"/>
      <c r="BX2513" s="150"/>
    </row>
    <row r="2514" spans="8:76" x14ac:dyDescent="0.2">
      <c r="H2514" s="22"/>
      <c r="L2514" s="149"/>
      <c r="BE2514" s="22"/>
      <c r="BX2514" s="150"/>
    </row>
    <row r="2515" spans="8:76" x14ac:dyDescent="0.2">
      <c r="H2515" s="22"/>
      <c r="L2515" s="149"/>
      <c r="BE2515" s="22"/>
      <c r="BW2515" s="150"/>
    </row>
    <row r="2516" spans="8:76" x14ac:dyDescent="0.2">
      <c r="H2516" s="22"/>
      <c r="L2516" s="149"/>
      <c r="BE2516" s="22"/>
      <c r="BV2516" s="150"/>
    </row>
    <row r="2517" spans="8:76" x14ac:dyDescent="0.2">
      <c r="H2517" s="22"/>
      <c r="J2517" s="149"/>
      <c r="BE2517" s="22"/>
      <c r="BL2517" s="150"/>
    </row>
    <row r="2518" spans="8:76" x14ac:dyDescent="0.2">
      <c r="BE2518" s="22"/>
      <c r="BJ2518" s="150"/>
    </row>
    <row r="2519" spans="8:76" x14ac:dyDescent="0.2">
      <c r="BE2519" s="22"/>
      <c r="BH2519" s="150"/>
    </row>
    <row r="2520" spans="8:76" x14ac:dyDescent="0.2">
      <c r="BE2520" s="22"/>
      <c r="BH2520" s="150"/>
    </row>
    <row r="2521" spans="8:76" x14ac:dyDescent="0.2">
      <c r="BE2521" s="22"/>
      <c r="BH2521" s="150"/>
    </row>
    <row r="2522" spans="8:76" x14ac:dyDescent="0.2">
      <c r="BE2522" s="22"/>
      <c r="BH2522" s="150"/>
    </row>
    <row r="2523" spans="8:76" x14ac:dyDescent="0.2">
      <c r="BE2523" s="22"/>
      <c r="BH2523" s="150"/>
    </row>
    <row r="2524" spans="8:76" x14ac:dyDescent="0.2">
      <c r="BE2524" s="22"/>
      <c r="BH2524" s="150"/>
    </row>
    <row r="2525" spans="8:76" x14ac:dyDescent="0.2">
      <c r="BE2525" s="22"/>
      <c r="BH2525" s="150"/>
    </row>
    <row r="2526" spans="8:76" x14ac:dyDescent="0.2">
      <c r="BE2526" s="22"/>
      <c r="BH2526" s="150"/>
    </row>
  </sheetData>
  <autoFilter ref="A2:HO2500"/>
  <mergeCells count="10">
    <mergeCell ref="A1135:A1136"/>
    <mergeCell ref="B1135:B1136"/>
    <mergeCell ref="A1332:A1333"/>
    <mergeCell ref="B1332:B1333"/>
    <mergeCell ref="A1107:A1108"/>
    <mergeCell ref="B1107:B1108"/>
    <mergeCell ref="A1110:A1111"/>
    <mergeCell ref="B1110:B1111"/>
    <mergeCell ref="A1129:A1130"/>
    <mergeCell ref="B1129:B1130"/>
  </mergeCells>
  <phoneticPr fontId="0" type="noConversion"/>
  <dataValidations count="9">
    <dataValidation allowBlank="1" showInputMessage="1" showErrorMessage="1" errorTitle="Lỗi nhập liệu" error="Tên xã, phường, thị trấn phải có thực tại đơn vị cấp huyện đang điều tra!" sqref="BD2052 BD1370"/>
    <dataValidation type="list" allowBlank="1" showInputMessage="1" showErrorMessage="1" sqref="BI2127 BH2011 BH2061:BH2063 BI2012 BI2096">
      <formula1>CNC_KT_DT</formula1>
    </dataValidation>
    <dataValidation type="list" allowBlank="1" showInputMessage="1" showErrorMessage="1" errorTitle="Lỗi nhập liệu" error="Ký hiệu phân khu chức năng chưa đúng" sqref="BG2127:BH2127 BF2062 BG2061:BG2063 BG2011 BG2012:BH2012 BG2096:BH2096">
      <formula1>PKCN</formula1>
    </dataValidation>
    <dataValidation type="decimal" allowBlank="1" showInputMessage="1" showErrorMessage="1" errorTitle="Lỗi nhập liệu" error="Diện tích đất phải là số thực và không âm" sqref="E1407:F1440 E1442:F1452 E1593:I1593 K1593:W1593 G1407:W1452 E1395:W1401 E1541:W1561 E1472:W1484 E1572:W1579 E1515:W1522 E1371:W1375 E1595:W1595 E1570:W1570 E1505:W1511 E1524:W1536 E1513:W1513 E1486:W1489 E1502:W1503 E1498:W1500 E1493:W1496 E1454:W1470 E1581:W1585 E1403:W1403 E1377:W1380 E1538:W1538 E1491:W1491 E1391:W1392 E1605:W1605 E1599:W1599 Y1403:BC1403 Y1395:BC1401 Y1581:BC1585 Y1486:BC1489 Y1454:BC1470 Y1407:BC1452 Y1572:BC1579 Y1371:BC1375 Y1595:BC1595 Y1541:BC1561 Y1570:BC1570 Y1515:BC1522 Y1524:BC1536 Y1513:BC1513 Y1505:BC1511 Y1502:BC1503 Y1498:BC1500 Y1493:BC1496 Y1472:BC1484 Y1377:BC1380 Y1491:BC1491 Y1593:BC1593 Y1605:BC1605 Y1538:BC1538 Y1391:BC1392 Y1599:BC1599">
      <formula1>0</formula1>
      <formula2>1000000000</formula2>
    </dataValidation>
    <dataValidation type="list" allowBlank="1" showInputMessage="1" showErrorMessage="1" errorTitle="Lỗi nhập liệu" error="Tên xã, phường, thị trấn phải có thực tại đơn vị cấp huyện đang điều tra!" sqref="BD1368:BD1369 BD1395:BD1606 BD1377:BD1393 BD1371:BD1375">
      <formula1>listxa</formula1>
    </dataValidation>
    <dataValidation allowBlank="1" showInputMessage="1" showErrorMessage="1" errorTitle="Lỗi nhập liệu" error="Không thể chu chuyển mã đất của bạn" sqref="C1596:D1596 C1404"/>
    <dataValidation type="list" allowBlank="1" showInputMessage="1" showErrorMessage="1" errorTitle="Lỗi nhập liệu" error="Không thể chu chuyển mã đất của bạn" sqref="D1391:D1392 C1368:C1369 D1382 D1377:D1380 D1538 D1403 C1405:C1595 D1515:D1536 D1595 C1597:C1606 C1371:C1403 D1371:D1375 D1386:D1389 D1395:D1401 D1406:D1452 D1454:D1470 D1472:D1484 D1486:D1491 D1493:D1496 D1498:D1500 D1502:D1503 D1505:D1511 D1513 D1541:D1561 D1563:D1570 D1572:D1579 D1581:D1585 D1587:D1591 D1593 D1597:D1599 D1601:D1605">
      <formula1>madat</formula1>
    </dataValidation>
    <dataValidation type="list" allowBlank="1" showInputMessage="1" showErrorMessage="1" sqref="C677:C696 C698:C718 C173:C675 C14:C170 C10:C12 C6:C8 C721:C1367">
      <formula1>madat</formula1>
    </dataValidation>
    <dataValidation type="list" allowBlank="1" showInputMessage="1" showErrorMessage="1" sqref="BD458:BD460 BD478:BD479 BD481 BD337:BD349 BD351:BD384 BD134:BD170 BD115:BD132 BD209 BD253:BD268 BD270:BD335 BD211:BD251 BD172:BD207 BD386:BD427 BD93:BD104 BD85:BD91 BD112 BD106:BD110 BD36:BD44 BD46:BD59 BD66:BD76 BD14:BD34 BD81:BD83 BD78:BD79 BD6:BD12">
      <formula1>maxa</formula1>
    </dataValidation>
  </dataValidations>
  <pageMargins left="0.25" right="0.25"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77"/>
  <sheetViews>
    <sheetView showZeros="0" tabSelected="1" workbookViewId="0">
      <pane ySplit="6" topLeftCell="A59" activePane="bottomLeft" state="frozen"/>
      <selection pane="bottomLeft" activeCell="B59" sqref="B59"/>
    </sheetView>
  </sheetViews>
  <sheetFormatPr baseColWidth="10" defaultColWidth="8.83203125" defaultRowHeight="18" x14ac:dyDescent="0.2"/>
  <cols>
    <col min="1" max="1" width="7.33203125" style="960" bestFit="1" customWidth="1"/>
    <col min="2" max="2" width="45" style="940" customWidth="1"/>
    <col min="3" max="3" width="21.5" style="906" customWidth="1"/>
    <col min="4" max="4" width="19.5" style="940" customWidth="1"/>
    <col min="5" max="5" width="10.5" style="947" customWidth="1"/>
    <col min="6" max="6" width="9" style="1052" customWidth="1"/>
    <col min="7" max="7" width="9.5" style="1052" customWidth="1"/>
    <col min="8" max="8" width="8.5" style="1052" customWidth="1"/>
    <col min="9" max="9" width="10.83203125" style="1052" customWidth="1"/>
    <col min="10" max="11" width="8.1640625" style="940" hidden="1" customWidth="1"/>
    <col min="12" max="13" width="9.33203125" style="940" hidden="1" customWidth="1"/>
    <col min="14" max="14" width="6.33203125" style="940" hidden="1" customWidth="1"/>
    <col min="15" max="15" width="6.1640625" style="940" hidden="1" customWidth="1"/>
    <col min="16" max="20" width="5.83203125" style="940" hidden="1" customWidth="1"/>
    <col min="21" max="21" width="6.5" style="940" hidden="1" customWidth="1"/>
    <col min="22" max="24" width="9.33203125" style="940" hidden="1" customWidth="1"/>
    <col min="25" max="26" width="5.83203125" style="940" hidden="1" customWidth="1"/>
    <col min="27" max="27" width="6" style="940" hidden="1" customWidth="1"/>
    <col min="28" max="28" width="9.33203125" style="940" hidden="1" customWidth="1"/>
    <col min="29" max="29" width="5.83203125" style="940" hidden="1" customWidth="1"/>
    <col min="30" max="30" width="9.33203125" style="940" hidden="1" customWidth="1"/>
    <col min="31" max="31" width="5.83203125" style="940" hidden="1" customWidth="1"/>
    <col min="32" max="32" width="6.1640625" style="940" hidden="1" customWidth="1"/>
    <col min="33" max="33" width="5.83203125" style="940" hidden="1" customWidth="1"/>
    <col min="34" max="34" width="9.33203125" style="940" hidden="1" customWidth="1"/>
    <col min="35" max="36" width="5.83203125" style="940" hidden="1" customWidth="1"/>
    <col min="37" max="37" width="6" style="940" hidden="1" customWidth="1"/>
    <col min="38" max="38" width="5.83203125" style="940" hidden="1" customWidth="1"/>
    <col min="39" max="40" width="9.33203125" style="940" hidden="1" customWidth="1"/>
    <col min="41" max="41" width="5.83203125" style="940" hidden="1" customWidth="1"/>
    <col min="42" max="42" width="9.33203125" style="940" hidden="1" customWidth="1"/>
    <col min="43" max="43" width="7.33203125" style="940" hidden="1" customWidth="1"/>
    <col min="44" max="44" width="8.5" style="940" hidden="1" customWidth="1"/>
    <col min="45" max="45" width="27.5" style="940" hidden="1" customWidth="1"/>
    <col min="46" max="46" width="154.6640625" style="940" hidden="1" customWidth="1"/>
    <col min="47" max="47" width="43.83203125" style="940" hidden="1" customWidth="1"/>
    <col min="48" max="48" width="8.1640625" style="940" hidden="1" customWidth="1"/>
    <col min="49" max="49" width="6.5" style="940" hidden="1" customWidth="1"/>
    <col min="50" max="50" width="6.1640625" style="940" hidden="1" customWidth="1"/>
    <col min="51" max="51" width="5.5" style="940" hidden="1" customWidth="1"/>
    <col min="52" max="52" width="5.33203125" style="940" hidden="1" customWidth="1"/>
    <col min="53" max="67" width="0" style="940" hidden="1" customWidth="1"/>
    <col min="68" max="68" width="9.33203125" style="940" bestFit="1" customWidth="1"/>
    <col min="69" max="16384" width="8.83203125" style="940"/>
  </cols>
  <sheetData>
    <row r="1" spans="1:193" x14ac:dyDescent="0.2">
      <c r="A1" s="1069" t="s">
        <v>3662</v>
      </c>
      <c r="B1" s="1069"/>
      <c r="C1" s="1069"/>
      <c r="D1" s="1069"/>
      <c r="E1" s="1069"/>
      <c r="F1" s="1069"/>
      <c r="G1" s="1069"/>
      <c r="H1" s="1069"/>
      <c r="I1" s="1069"/>
    </row>
    <row r="2" spans="1:193" ht="43.5" customHeight="1" x14ac:dyDescent="0.2">
      <c r="A2" s="1070" t="s">
        <v>3698</v>
      </c>
      <c r="B2" s="1070"/>
      <c r="C2" s="1070"/>
      <c r="D2" s="1070"/>
      <c r="E2" s="1070"/>
      <c r="F2" s="1070"/>
      <c r="G2" s="1070"/>
      <c r="H2" s="1070"/>
      <c r="I2" s="1070"/>
    </row>
    <row r="3" spans="1:193" ht="24.75" customHeight="1" x14ac:dyDescent="0.2">
      <c r="A3" s="1071" t="s">
        <v>3723</v>
      </c>
      <c r="B3" s="1071"/>
      <c r="C3" s="1071"/>
      <c r="D3" s="1071"/>
      <c r="E3" s="1071"/>
      <c r="F3" s="1071"/>
      <c r="G3" s="1071"/>
      <c r="H3" s="1071"/>
      <c r="I3" s="1071"/>
    </row>
    <row r="5" spans="1:193" ht="27" customHeight="1" x14ac:dyDescent="0.2">
      <c r="A5" s="1074" t="s">
        <v>3626</v>
      </c>
      <c r="B5" s="1068" t="s">
        <v>3627</v>
      </c>
      <c r="C5" s="1068" t="s">
        <v>3625</v>
      </c>
      <c r="D5" s="1068"/>
      <c r="E5" s="1073" t="s">
        <v>3620</v>
      </c>
      <c r="F5" s="1072" t="s">
        <v>3624</v>
      </c>
      <c r="G5" s="1072"/>
      <c r="H5" s="1072"/>
      <c r="I5" s="1072"/>
    </row>
    <row r="6" spans="1:193" ht="78" customHeight="1" x14ac:dyDescent="0.2">
      <c r="A6" s="1074"/>
      <c r="B6" s="1068"/>
      <c r="C6" s="888" t="s">
        <v>3622</v>
      </c>
      <c r="D6" s="888" t="s">
        <v>3623</v>
      </c>
      <c r="E6" s="1073"/>
      <c r="F6" s="1039" t="s">
        <v>1140</v>
      </c>
      <c r="G6" s="1040" t="s">
        <v>293</v>
      </c>
      <c r="H6" s="1040" t="s">
        <v>834</v>
      </c>
      <c r="I6" s="1040" t="s">
        <v>3621</v>
      </c>
      <c r="J6" s="897" t="s">
        <v>837</v>
      </c>
      <c r="K6" s="898" t="s">
        <v>1950</v>
      </c>
      <c r="L6" s="898" t="s">
        <v>1946</v>
      </c>
      <c r="M6" s="898" t="s">
        <v>1956</v>
      </c>
      <c r="N6" s="898" t="s">
        <v>295</v>
      </c>
      <c r="O6" s="898" t="s">
        <v>285</v>
      </c>
      <c r="P6" s="898" t="s">
        <v>1199</v>
      </c>
      <c r="Q6" s="898" t="s">
        <v>1167</v>
      </c>
      <c r="R6" s="898" t="s">
        <v>1216</v>
      </c>
      <c r="S6" s="898" t="s">
        <v>1232</v>
      </c>
      <c r="T6" s="898" t="s">
        <v>296</v>
      </c>
      <c r="U6" s="898" t="s">
        <v>200</v>
      </c>
      <c r="V6" s="898" t="s">
        <v>268</v>
      </c>
      <c r="W6" s="898" t="s">
        <v>347</v>
      </c>
      <c r="X6" s="898" t="s">
        <v>1986</v>
      </c>
      <c r="Y6" s="898" t="s">
        <v>303</v>
      </c>
      <c r="Z6" s="898" t="s">
        <v>304</v>
      </c>
      <c r="AA6" s="898" t="s">
        <v>305</v>
      </c>
      <c r="AB6" s="898" t="s">
        <v>1383</v>
      </c>
      <c r="AC6" s="898" t="s">
        <v>1470</v>
      </c>
      <c r="AD6" s="898" t="s">
        <v>77</v>
      </c>
      <c r="AE6" s="898" t="s">
        <v>97</v>
      </c>
      <c r="AF6" s="898" t="s">
        <v>307</v>
      </c>
      <c r="AG6" s="898" t="s">
        <v>130</v>
      </c>
      <c r="AH6" s="898" t="s">
        <v>139</v>
      </c>
      <c r="AI6" s="898" t="s">
        <v>279</v>
      </c>
      <c r="AJ6" s="898" t="s">
        <v>151</v>
      </c>
      <c r="AK6" s="898" t="s">
        <v>186</v>
      </c>
      <c r="AL6" s="898" t="s">
        <v>135</v>
      </c>
      <c r="AM6" s="898" t="s">
        <v>2965</v>
      </c>
      <c r="AN6" s="898" t="s">
        <v>2966</v>
      </c>
      <c r="AO6" s="898" t="s">
        <v>309</v>
      </c>
      <c r="AP6" s="898" t="s">
        <v>2967</v>
      </c>
      <c r="AQ6" s="898" t="s">
        <v>2968</v>
      </c>
      <c r="AR6" s="898" t="s">
        <v>2969</v>
      </c>
      <c r="AS6" s="888"/>
      <c r="AT6" s="888"/>
      <c r="AU6" s="1005"/>
      <c r="AV6" s="941"/>
      <c r="AW6" s="941"/>
      <c r="AX6" s="941"/>
      <c r="AY6" s="941"/>
      <c r="AZ6" s="941"/>
    </row>
    <row r="7" spans="1:193" x14ac:dyDescent="0.2">
      <c r="A7" s="1004" t="s">
        <v>310</v>
      </c>
      <c r="B7" s="1003" t="s">
        <v>3628</v>
      </c>
      <c r="C7" s="888"/>
      <c r="D7" s="888"/>
      <c r="E7" s="974">
        <f>SUM(E8:E12)</f>
        <v>42.2</v>
      </c>
      <c r="F7" s="974">
        <f>SUM(F8:F12)</f>
        <v>2.25</v>
      </c>
      <c r="G7" s="974">
        <f>SUM(G8:G12)</f>
        <v>35</v>
      </c>
      <c r="H7" s="974">
        <f>SUM(H8:H12)</f>
        <v>0</v>
      </c>
      <c r="I7" s="974">
        <f>SUM(I8:I12)</f>
        <v>4.95</v>
      </c>
      <c r="J7" s="899"/>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889"/>
      <c r="AT7" s="889"/>
      <c r="AU7" s="1005"/>
      <c r="AV7" s="941"/>
      <c r="AW7" s="941"/>
      <c r="AX7" s="941"/>
      <c r="AY7" s="941"/>
      <c r="AZ7" s="941"/>
    </row>
    <row r="8" spans="1:193" ht="39.75" customHeight="1" x14ac:dyDescent="0.2">
      <c r="A8" s="976">
        <v>1</v>
      </c>
      <c r="B8" s="924" t="s">
        <v>3713</v>
      </c>
      <c r="C8" s="975" t="s">
        <v>3704</v>
      </c>
      <c r="D8" s="1056" t="s">
        <v>3639</v>
      </c>
      <c r="E8" s="974">
        <f>SUM(F8:I8)</f>
        <v>3.2</v>
      </c>
      <c r="F8" s="1041">
        <v>0.35</v>
      </c>
      <c r="G8" s="1041"/>
      <c r="H8" s="1041"/>
      <c r="I8" s="1041">
        <v>2.85</v>
      </c>
      <c r="J8" s="1057"/>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1058"/>
      <c r="AK8" s="1058"/>
      <c r="AL8" s="1058"/>
      <c r="AM8" s="1058"/>
      <c r="AN8" s="1058"/>
      <c r="AO8" s="1058"/>
      <c r="AP8" s="1058"/>
      <c r="AQ8" s="1058"/>
      <c r="AR8" s="1058"/>
      <c r="AS8" s="1059"/>
      <c r="AT8" s="1059"/>
      <c r="AU8" s="1005"/>
      <c r="AV8" s="941"/>
      <c r="AW8" s="941"/>
      <c r="AX8" s="941"/>
      <c r="AY8" s="941"/>
      <c r="AZ8" s="941"/>
    </row>
    <row r="9" spans="1:193" ht="39.75" customHeight="1" x14ac:dyDescent="0.2">
      <c r="A9" s="976">
        <v>2</v>
      </c>
      <c r="B9" s="924" t="s">
        <v>3683</v>
      </c>
      <c r="C9" s="975" t="s">
        <v>3629</v>
      </c>
      <c r="D9" s="924" t="s">
        <v>3651</v>
      </c>
      <c r="E9" s="980">
        <f>F9+G9+H9+I9</f>
        <v>1.8</v>
      </c>
      <c r="F9" s="911">
        <v>1.8</v>
      </c>
      <c r="G9" s="911"/>
      <c r="H9" s="911"/>
      <c r="I9" s="911">
        <f>SUM(J9:AR9)</f>
        <v>0</v>
      </c>
      <c r="J9" s="962"/>
      <c r="K9" s="910"/>
      <c r="L9" s="75"/>
      <c r="M9" s="910"/>
      <c r="N9" s="910"/>
      <c r="O9" s="910"/>
      <c r="P9" s="910"/>
      <c r="Q9" s="910"/>
      <c r="R9" s="910"/>
      <c r="S9" s="910"/>
      <c r="T9" s="910"/>
      <c r="U9" s="910"/>
      <c r="V9" s="910"/>
      <c r="W9" s="910"/>
      <c r="X9" s="909">
        <v>0</v>
      </c>
      <c r="Y9" s="910"/>
      <c r="Z9" s="910"/>
      <c r="AA9" s="910"/>
      <c r="AB9" s="910"/>
      <c r="AC9" s="910"/>
      <c r="AD9" s="910"/>
      <c r="AE9" s="910"/>
      <c r="AF9" s="910"/>
      <c r="AG9" s="910"/>
      <c r="AH9" s="910"/>
      <c r="AI9" s="910"/>
      <c r="AJ9" s="910"/>
      <c r="AK9" s="910"/>
      <c r="AL9" s="910"/>
      <c r="AM9" s="910"/>
      <c r="AN9" s="910"/>
      <c r="AO9" s="910"/>
      <c r="AP9" s="910"/>
      <c r="AQ9" s="910"/>
      <c r="AR9" s="910"/>
      <c r="AS9" s="902" t="s">
        <v>2831</v>
      </c>
      <c r="AT9" s="910"/>
      <c r="AU9" s="1006" t="s">
        <v>3615</v>
      </c>
      <c r="AV9" s="942"/>
      <c r="AW9" s="942"/>
      <c r="AX9" s="942"/>
      <c r="AY9" s="942"/>
      <c r="AZ9" s="942"/>
      <c r="BP9" s="940">
        <v>1</v>
      </c>
      <c r="BR9" s="940">
        <v>2875</v>
      </c>
    </row>
    <row r="10" spans="1:193" ht="42" customHeight="1" x14ac:dyDescent="0.2">
      <c r="A10" s="976">
        <v>3</v>
      </c>
      <c r="B10" s="977" t="s">
        <v>3697</v>
      </c>
      <c r="C10" s="975" t="s">
        <v>3629</v>
      </c>
      <c r="D10" s="924" t="s">
        <v>3651</v>
      </c>
      <c r="E10" s="980">
        <f>F10+G10+H10+I10</f>
        <v>0.2</v>
      </c>
      <c r="F10" s="911">
        <v>0.1</v>
      </c>
      <c r="G10" s="911"/>
      <c r="H10" s="911"/>
      <c r="I10" s="911">
        <f>SUM(J10:AR10)</f>
        <v>0.1</v>
      </c>
      <c r="J10" s="962"/>
      <c r="K10" s="910"/>
      <c r="L10" s="75"/>
      <c r="M10" s="910"/>
      <c r="N10" s="910"/>
      <c r="O10" s="910"/>
      <c r="P10" s="910"/>
      <c r="Q10" s="910"/>
      <c r="R10" s="910"/>
      <c r="S10" s="910"/>
      <c r="T10" s="910"/>
      <c r="U10" s="910"/>
      <c r="V10" s="910"/>
      <c r="W10" s="910"/>
      <c r="X10" s="909">
        <v>0</v>
      </c>
      <c r="Y10" s="910"/>
      <c r="Z10" s="910"/>
      <c r="AA10" s="910"/>
      <c r="AB10" s="910"/>
      <c r="AC10" s="910"/>
      <c r="AD10" s="910"/>
      <c r="AE10" s="910"/>
      <c r="AF10" s="910"/>
      <c r="AG10" s="910"/>
      <c r="AH10" s="910"/>
      <c r="AI10" s="910"/>
      <c r="AJ10" s="910"/>
      <c r="AK10" s="910"/>
      <c r="AL10" s="910"/>
      <c r="AM10" s="910">
        <v>0.1</v>
      </c>
      <c r="AN10" s="910"/>
      <c r="AO10" s="910"/>
      <c r="AP10" s="910"/>
      <c r="AQ10" s="910"/>
      <c r="AR10" s="910"/>
      <c r="AS10" s="72" t="s">
        <v>2831</v>
      </c>
      <c r="AT10" s="910"/>
      <c r="AU10" s="1006" t="s">
        <v>3615</v>
      </c>
      <c r="AV10" s="942"/>
      <c r="AW10" s="942"/>
      <c r="AX10" s="942"/>
      <c r="AY10" s="942"/>
      <c r="AZ10" s="942"/>
      <c r="BR10" s="940">
        <v>81</v>
      </c>
    </row>
    <row r="11" spans="1:193" ht="57" customHeight="1" x14ac:dyDescent="0.2">
      <c r="A11" s="976">
        <v>4</v>
      </c>
      <c r="B11" s="904" t="s">
        <v>3671</v>
      </c>
      <c r="C11" s="903" t="s">
        <v>3663</v>
      </c>
      <c r="D11" s="904" t="s">
        <v>3640</v>
      </c>
      <c r="E11" s="980">
        <f>F11+G11+H11+I11</f>
        <v>16</v>
      </c>
      <c r="F11" s="911"/>
      <c r="G11" s="1041">
        <v>16</v>
      </c>
      <c r="H11" s="1041"/>
      <c r="I11" s="911"/>
      <c r="J11" s="963"/>
      <c r="K11" s="905"/>
      <c r="L11" s="905"/>
      <c r="M11" s="905"/>
      <c r="N11" s="905"/>
      <c r="O11" s="905"/>
      <c r="P11" s="905"/>
      <c r="Q11" s="905"/>
      <c r="R11" s="905"/>
      <c r="S11" s="905"/>
      <c r="T11" s="905"/>
      <c r="U11" s="905"/>
      <c r="V11" s="905"/>
      <c r="W11" s="905"/>
      <c r="X11" s="909"/>
      <c r="Y11" s="905"/>
      <c r="Z11" s="905"/>
      <c r="AA11" s="905"/>
      <c r="AB11" s="905"/>
      <c r="AC11" s="905"/>
      <c r="AD11" s="905"/>
      <c r="AE11" s="905"/>
      <c r="AF11" s="905"/>
      <c r="AG11" s="905"/>
      <c r="AH11" s="905"/>
      <c r="AI11" s="905"/>
      <c r="AJ11" s="905"/>
      <c r="AK11" s="905"/>
      <c r="AL11" s="905"/>
      <c r="AM11" s="905"/>
      <c r="AN11" s="905"/>
      <c r="AO11" s="905"/>
      <c r="AP11" s="905"/>
      <c r="AQ11" s="905"/>
      <c r="AR11" s="905"/>
      <c r="AS11" s="903"/>
      <c r="AT11" s="903"/>
      <c r="AU11" s="906"/>
      <c r="AV11" s="906"/>
      <c r="AW11" s="906"/>
      <c r="AX11" s="906"/>
      <c r="AY11" s="906"/>
      <c r="AZ11" s="906"/>
      <c r="BR11" s="940">
        <v>468</v>
      </c>
    </row>
    <row r="12" spans="1:193" s="943" customFormat="1" ht="42" customHeight="1" x14ac:dyDescent="0.2">
      <c r="A12" s="976">
        <v>5</v>
      </c>
      <c r="B12" s="907" t="s">
        <v>3672</v>
      </c>
      <c r="C12" s="907" t="s">
        <v>3630</v>
      </c>
      <c r="D12" s="907" t="s">
        <v>3632</v>
      </c>
      <c r="E12" s="980">
        <f>F12+G12+H12+I12</f>
        <v>21</v>
      </c>
      <c r="F12" s="911"/>
      <c r="G12" s="1042">
        <v>19</v>
      </c>
      <c r="H12" s="1042"/>
      <c r="I12" s="911">
        <v>2</v>
      </c>
      <c r="J12" s="964"/>
      <c r="K12" s="908"/>
      <c r="L12" s="908"/>
      <c r="M12" s="908"/>
      <c r="N12" s="908"/>
      <c r="O12" s="908"/>
      <c r="P12" s="908"/>
      <c r="Q12" s="908"/>
      <c r="R12" s="908"/>
      <c r="S12" s="908"/>
      <c r="T12" s="908"/>
      <c r="U12" s="908"/>
      <c r="V12" s="908"/>
      <c r="W12" s="908"/>
      <c r="X12" s="909">
        <v>0</v>
      </c>
      <c r="Y12" s="908"/>
      <c r="Z12" s="908"/>
      <c r="AA12" s="908"/>
      <c r="AB12" s="908"/>
      <c r="AC12" s="908"/>
      <c r="AD12" s="908"/>
      <c r="AE12" s="908"/>
      <c r="AF12" s="908"/>
      <c r="AG12" s="908"/>
      <c r="AH12" s="908"/>
      <c r="AI12" s="908"/>
      <c r="AJ12" s="908"/>
      <c r="AK12" s="908"/>
      <c r="AL12" s="908"/>
      <c r="AM12" s="908"/>
      <c r="AN12" s="908"/>
      <c r="AO12" s="908"/>
      <c r="AP12" s="908"/>
      <c r="AQ12" s="908"/>
      <c r="AR12" s="908"/>
      <c r="AS12" s="907" t="s">
        <v>323</v>
      </c>
      <c r="AT12" s="907"/>
      <c r="AU12" s="1031" t="s">
        <v>324</v>
      </c>
      <c r="AV12" s="1032"/>
      <c r="AW12" s="1032"/>
      <c r="AX12" s="1032"/>
      <c r="AY12" s="1032"/>
      <c r="AZ12" s="1032"/>
      <c r="BA12" s="1032"/>
      <c r="BB12" s="1032"/>
      <c r="BC12" s="1032"/>
      <c r="BD12" s="1032"/>
      <c r="BE12" s="1032"/>
      <c r="BF12" s="1032"/>
      <c r="BG12" s="1032"/>
      <c r="BH12" s="1032"/>
      <c r="BI12" s="1032"/>
      <c r="BJ12" s="1032"/>
      <c r="BK12" s="1032"/>
      <c r="BL12" s="1032"/>
      <c r="BM12" s="1032"/>
      <c r="BN12" s="1032"/>
      <c r="BO12" s="1032"/>
      <c r="BP12" s="1032"/>
      <c r="BQ12" s="1032"/>
      <c r="BR12" s="1032">
        <v>10</v>
      </c>
      <c r="BS12" s="1032"/>
      <c r="BT12" s="1032"/>
      <c r="BU12" s="1032"/>
      <c r="BV12" s="1032"/>
      <c r="BW12" s="1032"/>
      <c r="BX12" s="1032"/>
      <c r="BY12" s="1032"/>
      <c r="BZ12" s="1032"/>
      <c r="CA12" s="1032"/>
      <c r="CB12" s="1032"/>
      <c r="CC12" s="1032"/>
      <c r="CD12" s="1032"/>
      <c r="CE12" s="1032"/>
      <c r="CF12" s="1032"/>
      <c r="CG12" s="1032"/>
      <c r="CH12" s="1032"/>
      <c r="CI12" s="1032"/>
      <c r="CJ12" s="1032"/>
      <c r="CK12" s="1032"/>
      <c r="CL12" s="1032"/>
      <c r="CM12" s="1032"/>
      <c r="CN12" s="1032"/>
      <c r="CO12" s="1032"/>
      <c r="CP12" s="1032"/>
      <c r="CQ12" s="1032"/>
      <c r="CR12" s="1032"/>
      <c r="CS12" s="1032"/>
      <c r="CT12" s="1032"/>
      <c r="CU12" s="1032"/>
      <c r="CV12" s="1032"/>
      <c r="CW12" s="1032"/>
      <c r="CX12" s="1032"/>
      <c r="CY12" s="1032"/>
      <c r="CZ12" s="1032"/>
      <c r="DA12" s="1032"/>
      <c r="DB12" s="1032"/>
      <c r="DC12" s="1032"/>
      <c r="DD12" s="1032"/>
      <c r="DE12" s="1032"/>
      <c r="DF12" s="1032"/>
      <c r="DG12" s="1032"/>
      <c r="DH12" s="1032"/>
      <c r="DI12" s="1032"/>
      <c r="DJ12" s="1032"/>
      <c r="DK12" s="1032"/>
      <c r="DL12" s="1032"/>
      <c r="DM12" s="1032"/>
      <c r="DN12" s="1032"/>
      <c r="DO12" s="1032"/>
      <c r="DP12" s="1032"/>
      <c r="DQ12" s="1032"/>
      <c r="DR12" s="1032"/>
      <c r="DS12" s="1032"/>
      <c r="DT12" s="1032"/>
      <c r="DU12" s="1032"/>
      <c r="DV12" s="1032"/>
      <c r="DW12" s="1032"/>
      <c r="DX12" s="1032"/>
      <c r="DY12" s="1032"/>
      <c r="DZ12" s="1032"/>
      <c r="EA12" s="1032"/>
      <c r="EB12" s="1032"/>
      <c r="EC12" s="1032"/>
      <c r="ED12" s="1032"/>
      <c r="EE12" s="1032"/>
      <c r="EF12" s="1032"/>
      <c r="EG12" s="1032"/>
      <c r="EH12" s="1032"/>
      <c r="EI12" s="1032"/>
      <c r="EJ12" s="1032"/>
      <c r="EK12" s="1032"/>
      <c r="EL12" s="1032"/>
      <c r="EM12" s="1032"/>
      <c r="EN12" s="1032"/>
      <c r="EO12" s="1032"/>
      <c r="EP12" s="1032"/>
      <c r="EQ12" s="1032"/>
      <c r="ER12" s="1032"/>
      <c r="ES12" s="1032"/>
      <c r="ET12" s="1032"/>
      <c r="EU12" s="1032"/>
      <c r="EV12" s="1032"/>
      <c r="EW12" s="1032"/>
      <c r="EX12" s="1032"/>
      <c r="EY12" s="1032"/>
      <c r="EZ12" s="1032"/>
      <c r="FA12" s="1032"/>
      <c r="FB12" s="1032"/>
      <c r="FC12" s="1032"/>
      <c r="FD12" s="1032"/>
      <c r="FE12" s="1032"/>
      <c r="FF12" s="1032"/>
      <c r="FG12" s="1032"/>
      <c r="FH12" s="1032"/>
      <c r="FI12" s="1032"/>
      <c r="FJ12" s="1032"/>
      <c r="FK12" s="1032"/>
      <c r="FL12" s="1032"/>
      <c r="FM12" s="1032"/>
      <c r="FN12" s="1032"/>
      <c r="FO12" s="1032"/>
      <c r="FP12" s="1032"/>
      <c r="FQ12" s="1032"/>
      <c r="FR12" s="1032"/>
      <c r="FS12" s="1032"/>
      <c r="FT12" s="1032"/>
      <c r="FU12" s="1032"/>
      <c r="FV12" s="1032"/>
      <c r="FW12" s="1032"/>
      <c r="FX12" s="1032"/>
      <c r="FY12" s="1032"/>
      <c r="FZ12" s="1032"/>
      <c r="GA12" s="1032"/>
      <c r="GB12" s="1032"/>
      <c r="GC12" s="1032"/>
      <c r="GD12" s="1032"/>
      <c r="GE12" s="1032"/>
      <c r="GF12" s="1032"/>
      <c r="GG12" s="1032"/>
      <c r="GH12" s="1032"/>
      <c r="GI12" s="1032"/>
      <c r="GJ12" s="1032"/>
      <c r="GK12" s="1032"/>
    </row>
    <row r="13" spans="1:193" x14ac:dyDescent="0.2">
      <c r="A13" s="1004" t="s">
        <v>352</v>
      </c>
      <c r="B13" s="1003" t="s">
        <v>1166</v>
      </c>
      <c r="C13" s="888"/>
      <c r="D13" s="888"/>
      <c r="E13" s="974">
        <f>SUM(E14:E21)</f>
        <v>3.8899999999999997</v>
      </c>
      <c r="F13" s="983">
        <f>SUM(F14:F21)</f>
        <v>3.8899999999999997</v>
      </c>
      <c r="G13" s="983">
        <f>SUM(G14:G21)</f>
        <v>0</v>
      </c>
      <c r="H13" s="983">
        <f>SUM(H14:H21)</f>
        <v>0</v>
      </c>
      <c r="I13" s="983">
        <f>SUM(I14:I21)</f>
        <v>0</v>
      </c>
      <c r="J13" s="899"/>
      <c r="K13" s="900"/>
      <c r="L13" s="900"/>
      <c r="M13" s="900"/>
      <c r="N13" s="900"/>
      <c r="O13" s="900"/>
      <c r="P13" s="900"/>
      <c r="Q13" s="900"/>
      <c r="R13" s="900"/>
      <c r="S13" s="900"/>
      <c r="T13" s="900"/>
      <c r="U13" s="900"/>
      <c r="V13" s="900"/>
      <c r="W13" s="900"/>
      <c r="X13" s="900"/>
      <c r="Y13" s="900"/>
      <c r="Z13" s="900"/>
      <c r="AA13" s="900"/>
      <c r="AB13" s="900"/>
      <c r="AC13" s="900"/>
      <c r="AD13" s="900"/>
      <c r="AE13" s="900"/>
      <c r="AF13" s="900"/>
      <c r="AG13" s="900"/>
      <c r="AH13" s="900"/>
      <c r="AI13" s="900"/>
      <c r="AJ13" s="900"/>
      <c r="AK13" s="900"/>
      <c r="AL13" s="900"/>
      <c r="AM13" s="900"/>
      <c r="AN13" s="900"/>
      <c r="AO13" s="900"/>
      <c r="AP13" s="900"/>
      <c r="AQ13" s="900"/>
      <c r="AR13" s="900"/>
      <c r="AS13" s="889"/>
      <c r="AT13" s="889"/>
      <c r="AU13" s="1005"/>
      <c r="AV13" s="941"/>
      <c r="AW13" s="941"/>
      <c r="AX13" s="941"/>
      <c r="AY13" s="941"/>
      <c r="AZ13" s="941"/>
      <c r="BR13" s="940">
        <f>SUM(BR9:BR12)</f>
        <v>3434</v>
      </c>
    </row>
    <row r="14" spans="1:193" ht="36" x14ac:dyDescent="0.2">
      <c r="A14" s="978">
        <v>6</v>
      </c>
      <c r="B14" s="979" t="s">
        <v>3661</v>
      </c>
      <c r="C14" s="975" t="s">
        <v>3633</v>
      </c>
      <c r="D14" s="979" t="s">
        <v>3639</v>
      </c>
      <c r="E14" s="887">
        <f t="shared" ref="E14:E21" si="0">F14+G14+H14+I14</f>
        <v>0.6</v>
      </c>
      <c r="F14" s="911">
        <v>0.6</v>
      </c>
      <c r="G14" s="911"/>
      <c r="H14" s="911"/>
      <c r="I14" s="911">
        <f t="shared" ref="I14:I21" si="1">SUM(J14:AR14)</f>
        <v>0</v>
      </c>
      <c r="J14" s="965"/>
      <c r="K14" s="939"/>
      <c r="L14" s="927" t="s">
        <v>3616</v>
      </c>
      <c r="M14" s="927"/>
      <c r="N14" s="927"/>
      <c r="O14" s="927"/>
      <c r="P14" s="910"/>
      <c r="Q14" s="910"/>
      <c r="R14" s="910"/>
      <c r="S14" s="910"/>
      <c r="T14" s="910"/>
      <c r="U14" s="910"/>
      <c r="V14" s="910"/>
      <c r="W14" s="910"/>
      <c r="X14" s="909">
        <v>0</v>
      </c>
      <c r="Y14" s="910"/>
      <c r="Z14" s="910"/>
      <c r="AA14" s="910"/>
      <c r="AB14" s="910"/>
      <c r="AC14" s="910"/>
      <c r="AD14" s="910"/>
      <c r="AE14" s="910"/>
      <c r="AF14" s="910"/>
      <c r="AG14" s="910"/>
      <c r="AH14" s="910"/>
      <c r="AI14" s="910"/>
      <c r="AJ14" s="910"/>
      <c r="AK14" s="910"/>
      <c r="AL14" s="910"/>
      <c r="AM14" s="910"/>
      <c r="AN14" s="910"/>
      <c r="AO14" s="910"/>
      <c r="AP14" s="910"/>
      <c r="AQ14" s="910"/>
      <c r="AR14" s="910"/>
      <c r="AS14" s="902" t="s">
        <v>3343</v>
      </c>
      <c r="AT14" s="1007" t="s">
        <v>3344</v>
      </c>
      <c r="AU14" s="1008" t="s">
        <v>1167</v>
      </c>
      <c r="AV14" s="944"/>
    </row>
    <row r="15" spans="1:193" ht="42" customHeight="1" x14ac:dyDescent="0.2">
      <c r="A15" s="920">
        <v>7</v>
      </c>
      <c r="B15" s="912" t="s">
        <v>3684</v>
      </c>
      <c r="C15" s="912" t="s">
        <v>3634</v>
      </c>
      <c r="D15" s="912" t="s">
        <v>3641</v>
      </c>
      <c r="E15" s="887">
        <f t="shared" si="0"/>
        <v>1.6</v>
      </c>
      <c r="F15" s="911">
        <v>1.6</v>
      </c>
      <c r="G15" s="911"/>
      <c r="H15" s="911"/>
      <c r="I15" s="911">
        <f t="shared" si="1"/>
        <v>0</v>
      </c>
      <c r="J15" s="966"/>
      <c r="K15" s="909"/>
      <c r="L15" s="909"/>
      <c r="M15" s="909"/>
      <c r="N15" s="909"/>
      <c r="O15" s="909"/>
      <c r="P15" s="909"/>
      <c r="Q15" s="909"/>
      <c r="R15" s="909"/>
      <c r="S15" s="909"/>
      <c r="T15" s="909"/>
      <c r="U15" s="909"/>
      <c r="V15" s="909"/>
      <c r="W15" s="909"/>
      <c r="X15" s="909">
        <v>0</v>
      </c>
      <c r="Y15" s="909"/>
      <c r="Z15" s="909"/>
      <c r="AA15" s="909"/>
      <c r="AB15" s="909"/>
      <c r="AC15" s="909"/>
      <c r="AD15" s="909"/>
      <c r="AE15" s="909"/>
      <c r="AF15" s="909"/>
      <c r="AG15" s="909"/>
      <c r="AH15" s="909"/>
      <c r="AI15" s="909"/>
      <c r="AJ15" s="909"/>
      <c r="AK15" s="909"/>
      <c r="AL15" s="909"/>
      <c r="AM15" s="909"/>
      <c r="AN15" s="909"/>
      <c r="AO15" s="909"/>
      <c r="AP15" s="909"/>
      <c r="AQ15" s="909"/>
      <c r="AR15" s="909"/>
      <c r="AS15" s="909" t="s">
        <v>2206</v>
      </c>
      <c r="AT15" s="1009"/>
      <c r="AU15" s="1010" t="s">
        <v>3615</v>
      </c>
      <c r="AV15" s="941"/>
      <c r="AW15" s="941"/>
      <c r="AX15" s="941"/>
      <c r="AY15" s="941"/>
      <c r="AZ15" s="941"/>
      <c r="BP15" s="940">
        <v>2</v>
      </c>
    </row>
    <row r="16" spans="1:193" ht="42.75" customHeight="1" x14ac:dyDescent="0.2">
      <c r="A16" s="978">
        <v>8</v>
      </c>
      <c r="B16" s="924" t="s">
        <v>3681</v>
      </c>
      <c r="C16" s="924" t="s">
        <v>3636</v>
      </c>
      <c r="D16" s="924" t="s">
        <v>3651</v>
      </c>
      <c r="E16" s="887">
        <f t="shared" si="0"/>
        <v>0.3</v>
      </c>
      <c r="F16" s="911">
        <v>0.3</v>
      </c>
      <c r="G16" s="911"/>
      <c r="H16" s="911"/>
      <c r="I16" s="911">
        <f t="shared" si="1"/>
        <v>0</v>
      </c>
      <c r="J16" s="962"/>
      <c r="K16" s="910"/>
      <c r="L16" s="75"/>
      <c r="M16" s="910"/>
      <c r="N16" s="910"/>
      <c r="O16" s="910"/>
      <c r="P16" s="910"/>
      <c r="Q16" s="910"/>
      <c r="R16" s="910"/>
      <c r="S16" s="910"/>
      <c r="T16" s="910"/>
      <c r="U16" s="910"/>
      <c r="V16" s="910"/>
      <c r="W16" s="910"/>
      <c r="X16" s="909">
        <v>0</v>
      </c>
      <c r="Y16" s="910"/>
      <c r="Z16" s="910"/>
      <c r="AA16" s="910"/>
      <c r="AB16" s="910"/>
      <c r="AC16" s="910"/>
      <c r="AD16" s="910"/>
      <c r="AE16" s="910"/>
      <c r="AF16" s="910"/>
      <c r="AG16" s="910"/>
      <c r="AH16" s="910"/>
      <c r="AI16" s="910"/>
      <c r="AJ16" s="910"/>
      <c r="AK16" s="910"/>
      <c r="AL16" s="910"/>
      <c r="AM16" s="910"/>
      <c r="AN16" s="910"/>
      <c r="AO16" s="910"/>
      <c r="AP16" s="910"/>
      <c r="AQ16" s="910"/>
      <c r="AR16" s="910"/>
      <c r="AS16" s="910" t="s">
        <v>2837</v>
      </c>
      <c r="AT16" s="910"/>
      <c r="AU16" s="1006" t="s">
        <v>3615</v>
      </c>
      <c r="AV16" s="942"/>
      <c r="AW16" s="942"/>
      <c r="AX16" s="942"/>
      <c r="AY16" s="942"/>
      <c r="AZ16" s="942"/>
      <c r="BP16" s="940">
        <v>3</v>
      </c>
    </row>
    <row r="17" spans="1:193" ht="40.5" customHeight="1" x14ac:dyDescent="0.2">
      <c r="A17" s="920">
        <v>9</v>
      </c>
      <c r="B17" s="977" t="s">
        <v>3682</v>
      </c>
      <c r="C17" s="977" t="s">
        <v>3635</v>
      </c>
      <c r="D17" s="924" t="s">
        <v>3651</v>
      </c>
      <c r="E17" s="887">
        <f t="shared" si="0"/>
        <v>0.3</v>
      </c>
      <c r="F17" s="911">
        <v>0.3</v>
      </c>
      <c r="G17" s="911"/>
      <c r="H17" s="911"/>
      <c r="I17" s="911">
        <f t="shared" si="1"/>
        <v>0</v>
      </c>
      <c r="J17" s="965"/>
      <c r="K17" s="939"/>
      <c r="L17" s="75"/>
      <c r="M17" s="910"/>
      <c r="N17" s="910"/>
      <c r="O17" s="910"/>
      <c r="P17" s="910"/>
      <c r="Q17" s="910"/>
      <c r="R17" s="910"/>
      <c r="S17" s="910"/>
      <c r="T17" s="910"/>
      <c r="U17" s="910"/>
      <c r="V17" s="910"/>
      <c r="W17" s="910"/>
      <c r="X17" s="909">
        <v>0</v>
      </c>
      <c r="Y17" s="910"/>
      <c r="Z17" s="910"/>
      <c r="AA17" s="910"/>
      <c r="AB17" s="910"/>
      <c r="AC17" s="910"/>
      <c r="AD17" s="910"/>
      <c r="AE17" s="910"/>
      <c r="AF17" s="910"/>
      <c r="AG17" s="910"/>
      <c r="AH17" s="910"/>
      <c r="AI17" s="910"/>
      <c r="AJ17" s="910"/>
      <c r="AK17" s="910"/>
      <c r="AL17" s="910"/>
      <c r="AM17" s="910"/>
      <c r="AN17" s="910"/>
      <c r="AO17" s="910"/>
      <c r="AP17" s="939"/>
      <c r="AQ17" s="910"/>
      <c r="AR17" s="910"/>
      <c r="AS17" s="72" t="s">
        <v>2840</v>
      </c>
      <c r="AT17" s="910"/>
      <c r="AU17" s="1006" t="s">
        <v>3615</v>
      </c>
      <c r="AV17" s="942"/>
      <c r="AW17" s="942"/>
      <c r="AX17" s="942"/>
      <c r="AY17" s="942"/>
      <c r="AZ17" s="942"/>
      <c r="BP17" s="940">
        <v>4</v>
      </c>
    </row>
    <row r="18" spans="1:193" ht="40.5" customHeight="1" x14ac:dyDescent="0.2">
      <c r="A18" s="978">
        <v>10</v>
      </c>
      <c r="B18" s="977" t="s">
        <v>3664</v>
      </c>
      <c r="C18" s="977" t="s">
        <v>3637</v>
      </c>
      <c r="D18" s="924" t="s">
        <v>3651</v>
      </c>
      <c r="E18" s="887">
        <f t="shared" si="0"/>
        <v>0.2</v>
      </c>
      <c r="F18" s="911">
        <v>0.2</v>
      </c>
      <c r="G18" s="911"/>
      <c r="H18" s="911"/>
      <c r="I18" s="911">
        <f t="shared" si="1"/>
        <v>0</v>
      </c>
      <c r="J18" s="962"/>
      <c r="K18" s="910"/>
      <c r="L18" s="75"/>
      <c r="M18" s="910"/>
      <c r="N18" s="910"/>
      <c r="O18" s="910"/>
      <c r="P18" s="910"/>
      <c r="Q18" s="910"/>
      <c r="R18" s="910"/>
      <c r="S18" s="910"/>
      <c r="T18" s="910"/>
      <c r="U18" s="910"/>
      <c r="V18" s="910"/>
      <c r="W18" s="910"/>
      <c r="X18" s="909">
        <v>0</v>
      </c>
      <c r="Y18" s="910"/>
      <c r="Z18" s="910"/>
      <c r="AA18" s="910"/>
      <c r="AB18" s="910"/>
      <c r="AC18" s="910"/>
      <c r="AD18" s="910"/>
      <c r="AE18" s="910"/>
      <c r="AF18" s="910"/>
      <c r="AG18" s="910"/>
      <c r="AH18" s="910"/>
      <c r="AI18" s="910"/>
      <c r="AJ18" s="910"/>
      <c r="AK18" s="910"/>
      <c r="AL18" s="910"/>
      <c r="AM18" s="910"/>
      <c r="AN18" s="910"/>
      <c r="AO18" s="910"/>
      <c r="AP18" s="910"/>
      <c r="AQ18" s="910"/>
      <c r="AR18" s="910"/>
      <c r="AS18" s="72" t="s">
        <v>3101</v>
      </c>
      <c r="AT18" s="910"/>
      <c r="AU18" s="1006" t="s">
        <v>3615</v>
      </c>
      <c r="AV18" s="942"/>
      <c r="AW18" s="942"/>
      <c r="AX18" s="942"/>
      <c r="AY18" s="942"/>
      <c r="AZ18" s="942"/>
    </row>
    <row r="19" spans="1:193" ht="42.75" customHeight="1" x14ac:dyDescent="0.2">
      <c r="A19" s="920">
        <v>11</v>
      </c>
      <c r="B19" s="912" t="s">
        <v>3714</v>
      </c>
      <c r="C19" s="912" t="s">
        <v>3706</v>
      </c>
      <c r="D19" s="912" t="s">
        <v>3640</v>
      </c>
      <c r="E19" s="887">
        <f t="shared" si="0"/>
        <v>0.04</v>
      </c>
      <c r="F19" s="911">
        <v>0.04</v>
      </c>
      <c r="G19" s="911"/>
      <c r="H19" s="911"/>
      <c r="I19" s="911">
        <f t="shared" si="1"/>
        <v>0</v>
      </c>
      <c r="J19" s="967"/>
      <c r="K19" s="945"/>
      <c r="L19" s="945"/>
      <c r="M19" s="945"/>
      <c r="N19" s="945"/>
      <c r="O19" s="945"/>
      <c r="P19" s="945"/>
      <c r="Q19" s="945"/>
      <c r="R19" s="945"/>
      <c r="S19" s="945"/>
      <c r="T19" s="946"/>
      <c r="U19" s="945"/>
      <c r="V19" s="945"/>
      <c r="W19" s="946"/>
      <c r="X19" s="909">
        <v>0</v>
      </c>
      <c r="Y19" s="946"/>
      <c r="Z19" s="945"/>
      <c r="AA19" s="945"/>
      <c r="AB19" s="945"/>
      <c r="AC19" s="945"/>
      <c r="AD19" s="945"/>
      <c r="AE19" s="945"/>
      <c r="AF19" s="945"/>
      <c r="AG19" s="945"/>
      <c r="AH19" s="945"/>
      <c r="AI19" s="945"/>
      <c r="AJ19" s="946"/>
      <c r="AK19" s="945"/>
      <c r="AL19" s="945"/>
      <c r="AM19" s="945"/>
      <c r="AN19" s="945"/>
      <c r="AO19" s="945"/>
      <c r="AP19" s="945"/>
      <c r="AQ19" s="945"/>
      <c r="AR19" s="945"/>
      <c r="AS19" s="912" t="s">
        <v>1176</v>
      </c>
      <c r="AT19" s="1011" t="s">
        <v>1177</v>
      </c>
      <c r="AU19" s="913" t="s">
        <v>1167</v>
      </c>
      <c r="AV19" s="913"/>
      <c r="AW19" s="946"/>
      <c r="AX19" s="946"/>
      <c r="AY19" s="946"/>
      <c r="AZ19" s="946"/>
    </row>
    <row r="20" spans="1:193" ht="42.75" customHeight="1" x14ac:dyDescent="0.2">
      <c r="A20" s="978">
        <v>12</v>
      </c>
      <c r="B20" s="945" t="s">
        <v>1173</v>
      </c>
      <c r="C20" s="911" t="s">
        <v>3652</v>
      </c>
      <c r="D20" s="912" t="s">
        <v>3640</v>
      </c>
      <c r="E20" s="887">
        <f t="shared" si="0"/>
        <v>0.15</v>
      </c>
      <c r="F20" s="911">
        <v>0.15</v>
      </c>
      <c r="G20" s="911"/>
      <c r="H20" s="911"/>
      <c r="I20" s="911">
        <f t="shared" si="1"/>
        <v>0</v>
      </c>
      <c r="J20" s="967"/>
      <c r="K20" s="945"/>
      <c r="L20" s="945"/>
      <c r="M20" s="945"/>
      <c r="N20" s="945"/>
      <c r="O20" s="945"/>
      <c r="P20" s="945"/>
      <c r="Q20" s="945"/>
      <c r="R20" s="945"/>
      <c r="S20" s="945"/>
      <c r="T20" s="946"/>
      <c r="U20" s="945"/>
      <c r="V20" s="945"/>
      <c r="W20" s="946"/>
      <c r="X20" s="909">
        <v>0</v>
      </c>
      <c r="Y20" s="946"/>
      <c r="Z20" s="945"/>
      <c r="AA20" s="945"/>
      <c r="AB20" s="945"/>
      <c r="AC20" s="945"/>
      <c r="AD20" s="945"/>
      <c r="AE20" s="945"/>
      <c r="AF20" s="945"/>
      <c r="AG20" s="945"/>
      <c r="AH20" s="945"/>
      <c r="AI20" s="945"/>
      <c r="AJ20" s="946"/>
      <c r="AK20" s="945"/>
      <c r="AL20" s="945"/>
      <c r="AM20" s="945"/>
      <c r="AN20" s="945"/>
      <c r="AO20" s="945"/>
      <c r="AP20" s="945"/>
      <c r="AQ20" s="945"/>
      <c r="AR20" s="945"/>
      <c r="AS20" s="911" t="s">
        <v>1170</v>
      </c>
      <c r="AT20" s="911"/>
      <c r="AU20" s="913" t="s">
        <v>1167</v>
      </c>
      <c r="AV20" s="913"/>
      <c r="AW20" s="946"/>
      <c r="AX20" s="946"/>
      <c r="AY20" s="946"/>
      <c r="AZ20" s="946"/>
    </row>
    <row r="21" spans="1:193" ht="42.75" customHeight="1" x14ac:dyDescent="0.2">
      <c r="A21" s="920">
        <v>13</v>
      </c>
      <c r="B21" s="907" t="s">
        <v>328</v>
      </c>
      <c r="C21" s="907" t="s">
        <v>3638</v>
      </c>
      <c r="D21" s="907" t="s">
        <v>3632</v>
      </c>
      <c r="E21" s="887">
        <f t="shared" si="0"/>
        <v>0.7</v>
      </c>
      <c r="F21" s="911">
        <v>0.7</v>
      </c>
      <c r="G21" s="1042"/>
      <c r="H21" s="1042"/>
      <c r="I21" s="911">
        <f t="shared" si="1"/>
        <v>0</v>
      </c>
      <c r="J21" s="964"/>
      <c r="K21" s="908"/>
      <c r="L21" s="908"/>
      <c r="M21" s="908"/>
      <c r="N21" s="908"/>
      <c r="O21" s="908"/>
      <c r="P21" s="908"/>
      <c r="Q21" s="908"/>
      <c r="R21" s="908"/>
      <c r="S21" s="908"/>
      <c r="T21" s="908"/>
      <c r="U21" s="908"/>
      <c r="V21" s="908"/>
      <c r="W21" s="908"/>
      <c r="X21" s="909">
        <v>0</v>
      </c>
      <c r="Y21" s="908"/>
      <c r="Z21" s="908"/>
      <c r="AA21" s="908"/>
      <c r="AB21" s="908"/>
      <c r="AC21" s="908"/>
      <c r="AD21" s="908"/>
      <c r="AE21" s="908"/>
      <c r="AF21" s="908"/>
      <c r="AG21" s="908"/>
      <c r="AH21" s="908"/>
      <c r="AI21" s="908"/>
      <c r="AJ21" s="908"/>
      <c r="AK21" s="908"/>
      <c r="AL21" s="908"/>
      <c r="AM21" s="908"/>
      <c r="AN21" s="908"/>
      <c r="AO21" s="908"/>
      <c r="AP21" s="908"/>
      <c r="AQ21" s="908"/>
      <c r="AR21" s="908"/>
      <c r="AS21" s="907" t="s">
        <v>329</v>
      </c>
      <c r="AT21" s="907">
        <v>2017</v>
      </c>
      <c r="AU21" s="924" t="s">
        <v>330</v>
      </c>
      <c r="AV21" s="944"/>
      <c r="AW21" s="944"/>
      <c r="AX21" s="944"/>
      <c r="AY21" s="944"/>
      <c r="AZ21" s="944"/>
    </row>
    <row r="22" spans="1:193" s="947" customFormat="1" x14ac:dyDescent="0.2">
      <c r="A22" s="1004" t="s">
        <v>3642</v>
      </c>
      <c r="B22" s="980" t="s">
        <v>1150</v>
      </c>
      <c r="C22" s="1002"/>
      <c r="D22" s="1003"/>
      <c r="E22" s="887">
        <f>SUM(E23:E26)</f>
        <v>45.85</v>
      </c>
      <c r="F22" s="887">
        <f>SUM(F23:F26)</f>
        <v>8.57</v>
      </c>
      <c r="G22" s="887">
        <f>SUM(G23:G26)</f>
        <v>10.639999999999999</v>
      </c>
      <c r="H22" s="887">
        <f>SUM(H23:H26)</f>
        <v>0</v>
      </c>
      <c r="I22" s="887">
        <f>SUM(I23:I26)</f>
        <v>26.64</v>
      </c>
    </row>
    <row r="23" spans="1:193" s="1037" customFormat="1" ht="45" customHeight="1" x14ac:dyDescent="0.2">
      <c r="A23" s="1034" t="s">
        <v>3675</v>
      </c>
      <c r="B23" s="915" t="s">
        <v>3674</v>
      </c>
      <c r="C23" s="915" t="s">
        <v>872</v>
      </c>
      <c r="D23" s="915" t="s">
        <v>3659</v>
      </c>
      <c r="E23" s="1035">
        <f>F23+G23+H23+I23</f>
        <v>1.05</v>
      </c>
      <c r="F23" s="1044">
        <v>0</v>
      </c>
      <c r="G23" s="1045">
        <v>0.45</v>
      </c>
      <c r="H23" s="1045"/>
      <c r="I23" s="1044">
        <f>SUM(J23:AT23)</f>
        <v>0.60000000000000009</v>
      </c>
      <c r="J23" s="916">
        <v>0.05</v>
      </c>
      <c r="K23" s="916"/>
      <c r="L23" s="916">
        <v>0.5</v>
      </c>
      <c r="M23" s="916"/>
      <c r="N23" s="916"/>
      <c r="O23" s="916"/>
      <c r="P23" s="916"/>
      <c r="Q23" s="916"/>
      <c r="R23" s="916"/>
      <c r="S23" s="916"/>
      <c r="T23" s="916"/>
      <c r="U23" s="916"/>
      <c r="V23" s="916"/>
      <c r="W23" s="916"/>
      <c r="X23" s="1036">
        <v>0</v>
      </c>
      <c r="Y23" s="1036"/>
      <c r="Z23" s="1036"/>
      <c r="AA23" s="917"/>
      <c r="AB23" s="917"/>
      <c r="AC23" s="917"/>
      <c r="AD23" s="916"/>
      <c r="AE23" s="916"/>
      <c r="AF23" s="916"/>
      <c r="AG23" s="916"/>
      <c r="AH23" s="916"/>
      <c r="AI23" s="916"/>
      <c r="AJ23" s="916"/>
      <c r="AK23" s="916"/>
      <c r="AL23" s="916"/>
      <c r="AM23" s="916"/>
      <c r="AN23" s="916"/>
      <c r="AO23" s="916"/>
      <c r="AP23" s="916"/>
      <c r="AQ23" s="916"/>
      <c r="AR23" s="916"/>
      <c r="AS23" s="916">
        <v>0.05</v>
      </c>
      <c r="AT23" s="1038"/>
    </row>
    <row r="24" spans="1:193" s="948" customFormat="1" ht="54" x14ac:dyDescent="0.2">
      <c r="A24" s="1034" t="s">
        <v>3676</v>
      </c>
      <c r="B24" s="915" t="s">
        <v>3696</v>
      </c>
      <c r="C24" s="915" t="s">
        <v>3653</v>
      </c>
      <c r="D24" s="915" t="s">
        <v>3659</v>
      </c>
      <c r="E24" s="887">
        <f>F24+G24+H24+I24</f>
        <v>11</v>
      </c>
      <c r="F24" s="911"/>
      <c r="G24" s="1042">
        <v>8</v>
      </c>
      <c r="H24" s="1042"/>
      <c r="I24" s="911">
        <v>3</v>
      </c>
      <c r="J24" s="968"/>
      <c r="K24" s="916"/>
      <c r="L24" s="916"/>
      <c r="M24" s="916"/>
      <c r="N24" s="916"/>
      <c r="O24" s="916"/>
      <c r="P24" s="916"/>
      <c r="Q24" s="916"/>
      <c r="R24" s="916"/>
      <c r="S24" s="916"/>
      <c r="T24" s="916"/>
      <c r="U24" s="916"/>
      <c r="V24" s="916"/>
      <c r="W24" s="916"/>
      <c r="X24" s="909">
        <v>0</v>
      </c>
      <c r="Y24" s="917"/>
      <c r="Z24" s="917"/>
      <c r="AA24" s="917"/>
      <c r="AB24" s="916"/>
      <c r="AC24" s="916"/>
      <c r="AD24" s="916"/>
      <c r="AE24" s="916"/>
      <c r="AF24" s="916"/>
      <c r="AG24" s="916"/>
      <c r="AH24" s="916"/>
      <c r="AI24" s="916"/>
      <c r="AJ24" s="916"/>
      <c r="AK24" s="916"/>
      <c r="AL24" s="916"/>
      <c r="AM24" s="916"/>
      <c r="AN24" s="916"/>
      <c r="AO24" s="916"/>
      <c r="AP24" s="916"/>
      <c r="AQ24" s="916"/>
      <c r="AR24" s="916"/>
      <c r="AS24" s="915" t="s">
        <v>872</v>
      </c>
      <c r="AT24" s="1012"/>
      <c r="AU24" s="1013"/>
      <c r="AV24" s="942"/>
      <c r="AW24" s="942"/>
      <c r="AX24" s="942"/>
      <c r="AY24" s="942"/>
      <c r="AZ24" s="942"/>
      <c r="BA24" s="942"/>
      <c r="BB24" s="942"/>
      <c r="BC24" s="942"/>
      <c r="BD24" s="942"/>
      <c r="BE24" s="942"/>
      <c r="BF24" s="942"/>
      <c r="BG24" s="942"/>
      <c r="BH24" s="942"/>
      <c r="BI24" s="942"/>
      <c r="BJ24" s="942"/>
      <c r="BK24" s="942"/>
      <c r="BL24" s="942"/>
      <c r="BM24" s="942"/>
      <c r="BN24" s="942"/>
      <c r="BO24" s="942"/>
      <c r="BP24" s="942"/>
      <c r="BQ24" s="942"/>
      <c r="BR24" s="942"/>
      <c r="BS24" s="942"/>
      <c r="BT24" s="942"/>
      <c r="BU24" s="942"/>
      <c r="BV24" s="942"/>
      <c r="BW24" s="942"/>
      <c r="BX24" s="942"/>
      <c r="BY24" s="942"/>
      <c r="BZ24" s="942"/>
      <c r="CA24" s="942"/>
      <c r="CB24" s="942"/>
      <c r="CC24" s="942"/>
      <c r="CD24" s="942"/>
      <c r="CE24" s="942"/>
      <c r="CF24" s="942"/>
      <c r="CG24" s="942"/>
      <c r="CH24" s="942"/>
      <c r="CI24" s="942"/>
      <c r="CJ24" s="942"/>
      <c r="CK24" s="942"/>
      <c r="CL24" s="942"/>
      <c r="CM24" s="942"/>
      <c r="CN24" s="942"/>
      <c r="CO24" s="942"/>
      <c r="CP24" s="942"/>
      <c r="CQ24" s="942"/>
      <c r="CR24" s="942"/>
      <c r="CS24" s="942"/>
      <c r="CT24" s="942"/>
      <c r="CU24" s="942"/>
      <c r="CV24" s="942"/>
      <c r="CW24" s="942"/>
      <c r="CX24" s="942"/>
      <c r="CY24" s="942"/>
      <c r="CZ24" s="942"/>
      <c r="DA24" s="942"/>
      <c r="DB24" s="942"/>
      <c r="DC24" s="942"/>
      <c r="DD24" s="942"/>
      <c r="DE24" s="942"/>
      <c r="DF24" s="942"/>
      <c r="DG24" s="942"/>
      <c r="DH24" s="942"/>
      <c r="DI24" s="942"/>
      <c r="DJ24" s="942"/>
      <c r="DK24" s="942"/>
      <c r="DL24" s="942"/>
      <c r="DM24" s="942"/>
      <c r="DN24" s="942"/>
      <c r="DO24" s="942"/>
      <c r="DP24" s="942"/>
      <c r="DQ24" s="942"/>
      <c r="DR24" s="942"/>
      <c r="DS24" s="942"/>
      <c r="DT24" s="942"/>
      <c r="DU24" s="942"/>
      <c r="DV24" s="942"/>
      <c r="DW24" s="942"/>
      <c r="DX24" s="942"/>
      <c r="DY24" s="942"/>
      <c r="DZ24" s="942"/>
      <c r="EA24" s="942"/>
      <c r="EB24" s="942"/>
      <c r="EC24" s="942"/>
      <c r="ED24" s="942"/>
      <c r="EE24" s="942"/>
      <c r="EF24" s="942"/>
      <c r="EG24" s="942"/>
      <c r="EH24" s="942"/>
      <c r="EI24" s="942"/>
      <c r="EJ24" s="942"/>
      <c r="EK24" s="942"/>
      <c r="EL24" s="942"/>
      <c r="EM24" s="942"/>
      <c r="EN24" s="942"/>
      <c r="EO24" s="942"/>
      <c r="EP24" s="942"/>
      <c r="EQ24" s="942"/>
      <c r="ER24" s="942"/>
      <c r="ES24" s="942"/>
      <c r="ET24" s="942"/>
      <c r="EU24" s="942"/>
      <c r="EV24" s="942"/>
      <c r="EW24" s="942"/>
      <c r="EX24" s="942"/>
      <c r="EY24" s="942"/>
      <c r="EZ24" s="942"/>
      <c r="FA24" s="942"/>
      <c r="FB24" s="942"/>
      <c r="FC24" s="942"/>
      <c r="FD24" s="942"/>
      <c r="FE24" s="942"/>
      <c r="FF24" s="942"/>
      <c r="FG24" s="942"/>
      <c r="FH24" s="942"/>
      <c r="FI24" s="942"/>
      <c r="FJ24" s="942"/>
      <c r="FK24" s="942"/>
      <c r="FL24" s="942"/>
      <c r="FM24" s="942"/>
      <c r="FN24" s="942"/>
      <c r="FO24" s="942"/>
      <c r="FP24" s="942"/>
      <c r="FQ24" s="942"/>
      <c r="FR24" s="942"/>
      <c r="FS24" s="942"/>
      <c r="FT24" s="942"/>
      <c r="FU24" s="942"/>
      <c r="FV24" s="942"/>
      <c r="FW24" s="942"/>
      <c r="FX24" s="942"/>
      <c r="FY24" s="942"/>
      <c r="FZ24" s="942"/>
      <c r="GA24" s="942"/>
      <c r="GB24" s="942"/>
      <c r="GC24" s="942"/>
      <c r="GD24" s="942"/>
      <c r="GE24" s="942"/>
      <c r="GF24" s="942"/>
      <c r="GG24" s="942"/>
      <c r="GH24" s="942"/>
      <c r="GI24" s="942"/>
      <c r="GJ24" s="942"/>
      <c r="GK24" s="942"/>
    </row>
    <row r="25" spans="1:193" ht="64.5" customHeight="1" x14ac:dyDescent="0.2">
      <c r="A25" s="1034" t="s">
        <v>3677</v>
      </c>
      <c r="B25" s="1028" t="s">
        <v>3715</v>
      </c>
      <c r="C25" s="1028" t="s">
        <v>3708</v>
      </c>
      <c r="D25" s="912" t="s">
        <v>3641</v>
      </c>
      <c r="E25" s="887">
        <v>25.8</v>
      </c>
      <c r="F25" s="1046">
        <v>7.57</v>
      </c>
      <c r="G25" s="1046">
        <v>2.19</v>
      </c>
      <c r="H25" s="911"/>
      <c r="I25" s="911">
        <f>E25-F25-G25</f>
        <v>16.04</v>
      </c>
      <c r="J25" s="969"/>
      <c r="K25" s="919"/>
      <c r="L25" s="919"/>
      <c r="M25" s="919"/>
      <c r="N25" s="919"/>
      <c r="O25" s="919"/>
      <c r="P25" s="919"/>
      <c r="Q25" s="919"/>
      <c r="R25" s="919"/>
      <c r="S25" s="919"/>
      <c r="T25" s="919"/>
      <c r="U25" s="919"/>
      <c r="V25" s="919"/>
      <c r="W25" s="919"/>
      <c r="X25" s="909"/>
      <c r="Y25" s="919"/>
      <c r="Z25" s="919"/>
      <c r="AA25" s="919"/>
      <c r="AB25" s="919"/>
      <c r="AC25" s="919"/>
      <c r="AD25" s="919"/>
      <c r="AE25" s="919"/>
      <c r="AF25" s="919"/>
      <c r="AG25" s="919"/>
      <c r="AH25" s="919"/>
      <c r="AI25" s="919"/>
      <c r="AJ25" s="919"/>
      <c r="AK25" s="919"/>
      <c r="AL25" s="919"/>
      <c r="AM25" s="919"/>
      <c r="AN25" s="919"/>
      <c r="AO25" s="919"/>
      <c r="AP25" s="919"/>
      <c r="AQ25" s="919"/>
      <c r="AR25" s="919"/>
      <c r="AS25" s="918"/>
      <c r="AT25" s="918"/>
      <c r="AU25" s="1010"/>
      <c r="AV25" s="941"/>
      <c r="AW25" s="941"/>
      <c r="AX25" s="941"/>
      <c r="AY25" s="941"/>
      <c r="AZ25" s="941"/>
      <c r="BP25" s="940">
        <v>6</v>
      </c>
    </row>
    <row r="26" spans="1:193" ht="80.25" customHeight="1" x14ac:dyDescent="0.2">
      <c r="A26" s="1034" t="s">
        <v>3705</v>
      </c>
      <c r="B26" s="1028" t="s">
        <v>3699</v>
      </c>
      <c r="C26" s="1028" t="s">
        <v>3707</v>
      </c>
      <c r="D26" s="912" t="s">
        <v>3654</v>
      </c>
      <c r="E26" s="887">
        <f>F26+G26+H26+I26</f>
        <v>8</v>
      </c>
      <c r="F26" s="1044">
        <v>1</v>
      </c>
      <c r="G26" s="1044"/>
      <c r="H26" s="911"/>
      <c r="I26" s="911">
        <v>7</v>
      </c>
      <c r="J26" s="1053"/>
      <c r="K26" s="1054"/>
      <c r="L26" s="1054"/>
      <c r="M26" s="1054"/>
      <c r="N26" s="1054"/>
      <c r="O26" s="1054"/>
      <c r="P26" s="1054"/>
      <c r="Q26" s="1054"/>
      <c r="R26" s="1054"/>
      <c r="S26" s="1054"/>
      <c r="T26" s="1054"/>
      <c r="U26" s="1054"/>
      <c r="V26" s="1054"/>
      <c r="W26" s="1054"/>
      <c r="X26" s="1054"/>
      <c r="Y26" s="1054"/>
      <c r="Z26" s="1054"/>
      <c r="AA26" s="1054"/>
      <c r="AB26" s="1054"/>
      <c r="AC26" s="1054"/>
      <c r="AD26" s="1054"/>
      <c r="AE26" s="1054"/>
      <c r="AF26" s="1054"/>
      <c r="AG26" s="1054"/>
      <c r="AH26" s="1054"/>
      <c r="AI26" s="1054"/>
      <c r="AJ26" s="1054"/>
      <c r="AK26" s="1054"/>
      <c r="AL26" s="1054"/>
      <c r="AM26" s="1054"/>
      <c r="AN26" s="1054"/>
      <c r="AO26" s="1054"/>
      <c r="AP26" s="1054"/>
      <c r="AQ26" s="1054"/>
      <c r="AR26" s="1054"/>
      <c r="AS26" s="1055"/>
      <c r="AT26" s="1055"/>
      <c r="AU26" s="890"/>
      <c r="AV26" s="913"/>
      <c r="AW26" s="913"/>
      <c r="AX26" s="913"/>
      <c r="AY26" s="913"/>
      <c r="AZ26" s="913"/>
    </row>
    <row r="27" spans="1:193" s="947" customFormat="1" ht="24" customHeight="1" x14ac:dyDescent="0.2">
      <c r="A27" s="982" t="s">
        <v>3643</v>
      </c>
      <c r="B27" s="983" t="s">
        <v>421</v>
      </c>
      <c r="C27" s="1002"/>
      <c r="D27" s="983"/>
      <c r="E27" s="887">
        <f t="shared" ref="E27:AJ27" si="2">E28+E31+E42+E44</f>
        <v>349.01000000000005</v>
      </c>
      <c r="F27" s="1043">
        <f t="shared" si="2"/>
        <v>32.790000000000006</v>
      </c>
      <c r="G27" s="1043">
        <f t="shared" si="2"/>
        <v>10.370000000000001</v>
      </c>
      <c r="H27" s="1043">
        <f t="shared" si="2"/>
        <v>0</v>
      </c>
      <c r="I27" s="1043">
        <f t="shared" si="2"/>
        <v>305.85000000000002</v>
      </c>
      <c r="J27" s="887">
        <f t="shared" si="2"/>
        <v>0</v>
      </c>
      <c r="K27" s="887">
        <f t="shared" si="2"/>
        <v>0</v>
      </c>
      <c r="L27" s="887">
        <f t="shared" si="2"/>
        <v>0</v>
      </c>
      <c r="M27" s="887">
        <f t="shared" si="2"/>
        <v>0</v>
      </c>
      <c r="N27" s="887">
        <f t="shared" si="2"/>
        <v>0</v>
      </c>
      <c r="O27" s="887">
        <f t="shared" si="2"/>
        <v>0</v>
      </c>
      <c r="P27" s="887">
        <f t="shared" si="2"/>
        <v>0</v>
      </c>
      <c r="Q27" s="887">
        <f t="shared" si="2"/>
        <v>0</v>
      </c>
      <c r="R27" s="887">
        <f t="shared" si="2"/>
        <v>0</v>
      </c>
      <c r="S27" s="887">
        <f t="shared" si="2"/>
        <v>0</v>
      </c>
      <c r="T27" s="887">
        <f t="shared" si="2"/>
        <v>0</v>
      </c>
      <c r="U27" s="887">
        <f t="shared" si="2"/>
        <v>0</v>
      </c>
      <c r="V27" s="887">
        <f t="shared" si="2"/>
        <v>0</v>
      </c>
      <c r="W27" s="887">
        <f t="shared" si="2"/>
        <v>0</v>
      </c>
      <c r="X27" s="887">
        <f t="shared" si="2"/>
        <v>0</v>
      </c>
      <c r="Y27" s="887">
        <f t="shared" si="2"/>
        <v>0</v>
      </c>
      <c r="Z27" s="887">
        <f t="shared" si="2"/>
        <v>0</v>
      </c>
      <c r="AA27" s="887">
        <f t="shared" si="2"/>
        <v>0</v>
      </c>
      <c r="AB27" s="887">
        <f t="shared" si="2"/>
        <v>0</v>
      </c>
      <c r="AC27" s="887">
        <f t="shared" si="2"/>
        <v>0</v>
      </c>
      <c r="AD27" s="887">
        <f t="shared" si="2"/>
        <v>0</v>
      </c>
      <c r="AE27" s="887">
        <f t="shared" si="2"/>
        <v>0</v>
      </c>
      <c r="AF27" s="887">
        <f t="shared" si="2"/>
        <v>0</v>
      </c>
      <c r="AG27" s="887">
        <f t="shared" si="2"/>
        <v>0</v>
      </c>
      <c r="AH27" s="887">
        <f t="shared" si="2"/>
        <v>0</v>
      </c>
      <c r="AI27" s="887">
        <f t="shared" si="2"/>
        <v>0</v>
      </c>
      <c r="AJ27" s="887">
        <f t="shared" si="2"/>
        <v>0</v>
      </c>
      <c r="AK27" s="887">
        <f t="shared" ref="AK27:BO27" si="3">AK28+AK31+AK42+AK44</f>
        <v>0</v>
      </c>
      <c r="AL27" s="887">
        <f t="shared" si="3"/>
        <v>0</v>
      </c>
      <c r="AM27" s="887">
        <f t="shared" si="3"/>
        <v>0</v>
      </c>
      <c r="AN27" s="887">
        <f t="shared" si="3"/>
        <v>0</v>
      </c>
      <c r="AO27" s="887">
        <f t="shared" si="3"/>
        <v>0</v>
      </c>
      <c r="AP27" s="887">
        <f t="shared" si="3"/>
        <v>0</v>
      </c>
      <c r="AQ27" s="887">
        <f t="shared" si="3"/>
        <v>0</v>
      </c>
      <c r="AR27" s="887">
        <f t="shared" si="3"/>
        <v>0</v>
      </c>
      <c r="AS27" s="887">
        <f t="shared" si="3"/>
        <v>0</v>
      </c>
      <c r="AT27" s="887">
        <f t="shared" si="3"/>
        <v>0</v>
      </c>
      <c r="AU27" s="887">
        <f t="shared" si="3"/>
        <v>0</v>
      </c>
      <c r="AV27" s="887">
        <f t="shared" si="3"/>
        <v>0</v>
      </c>
      <c r="AW27" s="887">
        <f t="shared" si="3"/>
        <v>0</v>
      </c>
      <c r="AX27" s="887">
        <f t="shared" si="3"/>
        <v>0</v>
      </c>
      <c r="AY27" s="887">
        <f t="shared" si="3"/>
        <v>0</v>
      </c>
      <c r="AZ27" s="887">
        <f t="shared" si="3"/>
        <v>0</v>
      </c>
      <c r="BA27" s="887">
        <f t="shared" si="3"/>
        <v>0</v>
      </c>
      <c r="BB27" s="887">
        <f t="shared" si="3"/>
        <v>0</v>
      </c>
      <c r="BC27" s="887">
        <f t="shared" si="3"/>
        <v>0</v>
      </c>
      <c r="BD27" s="887">
        <f t="shared" si="3"/>
        <v>0</v>
      </c>
      <c r="BE27" s="887">
        <f t="shared" si="3"/>
        <v>0</v>
      </c>
      <c r="BF27" s="887">
        <f t="shared" si="3"/>
        <v>0</v>
      </c>
      <c r="BG27" s="887">
        <f t="shared" si="3"/>
        <v>0</v>
      </c>
      <c r="BH27" s="887">
        <f t="shared" si="3"/>
        <v>0</v>
      </c>
      <c r="BI27" s="887">
        <f t="shared" si="3"/>
        <v>0</v>
      </c>
      <c r="BJ27" s="887">
        <f t="shared" si="3"/>
        <v>0</v>
      </c>
      <c r="BK27" s="887">
        <f t="shared" si="3"/>
        <v>0</v>
      </c>
      <c r="BL27" s="887">
        <f t="shared" si="3"/>
        <v>0</v>
      </c>
      <c r="BM27" s="887">
        <f t="shared" si="3"/>
        <v>0</v>
      </c>
      <c r="BN27" s="887">
        <f t="shared" si="3"/>
        <v>0</v>
      </c>
      <c r="BO27" s="887">
        <f t="shared" si="3"/>
        <v>0</v>
      </c>
    </row>
    <row r="28" spans="1:193" s="988" customFormat="1" ht="26.25" customHeight="1" x14ac:dyDescent="0.2">
      <c r="A28" s="985" t="s">
        <v>3644</v>
      </c>
      <c r="B28" s="951" t="s">
        <v>1265</v>
      </c>
      <c r="C28" s="986"/>
      <c r="D28" s="987"/>
      <c r="E28" s="989">
        <f>SUM(E29:E30)</f>
        <v>3.5999999999999996</v>
      </c>
      <c r="F28" s="989">
        <f>SUM(F29:F30)</f>
        <v>2.2999999999999998</v>
      </c>
      <c r="G28" s="989">
        <f>SUM(G29:G30)</f>
        <v>0</v>
      </c>
      <c r="H28" s="989">
        <f>SUM(H29:H30)</f>
        <v>0</v>
      </c>
      <c r="I28" s="989">
        <f>SUM(I29:I30)</f>
        <v>1.3</v>
      </c>
      <c r="J28" s="989">
        <f t="shared" ref="J28:BO28" si="4">J29</f>
        <v>0</v>
      </c>
      <c r="K28" s="989">
        <f t="shared" si="4"/>
        <v>0</v>
      </c>
      <c r="L28" s="989">
        <f t="shared" si="4"/>
        <v>0</v>
      </c>
      <c r="M28" s="989">
        <f t="shared" si="4"/>
        <v>0</v>
      </c>
      <c r="N28" s="989">
        <f t="shared" si="4"/>
        <v>0</v>
      </c>
      <c r="O28" s="989">
        <f t="shared" si="4"/>
        <v>0</v>
      </c>
      <c r="P28" s="989">
        <f t="shared" si="4"/>
        <v>0</v>
      </c>
      <c r="Q28" s="989">
        <f t="shared" si="4"/>
        <v>0</v>
      </c>
      <c r="R28" s="989">
        <f t="shared" si="4"/>
        <v>0</v>
      </c>
      <c r="S28" s="989">
        <f t="shared" si="4"/>
        <v>0</v>
      </c>
      <c r="T28" s="989">
        <f t="shared" si="4"/>
        <v>0</v>
      </c>
      <c r="U28" s="989">
        <f t="shared" si="4"/>
        <v>0</v>
      </c>
      <c r="V28" s="989">
        <f t="shared" si="4"/>
        <v>0</v>
      </c>
      <c r="W28" s="989">
        <f t="shared" si="4"/>
        <v>0</v>
      </c>
      <c r="X28" s="989">
        <f t="shared" si="4"/>
        <v>0</v>
      </c>
      <c r="Y28" s="989">
        <f t="shared" si="4"/>
        <v>0</v>
      </c>
      <c r="Z28" s="989">
        <f t="shared" si="4"/>
        <v>0</v>
      </c>
      <c r="AA28" s="989">
        <f t="shared" si="4"/>
        <v>0</v>
      </c>
      <c r="AB28" s="989">
        <f t="shared" si="4"/>
        <v>0</v>
      </c>
      <c r="AC28" s="989">
        <f t="shared" si="4"/>
        <v>0</v>
      </c>
      <c r="AD28" s="989">
        <f t="shared" si="4"/>
        <v>0</v>
      </c>
      <c r="AE28" s="989">
        <f t="shared" si="4"/>
        <v>0</v>
      </c>
      <c r="AF28" s="989">
        <f t="shared" si="4"/>
        <v>0</v>
      </c>
      <c r="AG28" s="989">
        <f t="shared" si="4"/>
        <v>0</v>
      </c>
      <c r="AH28" s="989">
        <f t="shared" si="4"/>
        <v>0</v>
      </c>
      <c r="AI28" s="989">
        <f t="shared" si="4"/>
        <v>0</v>
      </c>
      <c r="AJ28" s="989">
        <f t="shared" si="4"/>
        <v>0</v>
      </c>
      <c r="AK28" s="989">
        <f t="shared" si="4"/>
        <v>0</v>
      </c>
      <c r="AL28" s="989">
        <f t="shared" si="4"/>
        <v>0</v>
      </c>
      <c r="AM28" s="989">
        <f t="shared" si="4"/>
        <v>0</v>
      </c>
      <c r="AN28" s="989">
        <f t="shared" si="4"/>
        <v>0</v>
      </c>
      <c r="AO28" s="989">
        <f t="shared" si="4"/>
        <v>0</v>
      </c>
      <c r="AP28" s="989">
        <f t="shared" si="4"/>
        <v>0</v>
      </c>
      <c r="AQ28" s="989">
        <f t="shared" si="4"/>
        <v>0</v>
      </c>
      <c r="AR28" s="989">
        <f t="shared" si="4"/>
        <v>0</v>
      </c>
      <c r="AS28" s="989">
        <f t="shared" si="4"/>
        <v>0</v>
      </c>
      <c r="AT28" s="989">
        <f t="shared" si="4"/>
        <v>0</v>
      </c>
      <c r="AU28" s="989">
        <f t="shared" si="4"/>
        <v>0</v>
      </c>
      <c r="AV28" s="989">
        <f t="shared" si="4"/>
        <v>0</v>
      </c>
      <c r="AW28" s="989">
        <f t="shared" si="4"/>
        <v>0</v>
      </c>
      <c r="AX28" s="989">
        <f t="shared" si="4"/>
        <v>0</v>
      </c>
      <c r="AY28" s="989">
        <f t="shared" si="4"/>
        <v>0</v>
      </c>
      <c r="AZ28" s="989">
        <f t="shared" si="4"/>
        <v>0</v>
      </c>
      <c r="BA28" s="989">
        <f t="shared" si="4"/>
        <v>0</v>
      </c>
      <c r="BB28" s="989">
        <f t="shared" si="4"/>
        <v>0</v>
      </c>
      <c r="BC28" s="989">
        <f t="shared" si="4"/>
        <v>0</v>
      </c>
      <c r="BD28" s="989">
        <f t="shared" si="4"/>
        <v>0</v>
      </c>
      <c r="BE28" s="989">
        <f t="shared" si="4"/>
        <v>0</v>
      </c>
      <c r="BF28" s="989">
        <f t="shared" si="4"/>
        <v>0</v>
      </c>
      <c r="BG28" s="989">
        <f t="shared" si="4"/>
        <v>0</v>
      </c>
      <c r="BH28" s="989">
        <f t="shared" si="4"/>
        <v>0</v>
      </c>
      <c r="BI28" s="989">
        <f t="shared" si="4"/>
        <v>0</v>
      </c>
      <c r="BJ28" s="989">
        <f t="shared" si="4"/>
        <v>0</v>
      </c>
      <c r="BK28" s="989">
        <f t="shared" si="4"/>
        <v>0</v>
      </c>
      <c r="BL28" s="989">
        <f t="shared" si="4"/>
        <v>0</v>
      </c>
      <c r="BM28" s="989">
        <f t="shared" si="4"/>
        <v>0</v>
      </c>
      <c r="BN28" s="989">
        <f t="shared" si="4"/>
        <v>0</v>
      </c>
      <c r="BO28" s="989">
        <f t="shared" si="4"/>
        <v>0</v>
      </c>
    </row>
    <row r="29" spans="1:193" s="988" customFormat="1" ht="44.25" customHeight="1" x14ac:dyDescent="0.2">
      <c r="A29" s="1033">
        <v>18</v>
      </c>
      <c r="B29" s="912" t="s">
        <v>3673</v>
      </c>
      <c r="C29" s="903" t="s">
        <v>3665</v>
      </c>
      <c r="D29" s="903" t="s">
        <v>3639</v>
      </c>
      <c r="E29" s="887">
        <f>F29+G29+H29+I29</f>
        <v>0.3</v>
      </c>
      <c r="F29" s="1048">
        <v>0.3</v>
      </c>
      <c r="G29" s="1048"/>
      <c r="H29" s="1048"/>
      <c r="I29" s="1048"/>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7"/>
      <c r="AI29" s="947"/>
      <c r="AJ29" s="947"/>
      <c r="AK29" s="947"/>
      <c r="AL29" s="947"/>
      <c r="AM29" s="947"/>
      <c r="AN29" s="947"/>
      <c r="AO29" s="947"/>
      <c r="AP29" s="947"/>
      <c r="AQ29" s="947"/>
      <c r="AR29" s="947"/>
      <c r="AS29" s="947"/>
      <c r="AT29" s="947"/>
      <c r="AU29" s="947"/>
      <c r="AV29" s="947"/>
      <c r="AW29" s="947"/>
      <c r="AX29" s="947"/>
      <c r="AY29" s="947"/>
      <c r="AZ29" s="947"/>
      <c r="BA29" s="947"/>
      <c r="BB29" s="947"/>
      <c r="BC29" s="947"/>
      <c r="BD29" s="947"/>
      <c r="BE29" s="947"/>
      <c r="BF29" s="947"/>
      <c r="BG29" s="947"/>
      <c r="BH29" s="947"/>
      <c r="BI29" s="947"/>
      <c r="BJ29" s="947"/>
      <c r="BK29" s="947"/>
      <c r="BL29" s="947"/>
      <c r="BM29" s="947"/>
      <c r="BN29" s="947"/>
      <c r="BO29" s="947"/>
      <c r="BP29" s="947"/>
    </row>
    <row r="30" spans="1:193" s="988" customFormat="1" ht="54" x14ac:dyDescent="0.2">
      <c r="A30" s="1033">
        <v>19</v>
      </c>
      <c r="B30" s="912" t="s">
        <v>3716</v>
      </c>
      <c r="C30" s="903" t="s">
        <v>3702</v>
      </c>
      <c r="D30" s="903" t="s">
        <v>3640</v>
      </c>
      <c r="E30" s="887">
        <f>F30+G30+H30+I30</f>
        <v>3.3</v>
      </c>
      <c r="F30" s="1048">
        <v>2</v>
      </c>
      <c r="G30" s="1048"/>
      <c r="H30" s="1048"/>
      <c r="I30" s="1048">
        <v>1.3</v>
      </c>
      <c r="J30" s="947"/>
      <c r="K30" s="947"/>
      <c r="L30" s="947"/>
      <c r="M30" s="947"/>
      <c r="N30" s="947"/>
      <c r="O30" s="947"/>
      <c r="P30" s="947"/>
      <c r="Q30" s="947"/>
      <c r="R30" s="947"/>
      <c r="S30" s="947"/>
      <c r="T30" s="947"/>
      <c r="U30" s="947"/>
      <c r="V30" s="947"/>
      <c r="W30" s="947"/>
      <c r="X30" s="947"/>
      <c r="Y30" s="947"/>
      <c r="Z30" s="947"/>
      <c r="AA30" s="947"/>
      <c r="AB30" s="947"/>
      <c r="AC30" s="947"/>
      <c r="AD30" s="947"/>
      <c r="AE30" s="947"/>
      <c r="AF30" s="947"/>
      <c r="AG30" s="947"/>
      <c r="AH30" s="947"/>
      <c r="AI30" s="947"/>
      <c r="AJ30" s="947"/>
      <c r="AK30" s="947"/>
      <c r="AL30" s="947"/>
      <c r="AM30" s="947"/>
      <c r="AN30" s="947"/>
      <c r="AO30" s="947"/>
      <c r="AP30" s="947"/>
      <c r="AQ30" s="947"/>
      <c r="AR30" s="947"/>
      <c r="AS30" s="947"/>
      <c r="AT30" s="947"/>
      <c r="AU30" s="947"/>
      <c r="AV30" s="947"/>
      <c r="AW30" s="947"/>
      <c r="AX30" s="947"/>
      <c r="AY30" s="947"/>
      <c r="AZ30" s="947"/>
      <c r="BA30" s="947"/>
      <c r="BB30" s="947"/>
      <c r="BC30" s="947"/>
      <c r="BD30" s="947"/>
      <c r="BE30" s="947"/>
      <c r="BF30" s="947"/>
      <c r="BG30" s="947"/>
      <c r="BH30" s="947"/>
      <c r="BI30" s="947"/>
      <c r="BJ30" s="947"/>
      <c r="BK30" s="947"/>
      <c r="BL30" s="947"/>
      <c r="BM30" s="947"/>
      <c r="BN30" s="947"/>
      <c r="BO30" s="947"/>
      <c r="BP30" s="947"/>
    </row>
    <row r="31" spans="1:193" s="988" customFormat="1" x14ac:dyDescent="0.2">
      <c r="A31" s="990" t="s">
        <v>3645</v>
      </c>
      <c r="B31" s="951" t="s">
        <v>1309</v>
      </c>
      <c r="C31" s="951"/>
      <c r="D31" s="951"/>
      <c r="E31" s="989">
        <f>SUM(E32:E41)</f>
        <v>342.41</v>
      </c>
      <c r="F31" s="989">
        <f>SUM(F32:F41)</f>
        <v>27.490000000000002</v>
      </c>
      <c r="G31" s="989">
        <f>SUM(G32:G41)</f>
        <v>10.370000000000001</v>
      </c>
      <c r="H31" s="989">
        <f>SUM(H32:H41)</f>
        <v>0</v>
      </c>
      <c r="I31" s="989">
        <f>SUM(I32:I41)</f>
        <v>304.55</v>
      </c>
      <c r="J31" s="991"/>
      <c r="K31" s="992"/>
      <c r="L31" s="992"/>
      <c r="M31" s="992"/>
      <c r="N31" s="992"/>
      <c r="O31" s="992"/>
      <c r="P31" s="992"/>
      <c r="Q31" s="992"/>
      <c r="R31" s="992"/>
      <c r="S31" s="992"/>
      <c r="T31" s="992"/>
      <c r="U31" s="992"/>
      <c r="V31" s="992"/>
      <c r="W31" s="992"/>
      <c r="X31" s="992"/>
      <c r="Y31" s="992"/>
      <c r="Z31" s="992"/>
      <c r="AA31" s="992"/>
      <c r="AB31" s="992"/>
      <c r="AC31" s="992"/>
      <c r="AD31" s="992"/>
      <c r="AE31" s="992"/>
      <c r="AF31" s="992"/>
      <c r="AG31" s="992"/>
      <c r="AH31" s="992"/>
      <c r="AI31" s="992"/>
      <c r="AJ31" s="992"/>
      <c r="AK31" s="992"/>
      <c r="AL31" s="992"/>
      <c r="AM31" s="992"/>
      <c r="AN31" s="992"/>
      <c r="AO31" s="992"/>
      <c r="AP31" s="992"/>
      <c r="AQ31" s="992"/>
      <c r="AR31" s="992"/>
      <c r="AS31" s="992"/>
      <c r="AT31" s="1014"/>
      <c r="AU31" s="1015"/>
      <c r="AV31" s="993"/>
      <c r="AW31" s="993"/>
      <c r="AX31" s="993"/>
      <c r="AY31" s="993"/>
      <c r="AZ31" s="993"/>
    </row>
    <row r="32" spans="1:193" ht="178.5" customHeight="1" x14ac:dyDescent="0.2">
      <c r="A32" s="914">
        <v>20</v>
      </c>
      <c r="B32" s="915" t="s">
        <v>3685</v>
      </c>
      <c r="C32" s="915" t="s">
        <v>3709</v>
      </c>
      <c r="D32" s="915" t="s">
        <v>3659</v>
      </c>
      <c r="E32" s="887">
        <f t="shared" ref="E32:E40" si="5">F32+G32+H32+I32</f>
        <v>83.31</v>
      </c>
      <c r="F32" s="911">
        <v>3.1</v>
      </c>
      <c r="G32" s="1042">
        <v>5.37</v>
      </c>
      <c r="H32" s="1042"/>
      <c r="I32" s="911">
        <f t="shared" ref="I32:I39" si="6">SUM(J32:AR32)</f>
        <v>74.84</v>
      </c>
      <c r="J32" s="968">
        <v>5.77</v>
      </c>
      <c r="K32" s="916">
        <v>5.81</v>
      </c>
      <c r="L32" s="916">
        <v>49.34</v>
      </c>
      <c r="M32" s="916"/>
      <c r="N32" s="916"/>
      <c r="O32" s="916"/>
      <c r="P32" s="916"/>
      <c r="Q32" s="916"/>
      <c r="R32" s="916"/>
      <c r="S32" s="916"/>
      <c r="T32" s="916"/>
      <c r="U32" s="916"/>
      <c r="V32" s="916"/>
      <c r="W32" s="916"/>
      <c r="X32" s="909">
        <v>0</v>
      </c>
      <c r="Y32" s="916"/>
      <c r="Z32" s="916"/>
      <c r="AA32" s="916"/>
      <c r="AB32" s="916"/>
      <c r="AC32" s="916"/>
      <c r="AD32" s="916"/>
      <c r="AE32" s="916"/>
      <c r="AF32" s="916"/>
      <c r="AG32" s="916"/>
      <c r="AH32" s="916">
        <v>0.2</v>
      </c>
      <c r="AI32" s="916"/>
      <c r="AJ32" s="916"/>
      <c r="AK32" s="916"/>
      <c r="AL32" s="916"/>
      <c r="AM32" s="916">
        <v>1.1599999999999999</v>
      </c>
      <c r="AN32" s="916">
        <v>0.22</v>
      </c>
      <c r="AO32" s="916"/>
      <c r="AP32" s="916">
        <v>0.88</v>
      </c>
      <c r="AQ32" s="916">
        <v>11.46</v>
      </c>
      <c r="AR32" s="916"/>
      <c r="AS32" s="915" t="s">
        <v>896</v>
      </c>
      <c r="AT32" s="1012"/>
      <c r="AU32" s="944"/>
      <c r="AV32" s="944"/>
      <c r="AW32" s="944"/>
      <c r="AX32" s="944"/>
      <c r="AY32" s="944"/>
      <c r="AZ32" s="944"/>
      <c r="BP32" s="940">
        <v>7</v>
      </c>
    </row>
    <row r="33" spans="1:68" ht="54" x14ac:dyDescent="0.2">
      <c r="A33" s="976">
        <v>21</v>
      </c>
      <c r="B33" s="979" t="s">
        <v>3688</v>
      </c>
      <c r="C33" s="924" t="s">
        <v>3351</v>
      </c>
      <c r="D33" s="979" t="s">
        <v>3639</v>
      </c>
      <c r="E33" s="887">
        <f t="shared" si="5"/>
        <v>189</v>
      </c>
      <c r="F33" s="911">
        <v>8</v>
      </c>
      <c r="G33" s="911">
        <v>5</v>
      </c>
      <c r="H33" s="911"/>
      <c r="I33" s="911">
        <f t="shared" si="6"/>
        <v>176</v>
      </c>
      <c r="J33" s="962">
        <v>77</v>
      </c>
      <c r="K33" s="927">
        <v>35</v>
      </c>
      <c r="L33" s="927">
        <v>45</v>
      </c>
      <c r="M33" s="939"/>
      <c r="N33" s="939"/>
      <c r="O33" s="939"/>
      <c r="P33" s="910"/>
      <c r="Q33" s="910"/>
      <c r="R33" s="910"/>
      <c r="S33" s="910"/>
      <c r="T33" s="910"/>
      <c r="U33" s="910"/>
      <c r="V33" s="910"/>
      <c r="W33" s="910"/>
      <c r="X33" s="909">
        <v>0</v>
      </c>
      <c r="Y33" s="910"/>
      <c r="Z33" s="910"/>
      <c r="AA33" s="910"/>
      <c r="AB33" s="910"/>
      <c r="AC33" s="910"/>
      <c r="AD33" s="910"/>
      <c r="AE33" s="910"/>
      <c r="AF33" s="910"/>
      <c r="AG33" s="910"/>
      <c r="AH33" s="910"/>
      <c r="AI33" s="910"/>
      <c r="AJ33" s="910"/>
      <c r="AK33" s="910"/>
      <c r="AL33" s="910"/>
      <c r="AM33" s="927">
        <v>4</v>
      </c>
      <c r="AN33" s="927"/>
      <c r="AO33" s="927"/>
      <c r="AP33" s="927">
        <v>15</v>
      </c>
      <c r="AQ33" s="927"/>
      <c r="AR33" s="927"/>
      <c r="AS33" s="901" t="s">
        <v>3351</v>
      </c>
      <c r="AT33" s="1007"/>
      <c r="AU33" s="1008"/>
      <c r="AV33" s="944"/>
      <c r="AW33" s="953"/>
      <c r="AX33" s="953"/>
      <c r="AY33" s="953"/>
      <c r="AZ33" s="953"/>
      <c r="BP33" s="940">
        <v>8</v>
      </c>
    </row>
    <row r="34" spans="1:68" ht="134.25" customHeight="1" x14ac:dyDescent="0.2">
      <c r="A34" s="914">
        <v>22</v>
      </c>
      <c r="B34" s="915" t="s">
        <v>3685</v>
      </c>
      <c r="C34" s="912" t="s">
        <v>3655</v>
      </c>
      <c r="D34" s="912" t="s">
        <v>3641</v>
      </c>
      <c r="E34" s="887">
        <f t="shared" si="5"/>
        <v>15.04</v>
      </c>
      <c r="F34" s="911">
        <v>5</v>
      </c>
      <c r="G34" s="911">
        <v>0</v>
      </c>
      <c r="H34" s="911">
        <v>0</v>
      </c>
      <c r="I34" s="911">
        <f t="shared" si="6"/>
        <v>10.039999999999999</v>
      </c>
      <c r="J34" s="969">
        <v>3.5000000000000004</v>
      </c>
      <c r="K34" s="919">
        <v>3.5</v>
      </c>
      <c r="L34" s="919">
        <v>2.04</v>
      </c>
      <c r="M34" s="919">
        <v>0</v>
      </c>
      <c r="N34" s="919">
        <v>0</v>
      </c>
      <c r="O34" s="919">
        <v>0</v>
      </c>
      <c r="P34" s="919">
        <v>0</v>
      </c>
      <c r="Q34" s="919">
        <v>0</v>
      </c>
      <c r="R34" s="919">
        <v>0</v>
      </c>
      <c r="S34" s="919">
        <v>0</v>
      </c>
      <c r="T34" s="919">
        <v>0</v>
      </c>
      <c r="U34" s="919">
        <v>0</v>
      </c>
      <c r="V34" s="919">
        <v>0</v>
      </c>
      <c r="W34" s="919">
        <v>0</v>
      </c>
      <c r="X34" s="909">
        <v>1</v>
      </c>
      <c r="Y34" s="919">
        <v>0</v>
      </c>
      <c r="Z34" s="919">
        <v>0</v>
      </c>
      <c r="AA34" s="919">
        <v>0</v>
      </c>
      <c r="AB34" s="919">
        <v>0</v>
      </c>
      <c r="AC34" s="919">
        <v>0</v>
      </c>
      <c r="AD34" s="919">
        <v>0</v>
      </c>
      <c r="AE34" s="919">
        <v>0</v>
      </c>
      <c r="AF34" s="919">
        <v>0</v>
      </c>
      <c r="AG34" s="919">
        <v>0</v>
      </c>
      <c r="AH34" s="919">
        <v>0</v>
      </c>
      <c r="AI34" s="919">
        <v>0</v>
      </c>
      <c r="AJ34" s="919">
        <v>0</v>
      </c>
      <c r="AK34" s="919">
        <v>0</v>
      </c>
      <c r="AL34" s="919">
        <v>0</v>
      </c>
      <c r="AM34" s="919">
        <v>0</v>
      </c>
      <c r="AN34" s="919">
        <v>0</v>
      </c>
      <c r="AO34" s="919">
        <v>0</v>
      </c>
      <c r="AP34" s="919">
        <v>0</v>
      </c>
      <c r="AQ34" s="919">
        <v>0</v>
      </c>
      <c r="AR34" s="919">
        <v>0</v>
      </c>
      <c r="AS34" s="918" t="s">
        <v>2247</v>
      </c>
      <c r="AT34" s="918"/>
      <c r="AU34" s="1010" t="s">
        <v>3614</v>
      </c>
      <c r="AV34" s="941"/>
      <c r="AW34" s="941"/>
      <c r="AX34" s="952"/>
      <c r="AY34" s="952"/>
      <c r="AZ34" s="952"/>
      <c r="BP34" s="940">
        <v>9</v>
      </c>
    </row>
    <row r="35" spans="1:68" ht="40.5" customHeight="1" x14ac:dyDescent="0.2">
      <c r="A35" s="914">
        <v>23</v>
      </c>
      <c r="B35" s="915" t="s">
        <v>3711</v>
      </c>
      <c r="C35" s="912" t="s">
        <v>3712</v>
      </c>
      <c r="D35" s="912" t="s">
        <v>3641</v>
      </c>
      <c r="E35" s="887">
        <f t="shared" si="5"/>
        <v>50</v>
      </c>
      <c r="F35" s="911">
        <v>9.3000000000000007</v>
      </c>
      <c r="G35" s="911"/>
      <c r="H35" s="911"/>
      <c r="I35" s="911">
        <v>40.700000000000003</v>
      </c>
      <c r="J35" s="969"/>
      <c r="K35" s="919"/>
      <c r="L35" s="919"/>
      <c r="M35" s="919"/>
      <c r="N35" s="919"/>
      <c r="O35" s="919"/>
      <c r="P35" s="919"/>
      <c r="Q35" s="919"/>
      <c r="R35" s="919"/>
      <c r="S35" s="919"/>
      <c r="T35" s="919"/>
      <c r="U35" s="919"/>
      <c r="V35" s="919"/>
      <c r="W35" s="919"/>
      <c r="X35" s="909"/>
      <c r="Y35" s="919"/>
      <c r="Z35" s="919"/>
      <c r="AA35" s="919"/>
      <c r="AB35" s="919"/>
      <c r="AC35" s="919"/>
      <c r="AD35" s="919"/>
      <c r="AE35" s="919"/>
      <c r="AF35" s="919"/>
      <c r="AG35" s="919"/>
      <c r="AH35" s="919"/>
      <c r="AI35" s="919"/>
      <c r="AJ35" s="919"/>
      <c r="AK35" s="919"/>
      <c r="AL35" s="919"/>
      <c r="AM35" s="919"/>
      <c r="AN35" s="919"/>
      <c r="AO35" s="919"/>
      <c r="AP35" s="919"/>
      <c r="AQ35" s="919"/>
      <c r="AR35" s="919"/>
      <c r="AS35" s="918"/>
      <c r="AT35" s="918"/>
      <c r="AU35" s="1010"/>
      <c r="AV35" s="941"/>
      <c r="AW35" s="941"/>
      <c r="AX35" s="952"/>
      <c r="AY35" s="952"/>
      <c r="AZ35" s="952"/>
    </row>
    <row r="36" spans="1:68" ht="78" customHeight="1" x14ac:dyDescent="0.2">
      <c r="A36" s="914">
        <v>24</v>
      </c>
      <c r="B36" s="912" t="s">
        <v>3691</v>
      </c>
      <c r="C36" s="912" t="s">
        <v>3656</v>
      </c>
      <c r="D36" s="912" t="s">
        <v>3641</v>
      </c>
      <c r="E36" s="887">
        <f t="shared" si="5"/>
        <v>1.07</v>
      </c>
      <c r="F36" s="911">
        <v>0.5</v>
      </c>
      <c r="G36" s="911"/>
      <c r="H36" s="911"/>
      <c r="I36" s="911">
        <f t="shared" si="6"/>
        <v>0.57000000000000006</v>
      </c>
      <c r="J36" s="969">
        <v>7.0000000000000007E-2</v>
      </c>
      <c r="K36" s="919"/>
      <c r="L36" s="919"/>
      <c r="M36" s="919"/>
      <c r="N36" s="919"/>
      <c r="O36" s="919"/>
      <c r="P36" s="919"/>
      <c r="Q36" s="919"/>
      <c r="R36" s="919"/>
      <c r="S36" s="919"/>
      <c r="T36" s="919"/>
      <c r="U36" s="919"/>
      <c r="V36" s="919"/>
      <c r="W36" s="919"/>
      <c r="X36" s="909">
        <v>0</v>
      </c>
      <c r="Y36" s="919"/>
      <c r="Z36" s="919"/>
      <c r="AA36" s="919"/>
      <c r="AB36" s="919"/>
      <c r="AC36" s="919"/>
      <c r="AD36" s="919"/>
      <c r="AE36" s="919"/>
      <c r="AF36" s="919"/>
      <c r="AG36" s="919"/>
      <c r="AH36" s="919"/>
      <c r="AI36" s="919"/>
      <c r="AJ36" s="919"/>
      <c r="AK36" s="919"/>
      <c r="AL36" s="919"/>
      <c r="AM36" s="919"/>
      <c r="AN36" s="919"/>
      <c r="AO36" s="919"/>
      <c r="AP36" s="919">
        <v>0.5</v>
      </c>
      <c r="AQ36" s="919"/>
      <c r="AR36" s="919"/>
      <c r="AS36" s="918" t="s">
        <v>2283</v>
      </c>
      <c r="AT36" s="918"/>
      <c r="AU36" s="1010" t="s">
        <v>3614</v>
      </c>
      <c r="AV36" s="941"/>
      <c r="AW36" s="941"/>
      <c r="AX36" s="952"/>
      <c r="AY36" s="952"/>
      <c r="AZ36" s="952"/>
      <c r="BP36" s="940">
        <v>10</v>
      </c>
    </row>
    <row r="37" spans="1:68" ht="79.5" customHeight="1" x14ac:dyDescent="0.2">
      <c r="A37" s="914">
        <v>25</v>
      </c>
      <c r="B37" s="924" t="s">
        <v>3689</v>
      </c>
      <c r="C37" s="924" t="s">
        <v>1311</v>
      </c>
      <c r="D37" s="924" t="s">
        <v>3658</v>
      </c>
      <c r="E37" s="887">
        <f t="shared" si="5"/>
        <v>0.57000000000000006</v>
      </c>
      <c r="F37" s="911">
        <v>0.12</v>
      </c>
      <c r="G37" s="911">
        <v>0</v>
      </c>
      <c r="H37" s="911">
        <v>0</v>
      </c>
      <c r="I37" s="911">
        <f t="shared" si="6"/>
        <v>0.45000000000000007</v>
      </c>
      <c r="J37" s="923">
        <v>0.30000000000000004</v>
      </c>
      <c r="K37" s="910">
        <v>0.15</v>
      </c>
      <c r="L37" s="910">
        <v>0</v>
      </c>
      <c r="M37" s="910">
        <v>0</v>
      </c>
      <c r="N37" s="910">
        <v>0</v>
      </c>
      <c r="O37" s="910">
        <v>0</v>
      </c>
      <c r="P37" s="910">
        <v>0</v>
      </c>
      <c r="Q37" s="910">
        <v>0</v>
      </c>
      <c r="R37" s="910">
        <v>0</v>
      </c>
      <c r="S37" s="910">
        <v>0</v>
      </c>
      <c r="T37" s="910">
        <v>0</v>
      </c>
      <c r="U37" s="910">
        <v>0</v>
      </c>
      <c r="V37" s="910">
        <v>0</v>
      </c>
      <c r="W37" s="910">
        <v>0</v>
      </c>
      <c r="X37" s="909">
        <v>0</v>
      </c>
      <c r="Y37" s="910">
        <v>0</v>
      </c>
      <c r="Z37" s="910">
        <v>0</v>
      </c>
      <c r="AA37" s="910">
        <v>0</v>
      </c>
      <c r="AB37" s="910">
        <v>0</v>
      </c>
      <c r="AC37" s="910">
        <v>0</v>
      </c>
      <c r="AD37" s="910">
        <v>0</v>
      </c>
      <c r="AE37" s="910">
        <v>0</v>
      </c>
      <c r="AF37" s="910">
        <v>0</v>
      </c>
      <c r="AG37" s="910">
        <v>0</v>
      </c>
      <c r="AH37" s="910">
        <v>0</v>
      </c>
      <c r="AI37" s="910">
        <v>0</v>
      </c>
      <c r="AJ37" s="910">
        <v>0</v>
      </c>
      <c r="AK37" s="910">
        <v>0</v>
      </c>
      <c r="AL37" s="910">
        <v>0</v>
      </c>
      <c r="AM37" s="910">
        <v>0</v>
      </c>
      <c r="AN37" s="910">
        <v>0</v>
      </c>
      <c r="AO37" s="910">
        <v>0</v>
      </c>
      <c r="AP37" s="910">
        <v>0</v>
      </c>
      <c r="AQ37" s="910"/>
      <c r="AR37" s="910"/>
      <c r="AS37" s="910" t="s">
        <v>1311</v>
      </c>
      <c r="AT37" s="910"/>
      <c r="AU37" s="1006" t="s">
        <v>3614</v>
      </c>
      <c r="AV37" s="942"/>
      <c r="AW37" s="942"/>
      <c r="AX37" s="942"/>
      <c r="AY37" s="942"/>
      <c r="AZ37" s="942"/>
      <c r="BP37" s="940">
        <v>11</v>
      </c>
    </row>
    <row r="38" spans="1:68" ht="81" customHeight="1" x14ac:dyDescent="0.2">
      <c r="A38" s="914">
        <v>26</v>
      </c>
      <c r="B38" s="904" t="s">
        <v>3690</v>
      </c>
      <c r="C38" s="903" t="s">
        <v>357</v>
      </c>
      <c r="D38" s="924" t="s">
        <v>3658</v>
      </c>
      <c r="E38" s="887">
        <f t="shared" si="5"/>
        <v>0.15000000000000002</v>
      </c>
      <c r="F38" s="911">
        <v>0.05</v>
      </c>
      <c r="G38" s="1049"/>
      <c r="H38" s="1049"/>
      <c r="I38" s="911">
        <f t="shared" si="6"/>
        <v>0.1</v>
      </c>
      <c r="J38" s="971">
        <v>0.05</v>
      </c>
      <c r="K38" s="929">
        <v>0.05</v>
      </c>
      <c r="L38" s="929"/>
      <c r="M38" s="929"/>
      <c r="N38" s="929"/>
      <c r="O38" s="929"/>
      <c r="P38" s="929"/>
      <c r="Q38" s="929"/>
      <c r="R38" s="929"/>
      <c r="S38" s="929"/>
      <c r="T38" s="929"/>
      <c r="U38" s="929"/>
      <c r="V38" s="929"/>
      <c r="W38" s="929"/>
      <c r="X38" s="909">
        <v>0</v>
      </c>
      <c r="Y38" s="929"/>
      <c r="Z38" s="929"/>
      <c r="AA38" s="929"/>
      <c r="AB38" s="929"/>
      <c r="AC38" s="929"/>
      <c r="AD38" s="929"/>
      <c r="AE38" s="929"/>
      <c r="AF38" s="929"/>
      <c r="AG38" s="929"/>
      <c r="AH38" s="929"/>
      <c r="AI38" s="929"/>
      <c r="AJ38" s="929"/>
      <c r="AK38" s="929"/>
      <c r="AL38" s="929"/>
      <c r="AM38" s="929"/>
      <c r="AN38" s="929"/>
      <c r="AO38" s="929"/>
      <c r="AP38" s="929"/>
      <c r="AQ38" s="929"/>
      <c r="AR38" s="929"/>
      <c r="AS38" s="928" t="s">
        <v>357</v>
      </c>
      <c r="AT38" s="928" t="s">
        <v>412</v>
      </c>
      <c r="AU38" s="930">
        <v>2017</v>
      </c>
      <c r="AV38" s="930">
        <v>0.15000000000000002</v>
      </c>
      <c r="AW38" s="930"/>
      <c r="AX38" s="930"/>
      <c r="AY38" s="930"/>
      <c r="AZ38" s="930"/>
      <c r="BP38" s="940">
        <v>12</v>
      </c>
    </row>
    <row r="39" spans="1:68" ht="119" x14ac:dyDescent="0.2">
      <c r="A39" s="914">
        <v>27</v>
      </c>
      <c r="B39" s="932" t="s">
        <v>3687</v>
      </c>
      <c r="C39" s="1060" t="s">
        <v>3657</v>
      </c>
      <c r="D39" s="932" t="s">
        <v>3654</v>
      </c>
      <c r="E39" s="887">
        <f t="shared" si="5"/>
        <v>0.99</v>
      </c>
      <c r="F39" s="911">
        <v>0.95</v>
      </c>
      <c r="G39" s="1041"/>
      <c r="H39" s="1041"/>
      <c r="I39" s="911">
        <f t="shared" si="6"/>
        <v>0.04</v>
      </c>
      <c r="J39" s="972"/>
      <c r="K39" s="954"/>
      <c r="L39" s="954"/>
      <c r="M39" s="933">
        <v>0.01</v>
      </c>
      <c r="Q39" s="949"/>
      <c r="R39" s="949"/>
      <c r="S39" s="949"/>
      <c r="T39" s="949"/>
      <c r="U39" s="949"/>
      <c r="V39" s="949"/>
      <c r="W39" s="949"/>
      <c r="X39" s="909">
        <v>0.01</v>
      </c>
      <c r="Y39" s="949"/>
      <c r="Z39" s="949"/>
      <c r="AA39" s="949"/>
      <c r="AB39" s="949"/>
      <c r="AC39" s="949"/>
      <c r="AD39" s="949"/>
      <c r="AE39" s="949"/>
      <c r="AF39" s="949"/>
      <c r="AG39" s="949"/>
      <c r="AH39" s="949"/>
      <c r="AI39" s="949"/>
      <c r="AJ39" s="949"/>
      <c r="AK39" s="949"/>
      <c r="AL39" s="949"/>
      <c r="AM39" s="949"/>
      <c r="AN39" s="949"/>
      <c r="AO39" s="949"/>
      <c r="AP39" s="933">
        <v>0.02</v>
      </c>
      <c r="AQ39" s="934"/>
      <c r="AR39" s="934"/>
      <c r="AS39" s="931" t="s">
        <v>1994</v>
      </c>
      <c r="AT39" s="1016"/>
      <c r="AU39" s="1017">
        <v>2017</v>
      </c>
      <c r="AV39" s="892" t="s">
        <v>1154</v>
      </c>
      <c r="AW39" s="896"/>
      <c r="AX39" s="947"/>
      <c r="AY39" s="893"/>
      <c r="AZ39" s="892"/>
      <c r="BP39" s="940">
        <v>13</v>
      </c>
    </row>
    <row r="40" spans="1:68" ht="54" x14ac:dyDescent="0.2">
      <c r="A40" s="914">
        <v>28</v>
      </c>
      <c r="B40" s="924" t="s">
        <v>3686</v>
      </c>
      <c r="C40" s="924" t="s">
        <v>3666</v>
      </c>
      <c r="D40" s="932" t="s">
        <v>3667</v>
      </c>
      <c r="E40" s="887">
        <f t="shared" si="5"/>
        <v>2.06</v>
      </c>
      <c r="F40" s="911">
        <v>0.4</v>
      </c>
      <c r="G40" s="1041"/>
      <c r="H40" s="1041"/>
      <c r="I40" s="911">
        <v>1.66</v>
      </c>
      <c r="J40" s="967">
        <v>0.2</v>
      </c>
      <c r="K40" s="945">
        <v>0.1</v>
      </c>
      <c r="L40" s="954"/>
      <c r="M40" s="954"/>
      <c r="Q40" s="949"/>
      <c r="R40" s="949"/>
      <c r="S40" s="949"/>
      <c r="T40" s="949"/>
      <c r="U40" s="949"/>
      <c r="V40" s="949"/>
      <c r="W40" s="949"/>
      <c r="X40" s="909">
        <v>0</v>
      </c>
      <c r="Y40" s="949"/>
      <c r="Z40" s="949"/>
      <c r="AA40" s="949"/>
      <c r="AB40" s="949"/>
      <c r="AC40" s="949"/>
      <c r="AD40" s="949"/>
      <c r="AE40" s="949"/>
      <c r="AF40" s="949"/>
      <c r="AG40" s="949"/>
      <c r="AH40" s="949"/>
      <c r="AI40" s="949"/>
      <c r="AJ40" s="949"/>
      <c r="AK40" s="949"/>
      <c r="AL40" s="949"/>
      <c r="AM40" s="949"/>
      <c r="AN40" s="949"/>
      <c r="AO40" s="949"/>
      <c r="AP40" s="954"/>
      <c r="AQ40" s="955"/>
      <c r="AR40" s="955"/>
      <c r="AS40" s="935" t="s">
        <v>1997</v>
      </c>
      <c r="AT40" s="1016"/>
      <c r="AU40" s="1017">
        <v>2017</v>
      </c>
      <c r="AV40" s="892" t="s">
        <v>1154</v>
      </c>
      <c r="AW40" s="896"/>
      <c r="AX40" s="947"/>
      <c r="AY40" s="893"/>
      <c r="AZ40" s="892"/>
      <c r="BP40" s="940">
        <v>14</v>
      </c>
    </row>
    <row r="41" spans="1:68" ht="80.25" customHeight="1" x14ac:dyDescent="0.2">
      <c r="A41" s="914">
        <v>29</v>
      </c>
      <c r="B41" s="907" t="s">
        <v>3692</v>
      </c>
      <c r="C41" s="924" t="s">
        <v>3666</v>
      </c>
      <c r="D41" s="907" t="s">
        <v>3632</v>
      </c>
      <c r="E41" s="887">
        <f>F41+G41+H41+I41</f>
        <v>0.22000000000000003</v>
      </c>
      <c r="F41" s="911">
        <v>7.0000000000000007E-2</v>
      </c>
      <c r="G41" s="1042"/>
      <c r="H41" s="1042"/>
      <c r="I41" s="911">
        <f>SUM(J41:AR41)</f>
        <v>0.15000000000000002</v>
      </c>
      <c r="J41" s="964">
        <v>0.05</v>
      </c>
      <c r="K41" s="908"/>
      <c r="L41" s="908"/>
      <c r="M41" s="908"/>
      <c r="N41" s="908"/>
      <c r="O41" s="908"/>
      <c r="P41" s="908"/>
      <c r="Q41" s="908"/>
      <c r="R41" s="908"/>
      <c r="S41" s="908"/>
      <c r="T41" s="908"/>
      <c r="U41" s="908"/>
      <c r="V41" s="908"/>
      <c r="W41" s="908"/>
      <c r="X41" s="909">
        <v>0</v>
      </c>
      <c r="Y41" s="908"/>
      <c r="Z41" s="908"/>
      <c r="AA41" s="908"/>
      <c r="AB41" s="908"/>
      <c r="AC41" s="908"/>
      <c r="AD41" s="908"/>
      <c r="AE41" s="908"/>
      <c r="AF41" s="908"/>
      <c r="AG41" s="908"/>
      <c r="AH41" s="908"/>
      <c r="AI41" s="908"/>
      <c r="AJ41" s="908"/>
      <c r="AK41" s="908"/>
      <c r="AL41" s="908"/>
      <c r="AM41" s="908"/>
      <c r="AN41" s="908"/>
      <c r="AO41" s="908"/>
      <c r="AP41" s="908">
        <v>0.1</v>
      </c>
      <c r="AQ41" s="908"/>
      <c r="AR41" s="908"/>
      <c r="AS41" s="924"/>
      <c r="AT41" s="944"/>
      <c r="AU41" s="944"/>
      <c r="AV41" s="944"/>
      <c r="AW41" s="944"/>
      <c r="AX41" s="944"/>
    </row>
    <row r="42" spans="1:68" s="988" customFormat="1" ht="22.5" customHeight="1" x14ac:dyDescent="0.2">
      <c r="A42" s="994" t="s">
        <v>3646</v>
      </c>
      <c r="B42" s="995" t="s">
        <v>3647</v>
      </c>
      <c r="C42" s="995"/>
      <c r="D42" s="995"/>
      <c r="E42" s="989">
        <f>SUM(E43)</f>
        <v>1</v>
      </c>
      <c r="F42" s="989">
        <f>SUM(F43)</f>
        <v>1</v>
      </c>
      <c r="G42" s="989">
        <f>SUM(G43)</f>
        <v>0</v>
      </c>
      <c r="H42" s="989">
        <f>SUM(H43)</f>
        <v>0</v>
      </c>
      <c r="I42" s="989">
        <f>SUM(I43)</f>
        <v>0</v>
      </c>
      <c r="J42" s="996"/>
      <c r="K42" s="996"/>
      <c r="L42" s="997"/>
      <c r="M42" s="997"/>
      <c r="Q42" s="998"/>
      <c r="R42" s="998"/>
      <c r="S42" s="998"/>
      <c r="T42" s="998"/>
      <c r="U42" s="998"/>
      <c r="V42" s="998"/>
      <c r="W42" s="998"/>
      <c r="X42" s="996"/>
      <c r="Y42" s="998"/>
      <c r="Z42" s="998"/>
      <c r="AA42" s="998"/>
      <c r="AB42" s="998"/>
      <c r="AC42" s="998"/>
      <c r="AD42" s="998"/>
      <c r="AE42" s="998"/>
      <c r="AF42" s="998"/>
      <c r="AG42" s="998"/>
      <c r="AH42" s="998"/>
      <c r="AI42" s="998"/>
      <c r="AJ42" s="998"/>
      <c r="AK42" s="998"/>
      <c r="AL42" s="998"/>
      <c r="AM42" s="998"/>
      <c r="AN42" s="998"/>
      <c r="AO42" s="998"/>
      <c r="AP42" s="997"/>
      <c r="AQ42" s="997"/>
      <c r="AR42" s="997"/>
      <c r="AS42" s="999"/>
      <c r="AT42" s="1018"/>
      <c r="AU42" s="1019"/>
      <c r="AV42" s="997"/>
      <c r="AW42" s="1000"/>
      <c r="AY42" s="1000"/>
      <c r="AZ42" s="997"/>
    </row>
    <row r="43" spans="1:68" ht="42.75" customHeight="1" x14ac:dyDescent="0.2">
      <c r="A43" s="921">
        <v>30</v>
      </c>
      <c r="B43" s="926" t="s">
        <v>3700</v>
      </c>
      <c r="C43" s="924" t="s">
        <v>3638</v>
      </c>
      <c r="D43" s="903" t="s">
        <v>3632</v>
      </c>
      <c r="E43" s="887">
        <f>F43+G43+H43+I43</f>
        <v>1</v>
      </c>
      <c r="F43" s="1044">
        <v>1</v>
      </c>
      <c r="G43" s="1044"/>
      <c r="H43" s="1044"/>
      <c r="I43" s="1044"/>
      <c r="J43" s="970"/>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56"/>
      <c r="AI43" s="925"/>
      <c r="AJ43" s="925"/>
      <c r="AK43" s="925"/>
      <c r="AL43" s="925"/>
      <c r="AM43" s="925"/>
      <c r="AN43" s="925"/>
      <c r="AO43" s="925"/>
      <c r="AP43" s="925"/>
      <c r="AQ43" s="925"/>
      <c r="AR43" s="925"/>
      <c r="AS43" s="925"/>
      <c r="AT43" s="925"/>
      <c r="AU43" s="925"/>
      <c r="AV43" s="925"/>
      <c r="AW43" s="925"/>
      <c r="AX43" s="925"/>
      <c r="AY43" s="925"/>
      <c r="AZ43" s="925"/>
      <c r="BA43" s="925"/>
      <c r="BB43" s="925"/>
      <c r="BC43" s="925"/>
      <c r="BD43" s="921"/>
      <c r="BE43" s="921"/>
      <c r="BF43" s="924"/>
      <c r="BG43" s="956"/>
      <c r="BH43" s="956"/>
      <c r="BI43" s="956"/>
      <c r="BJ43" s="956"/>
      <c r="BK43" s="956"/>
    </row>
    <row r="44" spans="1:68" s="988" customFormat="1" x14ac:dyDescent="0.2">
      <c r="A44" s="994" t="s">
        <v>3650</v>
      </c>
      <c r="B44" s="1001" t="s">
        <v>478</v>
      </c>
      <c r="C44" s="995"/>
      <c r="D44" s="995"/>
      <c r="E44" s="989">
        <f>E45</f>
        <v>2</v>
      </c>
      <c r="F44" s="1047">
        <f>F45</f>
        <v>2</v>
      </c>
      <c r="G44" s="1047">
        <f>G45</f>
        <v>0</v>
      </c>
      <c r="H44" s="1047">
        <f>H45</f>
        <v>0</v>
      </c>
      <c r="I44" s="1047">
        <f>I45</f>
        <v>0</v>
      </c>
      <c r="J44" s="996"/>
      <c r="K44" s="996"/>
      <c r="L44" s="997"/>
      <c r="M44" s="997"/>
      <c r="Q44" s="998"/>
      <c r="R44" s="998"/>
      <c r="S44" s="998"/>
      <c r="T44" s="998"/>
      <c r="U44" s="998"/>
      <c r="V44" s="998"/>
      <c r="W44" s="998"/>
      <c r="X44" s="996"/>
      <c r="Y44" s="998"/>
      <c r="Z44" s="998"/>
      <c r="AA44" s="998"/>
      <c r="AB44" s="998"/>
      <c r="AC44" s="998"/>
      <c r="AD44" s="998"/>
      <c r="AE44" s="998"/>
      <c r="AF44" s="998"/>
      <c r="AG44" s="998"/>
      <c r="AH44" s="998"/>
      <c r="AI44" s="998"/>
      <c r="AJ44" s="998"/>
      <c r="AK44" s="998"/>
      <c r="AL44" s="998"/>
      <c r="AM44" s="998"/>
      <c r="AN44" s="998"/>
      <c r="AO44" s="998"/>
      <c r="AP44" s="997"/>
      <c r="AQ44" s="997"/>
      <c r="AR44" s="997"/>
      <c r="AS44" s="999"/>
      <c r="AT44" s="1018"/>
      <c r="AU44" s="1019"/>
      <c r="AV44" s="997"/>
      <c r="AW44" s="1000"/>
      <c r="AY44" s="1000"/>
      <c r="AZ44" s="997"/>
    </row>
    <row r="45" spans="1:68" ht="60.75" customHeight="1" x14ac:dyDescent="0.2">
      <c r="A45" s="904">
        <v>31</v>
      </c>
      <c r="B45" s="977" t="s">
        <v>3701</v>
      </c>
      <c r="C45" s="924" t="s">
        <v>3629</v>
      </c>
      <c r="D45" s="924" t="s">
        <v>3651</v>
      </c>
      <c r="E45" s="887">
        <f>F45+G45+H45+I45</f>
        <v>2</v>
      </c>
      <c r="F45" s="911">
        <v>2</v>
      </c>
      <c r="G45" s="1041"/>
      <c r="H45" s="1041"/>
      <c r="I45" s="911"/>
      <c r="J45" s="913"/>
      <c r="K45" s="913"/>
      <c r="L45" s="892"/>
      <c r="M45" s="892"/>
      <c r="Q45" s="957"/>
      <c r="R45" s="957"/>
      <c r="S45" s="957"/>
      <c r="T45" s="957"/>
      <c r="U45" s="957"/>
      <c r="V45" s="957"/>
      <c r="W45" s="957"/>
      <c r="X45" s="913"/>
      <c r="Y45" s="957"/>
      <c r="Z45" s="957"/>
      <c r="AA45" s="957"/>
      <c r="AB45" s="957"/>
      <c r="AC45" s="957"/>
      <c r="AD45" s="957"/>
      <c r="AE45" s="957"/>
      <c r="AF45" s="957"/>
      <c r="AG45" s="957"/>
      <c r="AH45" s="957"/>
      <c r="AI45" s="957"/>
      <c r="AJ45" s="957"/>
      <c r="AK45" s="957"/>
      <c r="AL45" s="957"/>
      <c r="AM45" s="957"/>
      <c r="AN45" s="957"/>
      <c r="AO45" s="957"/>
      <c r="AP45" s="892"/>
      <c r="AQ45" s="892"/>
      <c r="AR45" s="892"/>
      <c r="AS45" s="891"/>
      <c r="AT45" s="1020"/>
      <c r="AU45" s="1021"/>
      <c r="AV45" s="892"/>
      <c r="AW45" s="896"/>
      <c r="AX45" s="947"/>
      <c r="AY45" s="893"/>
      <c r="AZ45" s="892"/>
    </row>
    <row r="46" spans="1:68" s="947" customFormat="1" ht="21.75" customHeight="1" x14ac:dyDescent="0.2">
      <c r="A46" s="982" t="s">
        <v>3648</v>
      </c>
      <c r="B46" s="984" t="s">
        <v>297</v>
      </c>
      <c r="C46" s="984"/>
      <c r="D46" s="984"/>
      <c r="E46" s="887">
        <f>SUM(E47:E63)</f>
        <v>21.580000000000002</v>
      </c>
      <c r="F46" s="1043">
        <f>SUM(F47:F63)</f>
        <v>6.9099999999999993</v>
      </c>
      <c r="G46" s="1043">
        <f>SUM(G47:G63)</f>
        <v>13.870000000000001</v>
      </c>
      <c r="H46" s="1043">
        <f>SUM(H47:H63)</f>
        <v>0</v>
      </c>
      <c r="I46" s="1043">
        <f>SUM(I47:I63)</f>
        <v>0.79999999999999993</v>
      </c>
      <c r="J46" s="890"/>
      <c r="K46" s="890"/>
      <c r="L46" s="895"/>
      <c r="M46" s="895"/>
      <c r="Q46" s="950"/>
      <c r="R46" s="950"/>
      <c r="S46" s="950"/>
      <c r="T46" s="950"/>
      <c r="U46" s="950"/>
      <c r="V46" s="950"/>
      <c r="W46" s="950"/>
      <c r="X46" s="890"/>
      <c r="Y46" s="950"/>
      <c r="Z46" s="950"/>
      <c r="AA46" s="950"/>
      <c r="AB46" s="950"/>
      <c r="AC46" s="950"/>
      <c r="AD46" s="950"/>
      <c r="AE46" s="950"/>
      <c r="AF46" s="950"/>
      <c r="AG46" s="950"/>
      <c r="AH46" s="950"/>
      <c r="AI46" s="950"/>
      <c r="AJ46" s="950"/>
      <c r="AK46" s="950"/>
      <c r="AL46" s="950"/>
      <c r="AM46" s="950"/>
      <c r="AN46" s="950"/>
      <c r="AO46" s="950"/>
      <c r="AP46" s="895"/>
      <c r="AQ46" s="895"/>
      <c r="AR46" s="895"/>
      <c r="AS46" s="894"/>
      <c r="AT46" s="1022"/>
      <c r="AU46" s="1023"/>
      <c r="AV46" s="895"/>
      <c r="AW46" s="896"/>
      <c r="AY46" s="896"/>
      <c r="AZ46" s="895"/>
    </row>
    <row r="47" spans="1:68" ht="59.25" customHeight="1" x14ac:dyDescent="0.2">
      <c r="A47" s="976">
        <v>32</v>
      </c>
      <c r="B47" s="912" t="s">
        <v>3710</v>
      </c>
      <c r="C47" s="975" t="s">
        <v>3635</v>
      </c>
      <c r="D47" s="979" t="s">
        <v>3651</v>
      </c>
      <c r="E47" s="887">
        <f t="shared" ref="E47:E63" si="7">F47+G47+H47+I47</f>
        <v>10</v>
      </c>
      <c r="F47" s="911"/>
      <c r="G47" s="911">
        <v>10</v>
      </c>
      <c r="H47" s="911"/>
      <c r="I47" s="911"/>
      <c r="J47" s="962"/>
      <c r="K47" s="910"/>
      <c r="L47" s="75"/>
      <c r="M47" s="910"/>
      <c r="N47" s="910"/>
      <c r="O47" s="910"/>
      <c r="P47" s="910"/>
      <c r="Q47" s="910"/>
      <c r="R47" s="910"/>
      <c r="S47" s="910"/>
      <c r="T47" s="910"/>
      <c r="U47" s="910"/>
      <c r="V47" s="910"/>
      <c r="W47" s="910"/>
      <c r="X47" s="909"/>
      <c r="Y47" s="910"/>
      <c r="Z47" s="910"/>
      <c r="AA47" s="910"/>
      <c r="AB47" s="910"/>
      <c r="AC47" s="910"/>
      <c r="AD47" s="910"/>
      <c r="AE47" s="910"/>
      <c r="AF47" s="910"/>
      <c r="AG47" s="910"/>
      <c r="AH47" s="910"/>
      <c r="AI47" s="910"/>
      <c r="AJ47" s="910"/>
      <c r="AK47" s="910"/>
      <c r="AL47" s="910"/>
      <c r="AM47" s="910"/>
      <c r="AN47" s="910"/>
      <c r="AO47" s="910"/>
      <c r="AP47" s="910"/>
      <c r="AQ47" s="910"/>
      <c r="AR47" s="910"/>
      <c r="AS47" s="902"/>
      <c r="AT47" s="910"/>
      <c r="AU47" s="1006"/>
      <c r="AV47" s="942"/>
      <c r="AW47" s="942"/>
      <c r="AX47" s="942"/>
      <c r="AY47" s="942"/>
      <c r="AZ47" s="942"/>
    </row>
    <row r="48" spans="1:68" ht="36" x14ac:dyDescent="0.2">
      <c r="A48" s="976">
        <v>33</v>
      </c>
      <c r="B48" s="979" t="s">
        <v>3717</v>
      </c>
      <c r="C48" s="975" t="s">
        <v>3635</v>
      </c>
      <c r="D48" s="979" t="s">
        <v>3651</v>
      </c>
      <c r="E48" s="887">
        <f t="shared" si="7"/>
        <v>2</v>
      </c>
      <c r="F48" s="911">
        <v>2</v>
      </c>
      <c r="G48" s="911"/>
      <c r="H48" s="911"/>
      <c r="I48" s="911">
        <f>SUM(J48:AR48)</f>
        <v>0</v>
      </c>
      <c r="J48" s="962"/>
      <c r="K48" s="910"/>
      <c r="L48" s="75"/>
      <c r="M48" s="910"/>
      <c r="N48" s="910"/>
      <c r="O48" s="910"/>
      <c r="P48" s="910"/>
      <c r="Q48" s="910"/>
      <c r="R48" s="910"/>
      <c r="S48" s="910"/>
      <c r="T48" s="910"/>
      <c r="U48" s="910"/>
      <c r="V48" s="910"/>
      <c r="W48" s="910"/>
      <c r="X48" s="909">
        <v>0</v>
      </c>
      <c r="Y48" s="910"/>
      <c r="Z48" s="910"/>
      <c r="AA48" s="910"/>
      <c r="AB48" s="910"/>
      <c r="AC48" s="910"/>
      <c r="AD48" s="910"/>
      <c r="AE48" s="910"/>
      <c r="AF48" s="910"/>
      <c r="AG48" s="910"/>
      <c r="AH48" s="910"/>
      <c r="AI48" s="910"/>
      <c r="AJ48" s="910"/>
      <c r="AK48" s="910"/>
      <c r="AL48" s="910"/>
      <c r="AM48" s="910"/>
      <c r="AN48" s="910"/>
      <c r="AO48" s="910"/>
      <c r="AP48" s="910"/>
      <c r="AQ48" s="910"/>
      <c r="AR48" s="910"/>
      <c r="AS48" s="910" t="s">
        <v>2840</v>
      </c>
      <c r="AT48" s="901" t="s">
        <v>3310</v>
      </c>
      <c r="AU48" s="1006" t="s">
        <v>3615</v>
      </c>
      <c r="AV48" s="942"/>
      <c r="AW48" s="942"/>
      <c r="AX48" s="942"/>
      <c r="AY48" s="942"/>
      <c r="AZ48" s="942"/>
    </row>
    <row r="49" spans="1:52" ht="40.5" customHeight="1" x14ac:dyDescent="0.2">
      <c r="A49" s="976">
        <v>34</v>
      </c>
      <c r="B49" s="979" t="s">
        <v>3668</v>
      </c>
      <c r="C49" s="924" t="s">
        <v>3629</v>
      </c>
      <c r="D49" s="979" t="s">
        <v>3651</v>
      </c>
      <c r="E49" s="887">
        <f t="shared" si="7"/>
        <v>1</v>
      </c>
      <c r="F49" s="911">
        <v>1</v>
      </c>
      <c r="G49" s="911"/>
      <c r="H49" s="911"/>
      <c r="I49" s="911"/>
      <c r="J49" s="973"/>
      <c r="K49" s="936"/>
      <c r="L49" s="922"/>
      <c r="M49" s="936"/>
      <c r="N49" s="936"/>
      <c r="O49" s="936"/>
      <c r="P49" s="936"/>
      <c r="Q49" s="936"/>
      <c r="R49" s="936"/>
      <c r="S49" s="936"/>
      <c r="T49" s="936"/>
      <c r="U49" s="936"/>
      <c r="V49" s="936"/>
      <c r="W49" s="936"/>
      <c r="X49" s="909"/>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1024"/>
      <c r="AU49" s="1025"/>
      <c r="AV49" s="958"/>
      <c r="AW49" s="958"/>
      <c r="AX49" s="958"/>
      <c r="AY49" s="958"/>
      <c r="AZ49" s="958"/>
    </row>
    <row r="50" spans="1:52" ht="36" x14ac:dyDescent="0.2">
      <c r="A50" s="976">
        <v>35</v>
      </c>
      <c r="B50" s="903" t="s">
        <v>1650</v>
      </c>
      <c r="C50" s="903" t="s">
        <v>3004</v>
      </c>
      <c r="D50" s="937" t="s">
        <v>3631</v>
      </c>
      <c r="E50" s="887">
        <f t="shared" si="7"/>
        <v>0.65</v>
      </c>
      <c r="F50" s="911">
        <v>0.65</v>
      </c>
      <c r="G50" s="1041"/>
      <c r="H50" s="1041"/>
      <c r="I50" s="911">
        <f>SUM(J50:AR50)</f>
        <v>0</v>
      </c>
      <c r="J50" s="963"/>
      <c r="K50" s="905"/>
      <c r="L50" s="905"/>
      <c r="M50" s="905"/>
      <c r="N50" s="905"/>
      <c r="O50" s="905"/>
      <c r="P50" s="905"/>
      <c r="Q50" s="905"/>
      <c r="R50" s="905"/>
      <c r="S50" s="905"/>
      <c r="T50" s="905"/>
      <c r="U50" s="905"/>
      <c r="V50" s="905"/>
      <c r="W50" s="905"/>
      <c r="X50" s="909">
        <v>0</v>
      </c>
      <c r="Y50" s="905"/>
      <c r="Z50" s="905"/>
      <c r="AA50" s="905"/>
      <c r="AB50" s="905"/>
      <c r="AC50" s="905"/>
      <c r="AD50" s="905"/>
      <c r="AE50" s="905"/>
      <c r="AF50" s="905"/>
      <c r="AG50" s="905"/>
      <c r="AH50" s="905"/>
      <c r="AI50" s="905"/>
      <c r="AJ50" s="905"/>
      <c r="AK50" s="905"/>
      <c r="AL50" s="905"/>
      <c r="AM50" s="905"/>
      <c r="AN50" s="905"/>
      <c r="AO50" s="905"/>
      <c r="AP50" s="905"/>
      <c r="AQ50" s="905"/>
      <c r="AR50" s="905"/>
      <c r="AS50" s="903" t="s">
        <v>3004</v>
      </c>
      <c r="AT50" s="903" t="s">
        <v>1651</v>
      </c>
      <c r="AU50" s="906">
        <v>2017</v>
      </c>
      <c r="AV50" s="906"/>
      <c r="AW50" s="906"/>
      <c r="AX50" s="906"/>
      <c r="AY50" s="906">
        <v>0.65</v>
      </c>
      <c r="AZ50" s="906" t="s">
        <v>2963</v>
      </c>
    </row>
    <row r="51" spans="1:52" ht="36" x14ac:dyDescent="0.2">
      <c r="A51" s="976">
        <v>36</v>
      </c>
      <c r="B51" s="903" t="s">
        <v>3694</v>
      </c>
      <c r="C51" s="903" t="s">
        <v>1524</v>
      </c>
      <c r="D51" s="937" t="s">
        <v>3631</v>
      </c>
      <c r="E51" s="887">
        <f t="shared" si="7"/>
        <v>0.32</v>
      </c>
      <c r="F51" s="911">
        <v>0.32</v>
      </c>
      <c r="G51" s="1041"/>
      <c r="H51" s="1041"/>
      <c r="I51" s="911">
        <f>SUM(J51:AR51)</f>
        <v>0</v>
      </c>
      <c r="J51" s="963"/>
      <c r="K51" s="905"/>
      <c r="L51" s="905"/>
      <c r="M51" s="905"/>
      <c r="N51" s="905"/>
      <c r="O51" s="905"/>
      <c r="P51" s="905"/>
      <c r="Q51" s="905"/>
      <c r="R51" s="905"/>
      <c r="S51" s="905"/>
      <c r="T51" s="905"/>
      <c r="U51" s="905"/>
      <c r="V51" s="905"/>
      <c r="W51" s="905"/>
      <c r="X51" s="909">
        <v>0</v>
      </c>
      <c r="Y51" s="905"/>
      <c r="Z51" s="905"/>
      <c r="AA51" s="905"/>
      <c r="AB51" s="905"/>
      <c r="AC51" s="905"/>
      <c r="AD51" s="905"/>
      <c r="AE51" s="905"/>
      <c r="AF51" s="905"/>
      <c r="AG51" s="905"/>
      <c r="AH51" s="905"/>
      <c r="AI51" s="905"/>
      <c r="AJ51" s="905"/>
      <c r="AK51" s="905"/>
      <c r="AL51" s="905"/>
      <c r="AM51" s="905"/>
      <c r="AN51" s="905"/>
      <c r="AO51" s="905"/>
      <c r="AP51" s="905"/>
      <c r="AQ51" s="905"/>
      <c r="AR51" s="905"/>
      <c r="AS51" s="903" t="s">
        <v>1524</v>
      </c>
      <c r="AT51" s="903" t="s">
        <v>1653</v>
      </c>
      <c r="AU51" s="906">
        <v>2017</v>
      </c>
      <c r="AV51" s="906"/>
      <c r="AW51" s="906"/>
      <c r="AX51" s="906"/>
      <c r="AY51" s="906">
        <v>0.32</v>
      </c>
      <c r="AZ51" s="906" t="s">
        <v>2963</v>
      </c>
    </row>
    <row r="52" spans="1:52" ht="42.75" customHeight="1" x14ac:dyDescent="0.2">
      <c r="A52" s="976">
        <v>37</v>
      </c>
      <c r="B52" s="938" t="s">
        <v>3678</v>
      </c>
      <c r="C52" s="903" t="s">
        <v>2974</v>
      </c>
      <c r="D52" s="937" t="s">
        <v>3631</v>
      </c>
      <c r="E52" s="887">
        <f t="shared" si="7"/>
        <v>0.44</v>
      </c>
      <c r="F52" s="911">
        <v>0.44</v>
      </c>
      <c r="G52" s="1041"/>
      <c r="H52" s="1041"/>
      <c r="I52" s="911">
        <f>SUM(J52:AR52)</f>
        <v>0</v>
      </c>
      <c r="J52" s="963"/>
      <c r="K52" s="905"/>
      <c r="L52" s="905"/>
      <c r="M52" s="905"/>
      <c r="N52" s="905"/>
      <c r="O52" s="905"/>
      <c r="P52" s="905"/>
      <c r="Q52" s="905"/>
      <c r="R52" s="905"/>
      <c r="S52" s="905"/>
      <c r="T52" s="905"/>
      <c r="U52" s="905"/>
      <c r="V52" s="905"/>
      <c r="W52" s="905"/>
      <c r="X52" s="909">
        <v>0</v>
      </c>
      <c r="Y52" s="905"/>
      <c r="Z52" s="905"/>
      <c r="AA52" s="905"/>
      <c r="AB52" s="905"/>
      <c r="AC52" s="905"/>
      <c r="AD52" s="905"/>
      <c r="AE52" s="905"/>
      <c r="AF52" s="905"/>
      <c r="AG52" s="905"/>
      <c r="AH52" s="905"/>
      <c r="AI52" s="905"/>
      <c r="AJ52" s="905"/>
      <c r="AK52" s="905"/>
      <c r="AL52" s="905"/>
      <c r="AM52" s="905"/>
      <c r="AN52" s="905"/>
      <c r="AO52" s="905"/>
      <c r="AP52" s="905"/>
      <c r="AQ52" s="905"/>
      <c r="AR52" s="905"/>
      <c r="AS52" s="903" t="s">
        <v>2974</v>
      </c>
      <c r="AT52" s="903" t="s">
        <v>2974</v>
      </c>
      <c r="AU52" s="906">
        <v>2017</v>
      </c>
      <c r="AV52" s="906"/>
      <c r="AW52" s="906"/>
      <c r="AX52" s="906"/>
      <c r="AY52" s="906"/>
      <c r="AZ52" s="906"/>
    </row>
    <row r="53" spans="1:52" ht="39.75" customHeight="1" x14ac:dyDescent="0.2">
      <c r="A53" s="976">
        <v>38</v>
      </c>
      <c r="B53" s="938" t="s">
        <v>3678</v>
      </c>
      <c r="C53" s="903" t="s">
        <v>3013</v>
      </c>
      <c r="D53" s="937" t="s">
        <v>3631</v>
      </c>
      <c r="E53" s="887">
        <f t="shared" si="7"/>
        <v>0.6</v>
      </c>
      <c r="F53" s="911">
        <v>0.17</v>
      </c>
      <c r="G53" s="1041"/>
      <c r="H53" s="1041"/>
      <c r="I53" s="911">
        <v>0.43</v>
      </c>
      <c r="J53" s="963"/>
      <c r="K53" s="905"/>
      <c r="L53" s="905"/>
      <c r="M53" s="905"/>
      <c r="N53" s="905"/>
      <c r="O53" s="905"/>
      <c r="P53" s="905"/>
      <c r="Q53" s="905"/>
      <c r="R53" s="905"/>
      <c r="S53" s="905"/>
      <c r="T53" s="905"/>
      <c r="U53" s="905"/>
      <c r="V53" s="905"/>
      <c r="W53" s="905"/>
      <c r="X53" s="909"/>
      <c r="Y53" s="905"/>
      <c r="Z53" s="905"/>
      <c r="AA53" s="905"/>
      <c r="AB53" s="905"/>
      <c r="AC53" s="905"/>
      <c r="AD53" s="905"/>
      <c r="AE53" s="905"/>
      <c r="AF53" s="905"/>
      <c r="AG53" s="905"/>
      <c r="AH53" s="905"/>
      <c r="AI53" s="905"/>
      <c r="AJ53" s="905"/>
      <c r="AK53" s="905"/>
      <c r="AL53" s="905"/>
      <c r="AM53" s="905"/>
      <c r="AN53" s="905"/>
      <c r="AO53" s="905"/>
      <c r="AP53" s="905"/>
      <c r="AQ53" s="905"/>
      <c r="AR53" s="905"/>
      <c r="AS53" s="903"/>
      <c r="AT53" s="903"/>
      <c r="AU53" s="906"/>
      <c r="AV53" s="906"/>
      <c r="AW53" s="906"/>
      <c r="AX53" s="906"/>
      <c r="AY53" s="906"/>
      <c r="AZ53" s="906"/>
    </row>
    <row r="54" spans="1:52" ht="47.25" customHeight="1" x14ac:dyDescent="0.2">
      <c r="A54" s="976">
        <v>39</v>
      </c>
      <c r="B54" s="938" t="s">
        <v>3678</v>
      </c>
      <c r="C54" s="903" t="s">
        <v>3004</v>
      </c>
      <c r="D54" s="937" t="s">
        <v>3631</v>
      </c>
      <c r="E54" s="887">
        <f t="shared" si="7"/>
        <v>0.35</v>
      </c>
      <c r="F54" s="911">
        <v>0.35</v>
      </c>
      <c r="G54" s="1041"/>
      <c r="H54" s="1041"/>
      <c r="I54" s="911"/>
      <c r="J54" s="963">
        <v>10.3</v>
      </c>
      <c r="K54" s="905">
        <v>0.2</v>
      </c>
      <c r="L54" s="905"/>
      <c r="M54" s="905"/>
      <c r="N54" s="905"/>
      <c r="O54" s="905"/>
      <c r="P54" s="905"/>
      <c r="Q54" s="905"/>
      <c r="R54" s="905"/>
      <c r="S54" s="905"/>
      <c r="T54" s="905"/>
      <c r="U54" s="905"/>
      <c r="V54" s="905"/>
      <c r="W54" s="905"/>
      <c r="X54" s="909">
        <v>0</v>
      </c>
      <c r="Y54" s="905"/>
      <c r="Z54" s="905"/>
      <c r="AA54" s="905"/>
      <c r="AB54" s="905"/>
      <c r="AC54" s="905"/>
      <c r="AD54" s="905"/>
      <c r="AE54" s="905"/>
      <c r="AF54" s="905"/>
      <c r="AG54" s="905"/>
      <c r="AH54" s="905"/>
      <c r="AI54" s="905"/>
      <c r="AJ54" s="905"/>
      <c r="AK54" s="905"/>
      <c r="AL54" s="905"/>
      <c r="AM54" s="905"/>
      <c r="AN54" s="905"/>
      <c r="AO54" s="905"/>
      <c r="AP54" s="905">
        <v>14.85</v>
      </c>
      <c r="AQ54" s="905"/>
      <c r="AR54" s="905"/>
      <c r="AS54" s="903" t="s">
        <v>3004</v>
      </c>
      <c r="AT54" s="903" t="s">
        <v>1682</v>
      </c>
      <c r="AU54" s="906">
        <v>2017</v>
      </c>
      <c r="AV54" s="906">
        <v>30.15</v>
      </c>
      <c r="AW54" s="906">
        <v>0</v>
      </c>
      <c r="AX54" s="906"/>
      <c r="AY54" s="906"/>
      <c r="AZ54" s="906"/>
    </row>
    <row r="55" spans="1:52" ht="63" customHeight="1" x14ac:dyDescent="0.2">
      <c r="A55" s="976">
        <v>40</v>
      </c>
      <c r="B55" s="938" t="s">
        <v>3695</v>
      </c>
      <c r="C55" s="903" t="s">
        <v>3004</v>
      </c>
      <c r="D55" s="937" t="s">
        <v>3631</v>
      </c>
      <c r="E55" s="887">
        <f t="shared" si="7"/>
        <v>0.7</v>
      </c>
      <c r="F55" s="911">
        <v>0.45</v>
      </c>
      <c r="G55" s="1041"/>
      <c r="H55" s="1041"/>
      <c r="I55" s="911">
        <v>0.25</v>
      </c>
      <c r="J55" s="963"/>
      <c r="K55" s="905"/>
      <c r="L55" s="905"/>
      <c r="M55" s="905"/>
      <c r="N55" s="905"/>
      <c r="O55" s="905"/>
      <c r="P55" s="905"/>
      <c r="Q55" s="905"/>
      <c r="R55" s="905"/>
      <c r="S55" s="905"/>
      <c r="T55" s="905"/>
      <c r="U55" s="905"/>
      <c r="V55" s="905"/>
      <c r="W55" s="905"/>
      <c r="X55" s="909"/>
      <c r="Y55" s="905"/>
      <c r="Z55" s="905"/>
      <c r="AA55" s="905"/>
      <c r="AB55" s="905"/>
      <c r="AC55" s="905"/>
      <c r="AD55" s="905"/>
      <c r="AE55" s="905"/>
      <c r="AF55" s="905"/>
      <c r="AG55" s="905"/>
      <c r="AH55" s="905"/>
      <c r="AI55" s="905"/>
      <c r="AJ55" s="905"/>
      <c r="AK55" s="905"/>
      <c r="AL55" s="905"/>
      <c r="AM55" s="905"/>
      <c r="AN55" s="905"/>
      <c r="AO55" s="905"/>
      <c r="AP55" s="905"/>
      <c r="AQ55" s="905"/>
      <c r="AR55" s="905"/>
      <c r="AS55" s="903"/>
      <c r="AT55" s="903"/>
      <c r="AU55" s="906"/>
      <c r="AV55" s="906"/>
      <c r="AW55" s="906"/>
      <c r="AX55" s="906"/>
      <c r="AY55" s="906"/>
      <c r="AZ55" s="906"/>
    </row>
    <row r="56" spans="1:52" ht="61.5" customHeight="1" x14ac:dyDescent="0.2">
      <c r="A56" s="976">
        <v>41</v>
      </c>
      <c r="B56" s="904" t="s">
        <v>3718</v>
      </c>
      <c r="C56" s="912" t="s">
        <v>1230</v>
      </c>
      <c r="D56" s="904" t="s">
        <v>3640</v>
      </c>
      <c r="E56" s="887">
        <f t="shared" si="7"/>
        <v>0.05</v>
      </c>
      <c r="F56" s="911">
        <v>0.05</v>
      </c>
      <c r="G56" s="911"/>
      <c r="H56" s="1050"/>
      <c r="I56" s="911">
        <f>SUM(J56:AR56)</f>
        <v>0</v>
      </c>
      <c r="J56" s="967"/>
      <c r="K56" s="945"/>
      <c r="L56" s="945"/>
      <c r="M56" s="945"/>
      <c r="N56" s="945"/>
      <c r="O56" s="945"/>
      <c r="P56" s="945"/>
      <c r="Q56" s="945"/>
      <c r="R56" s="945"/>
      <c r="S56" s="945"/>
      <c r="T56" s="959"/>
      <c r="U56" s="945"/>
      <c r="V56" s="945"/>
      <c r="W56" s="959"/>
      <c r="X56" s="909">
        <v>0</v>
      </c>
      <c r="Y56" s="959"/>
      <c r="Z56" s="945"/>
      <c r="AA56" s="945"/>
      <c r="AB56" s="945"/>
      <c r="AC56" s="945"/>
      <c r="AD56" s="945"/>
      <c r="AE56" s="945"/>
      <c r="AF56" s="945"/>
      <c r="AG56" s="945"/>
      <c r="AH56" s="945"/>
      <c r="AI56" s="945"/>
      <c r="AJ56" s="959"/>
      <c r="AK56" s="945"/>
      <c r="AL56" s="945"/>
      <c r="AM56" s="945"/>
      <c r="AN56" s="945"/>
      <c r="AO56" s="945"/>
      <c r="AP56" s="945"/>
      <c r="AQ56" s="945"/>
      <c r="AR56" s="945"/>
      <c r="AS56" s="912" t="s">
        <v>1230</v>
      </c>
      <c r="AT56" s="912"/>
      <c r="AU56" s="913" t="s">
        <v>200</v>
      </c>
      <c r="AV56" s="913"/>
      <c r="AW56" s="1026">
        <v>1</v>
      </c>
      <c r="AX56" s="959"/>
      <c r="AY56" s="959"/>
      <c r="AZ56" s="959"/>
    </row>
    <row r="57" spans="1:52" ht="45" customHeight="1" x14ac:dyDescent="0.2">
      <c r="A57" s="976">
        <v>42</v>
      </c>
      <c r="B57" s="938" t="s">
        <v>3678</v>
      </c>
      <c r="C57" s="903" t="s">
        <v>3679</v>
      </c>
      <c r="D57" s="904" t="s">
        <v>3640</v>
      </c>
      <c r="E57" s="887">
        <f t="shared" si="7"/>
        <v>0.2</v>
      </c>
      <c r="F57" s="911">
        <v>0.08</v>
      </c>
      <c r="G57" s="911"/>
      <c r="H57" s="1050"/>
      <c r="I57" s="911">
        <v>0.12</v>
      </c>
      <c r="J57" s="967"/>
      <c r="K57" s="945"/>
      <c r="L57" s="945"/>
      <c r="M57" s="945"/>
      <c r="N57" s="945"/>
      <c r="O57" s="945"/>
      <c r="P57" s="945"/>
      <c r="Q57" s="945"/>
      <c r="R57" s="945"/>
      <c r="S57" s="945"/>
      <c r="T57" s="959"/>
      <c r="U57" s="945"/>
      <c r="V57" s="945"/>
      <c r="W57" s="959"/>
      <c r="X57" s="909"/>
      <c r="Y57" s="959"/>
      <c r="Z57" s="945"/>
      <c r="AA57" s="945"/>
      <c r="AB57" s="945"/>
      <c r="AC57" s="945"/>
      <c r="AD57" s="945"/>
      <c r="AE57" s="945"/>
      <c r="AF57" s="945"/>
      <c r="AG57" s="945"/>
      <c r="AH57" s="945"/>
      <c r="AI57" s="945"/>
      <c r="AJ57" s="959"/>
      <c r="AK57" s="945"/>
      <c r="AL57" s="945"/>
      <c r="AM57" s="945"/>
      <c r="AN57" s="945"/>
      <c r="AO57" s="945"/>
      <c r="AP57" s="945"/>
      <c r="AQ57" s="945"/>
      <c r="AR57" s="945"/>
      <c r="AS57" s="912"/>
      <c r="AT57" s="912"/>
      <c r="AU57" s="913"/>
      <c r="AV57" s="913"/>
      <c r="AW57" s="1026"/>
      <c r="AX57" s="959"/>
      <c r="AY57" s="959"/>
      <c r="AZ57" s="959"/>
    </row>
    <row r="58" spans="1:52" ht="36" x14ac:dyDescent="0.2">
      <c r="A58" s="976">
        <v>43</v>
      </c>
      <c r="B58" s="912" t="s">
        <v>263</v>
      </c>
      <c r="C58" s="912" t="s">
        <v>3652</v>
      </c>
      <c r="D58" s="904" t="s">
        <v>3640</v>
      </c>
      <c r="E58" s="887">
        <f t="shared" si="7"/>
        <v>0.35</v>
      </c>
      <c r="F58" s="911">
        <v>0.35</v>
      </c>
      <c r="G58" s="911"/>
      <c r="H58" s="1050"/>
      <c r="I58" s="911">
        <f>SUM(J58:AR58)</f>
        <v>0</v>
      </c>
      <c r="J58" s="967"/>
      <c r="K58" s="945"/>
      <c r="L58" s="945"/>
      <c r="M58" s="945"/>
      <c r="N58" s="945"/>
      <c r="O58" s="945"/>
      <c r="P58" s="945"/>
      <c r="Q58" s="945"/>
      <c r="R58" s="945"/>
      <c r="S58" s="945"/>
      <c r="T58" s="959"/>
      <c r="U58" s="945"/>
      <c r="V58" s="945"/>
      <c r="W58" s="959"/>
      <c r="X58" s="909">
        <v>0</v>
      </c>
      <c r="Y58" s="959"/>
      <c r="Z58" s="945"/>
      <c r="AA58" s="945"/>
      <c r="AB58" s="945"/>
      <c r="AC58" s="945"/>
      <c r="AD58" s="945"/>
      <c r="AE58" s="945"/>
      <c r="AF58" s="945"/>
      <c r="AG58" s="945"/>
      <c r="AH58" s="945"/>
      <c r="AI58" s="945"/>
      <c r="AJ58" s="959"/>
      <c r="AK58" s="945"/>
      <c r="AL58" s="945"/>
      <c r="AM58" s="945"/>
      <c r="AN58" s="945"/>
      <c r="AO58" s="945"/>
      <c r="AP58" s="945"/>
      <c r="AQ58" s="945"/>
      <c r="AR58" s="945"/>
      <c r="AS58" s="912" t="s">
        <v>1170</v>
      </c>
      <c r="AT58" s="912"/>
      <c r="AU58" s="913" t="s">
        <v>200</v>
      </c>
      <c r="AV58" s="913"/>
      <c r="AW58" s="1026" t="s">
        <v>1197</v>
      </c>
      <c r="AX58" s="959"/>
      <c r="AY58" s="959"/>
      <c r="AZ58" s="959"/>
    </row>
    <row r="59" spans="1:52" ht="40.5" customHeight="1" x14ac:dyDescent="0.2">
      <c r="A59" s="976">
        <v>44</v>
      </c>
      <c r="B59" s="912" t="s">
        <v>3680</v>
      </c>
      <c r="C59" s="912" t="s">
        <v>2111</v>
      </c>
      <c r="D59" s="903" t="s">
        <v>3654</v>
      </c>
      <c r="E59" s="887">
        <f>F59+G59+H59+I59</f>
        <v>0.05</v>
      </c>
      <c r="F59" s="911">
        <v>0.05</v>
      </c>
      <c r="G59" s="911"/>
      <c r="H59" s="1050"/>
      <c r="I59" s="911"/>
      <c r="J59" s="967"/>
      <c r="K59" s="945"/>
      <c r="L59" s="945"/>
      <c r="M59" s="945"/>
      <c r="N59" s="913"/>
      <c r="O59" s="913"/>
      <c r="P59" s="913"/>
      <c r="Q59" s="945"/>
      <c r="R59" s="945"/>
      <c r="S59" s="945"/>
      <c r="T59" s="959"/>
      <c r="U59" s="945"/>
      <c r="V59" s="945"/>
      <c r="W59" s="959"/>
      <c r="X59" s="909"/>
      <c r="Y59" s="959"/>
      <c r="Z59" s="945"/>
      <c r="AA59" s="945"/>
      <c r="AB59" s="945"/>
      <c r="AC59" s="945"/>
      <c r="AD59" s="945"/>
      <c r="AE59" s="945"/>
      <c r="AF59" s="945"/>
      <c r="AG59" s="945"/>
      <c r="AH59" s="945"/>
      <c r="AI59" s="945"/>
      <c r="AJ59" s="959"/>
      <c r="AK59" s="945"/>
      <c r="AL59" s="945"/>
      <c r="AM59" s="945"/>
      <c r="AN59" s="945"/>
      <c r="AO59" s="945"/>
      <c r="AP59" s="945"/>
      <c r="AQ59" s="1029"/>
      <c r="AR59" s="1029"/>
      <c r="AS59" s="1030"/>
      <c r="AT59" s="1030"/>
      <c r="AU59" s="913"/>
      <c r="AV59" s="913"/>
      <c r="AW59" s="959"/>
      <c r="AX59" s="959"/>
      <c r="AY59" s="959"/>
      <c r="AZ59" s="959"/>
    </row>
    <row r="60" spans="1:52" ht="63" customHeight="1" x14ac:dyDescent="0.2">
      <c r="A60" s="976">
        <v>45</v>
      </c>
      <c r="B60" s="912" t="s">
        <v>3693</v>
      </c>
      <c r="C60" s="912" t="s">
        <v>2013</v>
      </c>
      <c r="D60" s="903" t="s">
        <v>3654</v>
      </c>
      <c r="E60" s="887">
        <f>F60+G60+H60+I60</f>
        <v>3.87</v>
      </c>
      <c r="F60" s="911"/>
      <c r="G60" s="911">
        <v>3.87</v>
      </c>
      <c r="H60" s="1050"/>
      <c r="I60" s="911"/>
      <c r="J60" s="967"/>
      <c r="K60" s="945"/>
      <c r="L60" s="945"/>
      <c r="M60" s="945"/>
      <c r="N60" s="913"/>
      <c r="O60" s="913"/>
      <c r="P60" s="913"/>
      <c r="Q60" s="945"/>
      <c r="R60" s="945"/>
      <c r="S60" s="945"/>
      <c r="T60" s="959"/>
      <c r="U60" s="945"/>
      <c r="V60" s="945"/>
      <c r="W60" s="959"/>
      <c r="X60" s="909"/>
      <c r="Y60" s="959"/>
      <c r="Z60" s="945"/>
      <c r="AA60" s="945"/>
      <c r="AB60" s="945"/>
      <c r="AC60" s="945"/>
      <c r="AD60" s="945"/>
      <c r="AE60" s="945"/>
      <c r="AF60" s="945"/>
      <c r="AG60" s="945"/>
      <c r="AH60" s="945"/>
      <c r="AI60" s="945"/>
      <c r="AJ60" s="959"/>
      <c r="AK60" s="945"/>
      <c r="AL60" s="945"/>
      <c r="AM60" s="945"/>
      <c r="AN60" s="945"/>
      <c r="AO60" s="945"/>
      <c r="AP60" s="945"/>
      <c r="AQ60" s="1029"/>
      <c r="AR60" s="1029"/>
      <c r="AS60" s="1030"/>
      <c r="AT60" s="1030"/>
      <c r="AU60" s="913"/>
      <c r="AV60" s="913"/>
      <c r="AW60" s="959"/>
      <c r="AX60" s="959"/>
      <c r="AY60" s="959"/>
      <c r="AZ60" s="959"/>
    </row>
    <row r="61" spans="1:52" ht="54" x14ac:dyDescent="0.2">
      <c r="A61" s="976">
        <v>46</v>
      </c>
      <c r="B61" s="912" t="s">
        <v>3721</v>
      </c>
      <c r="C61" s="912" t="s">
        <v>3722</v>
      </c>
      <c r="D61" s="907" t="s">
        <v>3632</v>
      </c>
      <c r="E61" s="887">
        <f>F61+G61+H61+I61</f>
        <v>0.3</v>
      </c>
      <c r="F61" s="911">
        <v>0.3</v>
      </c>
      <c r="G61" s="911"/>
      <c r="H61" s="1050"/>
      <c r="I61" s="911"/>
      <c r="J61" s="967"/>
      <c r="K61" s="945"/>
      <c r="L61" s="945"/>
      <c r="M61" s="945"/>
      <c r="N61" s="913"/>
      <c r="O61" s="913"/>
      <c r="P61" s="913"/>
      <c r="Q61" s="945"/>
      <c r="R61" s="945"/>
      <c r="S61" s="945"/>
      <c r="T61" s="959"/>
      <c r="U61" s="945"/>
      <c r="V61" s="945"/>
      <c r="W61" s="959"/>
      <c r="X61" s="909"/>
      <c r="Y61" s="959"/>
      <c r="Z61" s="945"/>
      <c r="AA61" s="945"/>
      <c r="AB61" s="945"/>
      <c r="AC61" s="945"/>
      <c r="AD61" s="945"/>
      <c r="AE61" s="945"/>
      <c r="AF61" s="945"/>
      <c r="AG61" s="945"/>
      <c r="AH61" s="945"/>
      <c r="AI61" s="945"/>
      <c r="AJ61" s="959"/>
      <c r="AK61" s="945"/>
      <c r="AL61" s="945"/>
      <c r="AM61" s="945"/>
      <c r="AN61" s="945"/>
      <c r="AO61" s="945"/>
      <c r="AP61" s="945"/>
      <c r="AQ61" s="1029"/>
      <c r="AR61" s="1029"/>
      <c r="AS61" s="1030"/>
      <c r="AT61" s="1030"/>
      <c r="AU61" s="913"/>
      <c r="AV61" s="913"/>
      <c r="AW61" s="959"/>
      <c r="AX61" s="959"/>
      <c r="AY61" s="959"/>
      <c r="AZ61" s="959"/>
    </row>
    <row r="62" spans="1:52" ht="36" x14ac:dyDescent="0.2">
      <c r="A62" s="976">
        <v>47</v>
      </c>
      <c r="B62" s="907" t="s">
        <v>3719</v>
      </c>
      <c r="C62" s="912" t="s">
        <v>3720</v>
      </c>
      <c r="D62" s="907" t="s">
        <v>3632</v>
      </c>
      <c r="E62" s="887">
        <f>F62+G62+H62+I62</f>
        <v>0.25</v>
      </c>
      <c r="F62" s="911">
        <v>0.25</v>
      </c>
      <c r="G62" s="911"/>
      <c r="H62" s="1050"/>
      <c r="I62" s="911"/>
      <c r="J62" s="967"/>
      <c r="K62" s="945"/>
      <c r="L62" s="945"/>
      <c r="M62" s="945"/>
      <c r="N62" s="913"/>
      <c r="O62" s="913"/>
      <c r="P62" s="913"/>
      <c r="Q62" s="945"/>
      <c r="R62" s="945"/>
      <c r="S62" s="945"/>
      <c r="T62" s="959"/>
      <c r="U62" s="945"/>
      <c r="V62" s="945"/>
      <c r="W62" s="959"/>
      <c r="X62" s="909"/>
      <c r="Y62" s="959"/>
      <c r="Z62" s="945"/>
      <c r="AA62" s="945"/>
      <c r="AB62" s="945"/>
      <c r="AC62" s="945"/>
      <c r="AD62" s="945"/>
      <c r="AE62" s="945"/>
      <c r="AF62" s="945"/>
      <c r="AG62" s="945"/>
      <c r="AH62" s="945"/>
      <c r="AI62" s="945"/>
      <c r="AJ62" s="959"/>
      <c r="AK62" s="945"/>
      <c r="AL62" s="945"/>
      <c r="AM62" s="945"/>
      <c r="AN62" s="945"/>
      <c r="AO62" s="945"/>
      <c r="AP62" s="945"/>
      <c r="AQ62" s="1029"/>
      <c r="AR62" s="1029"/>
      <c r="AS62" s="1030"/>
      <c r="AT62" s="1030"/>
      <c r="AU62" s="913"/>
      <c r="AV62" s="913"/>
      <c r="AW62" s="959"/>
      <c r="AX62" s="959"/>
      <c r="AY62" s="959"/>
      <c r="AZ62" s="959"/>
    </row>
    <row r="63" spans="1:52" ht="36" x14ac:dyDescent="0.2">
      <c r="A63" s="976">
        <v>48</v>
      </c>
      <c r="B63" s="907" t="s">
        <v>1927</v>
      </c>
      <c r="C63" s="924" t="s">
        <v>3660</v>
      </c>
      <c r="D63" s="907" t="s">
        <v>3632</v>
      </c>
      <c r="E63" s="887">
        <f t="shared" si="7"/>
        <v>0.45</v>
      </c>
      <c r="F63" s="911">
        <v>0.45</v>
      </c>
      <c r="G63" s="911"/>
      <c r="H63" s="911"/>
      <c r="I63" s="911">
        <f>SUM(J63:AR63)</f>
        <v>0</v>
      </c>
      <c r="J63" s="970"/>
      <c r="K63" s="925"/>
      <c r="L63" s="925"/>
      <c r="M63" s="925"/>
      <c r="N63" s="925"/>
      <c r="O63" s="925"/>
      <c r="P63" s="925"/>
      <c r="Q63" s="925"/>
      <c r="R63" s="925"/>
      <c r="S63" s="925"/>
      <c r="T63" s="925"/>
      <c r="U63" s="925"/>
      <c r="V63" s="925"/>
      <c r="W63" s="925"/>
      <c r="X63" s="909">
        <v>0</v>
      </c>
      <c r="Y63" s="925"/>
      <c r="Z63" s="925"/>
      <c r="AA63" s="925"/>
      <c r="AB63" s="925"/>
      <c r="AC63" s="925"/>
      <c r="AD63" s="925"/>
      <c r="AE63" s="925"/>
      <c r="AF63" s="925"/>
      <c r="AG63" s="925"/>
      <c r="AH63" s="925"/>
      <c r="AI63" s="925"/>
      <c r="AJ63" s="925"/>
      <c r="AK63" s="925"/>
      <c r="AL63" s="925"/>
      <c r="AM63" s="925"/>
      <c r="AN63" s="925"/>
      <c r="AO63" s="925"/>
      <c r="AP63" s="925"/>
      <c r="AQ63" s="925"/>
      <c r="AR63" s="925"/>
      <c r="AS63" s="921" t="s">
        <v>399</v>
      </c>
      <c r="AT63" s="921"/>
      <c r="AU63" s="924" t="s">
        <v>1928</v>
      </c>
      <c r="AV63" s="944"/>
      <c r="AW63" s="944"/>
      <c r="AX63" s="944"/>
      <c r="AY63" s="944"/>
      <c r="AZ63" s="944"/>
    </row>
    <row r="64" spans="1:52" s="947" customFormat="1" ht="28.5" customHeight="1" x14ac:dyDescent="0.2">
      <c r="A64" s="1004" t="s">
        <v>3649</v>
      </c>
      <c r="B64" s="1003" t="s">
        <v>267</v>
      </c>
      <c r="C64" s="1002"/>
      <c r="D64" s="1003"/>
      <c r="E64" s="887">
        <f>SUM(E65:E66)</f>
        <v>0.98</v>
      </c>
      <c r="F64" s="1043">
        <f>SUM(F65:F66)</f>
        <v>0.63</v>
      </c>
      <c r="G64" s="1043">
        <f>SUM(G65:G66)</f>
        <v>0</v>
      </c>
      <c r="H64" s="1043">
        <f>SUM(H65:H66)</f>
        <v>0</v>
      </c>
      <c r="I64" s="1043">
        <f>SUM(I65:I66)</f>
        <v>0.35</v>
      </c>
    </row>
    <row r="65" spans="1:193" ht="45.75" customHeight="1" x14ac:dyDescent="0.2">
      <c r="A65" s="976">
        <v>49</v>
      </c>
      <c r="B65" s="979" t="s">
        <v>3703</v>
      </c>
      <c r="C65" s="924" t="s">
        <v>3412</v>
      </c>
      <c r="D65" s="979" t="s">
        <v>3639</v>
      </c>
      <c r="E65" s="887">
        <f>F65+G65+H65+I65</f>
        <v>0.48</v>
      </c>
      <c r="F65" s="911">
        <v>0.13</v>
      </c>
      <c r="G65" s="911"/>
      <c r="H65" s="911"/>
      <c r="I65" s="911">
        <f>SUM(J65:AR65)</f>
        <v>0.35</v>
      </c>
      <c r="J65" s="923">
        <v>0.1</v>
      </c>
      <c r="K65" s="910"/>
      <c r="L65" s="927"/>
      <c r="M65" s="927"/>
      <c r="N65" s="927"/>
      <c r="O65" s="927"/>
      <c r="P65" s="910"/>
      <c r="Q65" s="910"/>
      <c r="R65" s="910"/>
      <c r="S65" s="910"/>
      <c r="T65" s="910"/>
      <c r="U65" s="910"/>
      <c r="V65" s="910"/>
      <c r="W65" s="910"/>
      <c r="X65" s="909">
        <v>0</v>
      </c>
      <c r="Y65" s="910"/>
      <c r="Z65" s="910"/>
      <c r="AA65" s="910"/>
      <c r="AB65" s="910"/>
      <c r="AC65" s="910"/>
      <c r="AD65" s="910"/>
      <c r="AE65" s="910"/>
      <c r="AF65" s="910"/>
      <c r="AG65" s="910"/>
      <c r="AH65" s="910"/>
      <c r="AI65" s="910"/>
      <c r="AJ65" s="910"/>
      <c r="AK65" s="910"/>
      <c r="AL65" s="910"/>
      <c r="AM65" s="910"/>
      <c r="AN65" s="910"/>
      <c r="AO65" s="910"/>
      <c r="AP65" s="910">
        <v>0.25</v>
      </c>
      <c r="AQ65" s="910"/>
      <c r="AR65" s="910"/>
      <c r="AS65" s="910" t="s">
        <v>3412</v>
      </c>
      <c r="AT65" s="901" t="s">
        <v>3581</v>
      </c>
      <c r="AU65" s="1008" t="s">
        <v>268</v>
      </c>
      <c r="AV65" s="944"/>
    </row>
    <row r="66" spans="1:193" ht="45.75" customHeight="1" x14ac:dyDescent="0.2">
      <c r="A66" s="976">
        <v>50</v>
      </c>
      <c r="B66" s="979" t="s">
        <v>3669</v>
      </c>
      <c r="C66" s="924" t="s">
        <v>3670</v>
      </c>
      <c r="D66" s="979" t="s">
        <v>3641</v>
      </c>
      <c r="E66" s="887">
        <f>F66+G66+H66+I66</f>
        <v>0.5</v>
      </c>
      <c r="F66" s="911">
        <v>0.5</v>
      </c>
      <c r="G66" s="911"/>
      <c r="H66" s="911"/>
      <c r="I66" s="911"/>
      <c r="J66" s="923"/>
      <c r="K66" s="910"/>
      <c r="L66" s="927"/>
      <c r="M66" s="927"/>
      <c r="N66" s="927"/>
      <c r="O66" s="927"/>
      <c r="P66" s="910"/>
      <c r="Q66" s="910"/>
      <c r="R66" s="910"/>
      <c r="S66" s="910"/>
      <c r="T66" s="910"/>
      <c r="U66" s="910"/>
      <c r="V66" s="910"/>
      <c r="W66" s="910"/>
      <c r="X66" s="909"/>
      <c r="Y66" s="910"/>
      <c r="Z66" s="910"/>
      <c r="AA66" s="910"/>
      <c r="AB66" s="910"/>
      <c r="AC66" s="910"/>
      <c r="AD66" s="910"/>
      <c r="AE66" s="910"/>
      <c r="AF66" s="910"/>
      <c r="AG66" s="910"/>
      <c r="AH66" s="910"/>
      <c r="AI66" s="910"/>
      <c r="AJ66" s="910"/>
      <c r="AK66" s="910"/>
      <c r="AL66" s="910"/>
      <c r="AM66" s="910"/>
      <c r="AN66" s="910"/>
      <c r="AO66" s="910"/>
      <c r="AP66" s="910"/>
      <c r="AQ66" s="910"/>
      <c r="AR66" s="910"/>
      <c r="AS66" s="910"/>
      <c r="AT66" s="901"/>
      <c r="AU66" s="1027"/>
      <c r="AV66" s="944"/>
    </row>
    <row r="67" spans="1:193" ht="27" customHeight="1" x14ac:dyDescent="0.2">
      <c r="A67" s="1068" t="s">
        <v>291</v>
      </c>
      <c r="B67" s="1068"/>
      <c r="C67" s="1068"/>
      <c r="D67" s="1068"/>
      <c r="E67" s="981">
        <f>E7+E13+E22+E27+E46+E64</f>
        <v>463.51000000000005</v>
      </c>
      <c r="F67" s="1051">
        <f>F7+F13+F22+F27+F46+F64</f>
        <v>55.040000000000006</v>
      </c>
      <c r="G67" s="1051">
        <f>G7+G13+G22+G27+G46+G64</f>
        <v>69.88000000000001</v>
      </c>
      <c r="H67" s="1051">
        <f>H7+H13+H22+H27+H46+H64</f>
        <v>0</v>
      </c>
      <c r="I67" s="1051">
        <f>I7+I13+I22+I27+I46+I64</f>
        <v>338.59000000000003</v>
      </c>
      <c r="J67" s="981" t="e">
        <f>J7+J13+J22+J27+J46+J64+'[4]QTRCH+BADON+BTR+MH+TH+QN+LT+DH'!#REF!</f>
        <v>#REF!</v>
      </c>
      <c r="K67" s="981" t="e">
        <f>K7+K13+K22+K27+K46+K64+'[4]QTRCH+BADON+BTR+MH+TH+QN+LT+DH'!#REF!</f>
        <v>#REF!</v>
      </c>
      <c r="L67" s="981" t="e">
        <f>L7+L13+L22+L27+L46+L64+'[4]QTRCH+BADON+BTR+MH+TH+QN+LT+DH'!#REF!</f>
        <v>#REF!</v>
      </c>
      <c r="M67" s="981" t="e">
        <f>M7+M13+M22+M27+M46+M64+'[4]QTRCH+BADON+BTR+MH+TH+QN+LT+DH'!#REF!</f>
        <v>#REF!</v>
      </c>
      <c r="N67" s="981" t="e">
        <f>N7+N13+N22+N27+N46+N64+'[4]QTRCH+BADON+BTR+MH+TH+QN+LT+DH'!#REF!</f>
        <v>#REF!</v>
      </c>
      <c r="O67" s="981" t="e">
        <f>O7+O13+O22+O27+O46+O64+'[4]QTRCH+BADON+BTR+MH+TH+QN+LT+DH'!#REF!</f>
        <v>#REF!</v>
      </c>
      <c r="P67" s="981" t="e">
        <f>P7+P13+P22+P27+P46+P64+'[4]QTRCH+BADON+BTR+MH+TH+QN+LT+DH'!#REF!</f>
        <v>#REF!</v>
      </c>
      <c r="Q67" s="981" t="e">
        <f>Q7+Q13+Q22+Q27+Q46+Q64+'[4]QTRCH+BADON+BTR+MH+TH+QN+LT+DH'!#REF!</f>
        <v>#REF!</v>
      </c>
      <c r="R67" s="981" t="e">
        <f>R7+R13+R22+R27+R46+R64+'[4]QTRCH+BADON+BTR+MH+TH+QN+LT+DH'!#REF!</f>
        <v>#REF!</v>
      </c>
      <c r="S67" s="981" t="e">
        <f>S7+S13+S22+S27+S46+S64+'[4]QTRCH+BADON+BTR+MH+TH+QN+LT+DH'!#REF!</f>
        <v>#REF!</v>
      </c>
      <c r="T67" s="981" t="e">
        <f>T7+T13+T22+T27+T46+T64+'[4]QTRCH+BADON+BTR+MH+TH+QN+LT+DH'!#REF!</f>
        <v>#REF!</v>
      </c>
      <c r="U67" s="981" t="e">
        <f>U7+U13+U22+U27+U46+U64+'[4]QTRCH+BADON+BTR+MH+TH+QN+LT+DH'!#REF!</f>
        <v>#REF!</v>
      </c>
      <c r="V67" s="981" t="e">
        <f>V7+V13+V22+V27+V46+V64+'[4]QTRCH+BADON+BTR+MH+TH+QN+LT+DH'!#REF!</f>
        <v>#REF!</v>
      </c>
      <c r="W67" s="981" t="e">
        <f>W7+W13+W22+W27+W46+W64+'[4]QTRCH+BADON+BTR+MH+TH+QN+LT+DH'!#REF!</f>
        <v>#REF!</v>
      </c>
      <c r="X67" s="981" t="e">
        <f>X7+X13+X22+X27+X46+X64+'[4]QTRCH+BADON+BTR+MH+TH+QN+LT+DH'!#REF!</f>
        <v>#REF!</v>
      </c>
      <c r="Y67" s="981" t="e">
        <f>Y7+Y13+Y22+Y27+Y46+Y64+'[4]QTRCH+BADON+BTR+MH+TH+QN+LT+DH'!#REF!</f>
        <v>#REF!</v>
      </c>
      <c r="Z67" s="981" t="e">
        <f>Z7+Z13+Z22+Z27+Z46+Z64+'[4]QTRCH+BADON+BTR+MH+TH+QN+LT+DH'!#REF!</f>
        <v>#REF!</v>
      </c>
      <c r="AA67" s="981" t="e">
        <f>AA7+AA13+AA22+AA27+AA46+AA64+'[4]QTRCH+BADON+BTR+MH+TH+QN+LT+DH'!#REF!</f>
        <v>#REF!</v>
      </c>
      <c r="AB67" s="981" t="e">
        <f>AB7+AB13+AB22+AB27+AB46+AB64+'[4]QTRCH+BADON+BTR+MH+TH+QN+LT+DH'!#REF!</f>
        <v>#REF!</v>
      </c>
      <c r="AC67" s="981" t="e">
        <f>AC7+AC13+AC22+AC27+AC46+AC64+'[4]QTRCH+BADON+BTR+MH+TH+QN+LT+DH'!#REF!</f>
        <v>#REF!</v>
      </c>
      <c r="AD67" s="981" t="e">
        <f>AD7+AD13+AD22+AD27+AD46+AD64+'[4]QTRCH+BADON+BTR+MH+TH+QN+LT+DH'!#REF!</f>
        <v>#REF!</v>
      </c>
      <c r="AE67" s="981" t="e">
        <f>AE7+AE13+AE22+AE27+AE46+AE64+'[4]QTRCH+BADON+BTR+MH+TH+QN+LT+DH'!#REF!</f>
        <v>#REF!</v>
      </c>
      <c r="AF67" s="981" t="e">
        <f>AF7+AF13+AF22+AF27+AF46+AF64+'[4]QTRCH+BADON+BTR+MH+TH+QN+LT+DH'!#REF!</f>
        <v>#REF!</v>
      </c>
      <c r="AG67" s="981" t="e">
        <f>AG7+AG13+AG22+AG27+AG46+AG64+'[4]QTRCH+BADON+BTR+MH+TH+QN+LT+DH'!#REF!</f>
        <v>#REF!</v>
      </c>
      <c r="AH67" s="981" t="e">
        <f>AH7+AH13+AH22+AH27+AH46+AH64+'[4]QTRCH+BADON+BTR+MH+TH+QN+LT+DH'!#REF!</f>
        <v>#REF!</v>
      </c>
      <c r="AI67" s="981" t="e">
        <f>AI7+AI13+AI22+AI27+AI46+AI64+'[4]QTRCH+BADON+BTR+MH+TH+QN+LT+DH'!#REF!</f>
        <v>#REF!</v>
      </c>
      <c r="AJ67" s="981" t="e">
        <f>AJ7+AJ13+AJ22+AJ27+AJ46+AJ64+'[4]QTRCH+BADON+BTR+MH+TH+QN+LT+DH'!#REF!</f>
        <v>#REF!</v>
      </c>
      <c r="AK67" s="981" t="e">
        <f>AK7+AK13+AK22+AK27+AK46+AK64+'[4]QTRCH+BADON+BTR+MH+TH+QN+LT+DH'!#REF!</f>
        <v>#REF!</v>
      </c>
      <c r="AL67" s="981" t="e">
        <f>AL7+AL13+AL22+AL27+AL46+AL64+'[4]QTRCH+BADON+BTR+MH+TH+QN+LT+DH'!#REF!</f>
        <v>#REF!</v>
      </c>
      <c r="AM67" s="981" t="e">
        <f>AM7+AM13+AM22+AM27+AM46+AM64+'[4]QTRCH+BADON+BTR+MH+TH+QN+LT+DH'!#REF!</f>
        <v>#REF!</v>
      </c>
      <c r="AN67" s="981" t="e">
        <f>AN7+AN13+AN22+AN27+AN46+AN64+'[4]QTRCH+BADON+BTR+MH+TH+QN+LT+DH'!#REF!</f>
        <v>#REF!</v>
      </c>
      <c r="AO67" s="981" t="e">
        <f>AO7+AO13+AO22+AO27+AO46+AO64+'[4]QTRCH+BADON+BTR+MH+TH+QN+LT+DH'!#REF!</f>
        <v>#REF!</v>
      </c>
      <c r="AP67" s="981" t="e">
        <f>AP7+AP13+AP22+AP27+AP46+AP64+'[4]QTRCH+BADON+BTR+MH+TH+QN+LT+DH'!#REF!</f>
        <v>#REF!</v>
      </c>
      <c r="AQ67" s="981" t="e">
        <f>AQ7+AQ13+AQ22+AQ27+AQ46+AQ64+'[4]QTRCH+BADON+BTR+MH+TH+QN+LT+DH'!#REF!</f>
        <v>#REF!</v>
      </c>
      <c r="AR67" s="981" t="e">
        <f>AR7+AR13+AR22+AR27+AR46+AR64+'[4]QTRCH+BADON+BTR+MH+TH+QN+LT+DH'!#REF!</f>
        <v>#REF!</v>
      </c>
      <c r="AS67" s="981" t="e">
        <f>AS7+AS13+AS22+AS27+AS46+AS64+'[4]QTRCH+BADON+BTR+MH+TH+QN+LT+DH'!#REF!</f>
        <v>#REF!</v>
      </c>
      <c r="AT67" s="981" t="e">
        <f>AT7+AT13+AT22+AT27+AT46+AT64+'[4]QTRCH+BADON+BTR+MH+TH+QN+LT+DH'!#REF!</f>
        <v>#REF!</v>
      </c>
      <c r="AU67" s="981" t="e">
        <f>AU7+AU13+AU22+AU27+AU46+AU64+'[4]QTRCH+BADON+BTR+MH+TH+QN+LT+DH'!#REF!</f>
        <v>#REF!</v>
      </c>
      <c r="AV67" s="981" t="e">
        <f>AV7+AV13+AV22+AV27+AV46+AV64+'[4]QTRCH+BADON+BTR+MH+TH+QN+LT+DH'!#REF!</f>
        <v>#REF!</v>
      </c>
      <c r="AW67" s="981" t="e">
        <f>AW7+AW13+AW22+AW27+AW46+AW64+'[4]QTRCH+BADON+BTR+MH+TH+QN+LT+DH'!#REF!</f>
        <v>#REF!</v>
      </c>
      <c r="AX67" s="981" t="e">
        <f>AX7+AX13+AX22+AX27+AX46+AX64+'[4]QTRCH+BADON+BTR+MH+TH+QN+LT+DH'!#REF!</f>
        <v>#REF!</v>
      </c>
      <c r="AY67" s="981" t="e">
        <f>AY7+AY13+AY22+AY27+AY46+AY64+'[4]QTRCH+BADON+BTR+MH+TH+QN+LT+DH'!#REF!</f>
        <v>#REF!</v>
      </c>
      <c r="AZ67" s="981" t="e">
        <f>AZ7+AZ13+AZ22+AZ27+AZ46+AZ64+'[4]QTRCH+BADON+BTR+MH+TH+QN+LT+DH'!#REF!</f>
        <v>#REF!</v>
      </c>
      <c r="BA67" s="981" t="e">
        <f>BA7+BA13+BA22+BA27+BA46+BA64+'[4]QTRCH+BADON+BTR+MH+TH+QN+LT+DH'!#REF!</f>
        <v>#REF!</v>
      </c>
      <c r="BB67" s="981" t="e">
        <f>BB7+BB13+BB22+BB27+BB46+BB64+'[4]QTRCH+BADON+BTR+MH+TH+QN+LT+DH'!#REF!</f>
        <v>#REF!</v>
      </c>
      <c r="BC67" s="981" t="e">
        <f>BC7+BC13+BC22+BC27+BC46+BC64+'[4]QTRCH+BADON+BTR+MH+TH+QN+LT+DH'!#REF!</f>
        <v>#REF!</v>
      </c>
      <c r="BD67" s="981" t="e">
        <f>BD7+BD13+BD22+BD27+BD46+BD64+'[4]QTRCH+BADON+BTR+MH+TH+QN+LT+DH'!#REF!</f>
        <v>#REF!</v>
      </c>
      <c r="BE67" s="981" t="e">
        <f>BE7+BE13+BE22+BE27+BE46+BE64+'[4]QTRCH+BADON+BTR+MH+TH+QN+LT+DH'!#REF!</f>
        <v>#REF!</v>
      </c>
      <c r="BF67" s="981" t="e">
        <f>BF7+BF13+BF22+BF27+BF46+BF64+'[4]QTRCH+BADON+BTR+MH+TH+QN+LT+DH'!#REF!</f>
        <v>#REF!</v>
      </c>
      <c r="BG67" s="981" t="e">
        <f>BG7+BG13+BG22+BG27+BG46+BG64+'[4]QTRCH+BADON+BTR+MH+TH+QN+LT+DH'!#REF!</f>
        <v>#REF!</v>
      </c>
      <c r="BH67" s="981" t="e">
        <f>BH7+BH13+BH22+BH27+BH46+BH64+'[4]QTRCH+BADON+BTR+MH+TH+QN+LT+DH'!#REF!</f>
        <v>#REF!</v>
      </c>
      <c r="BI67" s="981" t="e">
        <f>BI7+BI13+BI22+BI27+BI46+BI64+'[4]QTRCH+BADON+BTR+MH+TH+QN+LT+DH'!#REF!</f>
        <v>#REF!</v>
      </c>
      <c r="BJ67" s="981" t="e">
        <f>BJ7+BJ13+BJ22+BJ27+BJ46+BJ64+'[4]QTRCH+BADON+BTR+MH+TH+QN+LT+DH'!#REF!</f>
        <v>#REF!</v>
      </c>
      <c r="BK67" s="981" t="e">
        <f>BK7+BK13+BK22+BK27+BK46+BK64+'[4]QTRCH+BADON+BTR+MH+TH+QN+LT+DH'!#REF!</f>
        <v>#REF!</v>
      </c>
      <c r="BL67" s="981" t="e">
        <f>BL7+BL13+BL22+BL27+BL46+BL64+'[4]QTRCH+BADON+BTR+MH+TH+QN+LT+DH'!#REF!</f>
        <v>#REF!</v>
      </c>
      <c r="BM67" s="981" t="e">
        <f>BM7+BM13+BM22+BM27+BM46+BM64+'[4]QTRCH+BADON+BTR+MH+TH+QN+LT+DH'!#REF!</f>
        <v>#REF!</v>
      </c>
      <c r="BN67" s="981" t="e">
        <f>BN7+BN13+BN22+BN27+BN46+BN64+'[4]QTRCH+BADON+BTR+MH+TH+QN+LT+DH'!#REF!</f>
        <v>#REF!</v>
      </c>
      <c r="BO67" s="981" t="e">
        <f>BO7+BO13+BO22+BO27+BO46+BO64+'[4]QTRCH+BADON+BTR+MH+TH+QN+LT+DH'!#REF!</f>
        <v>#REF!</v>
      </c>
    </row>
    <row r="69" spans="1:193" s="943" customFormat="1" x14ac:dyDescent="0.2">
      <c r="A69" s="960"/>
      <c r="B69" s="940"/>
      <c r="C69" s="906"/>
      <c r="D69" s="940"/>
      <c r="E69" s="947"/>
      <c r="F69" s="1052"/>
      <c r="G69" s="1052"/>
      <c r="H69" s="1052"/>
      <c r="I69" s="1052"/>
      <c r="J69" s="940"/>
      <c r="K69" s="940"/>
      <c r="L69" s="940"/>
      <c r="M69" s="940"/>
      <c r="N69" s="940"/>
      <c r="O69" s="940"/>
      <c r="P69" s="940"/>
      <c r="Q69" s="940"/>
      <c r="R69" s="940"/>
      <c r="S69" s="940"/>
      <c r="T69" s="940"/>
      <c r="U69" s="940"/>
      <c r="V69" s="940"/>
      <c r="W69" s="940"/>
      <c r="X69" s="940"/>
      <c r="Y69" s="940"/>
      <c r="Z69" s="940"/>
      <c r="AA69" s="940"/>
      <c r="AB69" s="940"/>
      <c r="AC69" s="940"/>
      <c r="AD69" s="940"/>
      <c r="AE69" s="940"/>
      <c r="AF69" s="940"/>
      <c r="AG69" s="940"/>
      <c r="AH69" s="940"/>
      <c r="AI69" s="940"/>
      <c r="AJ69" s="940"/>
      <c r="AK69" s="940"/>
      <c r="AL69" s="940"/>
      <c r="AM69" s="940"/>
      <c r="AN69" s="940"/>
      <c r="AO69" s="940"/>
      <c r="AP69" s="940"/>
      <c r="AQ69" s="940"/>
      <c r="AR69" s="940"/>
      <c r="AS69" s="940"/>
      <c r="AT69" s="940"/>
      <c r="AU69" s="940"/>
      <c r="AV69" s="940"/>
      <c r="AW69" s="940"/>
      <c r="AX69" s="940"/>
      <c r="AY69" s="940"/>
      <c r="AZ69" s="940"/>
      <c r="BA69" s="940"/>
      <c r="BB69" s="940"/>
      <c r="BC69" s="940"/>
      <c r="BD69" s="940"/>
      <c r="BE69" s="940"/>
      <c r="BF69" s="940"/>
      <c r="BG69" s="940"/>
      <c r="BH69" s="940"/>
      <c r="BI69" s="940"/>
      <c r="BJ69" s="940"/>
      <c r="BK69" s="940"/>
      <c r="BL69" s="940"/>
      <c r="BM69" s="940"/>
      <c r="BN69" s="940"/>
      <c r="BO69" s="940"/>
      <c r="BP69" s="940"/>
      <c r="BQ69" s="940"/>
      <c r="BR69" s="940"/>
      <c r="BS69" s="940"/>
      <c r="BT69" s="940"/>
      <c r="BU69" s="940"/>
      <c r="BV69" s="940"/>
      <c r="BW69" s="940"/>
      <c r="BX69" s="940"/>
      <c r="BY69" s="940"/>
      <c r="BZ69" s="940"/>
      <c r="CA69" s="940"/>
      <c r="CB69" s="940"/>
      <c r="CC69" s="940"/>
      <c r="CD69" s="940"/>
      <c r="CE69" s="940"/>
      <c r="CF69" s="940"/>
      <c r="CG69" s="940"/>
      <c r="CH69" s="940"/>
      <c r="CI69" s="940"/>
      <c r="CJ69" s="940"/>
      <c r="CK69" s="940"/>
      <c r="CL69" s="940"/>
      <c r="CM69" s="940"/>
      <c r="CN69" s="940"/>
      <c r="CO69" s="940"/>
      <c r="CP69" s="940"/>
      <c r="CQ69" s="940"/>
      <c r="CR69" s="940"/>
      <c r="CS69" s="940"/>
      <c r="CT69" s="940"/>
      <c r="CU69" s="940"/>
      <c r="CV69" s="940"/>
      <c r="CW69" s="940"/>
      <c r="CX69" s="940"/>
      <c r="CY69" s="940"/>
      <c r="CZ69" s="940"/>
      <c r="DA69" s="940"/>
      <c r="DB69" s="940"/>
      <c r="DC69" s="940"/>
      <c r="DD69" s="940"/>
      <c r="DE69" s="940"/>
      <c r="DF69" s="940"/>
      <c r="DG69" s="940"/>
      <c r="DH69" s="940"/>
      <c r="DI69" s="940"/>
      <c r="DJ69" s="940"/>
      <c r="DK69" s="940"/>
      <c r="DL69" s="940"/>
      <c r="DM69" s="940"/>
      <c r="DN69" s="940"/>
      <c r="DO69" s="940"/>
      <c r="DP69" s="940"/>
      <c r="DQ69" s="940"/>
      <c r="DR69" s="940"/>
      <c r="DS69" s="940"/>
      <c r="DT69" s="940"/>
      <c r="DU69" s="940"/>
      <c r="DV69" s="940"/>
      <c r="DW69" s="940"/>
      <c r="DX69" s="940"/>
      <c r="DY69" s="940"/>
      <c r="DZ69" s="940"/>
      <c r="EA69" s="940"/>
      <c r="EB69" s="940"/>
      <c r="EC69" s="940"/>
      <c r="ED69" s="940"/>
      <c r="EE69" s="940"/>
      <c r="EF69" s="940"/>
      <c r="EG69" s="940"/>
      <c r="EH69" s="940"/>
      <c r="EI69" s="940"/>
      <c r="EJ69" s="940"/>
      <c r="EK69" s="940"/>
      <c r="EL69" s="940"/>
      <c r="EM69" s="940"/>
      <c r="EN69" s="940"/>
      <c r="EO69" s="940"/>
      <c r="EP69" s="940"/>
      <c r="EQ69" s="940"/>
      <c r="ER69" s="940"/>
      <c r="ES69" s="940"/>
      <c r="ET69" s="940"/>
      <c r="EU69" s="940"/>
      <c r="EV69" s="940"/>
      <c r="EW69" s="940"/>
      <c r="EX69" s="940"/>
      <c r="EY69" s="940"/>
      <c r="EZ69" s="940"/>
      <c r="FA69" s="940"/>
      <c r="FB69" s="940"/>
      <c r="FC69" s="940"/>
      <c r="FD69" s="940"/>
      <c r="FE69" s="940"/>
      <c r="FF69" s="940"/>
      <c r="FG69" s="940"/>
      <c r="FH69" s="940"/>
      <c r="FI69" s="940"/>
      <c r="FJ69" s="940"/>
      <c r="FK69" s="940"/>
      <c r="FL69" s="940"/>
      <c r="FM69" s="940"/>
      <c r="FN69" s="940"/>
      <c r="FO69" s="940"/>
      <c r="FP69" s="940"/>
      <c r="FQ69" s="940"/>
      <c r="FR69" s="940"/>
      <c r="FS69" s="940"/>
      <c r="FT69" s="940"/>
      <c r="FU69" s="940"/>
      <c r="FV69" s="940"/>
      <c r="FW69" s="940"/>
      <c r="FX69" s="940"/>
      <c r="FY69" s="940"/>
      <c r="FZ69" s="940"/>
      <c r="GA69" s="940"/>
      <c r="GB69" s="940"/>
      <c r="GC69" s="940"/>
      <c r="GD69" s="940"/>
      <c r="GE69" s="940"/>
      <c r="GF69" s="940"/>
      <c r="GG69" s="940"/>
      <c r="GH69" s="940"/>
      <c r="GI69" s="940"/>
      <c r="GJ69" s="940"/>
      <c r="GK69" s="940"/>
    </row>
    <row r="72" spans="1:193" s="944" customFormat="1" x14ac:dyDescent="0.2">
      <c r="A72" s="960"/>
      <c r="B72" s="940"/>
      <c r="C72" s="906"/>
      <c r="D72" s="940"/>
      <c r="E72" s="947"/>
      <c r="F72" s="1052"/>
      <c r="G72" s="1052"/>
      <c r="H72" s="1052"/>
      <c r="I72" s="1052"/>
      <c r="J72" s="940"/>
      <c r="K72" s="940"/>
      <c r="L72" s="940"/>
      <c r="M72" s="940"/>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0"/>
      <c r="AK72" s="940"/>
      <c r="AL72" s="940"/>
      <c r="AM72" s="940"/>
      <c r="AN72" s="940"/>
      <c r="AO72" s="940"/>
      <c r="AP72" s="940"/>
      <c r="AQ72" s="940"/>
      <c r="AR72" s="940"/>
      <c r="AS72" s="940"/>
      <c r="AT72" s="940"/>
      <c r="AU72" s="940"/>
      <c r="AV72" s="940"/>
      <c r="AW72" s="940"/>
      <c r="AX72" s="940"/>
      <c r="AY72" s="940"/>
      <c r="AZ72" s="940"/>
      <c r="BA72" s="940"/>
      <c r="BB72" s="940"/>
      <c r="BC72" s="940"/>
      <c r="BD72" s="940"/>
      <c r="BE72" s="940"/>
      <c r="BF72" s="940"/>
      <c r="BG72" s="940"/>
      <c r="BH72" s="940"/>
      <c r="BI72" s="940"/>
      <c r="BJ72" s="940"/>
      <c r="BK72" s="940"/>
      <c r="BL72" s="940"/>
      <c r="BM72" s="940"/>
      <c r="BN72" s="940"/>
      <c r="BO72" s="940"/>
      <c r="BP72" s="940"/>
      <c r="BQ72" s="940"/>
      <c r="BR72" s="940"/>
      <c r="BS72" s="940"/>
      <c r="BT72" s="940"/>
      <c r="BU72" s="940"/>
      <c r="BV72" s="940"/>
      <c r="BW72" s="940"/>
      <c r="BX72" s="940"/>
      <c r="BY72" s="940"/>
      <c r="BZ72" s="940"/>
      <c r="CA72" s="940"/>
      <c r="CB72" s="940"/>
      <c r="CC72" s="940"/>
      <c r="CD72" s="940"/>
      <c r="CE72" s="940"/>
      <c r="CF72" s="940"/>
      <c r="CG72" s="940"/>
      <c r="CH72" s="940"/>
      <c r="CI72" s="940"/>
      <c r="CJ72" s="940"/>
      <c r="CK72" s="940"/>
      <c r="CL72" s="940"/>
      <c r="CM72" s="940"/>
      <c r="CN72" s="940"/>
      <c r="CO72" s="940"/>
      <c r="CP72" s="940"/>
      <c r="CQ72" s="940"/>
      <c r="CR72" s="940"/>
      <c r="CS72" s="940"/>
      <c r="CT72" s="940"/>
      <c r="CU72" s="940"/>
      <c r="CV72" s="940"/>
      <c r="CW72" s="940"/>
      <c r="CX72" s="940"/>
      <c r="CY72" s="940"/>
      <c r="CZ72" s="940"/>
      <c r="DA72" s="940"/>
      <c r="DB72" s="940"/>
      <c r="DC72" s="940"/>
      <c r="DD72" s="940"/>
      <c r="DE72" s="940"/>
      <c r="DF72" s="940"/>
      <c r="DG72" s="940"/>
      <c r="DH72" s="940"/>
      <c r="DI72" s="940"/>
      <c r="DJ72" s="940"/>
      <c r="DK72" s="940"/>
      <c r="DL72" s="940"/>
      <c r="DM72" s="940"/>
      <c r="DN72" s="940"/>
      <c r="DO72" s="940"/>
      <c r="DP72" s="940"/>
      <c r="DQ72" s="940"/>
      <c r="DR72" s="940"/>
      <c r="DS72" s="940"/>
      <c r="DT72" s="940"/>
      <c r="DU72" s="940"/>
      <c r="DV72" s="940"/>
      <c r="DW72" s="940"/>
      <c r="DX72" s="940"/>
      <c r="DY72" s="940"/>
      <c r="DZ72" s="940"/>
      <c r="EA72" s="940"/>
      <c r="EB72" s="940"/>
      <c r="EC72" s="940"/>
      <c r="ED72" s="940"/>
      <c r="EE72" s="940"/>
      <c r="EF72" s="940"/>
      <c r="EG72" s="940"/>
      <c r="EH72" s="940"/>
      <c r="EI72" s="940"/>
      <c r="EJ72" s="940"/>
      <c r="EK72" s="940"/>
      <c r="EL72" s="940"/>
      <c r="EM72" s="940"/>
      <c r="EN72" s="940"/>
      <c r="EO72" s="940"/>
      <c r="EP72" s="940"/>
      <c r="EQ72" s="940"/>
      <c r="ER72" s="940"/>
      <c r="ES72" s="940"/>
      <c r="ET72" s="940"/>
      <c r="EU72" s="940"/>
      <c r="EV72" s="940"/>
      <c r="EW72" s="940"/>
      <c r="EX72" s="940"/>
      <c r="EY72" s="940"/>
      <c r="EZ72" s="940"/>
      <c r="FA72" s="940"/>
      <c r="FB72" s="940"/>
      <c r="FC72" s="940"/>
      <c r="FD72" s="940"/>
      <c r="FE72" s="940"/>
      <c r="FF72" s="940"/>
      <c r="FG72" s="940"/>
      <c r="FH72" s="940"/>
      <c r="FI72" s="940"/>
      <c r="FJ72" s="940"/>
      <c r="FK72" s="940"/>
      <c r="FL72" s="940"/>
      <c r="FM72" s="940"/>
      <c r="FN72" s="940"/>
      <c r="FO72" s="940"/>
      <c r="FP72" s="940"/>
      <c r="FQ72" s="940"/>
      <c r="FR72" s="940"/>
      <c r="FS72" s="940"/>
      <c r="FT72" s="940"/>
      <c r="FU72" s="940"/>
      <c r="FV72" s="940"/>
      <c r="FW72" s="940"/>
      <c r="FX72" s="940"/>
      <c r="FY72" s="940"/>
      <c r="FZ72" s="940"/>
      <c r="GA72" s="940"/>
      <c r="GB72" s="940"/>
      <c r="GC72" s="940"/>
      <c r="GD72" s="940"/>
      <c r="GE72" s="940"/>
      <c r="GF72" s="940"/>
      <c r="GG72" s="940"/>
      <c r="GH72" s="940"/>
      <c r="GI72" s="940"/>
      <c r="GJ72" s="940"/>
      <c r="GK72" s="940"/>
    </row>
    <row r="73" spans="1:193" s="944" customFormat="1" x14ac:dyDescent="0.2">
      <c r="A73" s="960"/>
      <c r="B73" s="940"/>
      <c r="C73" s="906"/>
      <c r="D73" s="940"/>
      <c r="E73" s="947"/>
      <c r="F73" s="1052"/>
      <c r="G73" s="1052"/>
      <c r="H73" s="1052"/>
      <c r="I73" s="1052"/>
      <c r="J73" s="940"/>
      <c r="K73" s="940"/>
      <c r="L73" s="940"/>
      <c r="M73" s="940"/>
      <c r="N73" s="940"/>
      <c r="O73" s="940"/>
      <c r="P73" s="940"/>
      <c r="Q73" s="940"/>
      <c r="R73" s="940"/>
      <c r="S73" s="940"/>
      <c r="T73" s="940"/>
      <c r="U73" s="940"/>
      <c r="V73" s="940"/>
      <c r="W73" s="940"/>
      <c r="X73" s="940"/>
      <c r="Y73" s="940"/>
      <c r="Z73" s="940"/>
      <c r="AA73" s="940"/>
      <c r="AB73" s="940"/>
      <c r="AC73" s="940"/>
      <c r="AD73" s="940"/>
      <c r="AE73" s="940"/>
      <c r="AF73" s="940"/>
      <c r="AG73" s="940"/>
      <c r="AH73" s="940"/>
      <c r="AI73" s="940"/>
      <c r="AJ73" s="940"/>
      <c r="AK73" s="940"/>
      <c r="AL73" s="940"/>
      <c r="AM73" s="940"/>
      <c r="AN73" s="940"/>
      <c r="AO73" s="940"/>
      <c r="AP73" s="940"/>
      <c r="AQ73" s="940"/>
      <c r="AR73" s="940"/>
      <c r="AS73" s="940"/>
      <c r="AT73" s="940"/>
      <c r="AU73" s="940"/>
      <c r="AV73" s="940"/>
      <c r="AW73" s="940"/>
      <c r="AX73" s="940"/>
      <c r="AY73" s="940"/>
      <c r="AZ73" s="940"/>
      <c r="BA73" s="940"/>
      <c r="BB73" s="940"/>
      <c r="BC73" s="940"/>
      <c r="BD73" s="940"/>
      <c r="BE73" s="940"/>
      <c r="BF73" s="940"/>
      <c r="BG73" s="940"/>
      <c r="BH73" s="940"/>
      <c r="BI73" s="940"/>
      <c r="BJ73" s="940"/>
      <c r="BK73" s="940"/>
      <c r="BL73" s="940"/>
      <c r="BM73" s="940"/>
      <c r="BN73" s="940"/>
      <c r="BO73" s="940"/>
      <c r="BP73" s="940"/>
      <c r="BQ73" s="940"/>
      <c r="BR73" s="940"/>
      <c r="BS73" s="940"/>
      <c r="BT73" s="940"/>
      <c r="BU73" s="940"/>
      <c r="BV73" s="940"/>
      <c r="BW73" s="940"/>
      <c r="BX73" s="940"/>
      <c r="BY73" s="940"/>
      <c r="BZ73" s="940"/>
      <c r="CA73" s="940"/>
      <c r="CB73" s="940"/>
      <c r="CC73" s="940"/>
      <c r="CD73" s="940"/>
      <c r="CE73" s="940"/>
      <c r="CF73" s="940"/>
      <c r="CG73" s="940"/>
      <c r="CH73" s="940"/>
      <c r="CI73" s="940"/>
      <c r="CJ73" s="940"/>
      <c r="CK73" s="940"/>
      <c r="CL73" s="940"/>
      <c r="CM73" s="940"/>
      <c r="CN73" s="940"/>
      <c r="CO73" s="940"/>
      <c r="CP73" s="940"/>
      <c r="CQ73" s="940"/>
      <c r="CR73" s="940"/>
      <c r="CS73" s="940"/>
      <c r="CT73" s="940"/>
      <c r="CU73" s="940"/>
      <c r="CV73" s="940"/>
      <c r="CW73" s="940"/>
      <c r="CX73" s="940"/>
      <c r="CY73" s="940"/>
      <c r="CZ73" s="940"/>
      <c r="DA73" s="940"/>
      <c r="DB73" s="940"/>
      <c r="DC73" s="940"/>
      <c r="DD73" s="940"/>
      <c r="DE73" s="940"/>
      <c r="DF73" s="940"/>
      <c r="DG73" s="940"/>
      <c r="DH73" s="940"/>
      <c r="DI73" s="940"/>
      <c r="DJ73" s="940"/>
      <c r="DK73" s="940"/>
      <c r="DL73" s="940"/>
      <c r="DM73" s="940"/>
      <c r="DN73" s="940"/>
      <c r="DO73" s="940"/>
      <c r="DP73" s="940"/>
      <c r="DQ73" s="940"/>
      <c r="DR73" s="940"/>
      <c r="DS73" s="940"/>
      <c r="DT73" s="940"/>
      <c r="DU73" s="940"/>
      <c r="DV73" s="940"/>
      <c r="DW73" s="940"/>
      <c r="DX73" s="940"/>
      <c r="DY73" s="940"/>
      <c r="DZ73" s="940"/>
      <c r="EA73" s="940"/>
      <c r="EB73" s="940"/>
      <c r="EC73" s="940"/>
      <c r="ED73" s="940"/>
      <c r="EE73" s="940"/>
      <c r="EF73" s="940"/>
      <c r="EG73" s="940"/>
      <c r="EH73" s="940"/>
      <c r="EI73" s="940"/>
      <c r="EJ73" s="940"/>
      <c r="EK73" s="940"/>
      <c r="EL73" s="940"/>
      <c r="EM73" s="940"/>
      <c r="EN73" s="940"/>
      <c r="EO73" s="940"/>
      <c r="EP73" s="940"/>
      <c r="EQ73" s="940"/>
      <c r="ER73" s="940"/>
      <c r="ES73" s="940"/>
      <c r="ET73" s="940"/>
      <c r="EU73" s="940"/>
      <c r="EV73" s="940"/>
      <c r="EW73" s="940"/>
      <c r="EX73" s="940"/>
      <c r="EY73" s="940"/>
      <c r="EZ73" s="940"/>
      <c r="FA73" s="940"/>
      <c r="FB73" s="940"/>
      <c r="FC73" s="940"/>
      <c r="FD73" s="940"/>
      <c r="FE73" s="940"/>
      <c r="FF73" s="940"/>
      <c r="FG73" s="940"/>
      <c r="FH73" s="940"/>
      <c r="FI73" s="940"/>
      <c r="FJ73" s="940"/>
      <c r="FK73" s="940"/>
      <c r="FL73" s="940"/>
      <c r="FM73" s="940"/>
      <c r="FN73" s="940"/>
      <c r="FO73" s="940"/>
      <c r="FP73" s="940"/>
      <c r="FQ73" s="940"/>
      <c r="FR73" s="940"/>
      <c r="FS73" s="940"/>
      <c r="FT73" s="940"/>
      <c r="FU73" s="940"/>
      <c r="FV73" s="940"/>
      <c r="FW73" s="940"/>
      <c r="FX73" s="940"/>
      <c r="FY73" s="940"/>
      <c r="FZ73" s="940"/>
      <c r="GA73" s="940"/>
      <c r="GB73" s="940"/>
      <c r="GC73" s="940"/>
      <c r="GD73" s="940"/>
      <c r="GE73" s="940"/>
      <c r="GF73" s="940"/>
      <c r="GG73" s="940"/>
      <c r="GH73" s="940"/>
      <c r="GI73" s="940"/>
      <c r="GJ73" s="940"/>
      <c r="GK73" s="940"/>
    </row>
    <row r="74" spans="1:193" s="944" customFormat="1" x14ac:dyDescent="0.2">
      <c r="A74" s="960"/>
      <c r="B74" s="940"/>
      <c r="C74" s="906"/>
      <c r="D74" s="940"/>
      <c r="E74" s="947"/>
      <c r="F74" s="1052"/>
      <c r="G74" s="1052"/>
      <c r="H74" s="1052"/>
      <c r="I74" s="1052"/>
      <c r="J74" s="940"/>
      <c r="K74" s="940"/>
      <c r="L74" s="940"/>
      <c r="M74" s="940"/>
      <c r="N74" s="940"/>
      <c r="O74" s="940"/>
      <c r="P74" s="940"/>
      <c r="Q74" s="940"/>
      <c r="R74" s="940"/>
      <c r="S74" s="940"/>
      <c r="T74" s="940"/>
      <c r="U74" s="940"/>
      <c r="V74" s="940"/>
      <c r="W74" s="940"/>
      <c r="X74" s="940"/>
      <c r="Y74" s="940"/>
      <c r="Z74" s="940"/>
      <c r="AA74" s="940"/>
      <c r="AB74" s="940"/>
      <c r="AC74" s="940"/>
      <c r="AD74" s="940"/>
      <c r="AE74" s="940"/>
      <c r="AF74" s="940"/>
      <c r="AG74" s="940"/>
      <c r="AH74" s="940"/>
      <c r="AI74" s="940"/>
      <c r="AJ74" s="940"/>
      <c r="AK74" s="940"/>
      <c r="AL74" s="940"/>
      <c r="AM74" s="940"/>
      <c r="AN74" s="940"/>
      <c r="AO74" s="940"/>
      <c r="AP74" s="940"/>
      <c r="AQ74" s="940"/>
      <c r="AR74" s="940"/>
      <c r="AS74" s="940"/>
      <c r="AT74" s="940"/>
      <c r="AU74" s="940"/>
      <c r="AV74" s="940"/>
      <c r="AW74" s="940"/>
      <c r="AX74" s="940"/>
      <c r="AY74" s="940"/>
      <c r="AZ74" s="940"/>
      <c r="BA74" s="940"/>
      <c r="BB74" s="940"/>
      <c r="BC74" s="940"/>
      <c r="BD74" s="940"/>
      <c r="BE74" s="940"/>
      <c r="BF74" s="940"/>
      <c r="BG74" s="940"/>
      <c r="BH74" s="940"/>
      <c r="BI74" s="940"/>
      <c r="BJ74" s="940"/>
      <c r="BK74" s="940"/>
      <c r="BL74" s="940"/>
      <c r="BM74" s="940"/>
      <c r="BN74" s="940"/>
      <c r="BO74" s="940"/>
      <c r="BP74" s="940"/>
      <c r="BQ74" s="940"/>
      <c r="BR74" s="940"/>
      <c r="BS74" s="940"/>
      <c r="BT74" s="940"/>
      <c r="BU74" s="940"/>
      <c r="BV74" s="940"/>
      <c r="BW74" s="940"/>
      <c r="BX74" s="940"/>
      <c r="BY74" s="940"/>
      <c r="BZ74" s="940"/>
      <c r="CA74" s="940"/>
      <c r="CB74" s="940"/>
      <c r="CC74" s="940"/>
      <c r="CD74" s="940"/>
      <c r="CE74" s="940"/>
      <c r="CF74" s="940"/>
      <c r="CG74" s="940"/>
      <c r="CH74" s="940"/>
      <c r="CI74" s="940"/>
      <c r="CJ74" s="940"/>
      <c r="CK74" s="940"/>
      <c r="CL74" s="940"/>
      <c r="CM74" s="940"/>
      <c r="CN74" s="940"/>
      <c r="CO74" s="940"/>
      <c r="CP74" s="940"/>
      <c r="CQ74" s="940"/>
      <c r="CR74" s="940"/>
      <c r="CS74" s="940"/>
      <c r="CT74" s="940"/>
      <c r="CU74" s="940"/>
      <c r="CV74" s="940"/>
      <c r="CW74" s="940"/>
      <c r="CX74" s="940"/>
      <c r="CY74" s="940"/>
      <c r="CZ74" s="940"/>
      <c r="DA74" s="940"/>
      <c r="DB74" s="940"/>
      <c r="DC74" s="940"/>
      <c r="DD74" s="940"/>
      <c r="DE74" s="940"/>
      <c r="DF74" s="940"/>
      <c r="DG74" s="940"/>
      <c r="DH74" s="940"/>
      <c r="DI74" s="940"/>
      <c r="DJ74" s="940"/>
      <c r="DK74" s="940"/>
      <c r="DL74" s="940"/>
      <c r="DM74" s="940"/>
      <c r="DN74" s="940"/>
      <c r="DO74" s="940"/>
      <c r="DP74" s="940"/>
      <c r="DQ74" s="940"/>
      <c r="DR74" s="940"/>
      <c r="DS74" s="940"/>
      <c r="DT74" s="940"/>
      <c r="DU74" s="940"/>
      <c r="DV74" s="940"/>
      <c r="DW74" s="940"/>
      <c r="DX74" s="940"/>
      <c r="DY74" s="940"/>
      <c r="DZ74" s="940"/>
      <c r="EA74" s="940"/>
      <c r="EB74" s="940"/>
      <c r="EC74" s="940"/>
      <c r="ED74" s="940"/>
      <c r="EE74" s="940"/>
      <c r="EF74" s="940"/>
      <c r="EG74" s="940"/>
      <c r="EH74" s="940"/>
      <c r="EI74" s="940"/>
      <c r="EJ74" s="940"/>
      <c r="EK74" s="940"/>
      <c r="EL74" s="940"/>
      <c r="EM74" s="940"/>
      <c r="EN74" s="940"/>
      <c r="EO74" s="940"/>
      <c r="EP74" s="940"/>
      <c r="EQ74" s="940"/>
      <c r="ER74" s="940"/>
      <c r="ES74" s="940"/>
      <c r="ET74" s="940"/>
      <c r="EU74" s="940"/>
      <c r="EV74" s="940"/>
      <c r="EW74" s="940"/>
      <c r="EX74" s="940"/>
      <c r="EY74" s="940"/>
      <c r="EZ74" s="940"/>
      <c r="FA74" s="940"/>
      <c r="FB74" s="940"/>
      <c r="FC74" s="940"/>
      <c r="FD74" s="940"/>
      <c r="FE74" s="940"/>
      <c r="FF74" s="940"/>
      <c r="FG74" s="940"/>
      <c r="FH74" s="940"/>
      <c r="FI74" s="940"/>
      <c r="FJ74" s="940"/>
      <c r="FK74" s="940"/>
      <c r="FL74" s="940"/>
      <c r="FM74" s="940"/>
      <c r="FN74" s="940"/>
      <c r="FO74" s="940"/>
      <c r="FP74" s="940"/>
      <c r="FQ74" s="940"/>
      <c r="FR74" s="940"/>
      <c r="FS74" s="940"/>
      <c r="FT74" s="940"/>
      <c r="FU74" s="940"/>
      <c r="FV74" s="940"/>
      <c r="FW74" s="940"/>
      <c r="FX74" s="940"/>
      <c r="FY74" s="940"/>
      <c r="FZ74" s="940"/>
      <c r="GA74" s="940"/>
      <c r="GB74" s="940"/>
      <c r="GC74" s="940"/>
      <c r="GD74" s="940"/>
      <c r="GE74" s="940"/>
      <c r="GF74" s="940"/>
      <c r="GG74" s="940"/>
      <c r="GH74" s="940"/>
      <c r="GI74" s="940"/>
      <c r="GJ74" s="940"/>
      <c r="GK74" s="940"/>
    </row>
    <row r="75" spans="1:193" s="961" customFormat="1" x14ac:dyDescent="0.2">
      <c r="A75" s="960"/>
      <c r="B75" s="940"/>
      <c r="C75" s="906"/>
      <c r="D75" s="940"/>
      <c r="E75" s="947"/>
      <c r="F75" s="1052"/>
      <c r="G75" s="1052"/>
      <c r="H75" s="1052"/>
      <c r="I75" s="1052"/>
      <c r="J75" s="940"/>
      <c r="K75" s="940"/>
      <c r="L75" s="940"/>
      <c r="M75" s="940"/>
      <c r="N75" s="940"/>
      <c r="O75" s="940"/>
      <c r="P75" s="940"/>
      <c r="Q75" s="940"/>
      <c r="R75" s="940"/>
      <c r="S75" s="940"/>
      <c r="T75" s="940"/>
      <c r="U75" s="940"/>
      <c r="V75" s="940"/>
      <c r="W75" s="940"/>
      <c r="X75" s="940"/>
      <c r="Y75" s="940"/>
      <c r="Z75" s="940"/>
      <c r="AA75" s="940"/>
      <c r="AB75" s="940"/>
      <c r="AC75" s="940"/>
      <c r="AD75" s="940"/>
      <c r="AE75" s="940"/>
      <c r="AF75" s="940"/>
      <c r="AG75" s="940"/>
      <c r="AH75" s="940"/>
      <c r="AI75" s="940"/>
      <c r="AJ75" s="940"/>
      <c r="AK75" s="940"/>
      <c r="AL75" s="940"/>
      <c r="AM75" s="940"/>
      <c r="AN75" s="940"/>
      <c r="AO75" s="940"/>
      <c r="AP75" s="940"/>
      <c r="AQ75" s="940"/>
      <c r="AR75" s="940"/>
      <c r="AS75" s="940"/>
      <c r="AT75" s="940"/>
      <c r="AU75" s="940"/>
      <c r="AV75" s="940"/>
      <c r="AW75" s="940"/>
      <c r="AX75" s="940"/>
      <c r="AY75" s="940"/>
      <c r="AZ75" s="940"/>
      <c r="BA75" s="940"/>
      <c r="BB75" s="940"/>
      <c r="BC75" s="940"/>
      <c r="BD75" s="940"/>
      <c r="BE75" s="940"/>
      <c r="BF75" s="940"/>
      <c r="BG75" s="940"/>
      <c r="BH75" s="940"/>
      <c r="BI75" s="940"/>
      <c r="BJ75" s="940"/>
      <c r="BK75" s="940"/>
      <c r="BL75" s="940"/>
      <c r="BM75" s="940"/>
      <c r="BN75" s="940"/>
      <c r="BO75" s="940"/>
      <c r="BP75" s="940"/>
      <c r="BQ75" s="940"/>
      <c r="BR75" s="940"/>
      <c r="BS75" s="940"/>
      <c r="BT75" s="940"/>
      <c r="BU75" s="940"/>
      <c r="BV75" s="940"/>
      <c r="BW75" s="940"/>
      <c r="BX75" s="940"/>
      <c r="BY75" s="940"/>
      <c r="BZ75" s="940"/>
      <c r="CA75" s="940"/>
      <c r="CB75" s="940"/>
      <c r="CC75" s="940"/>
      <c r="CD75" s="940"/>
      <c r="CE75" s="940"/>
      <c r="CF75" s="940"/>
      <c r="CG75" s="940"/>
      <c r="CH75" s="940"/>
      <c r="CI75" s="940"/>
      <c r="CJ75" s="940"/>
      <c r="CK75" s="940"/>
      <c r="CL75" s="940"/>
      <c r="CM75" s="940"/>
      <c r="CN75" s="940"/>
      <c r="CO75" s="940"/>
      <c r="CP75" s="940"/>
      <c r="CQ75" s="940"/>
      <c r="CR75" s="940"/>
      <c r="CS75" s="940"/>
      <c r="CT75" s="940"/>
      <c r="CU75" s="940"/>
      <c r="CV75" s="940"/>
      <c r="CW75" s="940"/>
      <c r="CX75" s="940"/>
      <c r="CY75" s="940"/>
      <c r="CZ75" s="940"/>
      <c r="DA75" s="940"/>
      <c r="DB75" s="940"/>
      <c r="DC75" s="940"/>
      <c r="DD75" s="940"/>
      <c r="DE75" s="940"/>
      <c r="DF75" s="940"/>
      <c r="DG75" s="940"/>
      <c r="DH75" s="940"/>
      <c r="DI75" s="940"/>
      <c r="DJ75" s="940"/>
      <c r="DK75" s="940"/>
      <c r="DL75" s="940"/>
      <c r="DM75" s="940"/>
      <c r="DN75" s="940"/>
      <c r="DO75" s="940"/>
      <c r="DP75" s="940"/>
      <c r="DQ75" s="940"/>
      <c r="DR75" s="940"/>
      <c r="DS75" s="940"/>
      <c r="DT75" s="940"/>
      <c r="DU75" s="940"/>
      <c r="DV75" s="940"/>
      <c r="DW75" s="940"/>
      <c r="DX75" s="940"/>
      <c r="DY75" s="940"/>
      <c r="DZ75" s="940"/>
      <c r="EA75" s="940"/>
      <c r="EB75" s="940"/>
      <c r="EC75" s="940"/>
      <c r="ED75" s="940"/>
      <c r="EE75" s="940"/>
      <c r="EF75" s="940"/>
      <c r="EG75" s="940"/>
      <c r="EH75" s="940"/>
      <c r="EI75" s="940"/>
      <c r="EJ75" s="940"/>
      <c r="EK75" s="940"/>
      <c r="EL75" s="940"/>
      <c r="EM75" s="940"/>
      <c r="EN75" s="940"/>
      <c r="EO75" s="940"/>
      <c r="EP75" s="940"/>
      <c r="EQ75" s="940"/>
      <c r="ER75" s="940"/>
      <c r="ES75" s="940"/>
      <c r="ET75" s="940"/>
      <c r="EU75" s="940"/>
      <c r="EV75" s="940"/>
      <c r="EW75" s="940"/>
      <c r="EX75" s="940"/>
      <c r="EY75" s="940"/>
      <c r="EZ75" s="940"/>
      <c r="FA75" s="940"/>
      <c r="FB75" s="940"/>
      <c r="FC75" s="940"/>
      <c r="FD75" s="940"/>
      <c r="FE75" s="940"/>
      <c r="FF75" s="940"/>
      <c r="FG75" s="940"/>
      <c r="FH75" s="940"/>
      <c r="FI75" s="940"/>
      <c r="FJ75" s="940"/>
      <c r="FK75" s="940"/>
      <c r="FL75" s="940"/>
      <c r="FM75" s="940"/>
      <c r="FN75" s="940"/>
      <c r="FO75" s="940"/>
      <c r="FP75" s="940"/>
      <c r="FQ75" s="940"/>
      <c r="FR75" s="940"/>
      <c r="FS75" s="940"/>
      <c r="FT75" s="940"/>
      <c r="FU75" s="940"/>
      <c r="FV75" s="940"/>
      <c r="FW75" s="940"/>
      <c r="FX75" s="940"/>
      <c r="FY75" s="940"/>
      <c r="FZ75" s="940"/>
      <c r="GA75" s="940"/>
      <c r="GB75" s="940"/>
      <c r="GC75" s="940"/>
      <c r="GD75" s="940"/>
      <c r="GE75" s="940"/>
      <c r="GF75" s="940"/>
      <c r="GG75" s="940"/>
      <c r="GH75" s="940"/>
      <c r="GI75" s="940"/>
      <c r="GJ75" s="940"/>
      <c r="GK75" s="940"/>
    </row>
    <row r="76" spans="1:193" s="956" customFormat="1" x14ac:dyDescent="0.2">
      <c r="A76" s="960"/>
      <c r="B76" s="940"/>
      <c r="C76" s="906"/>
      <c r="D76" s="940"/>
      <c r="E76" s="947"/>
      <c r="F76" s="1052"/>
      <c r="G76" s="1052"/>
      <c r="H76" s="1052"/>
      <c r="I76" s="1052"/>
      <c r="J76" s="940"/>
      <c r="K76" s="940"/>
      <c r="L76" s="940"/>
      <c r="M76" s="940"/>
      <c r="N76" s="940"/>
      <c r="O76" s="940"/>
      <c r="P76" s="940"/>
      <c r="Q76" s="940"/>
      <c r="R76" s="940"/>
      <c r="S76" s="940"/>
      <c r="T76" s="940"/>
      <c r="U76" s="940"/>
      <c r="V76" s="940"/>
      <c r="W76" s="940"/>
      <c r="X76" s="940"/>
      <c r="Y76" s="940"/>
      <c r="Z76" s="940"/>
      <c r="AA76" s="940"/>
      <c r="AB76" s="940"/>
      <c r="AC76" s="940"/>
      <c r="AD76" s="940"/>
      <c r="AE76" s="940"/>
      <c r="AF76" s="940"/>
      <c r="AG76" s="940"/>
      <c r="AH76" s="940"/>
      <c r="AI76" s="940"/>
      <c r="AJ76" s="940"/>
      <c r="AK76" s="940"/>
      <c r="AL76" s="940"/>
      <c r="AM76" s="940"/>
      <c r="AN76" s="940"/>
      <c r="AO76" s="940"/>
      <c r="AP76" s="940"/>
      <c r="AQ76" s="940"/>
      <c r="AR76" s="940"/>
      <c r="AS76" s="940"/>
      <c r="AT76" s="940"/>
      <c r="AU76" s="940"/>
      <c r="AV76" s="940"/>
      <c r="AW76" s="940"/>
      <c r="AX76" s="940"/>
      <c r="AY76" s="940"/>
      <c r="AZ76" s="940"/>
      <c r="BA76" s="940"/>
      <c r="BB76" s="940"/>
      <c r="BC76" s="940"/>
      <c r="BD76" s="940"/>
      <c r="BE76" s="940"/>
      <c r="BF76" s="940"/>
      <c r="BG76" s="940"/>
      <c r="BH76" s="940"/>
      <c r="BI76" s="940"/>
      <c r="BJ76" s="940"/>
      <c r="BK76" s="940"/>
      <c r="BL76" s="940"/>
      <c r="BM76" s="940"/>
      <c r="BN76" s="940"/>
      <c r="BO76" s="940"/>
      <c r="BP76" s="940"/>
      <c r="BQ76" s="940"/>
      <c r="BR76" s="940"/>
      <c r="BS76" s="940"/>
      <c r="BT76" s="940"/>
      <c r="BU76" s="940"/>
      <c r="BV76" s="940"/>
      <c r="BW76" s="940"/>
      <c r="BX76" s="940"/>
      <c r="BY76" s="940"/>
      <c r="BZ76" s="940"/>
      <c r="CA76" s="940"/>
      <c r="CB76" s="940"/>
      <c r="CC76" s="940"/>
      <c r="CD76" s="940"/>
      <c r="CE76" s="940"/>
      <c r="CF76" s="940"/>
      <c r="CG76" s="940"/>
      <c r="CH76" s="940"/>
      <c r="CI76" s="940"/>
      <c r="CJ76" s="940"/>
      <c r="CK76" s="940"/>
      <c r="CL76" s="940"/>
      <c r="CM76" s="940"/>
      <c r="CN76" s="940"/>
      <c r="CO76" s="940"/>
      <c r="CP76" s="940"/>
      <c r="CQ76" s="940"/>
      <c r="CR76" s="940"/>
      <c r="CS76" s="940"/>
      <c r="CT76" s="940"/>
      <c r="CU76" s="940"/>
      <c r="CV76" s="940"/>
      <c r="CW76" s="940"/>
      <c r="CX76" s="940"/>
      <c r="CY76" s="940"/>
      <c r="CZ76" s="940"/>
      <c r="DA76" s="940"/>
      <c r="DB76" s="940"/>
      <c r="DC76" s="940"/>
      <c r="DD76" s="940"/>
      <c r="DE76" s="940"/>
      <c r="DF76" s="940"/>
      <c r="DG76" s="940"/>
      <c r="DH76" s="940"/>
      <c r="DI76" s="940"/>
      <c r="DJ76" s="940"/>
      <c r="DK76" s="940"/>
      <c r="DL76" s="940"/>
      <c r="DM76" s="940"/>
      <c r="DN76" s="940"/>
      <c r="DO76" s="940"/>
      <c r="DP76" s="940"/>
      <c r="DQ76" s="940"/>
      <c r="DR76" s="940"/>
      <c r="DS76" s="940"/>
      <c r="DT76" s="940"/>
      <c r="DU76" s="940"/>
      <c r="DV76" s="940"/>
      <c r="DW76" s="940"/>
      <c r="DX76" s="940"/>
      <c r="DY76" s="940"/>
      <c r="DZ76" s="940"/>
      <c r="EA76" s="940"/>
      <c r="EB76" s="940"/>
      <c r="EC76" s="940"/>
      <c r="ED76" s="940"/>
      <c r="EE76" s="940"/>
      <c r="EF76" s="940"/>
      <c r="EG76" s="940"/>
      <c r="EH76" s="940"/>
      <c r="EI76" s="940"/>
      <c r="EJ76" s="940"/>
      <c r="EK76" s="940"/>
      <c r="EL76" s="940"/>
      <c r="EM76" s="940"/>
      <c r="EN76" s="940"/>
      <c r="EO76" s="940"/>
      <c r="EP76" s="940"/>
      <c r="EQ76" s="940"/>
      <c r="ER76" s="940"/>
      <c r="ES76" s="940"/>
      <c r="ET76" s="940"/>
      <c r="EU76" s="940"/>
      <c r="EV76" s="940"/>
      <c r="EW76" s="940"/>
      <c r="EX76" s="940"/>
      <c r="EY76" s="940"/>
      <c r="EZ76" s="940"/>
      <c r="FA76" s="940"/>
      <c r="FB76" s="940"/>
      <c r="FC76" s="940"/>
      <c r="FD76" s="940"/>
      <c r="FE76" s="940"/>
      <c r="FF76" s="940"/>
      <c r="FG76" s="940"/>
      <c r="FH76" s="940"/>
      <c r="FI76" s="940"/>
      <c r="FJ76" s="940"/>
      <c r="FK76" s="940"/>
      <c r="FL76" s="940"/>
      <c r="FM76" s="940"/>
      <c r="FN76" s="940"/>
      <c r="FO76" s="940"/>
      <c r="FP76" s="940"/>
      <c r="FQ76" s="940"/>
      <c r="FR76" s="940"/>
      <c r="FS76" s="940"/>
      <c r="FT76" s="940"/>
      <c r="FU76" s="940"/>
      <c r="FV76" s="940"/>
      <c r="FW76" s="940"/>
      <c r="FX76" s="940"/>
      <c r="FY76" s="940"/>
      <c r="FZ76" s="940"/>
      <c r="GA76" s="940"/>
      <c r="GB76" s="940"/>
      <c r="GC76" s="940"/>
      <c r="GD76" s="940"/>
      <c r="GE76" s="940"/>
      <c r="GF76" s="940"/>
      <c r="GG76" s="940"/>
      <c r="GH76" s="940"/>
      <c r="GI76" s="940"/>
      <c r="GJ76" s="940"/>
      <c r="GK76" s="940"/>
    </row>
    <row r="77" spans="1:193" s="944" customFormat="1" x14ac:dyDescent="0.2">
      <c r="A77" s="960"/>
      <c r="B77" s="940"/>
      <c r="C77" s="906"/>
      <c r="D77" s="940"/>
      <c r="E77" s="947"/>
      <c r="F77" s="1052"/>
      <c r="G77" s="1052"/>
      <c r="H77" s="1052"/>
      <c r="I77" s="1052"/>
      <c r="J77" s="940"/>
      <c r="K77" s="940"/>
      <c r="L77" s="940"/>
      <c r="M77" s="940"/>
      <c r="N77" s="940"/>
      <c r="O77" s="940"/>
      <c r="P77" s="940"/>
      <c r="Q77" s="940"/>
      <c r="R77" s="940"/>
      <c r="S77" s="940"/>
      <c r="T77" s="940"/>
      <c r="U77" s="940"/>
      <c r="V77" s="940"/>
      <c r="W77" s="940"/>
      <c r="X77" s="940"/>
      <c r="Y77" s="940"/>
      <c r="Z77" s="940"/>
      <c r="AA77" s="940"/>
      <c r="AB77" s="940"/>
      <c r="AC77" s="940"/>
      <c r="AD77" s="940"/>
      <c r="AE77" s="940"/>
      <c r="AF77" s="940"/>
      <c r="AG77" s="940"/>
      <c r="AH77" s="940"/>
      <c r="AI77" s="940"/>
      <c r="AJ77" s="940"/>
      <c r="AK77" s="940"/>
      <c r="AL77" s="940"/>
      <c r="AM77" s="940"/>
      <c r="AN77" s="940"/>
      <c r="AO77" s="940"/>
      <c r="AP77" s="940"/>
      <c r="AQ77" s="940"/>
      <c r="AR77" s="940"/>
      <c r="AS77" s="940"/>
      <c r="AT77" s="940"/>
      <c r="AU77" s="940"/>
      <c r="AV77" s="940"/>
      <c r="AW77" s="940"/>
      <c r="AX77" s="940"/>
      <c r="AY77" s="940"/>
      <c r="AZ77" s="940"/>
      <c r="BA77" s="940"/>
      <c r="BB77" s="940"/>
      <c r="BC77" s="940"/>
      <c r="BD77" s="940"/>
      <c r="BE77" s="940"/>
      <c r="BF77" s="940"/>
      <c r="BG77" s="940"/>
      <c r="BH77" s="940"/>
      <c r="BI77" s="940"/>
      <c r="BJ77" s="940"/>
      <c r="BK77" s="940"/>
      <c r="BL77" s="940"/>
      <c r="BM77" s="940"/>
      <c r="BN77" s="940"/>
      <c r="BO77" s="940"/>
      <c r="BP77" s="940"/>
      <c r="BQ77" s="940"/>
      <c r="BR77" s="940"/>
      <c r="BS77" s="940"/>
      <c r="BT77" s="940"/>
      <c r="BU77" s="940"/>
      <c r="BV77" s="940"/>
      <c r="BW77" s="940"/>
      <c r="BX77" s="940"/>
      <c r="BY77" s="940"/>
      <c r="BZ77" s="940"/>
      <c r="CA77" s="940"/>
      <c r="CB77" s="940"/>
      <c r="CC77" s="940"/>
      <c r="CD77" s="940"/>
      <c r="CE77" s="940"/>
      <c r="CF77" s="940"/>
      <c r="CG77" s="940"/>
      <c r="CH77" s="940"/>
      <c r="CI77" s="940"/>
      <c r="CJ77" s="940"/>
      <c r="CK77" s="940"/>
      <c r="CL77" s="940"/>
      <c r="CM77" s="940"/>
      <c r="CN77" s="940"/>
      <c r="CO77" s="940"/>
      <c r="CP77" s="940"/>
      <c r="CQ77" s="940"/>
      <c r="CR77" s="940"/>
      <c r="CS77" s="940"/>
      <c r="CT77" s="940"/>
      <c r="CU77" s="940"/>
      <c r="CV77" s="940"/>
      <c r="CW77" s="940"/>
      <c r="CX77" s="940"/>
      <c r="CY77" s="940"/>
      <c r="CZ77" s="940"/>
      <c r="DA77" s="940"/>
      <c r="DB77" s="940"/>
      <c r="DC77" s="940"/>
      <c r="DD77" s="940"/>
      <c r="DE77" s="940"/>
      <c r="DF77" s="940"/>
      <c r="DG77" s="940"/>
      <c r="DH77" s="940"/>
      <c r="DI77" s="940"/>
      <c r="DJ77" s="940"/>
      <c r="DK77" s="940"/>
      <c r="DL77" s="940"/>
      <c r="DM77" s="940"/>
      <c r="DN77" s="940"/>
      <c r="DO77" s="940"/>
      <c r="DP77" s="940"/>
      <c r="DQ77" s="940"/>
      <c r="DR77" s="940"/>
      <c r="DS77" s="940"/>
      <c r="DT77" s="940"/>
      <c r="DU77" s="940"/>
      <c r="DV77" s="940"/>
      <c r="DW77" s="940"/>
      <c r="DX77" s="940"/>
      <c r="DY77" s="940"/>
      <c r="DZ77" s="940"/>
      <c r="EA77" s="940"/>
      <c r="EB77" s="940"/>
      <c r="EC77" s="940"/>
      <c r="ED77" s="940"/>
      <c r="EE77" s="940"/>
      <c r="EF77" s="940"/>
      <c r="EG77" s="940"/>
      <c r="EH77" s="940"/>
      <c r="EI77" s="940"/>
      <c r="EJ77" s="940"/>
      <c r="EK77" s="940"/>
      <c r="EL77" s="940"/>
      <c r="EM77" s="940"/>
      <c r="EN77" s="940"/>
      <c r="EO77" s="940"/>
      <c r="EP77" s="940"/>
      <c r="EQ77" s="940"/>
      <c r="ER77" s="940"/>
      <c r="ES77" s="940"/>
      <c r="ET77" s="940"/>
      <c r="EU77" s="940"/>
      <c r="EV77" s="940"/>
      <c r="EW77" s="940"/>
      <c r="EX77" s="940"/>
      <c r="EY77" s="940"/>
      <c r="EZ77" s="940"/>
      <c r="FA77" s="940"/>
      <c r="FB77" s="940"/>
      <c r="FC77" s="940"/>
      <c r="FD77" s="940"/>
      <c r="FE77" s="940"/>
      <c r="FF77" s="940"/>
      <c r="FG77" s="940"/>
      <c r="FH77" s="940"/>
      <c r="FI77" s="940"/>
      <c r="FJ77" s="940"/>
      <c r="FK77" s="940"/>
      <c r="FL77" s="940"/>
      <c r="FM77" s="940"/>
      <c r="FN77" s="940"/>
      <c r="FO77" s="940"/>
      <c r="FP77" s="940"/>
      <c r="FQ77" s="940"/>
      <c r="FR77" s="940"/>
      <c r="FS77" s="940"/>
      <c r="FT77" s="940"/>
      <c r="FU77" s="940"/>
      <c r="FV77" s="940"/>
      <c r="FW77" s="940"/>
      <c r="FX77" s="940"/>
      <c r="FY77" s="940"/>
      <c r="FZ77" s="940"/>
      <c r="GA77" s="940"/>
      <c r="GB77" s="940"/>
      <c r="GC77" s="940"/>
      <c r="GD77" s="940"/>
      <c r="GE77" s="940"/>
      <c r="GF77" s="940"/>
      <c r="GG77" s="940"/>
      <c r="GH77" s="940"/>
      <c r="GI77" s="940"/>
      <c r="GJ77" s="940"/>
      <c r="GK77" s="940"/>
    </row>
  </sheetData>
  <mergeCells count="9">
    <mergeCell ref="A67:D67"/>
    <mergeCell ref="A1:I1"/>
    <mergeCell ref="A2:I2"/>
    <mergeCell ref="A3:I3"/>
    <mergeCell ref="F5:I5"/>
    <mergeCell ref="E5:E6"/>
    <mergeCell ref="C5:D5"/>
    <mergeCell ref="A5:A6"/>
    <mergeCell ref="B5:B6"/>
  </mergeCells>
  <phoneticPr fontId="0" type="noConversion"/>
  <dataValidations count="5">
    <dataValidation type="list" allowBlank="1" showInputMessage="1" showErrorMessage="1" sqref="IO70:IO71">
      <formula1>madat</formula1>
    </dataValidation>
    <dataValidation type="list" allowBlank="1" showInputMessage="1" showErrorMessage="1" sqref="C34:C35 AS34:AS35 C31 AS31 C24 AS24 AS15 C15">
      <formula1>maxa</formula1>
    </dataValidation>
    <dataValidation type="list" allowBlank="1" showInputMessage="1" showErrorMessage="1" errorTitle="Lỗi nhập liệu" error="Tên xã, phường, thị trấn phải có thực tại đơn vị cấp huyện đang điều tra!" sqref="AS32 C32 C23">
      <formula1>listxa</formula1>
    </dataValidation>
    <dataValidation type="list" allowBlank="1" showInputMessage="1" showErrorMessage="1" errorTitle="Lỗi nhập liệu" error="Không thể chu chuyển mã đất của bạn" sqref="E23">
      <formula1>madat</formula1>
    </dataValidation>
    <dataValidation type="decimal" allowBlank="1" showInputMessage="1" showErrorMessage="1" errorTitle="Lỗi nhập liệu" error="Diện tích đất phải là số thực và không âm" sqref="G23:H23 J23:W23 AA23:AT23">
      <formula1>0</formula1>
      <formula2>1000000000</formula2>
    </dataValidation>
  </dataValidations>
  <pageMargins left="0.95" right="0.62" top="0.43" bottom="0.48" header="0.3" footer="0.3"/>
  <pageSetup paperSize="9" scale="9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QTRCH+BADON+BTR+MH+TH+QN+LT+DH</vt:lpstr>
      <vt:lpstr>TONG</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Hoang Tu Quoc Hung</cp:lastModifiedBy>
  <cp:lastPrinted>2016-11-29T07:10:40Z</cp:lastPrinted>
  <dcterms:created xsi:type="dcterms:W3CDTF">2016-10-31T01:07:24Z</dcterms:created>
  <dcterms:modified xsi:type="dcterms:W3CDTF">2016-12-02T13:51:15Z</dcterms:modified>
</cp:coreProperties>
</file>