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095" activeTab="0"/>
  </bookViews>
  <sheets>
    <sheet name="TỔNG HỢP" sheetId="1" r:id="rId1"/>
    <sheet name="THA+DON THU" sheetId="2" r:id="rId2"/>
  </sheets>
  <definedNames>
    <definedName name="_xlnm.Print_Titles" localSheetId="0">'TỔNG HỢP'!$A:$B</definedName>
  </definedNames>
  <calcPr fullCalcOnLoad="1"/>
</workbook>
</file>

<file path=xl/sharedStrings.xml><?xml version="1.0" encoding="utf-8"?>
<sst xmlns="http://schemas.openxmlformats.org/spreadsheetml/2006/main" count="148" uniqueCount="107">
  <si>
    <t xml:space="preserve">Đơn vị </t>
  </si>
  <si>
    <t xml:space="preserve">Hình sự </t>
  </si>
  <si>
    <t>Dân sự</t>
  </si>
  <si>
    <t>Hành chính</t>
  </si>
  <si>
    <t>KDTM</t>
  </si>
  <si>
    <t>Thụ lý</t>
  </si>
  <si>
    <t xml:space="preserve">GQ </t>
  </si>
  <si>
    <t>Vụ</t>
  </si>
  <si>
    <t>I</t>
  </si>
  <si>
    <t xml:space="preserve">TAND tỉnh </t>
  </si>
  <si>
    <t>Sơ thẩm</t>
  </si>
  <si>
    <t>Phúc thẩm</t>
  </si>
  <si>
    <t>TAND cấp huyện</t>
  </si>
  <si>
    <t>TỔNG I+II</t>
  </si>
  <si>
    <t>Người tổng hợp</t>
  </si>
  <si>
    <t>CHÁNH ÁN</t>
  </si>
  <si>
    <t>II</t>
  </si>
  <si>
    <t>Chất lượng
 giải quyết</t>
  </si>
  <si>
    <t>Hủy do
lỗi chủ quan</t>
  </si>
  <si>
    <t>Không 
chấp nhận</t>
  </si>
  <si>
    <t>Chấp 
nhận</t>
  </si>
  <si>
    <t>XX
Lưu động</t>
  </si>
  <si>
    <t>Sửa do
lỗi 
Chủ quan</t>
  </si>
  <si>
    <t>Hòa giải
Thành</t>
  </si>
  <si>
    <t>GQ</t>
  </si>
  <si>
    <t>Hôn nhân &amp; gia đình</t>
  </si>
  <si>
    <t>Chất lượng 
giải quyết</t>
  </si>
  <si>
    <t>Hòa giải 
thành</t>
  </si>
  <si>
    <t>Sửa do
 lỗi
chủ quan</t>
  </si>
  <si>
    <t>Hủy do
lỗi 
chủ quan</t>
  </si>
  <si>
    <t>Hủy do
 lỗi
chủ quan</t>
  </si>
  <si>
    <t>Hòa giải
thành</t>
  </si>
  <si>
    <t>Lao động</t>
  </si>
  <si>
    <t>Chất lượng
giải quyết</t>
  </si>
  <si>
    <t>Sửa do lỗi
chủ quan</t>
  </si>
  <si>
    <t>Sửa do 
lỗi
chủ quan</t>
  </si>
  <si>
    <t>Hủy do lỗi
chủ quan</t>
  </si>
  <si>
    <t>Chất lượng
giả quyết</t>
  </si>
  <si>
    <t>Số vụ án 
quá hạn luật định</t>
  </si>
  <si>
    <t>Phá sản</t>
  </si>
  <si>
    <t>STT</t>
  </si>
  <si>
    <t xml:space="preserve">Số người bị kết án mà bản án đã có hiệu lực pháp luật </t>
  </si>
  <si>
    <t xml:space="preserve">Số đã uỷ thác
</t>
  </si>
  <si>
    <t>Số ra quyết định thi hành</t>
  </si>
  <si>
    <t>Hoãn thi hành án</t>
  </si>
  <si>
    <t>Áp dụng 
BPHC tại Tòa</t>
  </si>
  <si>
    <t>Tổng TAND hai cấp</t>
  </si>
  <si>
    <t>Số vụ trả 
hồ sơ VKS</t>
  </si>
  <si>
    <t xml:space="preserve">Số vụ
 ủy thác
tư pháp đã thực hiện
</t>
  </si>
  <si>
    <t xml:space="preserve">Chưa
 giải quyết
</t>
  </si>
  <si>
    <t xml:space="preserve">Đã 
giải quyết
</t>
  </si>
  <si>
    <t xml:space="preserve">GQ
</t>
  </si>
  <si>
    <t xml:space="preserve">Thụ lý
</t>
  </si>
  <si>
    <t xml:space="preserve">Đối thoại 
thành công
</t>
  </si>
  <si>
    <t xml:space="preserve">Hủy do 
lỗi chủ quan
</t>
  </si>
  <si>
    <t xml:space="preserve">Sửa do lỗi
chủ quan
</t>
  </si>
  <si>
    <t xml:space="preserve">Số
 TT
</t>
  </si>
  <si>
    <t xml:space="preserve">Đơn vị 
</t>
  </si>
  <si>
    <t xml:space="preserve">Vụ
</t>
  </si>
  <si>
    <t xml:space="preserve">BC
</t>
  </si>
  <si>
    <t xml:space="preserve">Sửa do
lỗi Chủ quan
</t>
  </si>
  <si>
    <t xml:space="preserve">Hủy do
lỗi chủ quan
</t>
  </si>
  <si>
    <t xml:space="preserve">BC
</t>
  </si>
  <si>
    <t>Giảm án, Tha tù trước thời hạn</t>
  </si>
  <si>
    <t>TỔNG SỐ</t>
  </si>
  <si>
    <t>Thụ
lý</t>
  </si>
  <si>
    <t>Án bị 
sửa do
lỗi  chủ 
quan</t>
  </si>
  <si>
    <t>Tỷ lệ
(%)</t>
  </si>
  <si>
    <t xml:space="preserve">Thụ lý
</t>
  </si>
  <si>
    <t>Tỷ 
lệ
(%)</t>
  </si>
  <si>
    <t xml:space="preserve">
Tỷ lệ
(%)
</t>
  </si>
  <si>
    <t xml:space="preserve">Tỷ lệ
(%)
</t>
  </si>
  <si>
    <t xml:space="preserve">Tỷ lệ
(%)
</t>
  </si>
  <si>
    <t>Thụ
 lý</t>
  </si>
  <si>
    <t>Tỷ lệ
 (%)</t>
  </si>
  <si>
    <t>Án bị hủy
do lỗi
chủ quan</t>
  </si>
  <si>
    <t>MẪU SỐ 01 B</t>
  </si>
  <si>
    <t>MẪU SỐ 01 C</t>
  </si>
  <si>
    <r>
      <rPr>
        <b/>
        <sz val="11"/>
        <color indexed="8"/>
        <rFont val="Times New Roman"/>
        <family val="1"/>
      </rPr>
      <t xml:space="preserve">          Mẫu số 01 A
KẾT QUẢ CÔNG TÁC GIẢI QUYẾT CÁC LOẠI ÁN 06 THÁNG ĐẦU NĂM 2018</t>
    </r>
    <r>
      <rPr>
        <sz val="11"/>
        <color indexed="8"/>
        <rFont val="Times New Roman"/>
        <family val="1"/>
      </rPr>
      <t xml:space="preserve">
(Số liệu tính từ ngày 01 tháng 12 năm 2017 đến 31 tháng 5 năm 2018)</t>
    </r>
  </si>
  <si>
    <t>Số bản án được công khai</t>
  </si>
  <si>
    <r>
      <rPr>
        <b/>
        <sz val="11"/>
        <color indexed="8"/>
        <rFont val="Times New Roman"/>
        <family val="1"/>
      </rPr>
      <t xml:space="preserve">                                                                 Mẫu số 01 B
KẾT QUẢ CÔNG TÁC GIẢI QUYẾT CÁC LOẠI ÁN 06 THÁNG ĐẦU NĂM 2018</t>
    </r>
    <r>
      <rPr>
        <sz val="11"/>
        <color indexed="8"/>
        <rFont val="Times New Roman"/>
        <family val="1"/>
      </rPr>
      <t xml:space="preserve">
(Số liệu tính từ ngày 01 tháng 12 năm 2017đến 31 tháng 5 năm 2018)</t>
    </r>
  </si>
  <si>
    <r>
      <rPr>
        <b/>
        <sz val="11"/>
        <color indexed="8"/>
        <rFont val="Times New Roman"/>
        <family val="1"/>
      </rPr>
      <t xml:space="preserve">                                Mẫu số 01 C
KẾT QUẢ CÔNG TÁC GIẢI QUYẾT CÁC LOẠI ÁN 06 THÁNG ĐẦU NĂM 2018</t>
    </r>
    <r>
      <rPr>
        <sz val="11"/>
        <color indexed="8"/>
        <rFont val="Times New Roman"/>
        <family val="1"/>
      </rPr>
      <t xml:space="preserve">
(Số liệu tính từ ngày 01 tháng 12 năm 2017 đến 31 tháng 5 năm 2018)</t>
    </r>
  </si>
  <si>
    <t xml:space="preserve">Số phiên tòa rút kinh ngiệm </t>
  </si>
  <si>
    <t>(Số liệu tính từ ngày 01/12/2017 đến ngày 31/5/2018)</t>
  </si>
  <si>
    <t>TÒA ÁN NHÂN DÂN HUYỆN………..</t>
  </si>
  <si>
    <t>TÒA ÁN NHÂN DÂN TỈNH QUẢNG BÌNH</t>
  </si>
  <si>
    <t>0</t>
  </si>
  <si>
    <t>1</t>
  </si>
  <si>
    <t>TAND huyện Tuyên Hóa</t>
  </si>
  <si>
    <t>TAND huyện Lệ Thủy</t>
  </si>
  <si>
    <t>TAND huyện Bố Trạch</t>
  </si>
  <si>
    <t>TAND tp Đồng Hới</t>
  </si>
  <si>
    <t>TAND thị xã Ba Đồn</t>
  </si>
  <si>
    <t>TAND huyện Quảng Ninh</t>
  </si>
  <si>
    <t>TAND huyện Minh Hóa</t>
  </si>
  <si>
    <t>TAND huyện Quảng Trạch</t>
  </si>
  <si>
    <t xml:space="preserve">TAND huyện Quảng Trạch </t>
  </si>
  <si>
    <t>Nguyễn Thị Xuân</t>
  </si>
  <si>
    <t>Nguyễn Thanh Xuân</t>
  </si>
  <si>
    <t>Mẫu số 2</t>
  </si>
  <si>
    <t>Rút ngắn thời gian thử thách của án treo</t>
  </si>
  <si>
    <t>THỐNG KÊ CÔNG TÁC THI HÀNH ÁN HÌNH SỰ 06 THÁNG ĐẦU NĂM 2018</t>
  </si>
  <si>
    <t>Tạm đình chỉ</t>
  </si>
  <si>
    <t>Quảng Bình, ngày 08  tháng 6  năm 2018</t>
  </si>
  <si>
    <t>Quảng Bình, ngày 08 tháng 6 năm 2018</t>
  </si>
  <si>
    <t xml:space="preserve"> Quảng Bình, ngày 08 tháng6 năm 2018</t>
  </si>
  <si>
    <t xml:space="preserve"> Quảng Bình, ngày 08 tháng 6 năm 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</si>
</sst>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0.0%"/>
    <numFmt numFmtId="166" formatCode="0.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18"/>
      <name val="Times New Roman"/>
      <family val="1"/>
    </font>
    <font>
      <b/>
      <sz val="8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name val="Calibri"/>
      <family val="2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4"/>
      <color theme="1"/>
      <name val="Times New Roman"/>
      <family val="1"/>
    </font>
    <font>
      <i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33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Alignment="1">
      <alignment horizontal="right"/>
    </xf>
    <xf numFmtId="0" fontId="9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69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10" xfId="0" applyFont="1" applyFill="1" applyBorder="1" applyAlignment="1">
      <alignment horizontal="right" vertical="center"/>
    </xf>
    <xf numFmtId="1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71" fillId="0" borderId="0" xfId="0" applyFont="1" applyFill="1" applyAlignment="1">
      <alignment wrapText="1"/>
    </xf>
    <xf numFmtId="0" fontId="73" fillId="0" borderId="0" xfId="0" applyFont="1" applyFill="1" applyAlignment="1">
      <alignment/>
    </xf>
    <xf numFmtId="0" fontId="74" fillId="0" borderId="11" xfId="0" applyFont="1" applyFill="1" applyBorder="1" applyAlignment="1">
      <alignment horizontal="center" vertical="top" wrapText="1"/>
    </xf>
    <xf numFmtId="0" fontId="74" fillId="0" borderId="11" xfId="0" applyFont="1" applyFill="1" applyBorder="1" applyAlignment="1">
      <alignment vertical="top" wrapText="1"/>
    </xf>
    <xf numFmtId="0" fontId="74" fillId="0" borderId="12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center"/>
    </xf>
    <xf numFmtId="165" fontId="15" fillId="0" borderId="10" xfId="0" applyNumberFormat="1" applyFont="1" applyFill="1" applyBorder="1" applyAlignment="1">
      <alignment horizontal="right" vertical="center"/>
    </xf>
    <xf numFmtId="165" fontId="17" fillId="0" borderId="10" xfId="0" applyNumberFormat="1" applyFont="1" applyFill="1" applyBorder="1" applyAlignment="1">
      <alignment horizontal="right" vertical="center"/>
    </xf>
    <xf numFmtId="165" fontId="10" fillId="0" borderId="10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right" vertical="center" wrapText="1"/>
    </xf>
    <xf numFmtId="165" fontId="18" fillId="0" borderId="10" xfId="0" applyNumberFormat="1" applyFont="1" applyFill="1" applyBorder="1" applyAlignment="1">
      <alignment horizontal="right" vertical="center"/>
    </xf>
    <xf numFmtId="165" fontId="19" fillId="0" borderId="10" xfId="0" applyNumberFormat="1" applyFont="1" applyFill="1" applyBorder="1" applyAlignment="1">
      <alignment horizontal="right" vertical="center"/>
    </xf>
    <xf numFmtId="0" fontId="11" fillId="0" borderId="10" xfId="0" applyNumberFormat="1" applyFont="1" applyFill="1" applyBorder="1" applyAlignment="1">
      <alignment horizontal="right" vertical="center"/>
    </xf>
    <xf numFmtId="165" fontId="11" fillId="0" borderId="1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/>
    </xf>
    <xf numFmtId="9" fontId="71" fillId="0" borderId="0" xfId="0" applyNumberFormat="1" applyFont="1" applyFill="1" applyBorder="1" applyAlignment="1">
      <alignment/>
    </xf>
    <xf numFmtId="0" fontId="75" fillId="0" borderId="14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8" fillId="0" borderId="14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78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/>
    </xf>
    <xf numFmtId="0" fontId="77" fillId="0" borderId="0" xfId="0" applyFont="1" applyFill="1" applyAlignment="1">
      <alignment/>
    </xf>
    <xf numFmtId="0" fontId="7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80" fillId="0" borderId="0" xfId="0" applyFont="1" applyFill="1" applyAlignment="1">
      <alignment horizontal="center"/>
    </xf>
    <xf numFmtId="0" fontId="77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9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 wrapText="1"/>
    </xf>
    <xf numFmtId="0" fontId="0" fillId="34" borderId="0" xfId="0" applyFill="1" applyAlignment="1">
      <alignment vertical="center"/>
    </xf>
    <xf numFmtId="0" fontId="71" fillId="34" borderId="10" xfId="0" applyFont="1" applyFill="1" applyBorder="1" applyAlignment="1">
      <alignment vertical="center" wrapText="1"/>
    </xf>
    <xf numFmtId="0" fontId="0" fillId="34" borderId="0" xfId="0" applyFont="1" applyFill="1" applyAlignment="1">
      <alignment vertical="center"/>
    </xf>
    <xf numFmtId="10" fontId="17" fillId="0" borderId="10" xfId="0" applyNumberFormat="1" applyFont="1" applyFill="1" applyBorder="1" applyAlignment="1">
      <alignment horizontal="right" vertical="center"/>
    </xf>
    <xf numFmtId="10" fontId="19" fillId="0" borderId="10" xfId="0" applyNumberFormat="1" applyFont="1" applyFill="1" applyBorder="1" applyAlignment="1">
      <alignment horizontal="right" vertical="center"/>
    </xf>
    <xf numFmtId="1" fontId="10" fillId="0" borderId="1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/>
    </xf>
    <xf numFmtId="0" fontId="67" fillId="0" borderId="0" xfId="0" applyFont="1" applyAlignment="1">
      <alignment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vertical="center" wrapText="1"/>
    </xf>
    <xf numFmtId="0" fontId="11" fillId="34" borderId="13" xfId="0" applyFont="1" applyFill="1" applyBorder="1" applyAlignment="1">
      <alignment horizontal="right" vertical="center" wrapText="1"/>
    </xf>
    <xf numFmtId="0" fontId="11" fillId="34" borderId="10" xfId="0" applyFont="1" applyFill="1" applyBorder="1" applyAlignment="1">
      <alignment vertical="center"/>
    </xf>
    <xf numFmtId="1" fontId="11" fillId="34" borderId="10" xfId="0" applyNumberFormat="1" applyFont="1" applyFill="1" applyBorder="1" applyAlignment="1">
      <alignment vertical="center"/>
    </xf>
    <xf numFmtId="0" fontId="11" fillId="34" borderId="10" xfId="58" applyNumberFormat="1" applyFont="1" applyFill="1" applyBorder="1" applyAlignment="1">
      <alignment vertical="center"/>
    </xf>
    <xf numFmtId="0" fontId="11" fillId="34" borderId="10" xfId="0" applyNumberFormat="1" applyFont="1" applyFill="1" applyBorder="1" applyAlignment="1">
      <alignment vertical="center"/>
    </xf>
    <xf numFmtId="165" fontId="11" fillId="34" borderId="10" xfId="0" applyNumberFormat="1" applyFont="1" applyFill="1" applyBorder="1" applyAlignment="1">
      <alignment horizontal="right" vertical="center"/>
    </xf>
    <xf numFmtId="0" fontId="16" fillId="34" borderId="10" xfId="0" applyFont="1" applyFill="1" applyBorder="1" applyAlignment="1">
      <alignment vertical="center"/>
    </xf>
    <xf numFmtId="1" fontId="11" fillId="34" borderId="10" xfId="0" applyNumberFormat="1" applyFont="1" applyFill="1" applyBorder="1" applyAlignment="1">
      <alignment horizontal="right" vertical="center"/>
    </xf>
    <xf numFmtId="0" fontId="11" fillId="34" borderId="10" xfId="0" applyFont="1" applyFill="1" applyBorder="1" applyAlignment="1">
      <alignment horizontal="right" vertical="center"/>
    </xf>
    <xf numFmtId="0" fontId="16" fillId="34" borderId="0" xfId="0" applyFont="1" applyFill="1" applyAlignment="1">
      <alignment vertical="center"/>
    </xf>
    <xf numFmtId="12" fontId="11" fillId="34" borderId="10" xfId="0" applyNumberFormat="1" applyFont="1" applyFill="1" applyBorder="1" applyAlignment="1" quotePrefix="1">
      <alignment horizontal="right" vertical="center"/>
    </xf>
    <xf numFmtId="1" fontId="11" fillId="34" borderId="10" xfId="0" applyNumberFormat="1" applyFont="1" applyFill="1" applyBorder="1" applyAlignment="1" quotePrefix="1">
      <alignment horizontal="right" vertical="center"/>
    </xf>
    <xf numFmtId="0" fontId="11" fillId="34" borderId="10" xfId="0" applyFont="1" applyFill="1" applyBorder="1" applyAlignment="1">
      <alignment horizontal="right"/>
    </xf>
    <xf numFmtId="1" fontId="16" fillId="34" borderId="10" xfId="0" applyNumberFormat="1" applyFont="1" applyFill="1" applyBorder="1" applyAlignment="1">
      <alignment horizontal="right" vertical="center"/>
    </xf>
    <xf numFmtId="0" fontId="81" fillId="34" borderId="10" xfId="0" applyFont="1" applyFill="1" applyBorder="1" applyAlignment="1">
      <alignment horizontal="right" vertical="center"/>
    </xf>
    <xf numFmtId="1" fontId="81" fillId="34" borderId="10" xfId="0" applyNumberFormat="1" applyFont="1" applyFill="1" applyBorder="1" applyAlignment="1">
      <alignment horizontal="right" vertical="center"/>
    </xf>
    <xf numFmtId="1" fontId="82" fillId="34" borderId="10" xfId="0" applyNumberFormat="1" applyFont="1" applyFill="1" applyBorder="1" applyAlignment="1">
      <alignment horizontal="right" vertical="center"/>
    </xf>
    <xf numFmtId="0" fontId="83" fillId="34" borderId="10" xfId="0" applyFont="1" applyFill="1" applyBorder="1" applyAlignment="1">
      <alignment horizontal="right" vertical="center"/>
    </xf>
    <xf numFmtId="0" fontId="81" fillId="34" borderId="10" xfId="0" applyFont="1" applyFill="1" applyBorder="1" applyAlignment="1">
      <alignment horizontal="righ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82" fillId="34" borderId="10" xfId="0" applyFont="1" applyFill="1" applyBorder="1" applyAlignment="1">
      <alignment horizontal="right" vertical="center"/>
    </xf>
    <xf numFmtId="1" fontId="16" fillId="34" borderId="10" xfId="0" applyNumberFormat="1" applyFont="1" applyFill="1" applyBorder="1" applyAlignment="1">
      <alignment horizontal="right" vertical="center"/>
    </xf>
    <xf numFmtId="1" fontId="16" fillId="34" borderId="10" xfId="0" applyNumberFormat="1" applyFont="1" applyFill="1" applyBorder="1" applyAlignment="1" quotePrefix="1">
      <alignment horizontal="right" vertical="center"/>
    </xf>
    <xf numFmtId="0" fontId="11" fillId="34" borderId="11" xfId="0" applyFont="1" applyFill="1" applyBorder="1" applyAlignment="1">
      <alignment horizontal="right" vertical="center"/>
    </xf>
    <xf numFmtId="41" fontId="5" fillId="34" borderId="10" xfId="43" applyFont="1" applyFill="1" applyBorder="1" applyAlignment="1">
      <alignment horizontal="right" vertical="center"/>
    </xf>
    <xf numFmtId="41" fontId="6" fillId="34" borderId="10" xfId="43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3" fillId="0" borderId="10" xfId="0" applyFont="1" applyFill="1" applyBorder="1" applyAlignment="1">
      <alignment horizontal="right" vertical="center"/>
    </xf>
    <xf numFmtId="49" fontId="23" fillId="0" borderId="10" xfId="0" applyNumberFormat="1" applyFont="1" applyFill="1" applyBorder="1" applyAlignment="1">
      <alignment horizontal="right" vertical="center" wrapText="1"/>
    </xf>
    <xf numFmtId="0" fontId="78" fillId="0" borderId="1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 wrapText="1"/>
    </xf>
    <xf numFmtId="41" fontId="12" fillId="0" borderId="10" xfId="43" applyFont="1" applyFill="1" applyBorder="1" applyAlignment="1">
      <alignment horizontal="right" vertical="center" wrapText="1"/>
    </xf>
    <xf numFmtId="1" fontId="23" fillId="0" borderId="10" xfId="0" applyNumberFormat="1" applyFont="1" applyFill="1" applyBorder="1" applyAlignment="1">
      <alignment horizontal="right" vertical="center"/>
    </xf>
    <xf numFmtId="1" fontId="24" fillId="34" borderId="10" xfId="0" applyNumberFormat="1" applyFont="1" applyFill="1" applyBorder="1" applyAlignment="1">
      <alignment horizontal="right" vertical="center"/>
    </xf>
    <xf numFmtId="0" fontId="24" fillId="34" borderId="10" xfId="0" applyFont="1" applyFill="1" applyBorder="1" applyAlignment="1">
      <alignment horizontal="right" vertical="center"/>
    </xf>
    <xf numFmtId="1" fontId="12" fillId="0" borderId="10" xfId="0" applyNumberFormat="1" applyFont="1" applyFill="1" applyBorder="1" applyAlignment="1">
      <alignment horizontal="right" vertical="center"/>
    </xf>
    <xf numFmtId="41" fontId="12" fillId="0" borderId="10" xfId="43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0" fontId="78" fillId="0" borderId="10" xfId="0" applyFont="1" applyBorder="1" applyAlignment="1">
      <alignment horizontal="right" vertical="center"/>
    </xf>
    <xf numFmtId="0" fontId="77" fillId="34" borderId="10" xfId="0" applyFont="1" applyFill="1" applyBorder="1" applyAlignment="1">
      <alignment horizontal="right" vertical="center"/>
    </xf>
    <xf numFmtId="0" fontId="74" fillId="0" borderId="11" xfId="0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center" vertical="center" wrapText="1"/>
    </xf>
    <xf numFmtId="0" fontId="74" fillId="0" borderId="16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top" wrapText="1"/>
    </xf>
    <xf numFmtId="0" fontId="74" fillId="0" borderId="15" xfId="0" applyFont="1" applyFill="1" applyBorder="1" applyAlignment="1">
      <alignment horizontal="center" vertical="top"/>
    </xf>
    <xf numFmtId="0" fontId="74" fillId="0" borderId="16" xfId="0" applyFont="1" applyFill="1" applyBorder="1" applyAlignment="1">
      <alignment horizontal="center" vertical="top"/>
    </xf>
    <xf numFmtId="0" fontId="74" fillId="0" borderId="16" xfId="0" applyFont="1" applyFill="1" applyBorder="1" applyAlignment="1">
      <alignment horizontal="center" vertical="top" wrapText="1"/>
    </xf>
    <xf numFmtId="0" fontId="7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74" fillId="0" borderId="17" xfId="0" applyFont="1" applyFill="1" applyBorder="1" applyAlignment="1">
      <alignment horizontal="center" vertical="top" wrapText="1"/>
    </xf>
    <xf numFmtId="0" fontId="74" fillId="0" borderId="18" xfId="0" applyFont="1" applyFill="1" applyBorder="1" applyAlignment="1">
      <alignment horizontal="center" vertical="top"/>
    </xf>
    <xf numFmtId="0" fontId="74" fillId="0" borderId="19" xfId="0" applyFont="1" applyFill="1" applyBorder="1" applyAlignment="1">
      <alignment horizontal="center" vertical="top"/>
    </xf>
    <xf numFmtId="0" fontId="74" fillId="0" borderId="10" xfId="0" applyFont="1" applyFill="1" applyBorder="1" applyAlignment="1">
      <alignment horizontal="center" vertical="top"/>
    </xf>
    <xf numFmtId="0" fontId="74" fillId="0" borderId="10" xfId="0" applyFont="1" applyFill="1" applyBorder="1" applyAlignment="1">
      <alignment horizontal="center" vertical="top" wrapText="1"/>
    </xf>
    <xf numFmtId="0" fontId="71" fillId="0" borderId="0" xfId="0" applyFont="1" applyFill="1" applyAlignment="1">
      <alignment horizontal="center" wrapText="1"/>
    </xf>
    <xf numFmtId="0" fontId="74" fillId="0" borderId="18" xfId="0" applyFont="1" applyFill="1" applyBorder="1" applyAlignment="1">
      <alignment horizontal="center" vertical="top" wrapText="1"/>
    </xf>
    <xf numFmtId="0" fontId="74" fillId="0" borderId="19" xfId="0" applyFont="1" applyFill="1" applyBorder="1" applyAlignment="1">
      <alignment horizontal="center" vertical="top" wrapText="1"/>
    </xf>
    <xf numFmtId="0" fontId="84" fillId="0" borderId="11" xfId="0" applyFont="1" applyFill="1" applyBorder="1" applyAlignment="1">
      <alignment horizontal="center" vertical="top" wrapText="1"/>
    </xf>
    <xf numFmtId="0" fontId="84" fillId="0" borderId="16" xfId="0" applyFont="1" applyFill="1" applyBorder="1" applyAlignment="1">
      <alignment horizontal="center" vertical="top" wrapText="1"/>
    </xf>
    <xf numFmtId="0" fontId="74" fillId="0" borderId="17" xfId="0" applyFont="1" applyFill="1" applyBorder="1" applyAlignment="1">
      <alignment horizontal="center" vertical="top"/>
    </xf>
    <xf numFmtId="0" fontId="74" fillId="0" borderId="11" xfId="0" applyFont="1" applyFill="1" applyBorder="1" applyAlignment="1">
      <alignment horizontal="center" vertical="top"/>
    </xf>
    <xf numFmtId="0" fontId="74" fillId="0" borderId="11" xfId="0" applyFont="1" applyFill="1" applyBorder="1" applyAlignment="1">
      <alignment horizontal="center" wrapText="1"/>
    </xf>
    <xf numFmtId="0" fontId="74" fillId="0" borderId="16" xfId="0" applyFont="1" applyFill="1" applyBorder="1" applyAlignment="1">
      <alignment horizontal="center" wrapText="1"/>
    </xf>
    <xf numFmtId="0" fontId="74" fillId="0" borderId="15" xfId="0" applyFont="1" applyFill="1" applyBorder="1" applyAlignment="1">
      <alignment horizontal="center" vertical="top" wrapText="1"/>
    </xf>
    <xf numFmtId="0" fontId="78" fillId="0" borderId="0" xfId="0" applyFont="1" applyFill="1" applyAlignment="1">
      <alignment horizontal="center"/>
    </xf>
    <xf numFmtId="0" fontId="75" fillId="0" borderId="14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 vertical="center"/>
    </xf>
    <xf numFmtId="0" fontId="85" fillId="0" borderId="0" xfId="0" applyFont="1" applyFill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85" fillId="0" borderId="10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</xdr:row>
      <xdr:rowOff>247650</xdr:rowOff>
    </xdr:from>
    <xdr:to>
      <xdr:col>3</xdr:col>
      <xdr:colOff>28575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 flipV="1">
          <a:off x="523875" y="438150"/>
          <a:ext cx="12573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0</xdr:rowOff>
    </xdr:from>
    <xdr:to>
      <xdr:col>2</xdr:col>
      <xdr:colOff>419100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95275" y="4000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8"/>
  <sheetViews>
    <sheetView tabSelected="1" zoomScalePageLayoutView="0" workbookViewId="0" topLeftCell="D1">
      <pane ySplit="1" topLeftCell="A11" activePane="bottomLeft" state="frozen"/>
      <selection pane="topLeft" activeCell="A1" sqref="A1"/>
      <selection pane="bottomLeft" activeCell="V25" sqref="V25"/>
    </sheetView>
  </sheetViews>
  <sheetFormatPr defaultColWidth="9.140625" defaultRowHeight="15"/>
  <cols>
    <col min="1" max="1" width="2.7109375" style="19" customWidth="1"/>
    <col min="2" max="2" width="17.7109375" style="19" customWidth="1"/>
    <col min="3" max="3" width="5.8515625" style="19" customWidth="1"/>
    <col min="4" max="4" width="4.28125" style="19" customWidth="1"/>
    <col min="5" max="5" width="6.421875" style="19" customWidth="1"/>
    <col min="6" max="6" width="4.28125" style="19" customWidth="1"/>
    <col min="7" max="7" width="6.421875" style="19" customWidth="1"/>
    <col min="8" max="8" width="6.8515625" style="19" customWidth="1"/>
    <col min="9" max="9" width="5.7109375" style="19" customWidth="1"/>
    <col min="10" max="10" width="5.421875" style="19" customWidth="1"/>
    <col min="11" max="11" width="5.28125" style="19" customWidth="1"/>
    <col min="12" max="12" width="6.140625" style="19" customWidth="1"/>
    <col min="13" max="13" width="5.8515625" style="19" customWidth="1"/>
    <col min="14" max="14" width="4.8515625" style="19" customWidth="1"/>
    <col min="15" max="15" width="4.421875" style="19" customWidth="1"/>
    <col min="16" max="16" width="6.00390625" style="19" customWidth="1"/>
    <col min="17" max="17" width="5.7109375" style="19" customWidth="1"/>
    <col min="18" max="18" width="4.7109375" style="19" customWidth="1"/>
    <col min="19" max="19" width="6.140625" style="19" customWidth="1"/>
    <col min="20" max="20" width="6.00390625" style="19" customWidth="1"/>
    <col min="21" max="21" width="5.57421875" style="19" customWidth="1"/>
    <col min="22" max="22" width="7.00390625" style="20" customWidth="1"/>
    <col min="23" max="23" width="5.7109375" style="19" customWidth="1"/>
    <col min="24" max="24" width="6.57421875" style="19" customWidth="1"/>
    <col min="25" max="25" width="7.7109375" style="19" customWidth="1"/>
    <col min="26" max="26" width="7.00390625" style="19" customWidth="1"/>
    <col min="27" max="27" width="6.00390625" style="19" customWidth="1"/>
    <col min="28" max="28" width="7.8515625" style="19" customWidth="1"/>
    <col min="29" max="29" width="6.8515625" style="19" customWidth="1"/>
    <col min="30" max="30" width="7.57421875" style="19" customWidth="1"/>
    <col min="31" max="31" width="7.8515625" style="19" customWidth="1"/>
    <col min="32" max="32" width="6.7109375" style="19" customWidth="1"/>
    <col min="33" max="33" width="5.7109375" style="19" customWidth="1"/>
    <col min="34" max="34" width="7.28125" style="19" customWidth="1"/>
    <col min="35" max="36" width="8.140625" style="19" customWidth="1"/>
    <col min="37" max="37" width="8.8515625" style="19" customWidth="1"/>
    <col min="38" max="38" width="5.421875" style="19" customWidth="1"/>
    <col min="39" max="39" width="7.57421875" style="19" customWidth="1"/>
    <col min="40" max="40" width="8.28125" style="19" customWidth="1"/>
    <col min="41" max="41" width="9.140625" style="19" customWidth="1"/>
    <col min="42" max="42" width="8.57421875" style="19" customWidth="1"/>
    <col min="43" max="43" width="7.8515625" style="19" customWidth="1"/>
    <col min="44" max="44" width="6.8515625" style="19" customWidth="1"/>
    <col min="45" max="45" width="5.7109375" style="19" customWidth="1"/>
    <col min="46" max="46" width="7.28125" style="19" customWidth="1"/>
    <col min="47" max="47" width="6.00390625" style="19" customWidth="1"/>
    <col min="48" max="48" width="6.28125" style="19" customWidth="1"/>
    <col min="49" max="49" width="7.421875" style="19" customWidth="1"/>
    <col min="50" max="50" width="5.7109375" style="19" customWidth="1"/>
    <col min="51" max="52" width="7.140625" style="19" customWidth="1"/>
    <col min="53" max="53" width="8.7109375" style="19" customWidth="1"/>
    <col min="54" max="54" width="9.00390625" style="19" customWidth="1"/>
    <col min="55" max="55" width="8.00390625" style="19" customWidth="1"/>
    <col min="56" max="57" width="6.57421875" style="19" customWidth="1"/>
    <col min="58" max="58" width="5.8515625" style="19" customWidth="1"/>
    <col min="59" max="59" width="6.7109375" style="19" customWidth="1"/>
    <col min="60" max="60" width="6.421875" style="19" customWidth="1"/>
    <col min="61" max="61" width="7.00390625" style="19" customWidth="1"/>
    <col min="62" max="16384" width="9.140625" style="19" customWidth="1"/>
  </cols>
  <sheetData>
    <row r="1" spans="1:49" ht="15">
      <c r="A1" s="16"/>
      <c r="B1" s="16"/>
      <c r="C1" s="16"/>
      <c r="D1" s="16"/>
      <c r="E1" s="1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8"/>
      <c r="AA1" s="18"/>
      <c r="AB1" s="18"/>
      <c r="AC1" s="18"/>
      <c r="AD1" s="18"/>
      <c r="AE1" s="17"/>
      <c r="AF1" s="17"/>
      <c r="AG1" s="17"/>
      <c r="AH1" s="17"/>
      <c r="AI1" s="17"/>
      <c r="AJ1" s="17"/>
      <c r="AK1" s="17"/>
      <c r="AL1" s="17"/>
      <c r="AM1" s="17"/>
      <c r="AR1" s="18"/>
      <c r="AS1" s="18"/>
      <c r="AT1" s="18"/>
      <c r="AU1" s="18"/>
      <c r="AV1" s="18"/>
      <c r="AW1" s="17"/>
    </row>
    <row r="2" spans="1:58" ht="20.25" customHeight="1">
      <c r="A2" s="21" t="s">
        <v>84</v>
      </c>
      <c r="B2" s="21" t="s">
        <v>85</v>
      </c>
      <c r="C2" s="21"/>
      <c r="D2" s="21"/>
      <c r="E2" s="22"/>
      <c r="F2" s="17"/>
      <c r="G2" s="131" t="s">
        <v>78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23"/>
      <c r="Z2" s="24"/>
      <c r="AA2" s="24"/>
      <c r="AB2" s="24"/>
      <c r="AC2" s="24"/>
      <c r="AD2" s="22"/>
      <c r="AE2" s="17"/>
      <c r="AF2" s="17"/>
      <c r="AG2" s="17"/>
      <c r="AH2" s="17"/>
      <c r="AI2" s="17"/>
      <c r="AJ2" s="22" t="s">
        <v>76</v>
      </c>
      <c r="AK2" s="22"/>
      <c r="AL2" s="17"/>
      <c r="AM2" s="17"/>
      <c r="AR2" s="24"/>
      <c r="AS2" s="24"/>
      <c r="AT2" s="24"/>
      <c r="AU2" s="24"/>
      <c r="AV2" s="22"/>
      <c r="AW2" s="17"/>
      <c r="BD2" s="22" t="s">
        <v>77</v>
      </c>
      <c r="BE2" s="22"/>
      <c r="BF2" s="22"/>
    </row>
    <row r="3" spans="1:61" ht="30.75" customHeight="1">
      <c r="A3" s="17"/>
      <c r="B3" s="17"/>
      <c r="C3" s="17"/>
      <c r="D3" s="17"/>
      <c r="E3" s="17"/>
      <c r="F3" s="17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23"/>
      <c r="Z3" s="23"/>
      <c r="AA3" s="23"/>
      <c r="AB3" s="23"/>
      <c r="AC3" s="17"/>
      <c r="AD3" s="17"/>
      <c r="AE3" s="17"/>
      <c r="AF3" s="131" t="s">
        <v>80</v>
      </c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X3" s="131" t="s">
        <v>81</v>
      </c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</row>
    <row r="4" spans="1:39" ht="10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61" ht="39.75" customHeight="1">
      <c r="A5" s="119" t="s">
        <v>56</v>
      </c>
      <c r="B5" s="119" t="s">
        <v>57</v>
      </c>
      <c r="C5" s="136" t="s">
        <v>1</v>
      </c>
      <c r="D5" s="127"/>
      <c r="E5" s="127"/>
      <c r="F5" s="127"/>
      <c r="G5" s="127"/>
      <c r="H5" s="127"/>
      <c r="I5" s="127"/>
      <c r="J5" s="127"/>
      <c r="K5" s="127"/>
      <c r="L5" s="127"/>
      <c r="M5" s="128"/>
      <c r="N5" s="136" t="s">
        <v>2</v>
      </c>
      <c r="O5" s="127"/>
      <c r="P5" s="127"/>
      <c r="Q5" s="127"/>
      <c r="R5" s="127"/>
      <c r="S5" s="128"/>
      <c r="T5" s="136" t="s">
        <v>25</v>
      </c>
      <c r="U5" s="127"/>
      <c r="V5" s="127"/>
      <c r="W5" s="127"/>
      <c r="X5" s="127"/>
      <c r="Y5" s="128"/>
      <c r="Z5" s="136" t="s">
        <v>4</v>
      </c>
      <c r="AA5" s="127"/>
      <c r="AB5" s="127"/>
      <c r="AC5" s="127"/>
      <c r="AD5" s="127"/>
      <c r="AE5" s="128"/>
      <c r="AF5" s="136" t="s">
        <v>32</v>
      </c>
      <c r="AG5" s="127"/>
      <c r="AH5" s="127"/>
      <c r="AI5" s="127"/>
      <c r="AJ5" s="127"/>
      <c r="AK5" s="128"/>
      <c r="AL5" s="136" t="s">
        <v>3</v>
      </c>
      <c r="AM5" s="127"/>
      <c r="AN5" s="127"/>
      <c r="AO5" s="127"/>
      <c r="AP5" s="127"/>
      <c r="AQ5" s="128"/>
      <c r="AR5" s="129" t="s">
        <v>39</v>
      </c>
      <c r="AS5" s="129"/>
      <c r="AT5" s="129"/>
      <c r="AU5" s="126" t="s">
        <v>45</v>
      </c>
      <c r="AV5" s="127"/>
      <c r="AW5" s="128"/>
      <c r="AX5" s="126" t="s">
        <v>38</v>
      </c>
      <c r="AY5" s="128"/>
      <c r="AZ5" s="116" t="s">
        <v>82</v>
      </c>
      <c r="BA5" s="116" t="s">
        <v>79</v>
      </c>
      <c r="BB5" s="119" t="s">
        <v>48</v>
      </c>
      <c r="BC5" s="126" t="s">
        <v>64</v>
      </c>
      <c r="BD5" s="132"/>
      <c r="BE5" s="132"/>
      <c r="BF5" s="133"/>
      <c r="BG5" s="129" t="s">
        <v>64</v>
      </c>
      <c r="BH5" s="129"/>
      <c r="BI5" s="129"/>
    </row>
    <row r="6" spans="1:61" ht="29.25" customHeight="1">
      <c r="A6" s="140"/>
      <c r="B6" s="120"/>
      <c r="C6" s="136" t="s">
        <v>5</v>
      </c>
      <c r="D6" s="128"/>
      <c r="E6" s="136" t="s">
        <v>6</v>
      </c>
      <c r="F6" s="128"/>
      <c r="G6" s="126" t="s">
        <v>67</v>
      </c>
      <c r="H6" s="128"/>
      <c r="I6" s="126" t="s">
        <v>17</v>
      </c>
      <c r="J6" s="128"/>
      <c r="K6" s="119" t="s">
        <v>21</v>
      </c>
      <c r="L6" s="126" t="s">
        <v>47</v>
      </c>
      <c r="M6" s="128"/>
      <c r="N6" s="119" t="s">
        <v>73</v>
      </c>
      <c r="O6" s="137" t="s">
        <v>24</v>
      </c>
      <c r="P6" s="119" t="s">
        <v>67</v>
      </c>
      <c r="Q6" s="126" t="s">
        <v>17</v>
      </c>
      <c r="R6" s="133"/>
      <c r="S6" s="119" t="s">
        <v>23</v>
      </c>
      <c r="T6" s="119" t="s">
        <v>68</v>
      </c>
      <c r="U6" s="137" t="s">
        <v>24</v>
      </c>
      <c r="V6" s="119" t="s">
        <v>67</v>
      </c>
      <c r="W6" s="126" t="s">
        <v>26</v>
      </c>
      <c r="X6" s="132"/>
      <c r="Y6" s="134" t="s">
        <v>27</v>
      </c>
      <c r="Z6" s="119" t="s">
        <v>5</v>
      </c>
      <c r="AA6" s="137" t="s">
        <v>24</v>
      </c>
      <c r="AB6" s="119" t="s">
        <v>67</v>
      </c>
      <c r="AC6" s="126" t="s">
        <v>17</v>
      </c>
      <c r="AD6" s="128"/>
      <c r="AE6" s="119" t="s">
        <v>31</v>
      </c>
      <c r="AF6" s="119" t="s">
        <v>73</v>
      </c>
      <c r="AG6" s="137" t="s">
        <v>6</v>
      </c>
      <c r="AH6" s="119" t="s">
        <v>69</v>
      </c>
      <c r="AI6" s="126" t="s">
        <v>33</v>
      </c>
      <c r="AJ6" s="128"/>
      <c r="AK6" s="119" t="s">
        <v>23</v>
      </c>
      <c r="AL6" s="119" t="s">
        <v>73</v>
      </c>
      <c r="AM6" s="119" t="s">
        <v>51</v>
      </c>
      <c r="AN6" s="138" t="s">
        <v>70</v>
      </c>
      <c r="AO6" s="126" t="s">
        <v>37</v>
      </c>
      <c r="AP6" s="127"/>
      <c r="AQ6" s="130" t="s">
        <v>53</v>
      </c>
      <c r="AR6" s="119" t="s">
        <v>52</v>
      </c>
      <c r="AS6" s="119" t="s">
        <v>51</v>
      </c>
      <c r="AT6" s="119" t="s">
        <v>71</v>
      </c>
      <c r="AU6" s="119" t="s">
        <v>52</v>
      </c>
      <c r="AV6" s="119" t="s">
        <v>51</v>
      </c>
      <c r="AW6" s="119" t="s">
        <v>72</v>
      </c>
      <c r="AX6" s="119" t="s">
        <v>50</v>
      </c>
      <c r="AY6" s="119" t="s">
        <v>49</v>
      </c>
      <c r="AZ6" s="117"/>
      <c r="BA6" s="117"/>
      <c r="BB6" s="120"/>
      <c r="BC6" s="130" t="s">
        <v>66</v>
      </c>
      <c r="BD6" s="119" t="s">
        <v>74</v>
      </c>
      <c r="BE6" s="130" t="s">
        <v>75</v>
      </c>
      <c r="BF6" s="130" t="s">
        <v>67</v>
      </c>
      <c r="BG6" s="130" t="s">
        <v>65</v>
      </c>
      <c r="BH6" s="130" t="s">
        <v>24</v>
      </c>
      <c r="BI6" s="130" t="s">
        <v>67</v>
      </c>
    </row>
    <row r="7" spans="1:61" ht="78" customHeight="1">
      <c r="A7" s="122"/>
      <c r="B7" s="121"/>
      <c r="C7" s="25" t="s">
        <v>58</v>
      </c>
      <c r="D7" s="25" t="s">
        <v>62</v>
      </c>
      <c r="E7" s="25" t="s">
        <v>7</v>
      </c>
      <c r="F7" s="26" t="s">
        <v>59</v>
      </c>
      <c r="G7" s="26" t="s">
        <v>58</v>
      </c>
      <c r="H7" s="26" t="s">
        <v>59</v>
      </c>
      <c r="I7" s="26" t="s">
        <v>60</v>
      </c>
      <c r="J7" s="25" t="s">
        <v>61</v>
      </c>
      <c r="K7" s="122"/>
      <c r="L7" s="26" t="s">
        <v>20</v>
      </c>
      <c r="M7" s="26" t="s">
        <v>19</v>
      </c>
      <c r="N7" s="121"/>
      <c r="O7" s="121"/>
      <c r="P7" s="121"/>
      <c r="Q7" s="26" t="s">
        <v>22</v>
      </c>
      <c r="R7" s="26" t="s">
        <v>18</v>
      </c>
      <c r="S7" s="122"/>
      <c r="T7" s="122"/>
      <c r="U7" s="121"/>
      <c r="V7" s="121"/>
      <c r="W7" s="26" t="s">
        <v>28</v>
      </c>
      <c r="X7" s="26" t="s">
        <v>29</v>
      </c>
      <c r="Y7" s="135"/>
      <c r="Z7" s="122"/>
      <c r="AA7" s="121"/>
      <c r="AB7" s="121"/>
      <c r="AC7" s="25" t="s">
        <v>35</v>
      </c>
      <c r="AD7" s="25" t="s">
        <v>30</v>
      </c>
      <c r="AE7" s="122"/>
      <c r="AF7" s="121"/>
      <c r="AG7" s="121"/>
      <c r="AH7" s="122"/>
      <c r="AI7" s="25" t="s">
        <v>34</v>
      </c>
      <c r="AJ7" s="25" t="s">
        <v>36</v>
      </c>
      <c r="AK7" s="122"/>
      <c r="AL7" s="121"/>
      <c r="AM7" s="121"/>
      <c r="AN7" s="139"/>
      <c r="AO7" s="26" t="s">
        <v>55</v>
      </c>
      <c r="AP7" s="27" t="s">
        <v>54</v>
      </c>
      <c r="AQ7" s="129"/>
      <c r="AR7" s="122"/>
      <c r="AS7" s="122"/>
      <c r="AT7" s="122"/>
      <c r="AU7" s="122"/>
      <c r="AV7" s="122"/>
      <c r="AW7" s="122"/>
      <c r="AX7" s="121"/>
      <c r="AY7" s="121"/>
      <c r="AZ7" s="118"/>
      <c r="BA7" s="118"/>
      <c r="BB7" s="121"/>
      <c r="BC7" s="129"/>
      <c r="BD7" s="121"/>
      <c r="BE7" s="129"/>
      <c r="BF7" s="129"/>
      <c r="BG7" s="130"/>
      <c r="BH7" s="130"/>
      <c r="BI7" s="129"/>
    </row>
    <row r="8" spans="1:61" s="32" customFormat="1" ht="19.5" customHeight="1">
      <c r="A8" s="28" t="s">
        <v>8</v>
      </c>
      <c r="B8" s="28" t="s">
        <v>9</v>
      </c>
      <c r="C8" s="13">
        <f>C9+C10</f>
        <v>69</v>
      </c>
      <c r="D8" s="13">
        <f aca="true" t="shared" si="0" ref="D8:BB8">D9+D10</f>
        <v>110</v>
      </c>
      <c r="E8" s="13">
        <f t="shared" si="0"/>
        <v>54</v>
      </c>
      <c r="F8" s="13">
        <f t="shared" si="0"/>
        <v>86</v>
      </c>
      <c r="G8" s="29">
        <f>E8/C8</f>
        <v>0.782608695652174</v>
      </c>
      <c r="H8" s="29">
        <f>F8/D8</f>
        <v>0.7818181818181819</v>
      </c>
      <c r="I8" s="13">
        <f t="shared" si="0"/>
        <v>0</v>
      </c>
      <c r="J8" s="13">
        <f t="shared" si="0"/>
        <v>0</v>
      </c>
      <c r="K8" s="13">
        <f t="shared" si="0"/>
        <v>5</v>
      </c>
      <c r="L8" s="13">
        <f t="shared" si="0"/>
        <v>3</v>
      </c>
      <c r="M8" s="13">
        <f t="shared" si="0"/>
        <v>1</v>
      </c>
      <c r="N8" s="13">
        <f t="shared" si="0"/>
        <v>46</v>
      </c>
      <c r="O8" s="13">
        <f t="shared" si="0"/>
        <v>29</v>
      </c>
      <c r="P8" s="30">
        <f>O8/N8</f>
        <v>0.6304347826086957</v>
      </c>
      <c r="Q8" s="13">
        <f t="shared" si="0"/>
        <v>0</v>
      </c>
      <c r="R8" s="13">
        <f t="shared" si="0"/>
        <v>1</v>
      </c>
      <c r="S8" s="13">
        <f t="shared" si="0"/>
        <v>1</v>
      </c>
      <c r="T8" s="13">
        <f t="shared" si="0"/>
        <v>84</v>
      </c>
      <c r="U8" s="13">
        <f t="shared" si="0"/>
        <v>33</v>
      </c>
      <c r="V8" s="31">
        <f>U8/T8</f>
        <v>0.39285714285714285</v>
      </c>
      <c r="W8" s="13">
        <f t="shared" si="0"/>
        <v>0</v>
      </c>
      <c r="X8" s="13">
        <f t="shared" si="0"/>
        <v>0</v>
      </c>
      <c r="Y8" s="13">
        <f t="shared" si="0"/>
        <v>14</v>
      </c>
      <c r="Z8" s="13">
        <f t="shared" si="0"/>
        <v>9</v>
      </c>
      <c r="AA8" s="13">
        <f t="shared" si="0"/>
        <v>4</v>
      </c>
      <c r="AB8" s="31">
        <f>AA8/Z8</f>
        <v>0.4444444444444444</v>
      </c>
      <c r="AC8" s="13">
        <f t="shared" si="0"/>
        <v>0</v>
      </c>
      <c r="AD8" s="13">
        <f t="shared" si="0"/>
        <v>0</v>
      </c>
      <c r="AE8" s="13">
        <f t="shared" si="0"/>
        <v>0</v>
      </c>
      <c r="AF8" s="13">
        <f t="shared" si="0"/>
        <v>0</v>
      </c>
      <c r="AG8" s="13">
        <f t="shared" si="0"/>
        <v>0</v>
      </c>
      <c r="AH8" s="31">
        <v>0</v>
      </c>
      <c r="AI8" s="13">
        <f t="shared" si="0"/>
        <v>0</v>
      </c>
      <c r="AJ8" s="13">
        <f t="shared" si="0"/>
        <v>0</v>
      </c>
      <c r="AK8" s="13">
        <f t="shared" si="0"/>
        <v>0</v>
      </c>
      <c r="AL8" s="13">
        <f t="shared" si="0"/>
        <v>12</v>
      </c>
      <c r="AM8" s="13">
        <f t="shared" si="0"/>
        <v>8</v>
      </c>
      <c r="AN8" s="31">
        <f>AM8/AL8</f>
        <v>0.6666666666666666</v>
      </c>
      <c r="AO8" s="13">
        <f t="shared" si="0"/>
        <v>0</v>
      </c>
      <c r="AP8" s="13">
        <f t="shared" si="0"/>
        <v>0</v>
      </c>
      <c r="AQ8" s="13">
        <f t="shared" si="0"/>
        <v>0</v>
      </c>
      <c r="AR8" s="13">
        <f t="shared" si="0"/>
        <v>2</v>
      </c>
      <c r="AS8" s="13">
        <f t="shared" si="0"/>
        <v>1</v>
      </c>
      <c r="AT8" s="31">
        <f>AS8/AR8</f>
        <v>0.5</v>
      </c>
      <c r="AU8" s="13">
        <f t="shared" si="0"/>
        <v>0</v>
      </c>
      <c r="AV8" s="13">
        <f t="shared" si="0"/>
        <v>0</v>
      </c>
      <c r="AW8" s="31">
        <v>0</v>
      </c>
      <c r="AX8" s="13">
        <f t="shared" si="0"/>
        <v>0</v>
      </c>
      <c r="AY8" s="13">
        <f t="shared" si="0"/>
        <v>0</v>
      </c>
      <c r="AZ8" s="13">
        <f t="shared" si="0"/>
        <v>1</v>
      </c>
      <c r="BA8" s="13">
        <f t="shared" si="0"/>
        <v>112</v>
      </c>
      <c r="BB8" s="13">
        <f t="shared" si="0"/>
        <v>11</v>
      </c>
      <c r="BC8" s="70">
        <f>I8+Q8+W8+AC8+AI8+AO8</f>
        <v>0</v>
      </c>
      <c r="BD8" s="68">
        <f>BC8/BH8</f>
        <v>0</v>
      </c>
      <c r="BE8" s="13">
        <f>J8+R8+X8+AD8+AJ8+AP8</f>
        <v>1</v>
      </c>
      <c r="BF8" s="68">
        <f>BE8/BH8</f>
        <v>0.007751937984496124</v>
      </c>
      <c r="BG8" s="13">
        <f>C8+N8+T8+Z8+AF8+AL8+AR8+AU8</f>
        <v>222</v>
      </c>
      <c r="BH8" s="13">
        <f>E8+O8+U8+AA8+AG8+AM8+AS8+AV8</f>
        <v>129</v>
      </c>
      <c r="BI8" s="31">
        <f>BH8/BG8</f>
        <v>0.581081081081081</v>
      </c>
    </row>
    <row r="9" spans="1:61" s="40" customFormat="1" ht="19.5" customHeight="1">
      <c r="A9" s="33">
        <v>1</v>
      </c>
      <c r="B9" s="33" t="s">
        <v>10</v>
      </c>
      <c r="C9" s="34">
        <v>17</v>
      </c>
      <c r="D9" s="34">
        <v>40</v>
      </c>
      <c r="E9" s="15">
        <v>11</v>
      </c>
      <c r="F9" s="15">
        <v>28</v>
      </c>
      <c r="G9" s="35">
        <f aca="true" t="shared" si="1" ref="G9:G20">E9/C9</f>
        <v>0.6470588235294118</v>
      </c>
      <c r="H9" s="35">
        <f aca="true" t="shared" si="2" ref="H9:H20">F9/D9</f>
        <v>0.7</v>
      </c>
      <c r="I9" s="14">
        <v>0</v>
      </c>
      <c r="J9" s="14">
        <v>0</v>
      </c>
      <c r="K9" s="14">
        <v>5</v>
      </c>
      <c r="L9" s="15">
        <v>3</v>
      </c>
      <c r="M9" s="15">
        <v>1</v>
      </c>
      <c r="N9" s="15">
        <v>23</v>
      </c>
      <c r="O9" s="15">
        <v>11</v>
      </c>
      <c r="P9" s="36">
        <f aca="true" t="shared" si="3" ref="P9:P20">O9/N9</f>
        <v>0.4782608695652174</v>
      </c>
      <c r="Q9" s="14"/>
      <c r="R9" s="15">
        <v>1</v>
      </c>
      <c r="S9" s="15">
        <v>1</v>
      </c>
      <c r="T9" s="37">
        <v>77</v>
      </c>
      <c r="U9" s="37">
        <v>28</v>
      </c>
      <c r="V9" s="38">
        <f aca="true" t="shared" si="4" ref="V9:V20">U9/T9</f>
        <v>0.36363636363636365</v>
      </c>
      <c r="W9" s="14"/>
      <c r="X9" s="15"/>
      <c r="Y9" s="15">
        <v>14</v>
      </c>
      <c r="Z9" s="37">
        <v>7</v>
      </c>
      <c r="AA9" s="15">
        <v>3</v>
      </c>
      <c r="AB9" s="38">
        <f aca="true" t="shared" si="5" ref="AB9:AB20">AA9/Z9</f>
        <v>0.42857142857142855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38">
        <v>0</v>
      </c>
      <c r="AI9" s="15"/>
      <c r="AJ9" s="15"/>
      <c r="AK9" s="15"/>
      <c r="AL9" s="37">
        <v>12</v>
      </c>
      <c r="AM9" s="15">
        <v>8</v>
      </c>
      <c r="AN9" s="38">
        <f aca="true" t="shared" si="6" ref="AN9:AN20">AM9/AL9</f>
        <v>0.6666666666666666</v>
      </c>
      <c r="AO9" s="39">
        <v>0</v>
      </c>
      <c r="AP9" s="39">
        <v>0</v>
      </c>
      <c r="AQ9" s="39"/>
      <c r="AR9" s="39">
        <v>2</v>
      </c>
      <c r="AS9" s="39">
        <v>1</v>
      </c>
      <c r="AT9" s="38">
        <f>AS9/AR9</f>
        <v>0.5</v>
      </c>
      <c r="AU9" s="39"/>
      <c r="AV9" s="39"/>
      <c r="AW9" s="38"/>
      <c r="AX9" s="39"/>
      <c r="AY9" s="39"/>
      <c r="AZ9" s="39">
        <v>1</v>
      </c>
      <c r="BA9" s="39">
        <v>35</v>
      </c>
      <c r="BB9" s="39">
        <v>11</v>
      </c>
      <c r="BC9" s="14">
        <f>I9+Q9+W9+AC9+AI9+AO9</f>
        <v>0</v>
      </c>
      <c r="BD9" s="69">
        <f aca="true" t="shared" si="7" ref="BD9:BD20">BC9/BH9</f>
        <v>0</v>
      </c>
      <c r="BE9" s="15">
        <f aca="true" t="shared" si="8" ref="BE9:BE20">J9+R9+X9+AD9+AJ9+AP9</f>
        <v>1</v>
      </c>
      <c r="BF9" s="69">
        <f aca="true" t="shared" si="9" ref="BF9:BF20">BE9/BH9</f>
        <v>0.016129032258064516</v>
      </c>
      <c r="BG9" s="15">
        <f>C9+N9+T9+Z9+AF9+AL9+AR9+AU9</f>
        <v>138</v>
      </c>
      <c r="BH9" s="15">
        <f>E9+O9+U9+AA9+AG9+AM9+AS9+AV9</f>
        <v>62</v>
      </c>
      <c r="BI9" s="38">
        <f aca="true" t="shared" si="10" ref="BI9:BI20">BH9/BG9</f>
        <v>0.4492753623188406</v>
      </c>
    </row>
    <row r="10" spans="1:61" s="40" customFormat="1" ht="19.5" customHeight="1">
      <c r="A10" s="33">
        <v>2</v>
      </c>
      <c r="B10" s="33" t="s">
        <v>11</v>
      </c>
      <c r="C10" s="34">
        <v>52</v>
      </c>
      <c r="D10" s="34">
        <v>70</v>
      </c>
      <c r="E10" s="15">
        <v>43</v>
      </c>
      <c r="F10" s="15">
        <v>58</v>
      </c>
      <c r="G10" s="35">
        <f t="shared" si="1"/>
        <v>0.8269230769230769</v>
      </c>
      <c r="H10" s="35">
        <f t="shared" si="2"/>
        <v>0.8285714285714286</v>
      </c>
      <c r="I10" s="14">
        <v>0</v>
      </c>
      <c r="J10" s="14">
        <v>0</v>
      </c>
      <c r="K10" s="14">
        <v>0</v>
      </c>
      <c r="L10" s="15"/>
      <c r="M10" s="15"/>
      <c r="N10" s="15">
        <v>23</v>
      </c>
      <c r="O10" s="15">
        <v>18</v>
      </c>
      <c r="P10" s="36">
        <f t="shared" si="3"/>
        <v>0.782608695652174</v>
      </c>
      <c r="Q10" s="14"/>
      <c r="R10" s="15"/>
      <c r="S10" s="15"/>
      <c r="T10" s="37">
        <v>7</v>
      </c>
      <c r="U10" s="37">
        <v>5</v>
      </c>
      <c r="V10" s="38">
        <f t="shared" si="4"/>
        <v>0.7142857142857143</v>
      </c>
      <c r="W10" s="14"/>
      <c r="X10" s="15"/>
      <c r="Y10" s="15"/>
      <c r="Z10" s="37">
        <v>2</v>
      </c>
      <c r="AA10" s="15">
        <v>1</v>
      </c>
      <c r="AB10" s="38">
        <f t="shared" si="5"/>
        <v>0.5</v>
      </c>
      <c r="AC10" s="15">
        <v>0</v>
      </c>
      <c r="AD10" s="15">
        <v>0</v>
      </c>
      <c r="AE10" s="15"/>
      <c r="AF10" s="15">
        <v>0</v>
      </c>
      <c r="AG10" s="15">
        <v>0</v>
      </c>
      <c r="AH10" s="38">
        <v>0</v>
      </c>
      <c r="AI10" s="15"/>
      <c r="AJ10" s="15"/>
      <c r="AK10" s="15"/>
      <c r="AL10" s="37">
        <v>0</v>
      </c>
      <c r="AM10" s="15">
        <v>0</v>
      </c>
      <c r="AN10" s="38">
        <v>0</v>
      </c>
      <c r="AO10" s="39">
        <v>0</v>
      </c>
      <c r="AP10" s="39">
        <v>0</v>
      </c>
      <c r="AQ10" s="39"/>
      <c r="AR10" s="39">
        <v>0</v>
      </c>
      <c r="AS10" s="39">
        <v>0</v>
      </c>
      <c r="AT10" s="38">
        <v>0</v>
      </c>
      <c r="AU10" s="39"/>
      <c r="AV10" s="39"/>
      <c r="AW10" s="38"/>
      <c r="AX10" s="39"/>
      <c r="AY10" s="39"/>
      <c r="AZ10" s="39"/>
      <c r="BA10" s="39">
        <v>77</v>
      </c>
      <c r="BB10" s="39"/>
      <c r="BC10" s="14">
        <f aca="true" t="shared" si="11" ref="BC10:BC20">I10+Q10+W10+AC10+AI10+AO10</f>
        <v>0</v>
      </c>
      <c r="BD10" s="69">
        <f t="shared" si="7"/>
        <v>0</v>
      </c>
      <c r="BE10" s="15">
        <f t="shared" si="8"/>
        <v>0</v>
      </c>
      <c r="BF10" s="69">
        <f t="shared" si="9"/>
        <v>0</v>
      </c>
      <c r="BG10" s="15">
        <f>C10+N10+T10+Z10+AF10+AL10+AR10+AU10</f>
        <v>84</v>
      </c>
      <c r="BH10" s="15">
        <f>E10+O10+U10+AA10+AG10+AM10+AS10+AV10</f>
        <v>67</v>
      </c>
      <c r="BI10" s="38">
        <f t="shared" si="10"/>
        <v>0.7976190476190477</v>
      </c>
    </row>
    <row r="11" spans="1:61" s="32" customFormat="1" ht="24.75" customHeight="1">
      <c r="A11" s="41" t="s">
        <v>16</v>
      </c>
      <c r="B11" s="41" t="s">
        <v>12</v>
      </c>
      <c r="C11" s="13">
        <f>SUM(C12:C19)</f>
        <v>201</v>
      </c>
      <c r="D11" s="13">
        <f aca="true" t="shared" si="12" ref="D11:BB11">SUM(D12:D19)</f>
        <v>320</v>
      </c>
      <c r="E11" s="13">
        <f t="shared" si="12"/>
        <v>157</v>
      </c>
      <c r="F11" s="13">
        <f t="shared" si="12"/>
        <v>248</v>
      </c>
      <c r="G11" s="29">
        <f t="shared" si="1"/>
        <v>0.7810945273631841</v>
      </c>
      <c r="H11" s="29">
        <f t="shared" si="2"/>
        <v>0.775</v>
      </c>
      <c r="I11" s="13">
        <f t="shared" si="12"/>
        <v>0</v>
      </c>
      <c r="J11" s="13">
        <f t="shared" si="12"/>
        <v>1</v>
      </c>
      <c r="K11" s="13">
        <f t="shared" si="12"/>
        <v>20</v>
      </c>
      <c r="L11" s="13">
        <f t="shared" si="12"/>
        <v>2</v>
      </c>
      <c r="M11" s="13">
        <f t="shared" si="12"/>
        <v>1</v>
      </c>
      <c r="N11" s="13">
        <f t="shared" si="12"/>
        <v>277</v>
      </c>
      <c r="O11" s="13">
        <f t="shared" si="12"/>
        <v>125</v>
      </c>
      <c r="P11" s="30">
        <f t="shared" si="3"/>
        <v>0.45126353790613716</v>
      </c>
      <c r="Q11" s="13">
        <f t="shared" si="12"/>
        <v>0</v>
      </c>
      <c r="R11" s="13">
        <f t="shared" si="12"/>
        <v>0</v>
      </c>
      <c r="S11" s="13">
        <f t="shared" si="12"/>
        <v>71</v>
      </c>
      <c r="T11" s="13">
        <f t="shared" si="12"/>
        <v>883</v>
      </c>
      <c r="U11" s="13">
        <f t="shared" si="12"/>
        <v>641</v>
      </c>
      <c r="V11" s="31">
        <f t="shared" si="4"/>
        <v>0.7259343148357871</v>
      </c>
      <c r="W11" s="13">
        <f t="shared" si="12"/>
        <v>0</v>
      </c>
      <c r="X11" s="13">
        <f t="shared" si="12"/>
        <v>0</v>
      </c>
      <c r="Y11" s="13">
        <f t="shared" si="12"/>
        <v>543</v>
      </c>
      <c r="Z11" s="13">
        <f t="shared" si="12"/>
        <v>72</v>
      </c>
      <c r="AA11" s="13">
        <f t="shared" si="12"/>
        <v>30</v>
      </c>
      <c r="AB11" s="31">
        <f t="shared" si="5"/>
        <v>0.4166666666666667</v>
      </c>
      <c r="AC11" s="13">
        <f t="shared" si="12"/>
        <v>0</v>
      </c>
      <c r="AD11" s="13">
        <f t="shared" si="12"/>
        <v>0</v>
      </c>
      <c r="AE11" s="13">
        <f t="shared" si="12"/>
        <v>23</v>
      </c>
      <c r="AF11" s="13">
        <f t="shared" si="12"/>
        <v>1</v>
      </c>
      <c r="AG11" s="13">
        <f t="shared" si="12"/>
        <v>0</v>
      </c>
      <c r="AH11" s="31">
        <f>AG11/AF11</f>
        <v>0</v>
      </c>
      <c r="AI11" s="13">
        <f t="shared" si="12"/>
        <v>0</v>
      </c>
      <c r="AJ11" s="13">
        <f t="shared" si="12"/>
        <v>0</v>
      </c>
      <c r="AK11" s="13">
        <f t="shared" si="12"/>
        <v>0</v>
      </c>
      <c r="AL11" s="13">
        <f t="shared" si="12"/>
        <v>5</v>
      </c>
      <c r="AM11" s="13">
        <f t="shared" si="12"/>
        <v>3</v>
      </c>
      <c r="AN11" s="31">
        <f t="shared" si="6"/>
        <v>0.6</v>
      </c>
      <c r="AO11" s="13">
        <f t="shared" si="12"/>
        <v>0</v>
      </c>
      <c r="AP11" s="13">
        <f t="shared" si="12"/>
        <v>0</v>
      </c>
      <c r="AQ11" s="13">
        <f t="shared" si="12"/>
        <v>2</v>
      </c>
      <c r="AR11" s="13">
        <f t="shared" si="12"/>
        <v>1</v>
      </c>
      <c r="AS11" s="13">
        <f t="shared" si="12"/>
        <v>0</v>
      </c>
      <c r="AT11" s="31">
        <f>AS11/AR11</f>
        <v>0</v>
      </c>
      <c r="AU11" s="13">
        <f t="shared" si="12"/>
        <v>4</v>
      </c>
      <c r="AV11" s="13">
        <f t="shared" si="12"/>
        <v>3</v>
      </c>
      <c r="AW11" s="31">
        <f>AV11/AU11</f>
        <v>0.75</v>
      </c>
      <c r="AX11" s="13">
        <f t="shared" si="12"/>
        <v>0</v>
      </c>
      <c r="AY11" s="13">
        <f t="shared" si="12"/>
        <v>0</v>
      </c>
      <c r="AZ11" s="13">
        <f t="shared" si="12"/>
        <v>9</v>
      </c>
      <c r="BA11" s="13">
        <f t="shared" si="12"/>
        <v>795</v>
      </c>
      <c r="BB11" s="13">
        <f t="shared" si="12"/>
        <v>34</v>
      </c>
      <c r="BC11" s="70">
        <f t="shared" si="11"/>
        <v>0</v>
      </c>
      <c r="BD11" s="68">
        <f t="shared" si="7"/>
        <v>0</v>
      </c>
      <c r="BE11" s="13">
        <f t="shared" si="8"/>
        <v>1</v>
      </c>
      <c r="BF11" s="68">
        <f t="shared" si="9"/>
        <v>0.0010427528675703858</v>
      </c>
      <c r="BG11" s="99">
        <f>C11+N11+T11+Z11+AF11+AL11+AR11+AU11</f>
        <v>1444</v>
      </c>
      <c r="BH11" s="13">
        <f>E11+O11+U11+AA11+AG11+AM11+AS11+AV11</f>
        <v>959</v>
      </c>
      <c r="BI11" s="31">
        <f t="shared" si="10"/>
        <v>0.6641274238227147</v>
      </c>
    </row>
    <row r="12" spans="1:61" s="84" customFormat="1" ht="30.75" customHeight="1">
      <c r="A12" s="73">
        <v>1</v>
      </c>
      <c r="B12" s="74" t="s">
        <v>88</v>
      </c>
      <c r="C12" s="75">
        <v>15</v>
      </c>
      <c r="D12" s="75">
        <v>16</v>
      </c>
      <c r="E12" s="76">
        <v>13</v>
      </c>
      <c r="F12" s="76">
        <v>14</v>
      </c>
      <c r="G12" s="35">
        <f t="shared" si="1"/>
        <v>0.8666666666666667</v>
      </c>
      <c r="H12" s="35">
        <f t="shared" si="2"/>
        <v>0.875</v>
      </c>
      <c r="I12" s="77">
        <v>0</v>
      </c>
      <c r="J12" s="77">
        <v>0</v>
      </c>
      <c r="K12" s="78">
        <v>2</v>
      </c>
      <c r="L12" s="76">
        <v>0</v>
      </c>
      <c r="M12" s="76">
        <v>0</v>
      </c>
      <c r="N12" s="76">
        <v>40</v>
      </c>
      <c r="O12" s="76">
        <v>13</v>
      </c>
      <c r="P12" s="36">
        <f t="shared" si="3"/>
        <v>0.325</v>
      </c>
      <c r="Q12" s="77">
        <v>0</v>
      </c>
      <c r="R12" s="77">
        <v>0</v>
      </c>
      <c r="S12" s="76">
        <v>7</v>
      </c>
      <c r="T12" s="79">
        <v>73</v>
      </c>
      <c r="U12" s="79">
        <v>49</v>
      </c>
      <c r="V12" s="38">
        <f t="shared" si="4"/>
        <v>0.6712328767123288</v>
      </c>
      <c r="W12" s="77">
        <v>0</v>
      </c>
      <c r="X12" s="77">
        <v>0</v>
      </c>
      <c r="Y12" s="76">
        <v>34</v>
      </c>
      <c r="Z12" s="79">
        <v>5</v>
      </c>
      <c r="AA12" s="76">
        <v>3</v>
      </c>
      <c r="AB12" s="80">
        <f t="shared" si="5"/>
        <v>0.6</v>
      </c>
      <c r="AC12" s="76">
        <v>0</v>
      </c>
      <c r="AD12" s="76">
        <v>0</v>
      </c>
      <c r="AE12" s="76">
        <v>2</v>
      </c>
      <c r="AF12" s="76">
        <v>0</v>
      </c>
      <c r="AG12" s="76">
        <v>0</v>
      </c>
      <c r="AH12" s="80">
        <v>0</v>
      </c>
      <c r="AI12" s="76"/>
      <c r="AJ12" s="76"/>
      <c r="AK12" s="76"/>
      <c r="AL12" s="79">
        <v>0</v>
      </c>
      <c r="AM12" s="79">
        <v>0</v>
      </c>
      <c r="AN12" s="38">
        <v>0</v>
      </c>
      <c r="AO12" s="81">
        <v>0</v>
      </c>
      <c r="AP12" s="81">
        <v>0</v>
      </c>
      <c r="AQ12" s="81">
        <v>0</v>
      </c>
      <c r="AR12" s="81">
        <v>0</v>
      </c>
      <c r="AS12" s="81">
        <v>0</v>
      </c>
      <c r="AT12" s="38">
        <v>0</v>
      </c>
      <c r="AU12" s="81">
        <v>0</v>
      </c>
      <c r="AV12" s="81">
        <v>0</v>
      </c>
      <c r="AW12" s="38">
        <v>0</v>
      </c>
      <c r="AX12" s="81"/>
      <c r="AY12" s="81"/>
      <c r="AZ12" s="81"/>
      <c r="BA12" s="81">
        <v>75</v>
      </c>
      <c r="BB12" s="81"/>
      <c r="BC12" s="82">
        <f t="shared" si="11"/>
        <v>0</v>
      </c>
      <c r="BD12" s="69">
        <f t="shared" si="7"/>
        <v>0</v>
      </c>
      <c r="BE12" s="83">
        <f t="shared" si="8"/>
        <v>0</v>
      </c>
      <c r="BF12" s="69">
        <f t="shared" si="9"/>
        <v>0</v>
      </c>
      <c r="BG12" s="100">
        <f aca="true" t="shared" si="13" ref="BG12:BG20">C12+N12+T12+Z12+AF12+AL12+AR12+AU12</f>
        <v>133</v>
      </c>
      <c r="BH12" s="83">
        <f>E12+O12+U12+AA12+AG12+AM12+AS12+AV12</f>
        <v>78</v>
      </c>
      <c r="BI12" s="38">
        <f t="shared" si="10"/>
        <v>0.5864661654135338</v>
      </c>
    </row>
    <row r="13" spans="1:61" s="84" customFormat="1" ht="30.75" customHeight="1">
      <c r="A13" s="73">
        <v>2</v>
      </c>
      <c r="B13" s="74" t="s">
        <v>89</v>
      </c>
      <c r="C13" s="83">
        <v>26</v>
      </c>
      <c r="D13" s="83">
        <v>34</v>
      </c>
      <c r="E13" s="83">
        <v>22</v>
      </c>
      <c r="F13" s="83">
        <v>28</v>
      </c>
      <c r="G13" s="35">
        <f t="shared" si="1"/>
        <v>0.8461538461538461</v>
      </c>
      <c r="H13" s="35">
        <f t="shared" si="2"/>
        <v>0.8235294117647058</v>
      </c>
      <c r="I13" s="83">
        <v>0</v>
      </c>
      <c r="J13" s="83">
        <v>0</v>
      </c>
      <c r="K13" s="83">
        <v>2</v>
      </c>
      <c r="L13" s="83">
        <v>1</v>
      </c>
      <c r="M13" s="83">
        <v>0</v>
      </c>
      <c r="N13" s="83">
        <v>37</v>
      </c>
      <c r="O13" s="82">
        <v>23</v>
      </c>
      <c r="P13" s="36">
        <f t="shared" si="3"/>
        <v>0.6216216216216216</v>
      </c>
      <c r="Q13" s="77">
        <v>0</v>
      </c>
      <c r="R13" s="77">
        <v>0</v>
      </c>
      <c r="S13" s="83">
        <v>14</v>
      </c>
      <c r="T13" s="82">
        <v>135</v>
      </c>
      <c r="U13" s="82">
        <v>92</v>
      </c>
      <c r="V13" s="38">
        <f t="shared" si="4"/>
        <v>0.6814814814814815</v>
      </c>
      <c r="W13" s="77">
        <v>0</v>
      </c>
      <c r="X13" s="77">
        <v>0</v>
      </c>
      <c r="Y13" s="83">
        <v>74</v>
      </c>
      <c r="Z13" s="82">
        <v>3</v>
      </c>
      <c r="AA13" s="83">
        <v>1</v>
      </c>
      <c r="AB13" s="80">
        <f t="shared" si="5"/>
        <v>0.3333333333333333</v>
      </c>
      <c r="AC13" s="76">
        <v>0</v>
      </c>
      <c r="AD13" s="76">
        <v>0</v>
      </c>
      <c r="AE13" s="83">
        <v>0</v>
      </c>
      <c r="AF13" s="76">
        <v>0</v>
      </c>
      <c r="AG13" s="76">
        <v>0</v>
      </c>
      <c r="AH13" s="80">
        <v>0</v>
      </c>
      <c r="AI13" s="83"/>
      <c r="AJ13" s="83"/>
      <c r="AK13" s="83"/>
      <c r="AL13" s="79">
        <v>0</v>
      </c>
      <c r="AM13" s="79">
        <v>0</v>
      </c>
      <c r="AN13" s="38">
        <v>0</v>
      </c>
      <c r="AO13" s="81">
        <v>0</v>
      </c>
      <c r="AP13" s="81">
        <v>0</v>
      </c>
      <c r="AQ13" s="81">
        <v>0</v>
      </c>
      <c r="AR13" s="83">
        <v>0</v>
      </c>
      <c r="AS13" s="83">
        <v>0</v>
      </c>
      <c r="AT13" s="38">
        <v>0</v>
      </c>
      <c r="AU13" s="83">
        <v>0</v>
      </c>
      <c r="AV13" s="83">
        <v>0</v>
      </c>
      <c r="AW13" s="38">
        <v>0</v>
      </c>
      <c r="AX13" s="83"/>
      <c r="AY13" s="83"/>
      <c r="AZ13" s="83"/>
      <c r="BA13" s="83">
        <v>41</v>
      </c>
      <c r="BB13" s="83"/>
      <c r="BC13" s="82">
        <f t="shared" si="11"/>
        <v>0</v>
      </c>
      <c r="BD13" s="69">
        <f t="shared" si="7"/>
        <v>0</v>
      </c>
      <c r="BE13" s="83">
        <f t="shared" si="8"/>
        <v>0</v>
      </c>
      <c r="BF13" s="69">
        <f t="shared" si="9"/>
        <v>0</v>
      </c>
      <c r="BG13" s="100">
        <f t="shared" si="13"/>
        <v>201</v>
      </c>
      <c r="BH13" s="83">
        <f aca="true" t="shared" si="14" ref="BH13:BH20">E13+O13+U13+AA13+AG13+AM13+AS13+AV13</f>
        <v>138</v>
      </c>
      <c r="BI13" s="38">
        <f t="shared" si="10"/>
        <v>0.6865671641791045</v>
      </c>
    </row>
    <row r="14" spans="1:61" s="84" customFormat="1" ht="30.75" customHeight="1">
      <c r="A14" s="73">
        <v>3</v>
      </c>
      <c r="B14" s="74" t="s">
        <v>90</v>
      </c>
      <c r="C14" s="83">
        <v>32</v>
      </c>
      <c r="D14" s="83">
        <v>47</v>
      </c>
      <c r="E14" s="83">
        <v>27</v>
      </c>
      <c r="F14" s="83">
        <v>41</v>
      </c>
      <c r="G14" s="35">
        <f t="shared" si="1"/>
        <v>0.84375</v>
      </c>
      <c r="H14" s="35">
        <f t="shared" si="2"/>
        <v>0.8723404255319149</v>
      </c>
      <c r="I14" s="83">
        <v>0</v>
      </c>
      <c r="J14" s="83">
        <v>1</v>
      </c>
      <c r="K14" s="83">
        <v>4</v>
      </c>
      <c r="L14" s="83">
        <v>0</v>
      </c>
      <c r="M14" s="83">
        <v>0</v>
      </c>
      <c r="N14" s="83">
        <v>24</v>
      </c>
      <c r="O14" s="82">
        <v>9</v>
      </c>
      <c r="P14" s="36">
        <f t="shared" si="3"/>
        <v>0.375</v>
      </c>
      <c r="Q14" s="77">
        <v>0</v>
      </c>
      <c r="R14" s="77">
        <v>0</v>
      </c>
      <c r="S14" s="83">
        <v>5</v>
      </c>
      <c r="T14" s="82">
        <v>161</v>
      </c>
      <c r="U14" s="82">
        <v>120</v>
      </c>
      <c r="V14" s="38">
        <f t="shared" si="4"/>
        <v>0.7453416149068323</v>
      </c>
      <c r="W14" s="77">
        <v>0</v>
      </c>
      <c r="X14" s="77">
        <v>0</v>
      </c>
      <c r="Y14" s="83">
        <v>108</v>
      </c>
      <c r="Z14" s="82">
        <v>4</v>
      </c>
      <c r="AA14" s="83">
        <v>2</v>
      </c>
      <c r="AB14" s="80">
        <f t="shared" si="5"/>
        <v>0.5</v>
      </c>
      <c r="AC14" s="76">
        <v>0</v>
      </c>
      <c r="AD14" s="76">
        <v>0</v>
      </c>
      <c r="AE14" s="83">
        <v>1</v>
      </c>
      <c r="AF14" s="76">
        <v>0</v>
      </c>
      <c r="AG14" s="76">
        <v>0</v>
      </c>
      <c r="AH14" s="80">
        <v>0</v>
      </c>
      <c r="AI14" s="83"/>
      <c r="AJ14" s="83"/>
      <c r="AK14" s="83"/>
      <c r="AL14" s="79">
        <v>0</v>
      </c>
      <c r="AM14" s="79">
        <v>0</v>
      </c>
      <c r="AN14" s="38">
        <v>0</v>
      </c>
      <c r="AO14" s="81">
        <v>0</v>
      </c>
      <c r="AP14" s="81">
        <v>0</v>
      </c>
      <c r="AQ14" s="81">
        <v>0</v>
      </c>
      <c r="AR14" s="83">
        <v>0</v>
      </c>
      <c r="AS14" s="83">
        <v>0</v>
      </c>
      <c r="AT14" s="38">
        <v>0</v>
      </c>
      <c r="AU14" s="83">
        <v>1</v>
      </c>
      <c r="AV14" s="83">
        <v>0</v>
      </c>
      <c r="AW14" s="38">
        <f aca="true" t="shared" si="15" ref="AW14:AW20">AV14/AU14</f>
        <v>0</v>
      </c>
      <c r="AX14" s="83"/>
      <c r="AY14" s="83"/>
      <c r="AZ14" s="83">
        <v>4</v>
      </c>
      <c r="BA14" s="83">
        <v>178</v>
      </c>
      <c r="BB14" s="83">
        <v>1</v>
      </c>
      <c r="BC14" s="82">
        <f t="shared" si="11"/>
        <v>0</v>
      </c>
      <c r="BD14" s="69">
        <f t="shared" si="7"/>
        <v>0</v>
      </c>
      <c r="BE14" s="83">
        <f t="shared" si="8"/>
        <v>1</v>
      </c>
      <c r="BF14" s="69">
        <f t="shared" si="9"/>
        <v>0.006329113924050633</v>
      </c>
      <c r="BG14" s="100">
        <f t="shared" si="13"/>
        <v>222</v>
      </c>
      <c r="BH14" s="83">
        <f t="shared" si="14"/>
        <v>158</v>
      </c>
      <c r="BI14" s="38">
        <f t="shared" si="10"/>
        <v>0.7117117117117117</v>
      </c>
    </row>
    <row r="15" spans="1:61" s="84" customFormat="1" ht="19.5" customHeight="1">
      <c r="A15" s="73">
        <v>4</v>
      </c>
      <c r="B15" s="74" t="s">
        <v>91</v>
      </c>
      <c r="C15" s="75">
        <v>58</v>
      </c>
      <c r="D15" s="75">
        <v>104</v>
      </c>
      <c r="E15" s="83">
        <v>49</v>
      </c>
      <c r="F15" s="83">
        <v>80</v>
      </c>
      <c r="G15" s="35">
        <f t="shared" si="1"/>
        <v>0.8448275862068966</v>
      </c>
      <c r="H15" s="35">
        <f t="shared" si="2"/>
        <v>0.7692307692307693</v>
      </c>
      <c r="I15" s="82">
        <v>0</v>
      </c>
      <c r="J15" s="82">
        <v>0</v>
      </c>
      <c r="K15" s="82">
        <v>4</v>
      </c>
      <c r="L15" s="82">
        <v>0</v>
      </c>
      <c r="M15" s="82">
        <v>0</v>
      </c>
      <c r="N15" s="82">
        <v>57</v>
      </c>
      <c r="O15" s="82">
        <v>25</v>
      </c>
      <c r="P15" s="36">
        <f t="shared" si="3"/>
        <v>0.43859649122807015</v>
      </c>
      <c r="Q15" s="82">
        <v>0</v>
      </c>
      <c r="R15" s="85" t="s">
        <v>86</v>
      </c>
      <c r="S15" s="82">
        <v>13</v>
      </c>
      <c r="T15" s="86">
        <v>194</v>
      </c>
      <c r="U15" s="86">
        <v>167</v>
      </c>
      <c r="V15" s="38">
        <f t="shared" si="4"/>
        <v>0.8608247422680413</v>
      </c>
      <c r="W15" s="77">
        <v>0</v>
      </c>
      <c r="X15" s="77">
        <v>0</v>
      </c>
      <c r="Y15" s="82">
        <v>150</v>
      </c>
      <c r="Z15" s="82">
        <v>41</v>
      </c>
      <c r="AA15" s="82">
        <v>16</v>
      </c>
      <c r="AB15" s="80">
        <f t="shared" si="5"/>
        <v>0.3902439024390244</v>
      </c>
      <c r="AC15" s="76">
        <v>0</v>
      </c>
      <c r="AD15" s="76">
        <v>0</v>
      </c>
      <c r="AE15" s="87">
        <v>12</v>
      </c>
      <c r="AF15" s="82">
        <v>1</v>
      </c>
      <c r="AG15" s="82">
        <v>0</v>
      </c>
      <c r="AH15" s="80">
        <f>AG15/AF15</f>
        <v>0</v>
      </c>
      <c r="AI15" s="82"/>
      <c r="AJ15" s="82"/>
      <c r="AK15" s="82"/>
      <c r="AL15" s="86">
        <v>3</v>
      </c>
      <c r="AM15" s="82">
        <v>2</v>
      </c>
      <c r="AN15" s="38">
        <f t="shared" si="6"/>
        <v>0.6666666666666666</v>
      </c>
      <c r="AO15" s="81">
        <v>0</v>
      </c>
      <c r="AP15" s="81">
        <v>0</v>
      </c>
      <c r="AQ15" s="88">
        <v>2</v>
      </c>
      <c r="AR15" s="88">
        <v>1</v>
      </c>
      <c r="AS15" s="88">
        <v>0</v>
      </c>
      <c r="AT15" s="38">
        <f>AS15/AR15</f>
        <v>0</v>
      </c>
      <c r="AU15" s="88">
        <v>2</v>
      </c>
      <c r="AV15" s="88">
        <v>2</v>
      </c>
      <c r="AW15" s="38">
        <f t="shared" si="15"/>
        <v>1</v>
      </c>
      <c r="AX15" s="88"/>
      <c r="AY15" s="88"/>
      <c r="AZ15" s="88">
        <v>4</v>
      </c>
      <c r="BA15" s="88">
        <v>200</v>
      </c>
      <c r="BB15" s="88">
        <v>30</v>
      </c>
      <c r="BC15" s="82">
        <f t="shared" si="11"/>
        <v>0</v>
      </c>
      <c r="BD15" s="69">
        <f t="shared" si="7"/>
        <v>0</v>
      </c>
      <c r="BE15" s="83">
        <f t="shared" si="8"/>
        <v>0</v>
      </c>
      <c r="BF15" s="69">
        <f t="shared" si="9"/>
        <v>0</v>
      </c>
      <c r="BG15" s="100">
        <f t="shared" si="13"/>
        <v>357</v>
      </c>
      <c r="BH15" s="83">
        <f t="shared" si="14"/>
        <v>261</v>
      </c>
      <c r="BI15" s="38">
        <f t="shared" si="10"/>
        <v>0.7310924369747899</v>
      </c>
    </row>
    <row r="16" spans="1:61" s="84" customFormat="1" ht="28.5" customHeight="1">
      <c r="A16" s="73">
        <v>5</v>
      </c>
      <c r="B16" s="74" t="s">
        <v>92</v>
      </c>
      <c r="C16" s="89">
        <v>20</v>
      </c>
      <c r="D16" s="89">
        <v>37</v>
      </c>
      <c r="E16" s="89">
        <v>13</v>
      </c>
      <c r="F16" s="89">
        <v>25</v>
      </c>
      <c r="G16" s="35">
        <f t="shared" si="1"/>
        <v>0.65</v>
      </c>
      <c r="H16" s="35">
        <f t="shared" si="2"/>
        <v>0.6756756756756757</v>
      </c>
      <c r="I16" s="82">
        <v>0</v>
      </c>
      <c r="J16" s="82">
        <v>0</v>
      </c>
      <c r="K16" s="90">
        <v>3</v>
      </c>
      <c r="L16" s="89">
        <v>0</v>
      </c>
      <c r="M16" s="89">
        <v>0</v>
      </c>
      <c r="N16" s="89">
        <v>46</v>
      </c>
      <c r="O16" s="89">
        <v>27</v>
      </c>
      <c r="P16" s="36">
        <f t="shared" si="3"/>
        <v>0.5869565217391305</v>
      </c>
      <c r="Q16" s="90">
        <v>0</v>
      </c>
      <c r="R16" s="90">
        <v>0</v>
      </c>
      <c r="S16" s="90">
        <v>11</v>
      </c>
      <c r="T16" s="90">
        <v>110</v>
      </c>
      <c r="U16" s="90">
        <v>71</v>
      </c>
      <c r="V16" s="38">
        <f t="shared" si="4"/>
        <v>0.6454545454545455</v>
      </c>
      <c r="W16" s="77">
        <v>0</v>
      </c>
      <c r="X16" s="77">
        <v>0</v>
      </c>
      <c r="Y16" s="90">
        <v>60</v>
      </c>
      <c r="Z16" s="91">
        <v>5</v>
      </c>
      <c r="AA16" s="91">
        <v>1</v>
      </c>
      <c r="AB16" s="80">
        <f t="shared" si="5"/>
        <v>0.2</v>
      </c>
      <c r="AC16" s="76">
        <v>0</v>
      </c>
      <c r="AD16" s="76">
        <v>0</v>
      </c>
      <c r="AE16" s="91">
        <v>1</v>
      </c>
      <c r="AF16" s="91">
        <v>0</v>
      </c>
      <c r="AG16" s="91">
        <v>0</v>
      </c>
      <c r="AH16" s="80">
        <v>0</v>
      </c>
      <c r="AI16" s="91"/>
      <c r="AJ16" s="91"/>
      <c r="AK16" s="91"/>
      <c r="AL16" s="91">
        <v>0</v>
      </c>
      <c r="AM16" s="91">
        <v>0</v>
      </c>
      <c r="AN16" s="38">
        <v>0</v>
      </c>
      <c r="AO16" s="81">
        <v>0</v>
      </c>
      <c r="AP16" s="81">
        <v>0</v>
      </c>
      <c r="AQ16" s="91">
        <v>0</v>
      </c>
      <c r="AR16" s="92">
        <v>0</v>
      </c>
      <c r="AS16" s="93">
        <v>0</v>
      </c>
      <c r="AT16" s="38">
        <v>0</v>
      </c>
      <c r="AU16" s="93">
        <v>0</v>
      </c>
      <c r="AV16" s="93">
        <v>0</v>
      </c>
      <c r="AW16" s="38">
        <v>0</v>
      </c>
      <c r="AX16" s="93"/>
      <c r="AY16" s="93"/>
      <c r="AZ16" s="93">
        <v>1</v>
      </c>
      <c r="BA16" s="93">
        <v>110</v>
      </c>
      <c r="BB16" s="93"/>
      <c r="BC16" s="82">
        <f t="shared" si="11"/>
        <v>0</v>
      </c>
      <c r="BD16" s="69">
        <f t="shared" si="7"/>
        <v>0</v>
      </c>
      <c r="BE16" s="83">
        <f t="shared" si="8"/>
        <v>0</v>
      </c>
      <c r="BF16" s="69">
        <f t="shared" si="9"/>
        <v>0</v>
      </c>
      <c r="BG16" s="100">
        <f t="shared" si="13"/>
        <v>181</v>
      </c>
      <c r="BH16" s="83">
        <f t="shared" si="14"/>
        <v>112</v>
      </c>
      <c r="BI16" s="38">
        <f t="shared" si="10"/>
        <v>0.6187845303867403</v>
      </c>
    </row>
    <row r="17" spans="1:61" s="84" customFormat="1" ht="30.75" customHeight="1">
      <c r="A17" s="73">
        <v>6</v>
      </c>
      <c r="B17" s="94" t="s">
        <v>93</v>
      </c>
      <c r="C17" s="83">
        <v>14</v>
      </c>
      <c r="D17" s="83">
        <v>20</v>
      </c>
      <c r="E17" s="83">
        <v>8</v>
      </c>
      <c r="F17" s="83">
        <v>12</v>
      </c>
      <c r="G17" s="35">
        <f t="shared" si="1"/>
        <v>0.5714285714285714</v>
      </c>
      <c r="H17" s="35">
        <f t="shared" si="2"/>
        <v>0.6</v>
      </c>
      <c r="I17" s="82">
        <v>0</v>
      </c>
      <c r="J17" s="82">
        <v>0</v>
      </c>
      <c r="K17" s="83">
        <v>0</v>
      </c>
      <c r="L17" s="83">
        <v>0</v>
      </c>
      <c r="M17" s="83">
        <v>0</v>
      </c>
      <c r="N17" s="83">
        <v>37</v>
      </c>
      <c r="O17" s="82">
        <v>19</v>
      </c>
      <c r="P17" s="36">
        <f t="shared" si="3"/>
        <v>0.5135135135135135</v>
      </c>
      <c r="Q17" s="83">
        <v>0</v>
      </c>
      <c r="R17" s="83">
        <v>0</v>
      </c>
      <c r="S17" s="83">
        <v>16</v>
      </c>
      <c r="T17" s="82">
        <v>71</v>
      </c>
      <c r="U17" s="82">
        <v>48</v>
      </c>
      <c r="V17" s="38">
        <f t="shared" si="4"/>
        <v>0.676056338028169</v>
      </c>
      <c r="W17" s="77">
        <v>0</v>
      </c>
      <c r="X17" s="77">
        <v>0</v>
      </c>
      <c r="Y17" s="83">
        <v>44</v>
      </c>
      <c r="Z17" s="82">
        <v>11</v>
      </c>
      <c r="AA17" s="83">
        <v>7</v>
      </c>
      <c r="AB17" s="80">
        <f t="shared" si="5"/>
        <v>0.6363636363636364</v>
      </c>
      <c r="AC17" s="76">
        <v>0</v>
      </c>
      <c r="AD17" s="76">
        <v>0</v>
      </c>
      <c r="AE17" s="83">
        <v>7</v>
      </c>
      <c r="AF17" s="83">
        <v>0</v>
      </c>
      <c r="AG17" s="83">
        <v>0</v>
      </c>
      <c r="AH17" s="80">
        <v>0</v>
      </c>
      <c r="AI17" s="83"/>
      <c r="AJ17" s="83"/>
      <c r="AK17" s="83"/>
      <c r="AL17" s="83">
        <v>1</v>
      </c>
      <c r="AM17" s="83">
        <v>0</v>
      </c>
      <c r="AN17" s="38">
        <f t="shared" si="6"/>
        <v>0</v>
      </c>
      <c r="AO17" s="81">
        <v>0</v>
      </c>
      <c r="AP17" s="81">
        <v>0</v>
      </c>
      <c r="AQ17" s="91">
        <v>0</v>
      </c>
      <c r="AR17" s="83">
        <v>0</v>
      </c>
      <c r="AS17" s="83">
        <v>0</v>
      </c>
      <c r="AT17" s="38">
        <v>0</v>
      </c>
      <c r="AU17" s="83">
        <v>1</v>
      </c>
      <c r="AV17" s="83">
        <v>1</v>
      </c>
      <c r="AW17" s="38">
        <f t="shared" si="15"/>
        <v>1</v>
      </c>
      <c r="AX17" s="83"/>
      <c r="AY17" s="83"/>
      <c r="AZ17" s="83"/>
      <c r="BA17" s="83">
        <v>85</v>
      </c>
      <c r="BB17" s="83"/>
      <c r="BC17" s="82">
        <f t="shared" si="11"/>
        <v>0</v>
      </c>
      <c r="BD17" s="69">
        <f t="shared" si="7"/>
        <v>0</v>
      </c>
      <c r="BE17" s="83">
        <f t="shared" si="8"/>
        <v>0</v>
      </c>
      <c r="BF17" s="69">
        <f t="shared" si="9"/>
        <v>0</v>
      </c>
      <c r="BG17" s="100">
        <f t="shared" si="13"/>
        <v>135</v>
      </c>
      <c r="BH17" s="83">
        <f t="shared" si="14"/>
        <v>83</v>
      </c>
      <c r="BI17" s="38">
        <f t="shared" si="10"/>
        <v>0.6148148148148148</v>
      </c>
    </row>
    <row r="18" spans="1:61" s="84" customFormat="1" ht="28.5" customHeight="1">
      <c r="A18" s="73">
        <v>7</v>
      </c>
      <c r="B18" s="94" t="s">
        <v>94</v>
      </c>
      <c r="C18" s="95">
        <v>15</v>
      </c>
      <c r="D18" s="95">
        <v>23</v>
      </c>
      <c r="E18" s="95">
        <v>12</v>
      </c>
      <c r="F18" s="95">
        <v>20</v>
      </c>
      <c r="G18" s="35">
        <f t="shared" si="1"/>
        <v>0.8</v>
      </c>
      <c r="H18" s="35">
        <f t="shared" si="2"/>
        <v>0.8695652173913043</v>
      </c>
      <c r="I18" s="82">
        <v>0</v>
      </c>
      <c r="J18" s="82">
        <v>0</v>
      </c>
      <c r="K18" s="91">
        <v>0</v>
      </c>
      <c r="L18" s="95">
        <v>1</v>
      </c>
      <c r="M18" s="95">
        <v>1</v>
      </c>
      <c r="N18" s="95">
        <v>12</v>
      </c>
      <c r="O18" s="95">
        <v>2</v>
      </c>
      <c r="P18" s="36">
        <f t="shared" si="3"/>
        <v>0.16666666666666666</v>
      </c>
      <c r="Q18" s="91">
        <v>0</v>
      </c>
      <c r="R18" s="91">
        <v>0</v>
      </c>
      <c r="S18" s="91">
        <v>0</v>
      </c>
      <c r="T18" s="91">
        <v>48</v>
      </c>
      <c r="U18" s="91">
        <v>26</v>
      </c>
      <c r="V18" s="38">
        <f t="shared" si="4"/>
        <v>0.5416666666666666</v>
      </c>
      <c r="W18" s="77">
        <v>0</v>
      </c>
      <c r="X18" s="77">
        <v>0</v>
      </c>
      <c r="Y18" s="91">
        <v>14</v>
      </c>
      <c r="Z18" s="91">
        <v>1</v>
      </c>
      <c r="AA18" s="91">
        <v>0</v>
      </c>
      <c r="AB18" s="80">
        <f t="shared" si="5"/>
        <v>0</v>
      </c>
      <c r="AC18" s="76">
        <v>0</v>
      </c>
      <c r="AD18" s="76">
        <v>0</v>
      </c>
      <c r="AE18" s="91">
        <v>0</v>
      </c>
      <c r="AF18" s="91">
        <v>0</v>
      </c>
      <c r="AG18" s="91">
        <v>0</v>
      </c>
      <c r="AH18" s="80">
        <v>0</v>
      </c>
      <c r="AI18" s="91"/>
      <c r="AJ18" s="91"/>
      <c r="AK18" s="91"/>
      <c r="AL18" s="91">
        <v>1</v>
      </c>
      <c r="AM18" s="91">
        <v>1</v>
      </c>
      <c r="AN18" s="38">
        <f t="shared" si="6"/>
        <v>1</v>
      </c>
      <c r="AO18" s="81">
        <v>0</v>
      </c>
      <c r="AP18" s="81">
        <v>0</v>
      </c>
      <c r="AQ18" s="91">
        <v>0</v>
      </c>
      <c r="AR18" s="96">
        <v>0</v>
      </c>
      <c r="AS18" s="96">
        <v>0</v>
      </c>
      <c r="AT18" s="38">
        <v>0</v>
      </c>
      <c r="AU18" s="96">
        <v>0</v>
      </c>
      <c r="AV18" s="96">
        <v>0</v>
      </c>
      <c r="AW18" s="38">
        <v>0</v>
      </c>
      <c r="AX18" s="97"/>
      <c r="AY18" s="97"/>
      <c r="AZ18" s="97"/>
      <c r="BA18" s="97">
        <v>28</v>
      </c>
      <c r="BB18" s="96"/>
      <c r="BC18" s="82">
        <f t="shared" si="11"/>
        <v>0</v>
      </c>
      <c r="BD18" s="69">
        <f t="shared" si="7"/>
        <v>0</v>
      </c>
      <c r="BE18" s="83">
        <f t="shared" si="8"/>
        <v>0</v>
      </c>
      <c r="BF18" s="69">
        <f t="shared" si="9"/>
        <v>0</v>
      </c>
      <c r="BG18" s="100">
        <f t="shared" si="13"/>
        <v>77</v>
      </c>
      <c r="BH18" s="83">
        <f t="shared" si="14"/>
        <v>41</v>
      </c>
      <c r="BI18" s="38">
        <f t="shared" si="10"/>
        <v>0.5324675324675324</v>
      </c>
    </row>
    <row r="19" spans="1:61" s="84" customFormat="1" ht="32.25" customHeight="1">
      <c r="A19" s="73">
        <v>8</v>
      </c>
      <c r="B19" s="94" t="s">
        <v>95</v>
      </c>
      <c r="C19" s="83">
        <v>21</v>
      </c>
      <c r="D19" s="83">
        <v>39</v>
      </c>
      <c r="E19" s="83">
        <v>13</v>
      </c>
      <c r="F19" s="83">
        <v>28</v>
      </c>
      <c r="G19" s="35">
        <f t="shared" si="1"/>
        <v>0.6190476190476191</v>
      </c>
      <c r="H19" s="35">
        <f t="shared" si="2"/>
        <v>0.717948717948718</v>
      </c>
      <c r="I19" s="82">
        <v>0</v>
      </c>
      <c r="J19" s="82">
        <v>0</v>
      </c>
      <c r="K19" s="83">
        <v>5</v>
      </c>
      <c r="L19" s="83">
        <v>0</v>
      </c>
      <c r="M19" s="83">
        <v>0</v>
      </c>
      <c r="N19" s="83">
        <v>24</v>
      </c>
      <c r="O19" s="83">
        <v>7</v>
      </c>
      <c r="P19" s="36">
        <f t="shared" si="3"/>
        <v>0.2916666666666667</v>
      </c>
      <c r="Q19" s="83">
        <v>0</v>
      </c>
      <c r="R19" s="83">
        <v>0</v>
      </c>
      <c r="S19" s="83">
        <v>5</v>
      </c>
      <c r="T19" s="83">
        <v>91</v>
      </c>
      <c r="U19" s="83">
        <v>68</v>
      </c>
      <c r="V19" s="38">
        <f t="shared" si="4"/>
        <v>0.7472527472527473</v>
      </c>
      <c r="W19" s="77">
        <v>0</v>
      </c>
      <c r="X19" s="77">
        <v>0</v>
      </c>
      <c r="Y19" s="83">
        <v>59</v>
      </c>
      <c r="Z19" s="83">
        <v>2</v>
      </c>
      <c r="AA19" s="83">
        <v>0</v>
      </c>
      <c r="AB19" s="80">
        <f t="shared" si="5"/>
        <v>0</v>
      </c>
      <c r="AC19" s="76">
        <v>0</v>
      </c>
      <c r="AD19" s="76">
        <v>0</v>
      </c>
      <c r="AE19" s="83">
        <v>0</v>
      </c>
      <c r="AF19" s="83">
        <v>0</v>
      </c>
      <c r="AG19" s="83">
        <v>0</v>
      </c>
      <c r="AH19" s="80">
        <v>0</v>
      </c>
      <c r="AI19" s="83"/>
      <c r="AJ19" s="83"/>
      <c r="AK19" s="83"/>
      <c r="AL19" s="83">
        <v>0</v>
      </c>
      <c r="AM19" s="83">
        <v>0</v>
      </c>
      <c r="AN19" s="38">
        <v>0</v>
      </c>
      <c r="AO19" s="81">
        <v>0</v>
      </c>
      <c r="AP19" s="81">
        <v>0</v>
      </c>
      <c r="AQ19" s="91">
        <v>0</v>
      </c>
      <c r="AR19" s="83">
        <v>0</v>
      </c>
      <c r="AS19" s="83">
        <v>0</v>
      </c>
      <c r="AT19" s="38">
        <v>0</v>
      </c>
      <c r="AU19" s="83">
        <v>0</v>
      </c>
      <c r="AV19" s="83">
        <v>0</v>
      </c>
      <c r="AW19" s="38">
        <v>0</v>
      </c>
      <c r="AX19" s="83"/>
      <c r="AY19" s="83"/>
      <c r="AZ19" s="83"/>
      <c r="BA19" s="83">
        <v>78</v>
      </c>
      <c r="BB19" s="98">
        <v>3</v>
      </c>
      <c r="BC19" s="82">
        <f t="shared" si="11"/>
        <v>0</v>
      </c>
      <c r="BD19" s="69">
        <f t="shared" si="7"/>
        <v>0</v>
      </c>
      <c r="BE19" s="83">
        <f t="shared" si="8"/>
        <v>0</v>
      </c>
      <c r="BF19" s="69">
        <f t="shared" si="9"/>
        <v>0</v>
      </c>
      <c r="BG19" s="100">
        <f t="shared" si="13"/>
        <v>138</v>
      </c>
      <c r="BH19" s="83">
        <f t="shared" si="14"/>
        <v>88</v>
      </c>
      <c r="BI19" s="38">
        <f t="shared" si="10"/>
        <v>0.6376811594202898</v>
      </c>
    </row>
    <row r="20" spans="1:62" s="32" customFormat="1" ht="19.5" customHeight="1">
      <c r="A20" s="28"/>
      <c r="B20" s="42" t="s">
        <v>13</v>
      </c>
      <c r="C20" s="13">
        <f>C8+C11</f>
        <v>270</v>
      </c>
      <c r="D20" s="13">
        <f aca="true" t="shared" si="16" ref="D20:BB20">D8+D11</f>
        <v>430</v>
      </c>
      <c r="E20" s="13">
        <f t="shared" si="16"/>
        <v>211</v>
      </c>
      <c r="F20" s="13">
        <f t="shared" si="16"/>
        <v>334</v>
      </c>
      <c r="G20" s="29">
        <f t="shared" si="1"/>
        <v>0.7814814814814814</v>
      </c>
      <c r="H20" s="29">
        <f t="shared" si="2"/>
        <v>0.7767441860465116</v>
      </c>
      <c r="I20" s="13">
        <f t="shared" si="16"/>
        <v>0</v>
      </c>
      <c r="J20" s="13">
        <f t="shared" si="16"/>
        <v>1</v>
      </c>
      <c r="K20" s="13">
        <f t="shared" si="16"/>
        <v>25</v>
      </c>
      <c r="L20" s="13">
        <f t="shared" si="16"/>
        <v>5</v>
      </c>
      <c r="M20" s="13">
        <f t="shared" si="16"/>
        <v>2</v>
      </c>
      <c r="N20" s="13">
        <f t="shared" si="16"/>
        <v>323</v>
      </c>
      <c r="O20" s="13">
        <f t="shared" si="16"/>
        <v>154</v>
      </c>
      <c r="P20" s="30">
        <f t="shared" si="3"/>
        <v>0.47678018575851394</v>
      </c>
      <c r="Q20" s="13">
        <f t="shared" si="16"/>
        <v>0</v>
      </c>
      <c r="R20" s="13">
        <f t="shared" si="16"/>
        <v>1</v>
      </c>
      <c r="S20" s="13">
        <f t="shared" si="16"/>
        <v>72</v>
      </c>
      <c r="T20" s="13">
        <f t="shared" si="16"/>
        <v>967</v>
      </c>
      <c r="U20" s="13">
        <f t="shared" si="16"/>
        <v>674</v>
      </c>
      <c r="V20" s="31">
        <f t="shared" si="4"/>
        <v>0.6970010341261634</v>
      </c>
      <c r="W20" s="13">
        <f t="shared" si="16"/>
        <v>0</v>
      </c>
      <c r="X20" s="13">
        <f t="shared" si="16"/>
        <v>0</v>
      </c>
      <c r="Y20" s="13">
        <f t="shared" si="16"/>
        <v>557</v>
      </c>
      <c r="Z20" s="13">
        <f t="shared" si="16"/>
        <v>81</v>
      </c>
      <c r="AA20" s="13">
        <f t="shared" si="16"/>
        <v>34</v>
      </c>
      <c r="AB20" s="31">
        <f t="shared" si="5"/>
        <v>0.41975308641975306</v>
      </c>
      <c r="AC20" s="13">
        <f t="shared" si="16"/>
        <v>0</v>
      </c>
      <c r="AD20" s="13">
        <f t="shared" si="16"/>
        <v>0</v>
      </c>
      <c r="AE20" s="13">
        <f t="shared" si="16"/>
        <v>23</v>
      </c>
      <c r="AF20" s="13">
        <f t="shared" si="16"/>
        <v>1</v>
      </c>
      <c r="AG20" s="13">
        <f t="shared" si="16"/>
        <v>0</v>
      </c>
      <c r="AH20" s="31">
        <f>AG20/AF20</f>
        <v>0</v>
      </c>
      <c r="AI20" s="13">
        <f t="shared" si="16"/>
        <v>0</v>
      </c>
      <c r="AJ20" s="13">
        <f t="shared" si="16"/>
        <v>0</v>
      </c>
      <c r="AK20" s="13">
        <f t="shared" si="16"/>
        <v>0</v>
      </c>
      <c r="AL20" s="13">
        <f t="shared" si="16"/>
        <v>17</v>
      </c>
      <c r="AM20" s="13">
        <f t="shared" si="16"/>
        <v>11</v>
      </c>
      <c r="AN20" s="31">
        <f t="shared" si="6"/>
        <v>0.6470588235294118</v>
      </c>
      <c r="AO20" s="13">
        <f t="shared" si="16"/>
        <v>0</v>
      </c>
      <c r="AP20" s="13">
        <f t="shared" si="16"/>
        <v>0</v>
      </c>
      <c r="AQ20" s="13">
        <f t="shared" si="16"/>
        <v>2</v>
      </c>
      <c r="AR20" s="13">
        <f t="shared" si="16"/>
        <v>3</v>
      </c>
      <c r="AS20" s="13">
        <f t="shared" si="16"/>
        <v>1</v>
      </c>
      <c r="AT20" s="31">
        <f>AS20/AR20</f>
        <v>0.3333333333333333</v>
      </c>
      <c r="AU20" s="13">
        <f t="shared" si="16"/>
        <v>4</v>
      </c>
      <c r="AV20" s="13">
        <f t="shared" si="16"/>
        <v>3</v>
      </c>
      <c r="AW20" s="31">
        <f t="shared" si="15"/>
        <v>0.75</v>
      </c>
      <c r="AX20" s="13">
        <f t="shared" si="16"/>
        <v>0</v>
      </c>
      <c r="AY20" s="13">
        <f t="shared" si="16"/>
        <v>0</v>
      </c>
      <c r="AZ20" s="13">
        <f t="shared" si="16"/>
        <v>10</v>
      </c>
      <c r="BA20" s="13">
        <f t="shared" si="16"/>
        <v>907</v>
      </c>
      <c r="BB20" s="13">
        <f t="shared" si="16"/>
        <v>45</v>
      </c>
      <c r="BC20" s="70">
        <f t="shared" si="11"/>
        <v>0</v>
      </c>
      <c r="BD20" s="68">
        <f t="shared" si="7"/>
        <v>0</v>
      </c>
      <c r="BE20" s="13">
        <f t="shared" si="8"/>
        <v>2</v>
      </c>
      <c r="BF20" s="68">
        <f t="shared" si="9"/>
        <v>0.001838235294117647</v>
      </c>
      <c r="BG20" s="99">
        <f t="shared" si="13"/>
        <v>1666</v>
      </c>
      <c r="BH20" s="99">
        <f t="shared" si="14"/>
        <v>1088</v>
      </c>
      <c r="BI20" s="31">
        <f t="shared" si="10"/>
        <v>0.6530612244897959</v>
      </c>
      <c r="BJ20" s="43"/>
    </row>
    <row r="21" spans="1:62" ht="20.25" customHeight="1">
      <c r="A21" s="145"/>
      <c r="B21" s="145"/>
      <c r="C21" s="145"/>
      <c r="D21" s="145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5"/>
      <c r="Q21" s="44"/>
      <c r="R21" s="46" t="s">
        <v>106</v>
      </c>
      <c r="S21" s="46"/>
      <c r="T21" s="46"/>
      <c r="U21" s="46"/>
      <c r="V21" s="46"/>
      <c r="W21" s="46"/>
      <c r="X21" s="46"/>
      <c r="Y21" s="47"/>
      <c r="Z21" s="48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6" t="s">
        <v>105</v>
      </c>
      <c r="AL21" s="46"/>
      <c r="AM21" s="46"/>
      <c r="AN21" s="46"/>
      <c r="AO21" s="46"/>
      <c r="AP21" s="46"/>
      <c r="AQ21" s="46"/>
      <c r="AR21" s="50"/>
      <c r="AS21" s="48"/>
      <c r="AT21" s="48"/>
      <c r="AU21" s="51"/>
      <c r="AV21" s="51"/>
      <c r="AW21" s="51"/>
      <c r="AX21" s="48"/>
      <c r="AY21" s="48"/>
      <c r="AZ21" s="48"/>
      <c r="BA21" s="48"/>
      <c r="BB21" s="48"/>
      <c r="BC21" s="142" t="s">
        <v>104</v>
      </c>
      <c r="BD21" s="142"/>
      <c r="BE21" s="142"/>
      <c r="BF21" s="142"/>
      <c r="BG21" s="142"/>
      <c r="BH21" s="142"/>
      <c r="BI21" s="142"/>
      <c r="BJ21" s="52"/>
    </row>
    <row r="22" spans="1:62" ht="18.75">
      <c r="A22" s="143" t="s">
        <v>14</v>
      </c>
      <c r="B22" s="143"/>
      <c r="C22" s="53"/>
      <c r="D22" s="53"/>
      <c r="E22" s="53"/>
      <c r="F22" s="53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125" t="s">
        <v>15</v>
      </c>
      <c r="S22" s="125"/>
      <c r="T22" s="125"/>
      <c r="U22" s="125"/>
      <c r="V22" s="125"/>
      <c r="W22" s="125"/>
      <c r="X22" s="125"/>
      <c r="Y22" s="48"/>
      <c r="Z22" s="48"/>
      <c r="AA22" s="54"/>
      <c r="AB22" s="54"/>
      <c r="AC22" s="54"/>
      <c r="AD22" s="54"/>
      <c r="AE22" s="49"/>
      <c r="AF22" s="49"/>
      <c r="AG22" s="49"/>
      <c r="AH22" s="49"/>
      <c r="AI22" s="49"/>
      <c r="AJ22" s="49"/>
      <c r="AK22" s="125" t="s">
        <v>15</v>
      </c>
      <c r="AL22" s="125"/>
      <c r="AM22" s="125"/>
      <c r="AN22" s="125"/>
      <c r="AO22" s="125"/>
      <c r="AP22" s="125"/>
      <c r="AQ22" s="125"/>
      <c r="AR22" s="50"/>
      <c r="AS22" s="54"/>
      <c r="AT22" s="54"/>
      <c r="AU22" s="54"/>
      <c r="AV22" s="48"/>
      <c r="AW22" s="48"/>
      <c r="AX22" s="48"/>
      <c r="AY22" s="48"/>
      <c r="AZ22" s="48"/>
      <c r="BA22" s="48"/>
      <c r="BB22" s="48"/>
      <c r="BC22" s="125" t="s">
        <v>15</v>
      </c>
      <c r="BD22" s="125"/>
      <c r="BE22" s="125"/>
      <c r="BF22" s="125"/>
      <c r="BG22" s="125"/>
      <c r="BH22" s="125"/>
      <c r="BI22" s="125"/>
      <c r="BJ22" s="54"/>
    </row>
    <row r="23" spans="1:62" ht="18.75">
      <c r="A23" s="17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5"/>
      <c r="AL23" s="55"/>
      <c r="AM23" s="55"/>
      <c r="AN23" s="55"/>
      <c r="AO23" s="55"/>
      <c r="AP23" s="55"/>
      <c r="AQ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</row>
    <row r="24" spans="1:62" ht="18.75">
      <c r="A24" s="17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5"/>
      <c r="AL24" s="55"/>
      <c r="AM24" s="55"/>
      <c r="AN24" s="55"/>
      <c r="AO24" s="55"/>
      <c r="AP24" s="55"/>
      <c r="AQ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</row>
    <row r="25" spans="1:62" ht="18.75">
      <c r="A25" s="17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5"/>
      <c r="AL25" s="55"/>
      <c r="AM25" s="55"/>
      <c r="AN25" s="55"/>
      <c r="AO25" s="55"/>
      <c r="AP25" s="55"/>
      <c r="AQ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</row>
    <row r="26" spans="1:62" ht="18.75">
      <c r="A26" s="144" t="s">
        <v>97</v>
      </c>
      <c r="B26" s="144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5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7"/>
      <c r="AL26" s="57"/>
      <c r="AM26" s="57"/>
      <c r="AN26" s="57"/>
      <c r="AO26" s="57"/>
      <c r="AP26" s="57"/>
      <c r="AQ26" s="57"/>
      <c r="AS26" s="56"/>
      <c r="AT26" s="56"/>
      <c r="AU26" s="56"/>
      <c r="AV26" s="55"/>
      <c r="AW26" s="55"/>
      <c r="AX26" s="55"/>
      <c r="AY26" s="55"/>
      <c r="AZ26" s="55"/>
      <c r="BA26" s="55"/>
      <c r="BB26" s="55"/>
      <c r="BC26" s="141" t="s">
        <v>98</v>
      </c>
      <c r="BD26" s="141"/>
      <c r="BE26" s="141"/>
      <c r="BF26" s="141"/>
      <c r="BG26" s="141"/>
      <c r="BH26" s="141"/>
      <c r="BI26" s="141"/>
      <c r="BJ26" s="60"/>
    </row>
    <row r="27" spans="1:62" ht="18.75">
      <c r="A27" s="58"/>
      <c r="B27" s="59"/>
      <c r="C27" s="58"/>
      <c r="D27" s="60"/>
      <c r="E27" s="60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141" t="s">
        <v>98</v>
      </c>
      <c r="T27" s="141"/>
      <c r="U27" s="141"/>
      <c r="V27" s="141"/>
      <c r="W27" s="141"/>
      <c r="X27" s="56"/>
      <c r="Y27" s="56"/>
      <c r="Z27" s="55"/>
      <c r="AA27" s="61"/>
      <c r="AB27" s="62"/>
      <c r="AC27" s="62"/>
      <c r="AD27" s="62"/>
      <c r="AE27" s="56"/>
      <c r="AF27" s="56"/>
      <c r="AG27" s="56"/>
      <c r="AH27" s="56"/>
      <c r="AI27" s="56"/>
      <c r="AJ27" s="56"/>
      <c r="AK27" s="57"/>
      <c r="AL27" s="141" t="s">
        <v>98</v>
      </c>
      <c r="AM27" s="141"/>
      <c r="AN27" s="141"/>
      <c r="AO27" s="141"/>
      <c r="AP27" s="141"/>
      <c r="AQ27" s="56"/>
      <c r="AS27" s="62"/>
      <c r="AT27" s="62"/>
      <c r="AU27" s="62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</row>
    <row r="28" spans="28:47" ht="15">
      <c r="AB28" s="123"/>
      <c r="AC28" s="124"/>
      <c r="AD28" s="124"/>
      <c r="AS28" s="123"/>
      <c r="AT28" s="123"/>
      <c r="AU28" s="123"/>
    </row>
  </sheetData>
  <sheetProtection/>
  <mergeCells count="77">
    <mergeCell ref="S27:W27"/>
    <mergeCell ref="AL27:AP27"/>
    <mergeCell ref="BC21:BI21"/>
    <mergeCell ref="BC22:BI22"/>
    <mergeCell ref="BC26:BI26"/>
    <mergeCell ref="A22:B22"/>
    <mergeCell ref="A26:B26"/>
    <mergeCell ref="R22:X22"/>
    <mergeCell ref="A21:D21"/>
    <mergeCell ref="T5:Y5"/>
    <mergeCell ref="W6:X6"/>
    <mergeCell ref="AC6:AD6"/>
    <mergeCell ref="T6:T7"/>
    <mergeCell ref="U6:U7"/>
    <mergeCell ref="Z6:Z7"/>
    <mergeCell ref="C5:M5"/>
    <mergeCell ref="N5:S5"/>
    <mergeCell ref="O6:O7"/>
    <mergeCell ref="A5:A7"/>
    <mergeCell ref="B5:B7"/>
    <mergeCell ref="G6:H6"/>
    <mergeCell ref="I6:J6"/>
    <mergeCell ref="L6:M6"/>
    <mergeCell ref="K6:K7"/>
    <mergeCell ref="C6:D6"/>
    <mergeCell ref="E6:F6"/>
    <mergeCell ref="AL6:AL7"/>
    <mergeCell ref="AM6:AM7"/>
    <mergeCell ref="AN6:AN7"/>
    <mergeCell ref="Q6:R6"/>
    <mergeCell ref="S6:S7"/>
    <mergeCell ref="N6:N7"/>
    <mergeCell ref="P6:P7"/>
    <mergeCell ref="AL5:AQ5"/>
    <mergeCell ref="AO6:AP6"/>
    <mergeCell ref="AQ6:AQ7"/>
    <mergeCell ref="Z5:AE5"/>
    <mergeCell ref="AA6:AA7"/>
    <mergeCell ref="AB6:AB7"/>
    <mergeCell ref="AF6:AF7"/>
    <mergeCell ref="AG6:AG7"/>
    <mergeCell ref="AF5:AK5"/>
    <mergeCell ref="AI6:AJ6"/>
    <mergeCell ref="AV6:AV7"/>
    <mergeCell ref="AW6:AW7"/>
    <mergeCell ref="V6:V7"/>
    <mergeCell ref="Y6:Y7"/>
    <mergeCell ref="AE6:AE7"/>
    <mergeCell ref="AK6:AK7"/>
    <mergeCell ref="AH6:AH7"/>
    <mergeCell ref="G2:X3"/>
    <mergeCell ref="AF3:AP3"/>
    <mergeCell ref="AX3:BI3"/>
    <mergeCell ref="AR5:AT5"/>
    <mergeCell ref="AX5:AY5"/>
    <mergeCell ref="AX6:AX7"/>
    <mergeCell ref="AY6:AY7"/>
    <mergeCell ref="BC5:BF5"/>
    <mergeCell ref="BD6:BD7"/>
    <mergeCell ref="AS6:AS7"/>
    <mergeCell ref="BG5:BI5"/>
    <mergeCell ref="BG6:BG7"/>
    <mergeCell ref="BH6:BH7"/>
    <mergeCell ref="BI6:BI7"/>
    <mergeCell ref="BC6:BC7"/>
    <mergeCell ref="BF6:BF7"/>
    <mergeCell ref="BE6:BE7"/>
    <mergeCell ref="AZ5:AZ7"/>
    <mergeCell ref="BA5:BA7"/>
    <mergeCell ref="BB5:BB7"/>
    <mergeCell ref="AT6:AT7"/>
    <mergeCell ref="AB28:AD28"/>
    <mergeCell ref="AS28:AU28"/>
    <mergeCell ref="AK22:AQ22"/>
    <mergeCell ref="AR6:AR7"/>
    <mergeCell ref="AU6:AU7"/>
    <mergeCell ref="AU5:AW5"/>
  </mergeCells>
  <printOptions/>
  <pageMargins left="0.2362204724409449" right="0.2362204724409449" top="0.3937007874015748" bottom="0" header="0" footer="0"/>
  <pageSetup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0">
      <selection activeCell="F19" sqref="F19:H19"/>
    </sheetView>
  </sheetViews>
  <sheetFormatPr defaultColWidth="9.140625" defaultRowHeight="15"/>
  <cols>
    <col min="1" max="1" width="6.7109375" style="0" customWidth="1"/>
    <col min="2" max="2" width="15.57421875" style="0" customWidth="1"/>
    <col min="3" max="9" width="18.421875" style="0" customWidth="1"/>
  </cols>
  <sheetData>
    <row r="1" spans="1:8" ht="15.75">
      <c r="A1" s="101"/>
      <c r="B1" s="101"/>
      <c r="C1" s="101"/>
      <c r="D1" s="101"/>
      <c r="E1" s="101"/>
      <c r="F1" s="101"/>
      <c r="G1" s="1"/>
      <c r="H1" s="1" t="s">
        <v>99</v>
      </c>
    </row>
    <row r="2" spans="1:8" ht="15.75">
      <c r="A2" s="102" t="s">
        <v>85</v>
      </c>
      <c r="B2" s="102"/>
      <c r="C2" s="102"/>
      <c r="D2" s="102"/>
      <c r="E2" s="102"/>
      <c r="F2" s="102"/>
      <c r="G2" s="1"/>
      <c r="H2" s="1"/>
    </row>
    <row r="3" spans="1:8" ht="33.75" customHeight="1">
      <c r="A3" s="152" t="s">
        <v>101</v>
      </c>
      <c r="B3" s="153"/>
      <c r="C3" s="153"/>
      <c r="D3" s="153"/>
      <c r="E3" s="153"/>
      <c r="F3" s="153"/>
      <c r="G3" s="153"/>
      <c r="H3" s="153"/>
    </row>
    <row r="4" spans="1:8" ht="27.75" customHeight="1">
      <c r="A4" s="154" t="s">
        <v>83</v>
      </c>
      <c r="B4" s="154"/>
      <c r="C4" s="154"/>
      <c r="D4" s="154"/>
      <c r="E4" s="154"/>
      <c r="F4" s="154"/>
      <c r="G4" s="154"/>
      <c r="H4" s="154"/>
    </row>
    <row r="5" spans="1:9" s="12" customFormat="1" ht="12.75" customHeight="1">
      <c r="A5" s="146" t="s">
        <v>40</v>
      </c>
      <c r="B5" s="146" t="s">
        <v>0</v>
      </c>
      <c r="C5" s="155" t="s">
        <v>41</v>
      </c>
      <c r="D5" s="155" t="s">
        <v>42</v>
      </c>
      <c r="E5" s="155" t="s">
        <v>43</v>
      </c>
      <c r="F5" s="146" t="s">
        <v>44</v>
      </c>
      <c r="G5" s="146" t="s">
        <v>102</v>
      </c>
      <c r="H5" s="146" t="s">
        <v>63</v>
      </c>
      <c r="I5" s="151" t="s">
        <v>100</v>
      </c>
    </row>
    <row r="6" spans="1:9" s="12" customFormat="1" ht="11.25" customHeight="1">
      <c r="A6" s="146"/>
      <c r="B6" s="146"/>
      <c r="C6" s="155"/>
      <c r="D6" s="155"/>
      <c r="E6" s="155"/>
      <c r="F6" s="146"/>
      <c r="G6" s="146"/>
      <c r="H6" s="146"/>
      <c r="I6" s="151"/>
    </row>
    <row r="7" spans="1:9" s="12" customFormat="1" ht="44.25" customHeight="1">
      <c r="A7" s="146"/>
      <c r="B7" s="146"/>
      <c r="C7" s="155"/>
      <c r="D7" s="155"/>
      <c r="E7" s="155"/>
      <c r="F7" s="146"/>
      <c r="G7" s="146"/>
      <c r="H7" s="146"/>
      <c r="I7" s="151"/>
    </row>
    <row r="8" spans="1:9" s="72" customFormat="1" ht="24.75" customHeight="1">
      <c r="A8" s="11" t="s">
        <v>8</v>
      </c>
      <c r="B8" s="2" t="s">
        <v>9</v>
      </c>
      <c r="C8" s="103">
        <v>25</v>
      </c>
      <c r="D8" s="104" t="s">
        <v>87</v>
      </c>
      <c r="E8" s="105">
        <v>24</v>
      </c>
      <c r="F8" s="106">
        <v>0</v>
      </c>
      <c r="G8" s="106">
        <v>0</v>
      </c>
      <c r="H8" s="107">
        <v>1081</v>
      </c>
      <c r="I8" s="114">
        <v>0</v>
      </c>
    </row>
    <row r="9" spans="1:9" s="72" customFormat="1" ht="24.75" customHeight="1">
      <c r="A9" s="11" t="s">
        <v>16</v>
      </c>
      <c r="B9" s="2" t="s">
        <v>12</v>
      </c>
      <c r="C9" s="108">
        <f aca="true" t="shared" si="0" ref="C9:H9">SUM(C10:C17)</f>
        <v>307</v>
      </c>
      <c r="D9" s="108">
        <f t="shared" si="0"/>
        <v>22</v>
      </c>
      <c r="E9" s="108">
        <f t="shared" si="0"/>
        <v>285</v>
      </c>
      <c r="F9" s="108">
        <f t="shared" si="0"/>
        <v>15</v>
      </c>
      <c r="G9" s="108">
        <f t="shared" si="0"/>
        <v>1</v>
      </c>
      <c r="H9" s="108">
        <f t="shared" si="0"/>
        <v>0</v>
      </c>
      <c r="I9" s="114">
        <f>SUM(I10:I17)</f>
        <v>32</v>
      </c>
    </row>
    <row r="10" spans="1:9" s="65" customFormat="1" ht="25.5">
      <c r="A10" s="63">
        <v>1</v>
      </c>
      <c r="B10" s="64" t="s">
        <v>88</v>
      </c>
      <c r="C10" s="109">
        <v>18</v>
      </c>
      <c r="D10" s="109">
        <v>2</v>
      </c>
      <c r="E10" s="109">
        <v>16</v>
      </c>
      <c r="F10" s="109"/>
      <c r="G10" s="109"/>
      <c r="H10" s="109"/>
      <c r="I10" s="115">
        <v>2</v>
      </c>
    </row>
    <row r="11" spans="1:9" s="65" customFormat="1" ht="25.5">
      <c r="A11" s="63">
        <v>2</v>
      </c>
      <c r="B11" s="64" t="s">
        <v>89</v>
      </c>
      <c r="C11" s="109">
        <v>54</v>
      </c>
      <c r="D11" s="109">
        <v>0</v>
      </c>
      <c r="E11" s="109">
        <v>54</v>
      </c>
      <c r="F11" s="109">
        <v>4</v>
      </c>
      <c r="G11" s="109"/>
      <c r="H11" s="109"/>
      <c r="I11" s="115">
        <v>4</v>
      </c>
    </row>
    <row r="12" spans="1:9" s="65" customFormat="1" ht="25.5">
      <c r="A12" s="63">
        <v>3</v>
      </c>
      <c r="B12" s="64" t="s">
        <v>90</v>
      </c>
      <c r="C12" s="109">
        <v>69</v>
      </c>
      <c r="D12" s="109">
        <v>6</v>
      </c>
      <c r="E12" s="109">
        <v>63</v>
      </c>
      <c r="F12" s="109">
        <v>4</v>
      </c>
      <c r="G12" s="109">
        <v>1</v>
      </c>
      <c r="H12" s="109"/>
      <c r="I12" s="115">
        <v>5</v>
      </c>
    </row>
    <row r="13" spans="1:9" s="65" customFormat="1" ht="25.5">
      <c r="A13" s="63">
        <v>4</v>
      </c>
      <c r="B13" s="64" t="s">
        <v>91</v>
      </c>
      <c r="C13" s="109">
        <v>76</v>
      </c>
      <c r="D13" s="109">
        <v>8</v>
      </c>
      <c r="E13" s="109">
        <v>68</v>
      </c>
      <c r="F13" s="109"/>
      <c r="G13" s="109"/>
      <c r="H13" s="109"/>
      <c r="I13" s="115">
        <v>6</v>
      </c>
    </row>
    <row r="14" spans="1:9" s="65" customFormat="1" ht="25.5">
      <c r="A14" s="63">
        <v>5</v>
      </c>
      <c r="B14" s="64" t="s">
        <v>92</v>
      </c>
      <c r="C14" s="110">
        <v>29</v>
      </c>
      <c r="D14" s="110">
        <v>0</v>
      </c>
      <c r="E14" s="110">
        <v>29</v>
      </c>
      <c r="F14" s="110">
        <v>3</v>
      </c>
      <c r="G14" s="110"/>
      <c r="H14" s="110"/>
      <c r="I14" s="115">
        <v>13</v>
      </c>
    </row>
    <row r="15" spans="1:9" s="67" customFormat="1" ht="33" customHeight="1">
      <c r="A15" s="63">
        <v>6</v>
      </c>
      <c r="B15" s="66" t="s">
        <v>93</v>
      </c>
      <c r="C15" s="109">
        <v>17</v>
      </c>
      <c r="D15" s="109">
        <v>2</v>
      </c>
      <c r="E15" s="109">
        <v>15</v>
      </c>
      <c r="F15" s="109"/>
      <c r="G15" s="109"/>
      <c r="H15" s="109"/>
      <c r="I15" s="115">
        <v>1</v>
      </c>
    </row>
    <row r="16" spans="1:9" s="67" customFormat="1" ht="34.5" customHeight="1">
      <c r="A16" s="63">
        <v>7</v>
      </c>
      <c r="B16" s="66" t="s">
        <v>94</v>
      </c>
      <c r="C16" s="109">
        <v>8</v>
      </c>
      <c r="D16" s="109">
        <v>0</v>
      </c>
      <c r="E16" s="109">
        <v>8</v>
      </c>
      <c r="F16" s="109"/>
      <c r="G16" s="109"/>
      <c r="H16" s="109"/>
      <c r="I16" s="115">
        <v>0</v>
      </c>
    </row>
    <row r="17" spans="1:9" s="67" customFormat="1" ht="31.5" customHeight="1">
      <c r="A17" s="63">
        <v>8</v>
      </c>
      <c r="B17" s="66" t="s">
        <v>96</v>
      </c>
      <c r="C17" s="109">
        <v>36</v>
      </c>
      <c r="D17" s="109">
        <v>4</v>
      </c>
      <c r="E17" s="109">
        <v>32</v>
      </c>
      <c r="F17" s="109">
        <v>4</v>
      </c>
      <c r="G17" s="109"/>
      <c r="H17" s="109"/>
      <c r="I17" s="115">
        <v>1</v>
      </c>
    </row>
    <row r="18" spans="1:9" s="12" customFormat="1" ht="19.5" customHeight="1">
      <c r="A18" s="149" t="s">
        <v>46</v>
      </c>
      <c r="B18" s="149"/>
      <c r="C18" s="111">
        <f aca="true" t="shared" si="1" ref="C18:H18">C9+C8</f>
        <v>332</v>
      </c>
      <c r="D18" s="111">
        <f t="shared" si="1"/>
        <v>23</v>
      </c>
      <c r="E18" s="111">
        <f t="shared" si="1"/>
        <v>309</v>
      </c>
      <c r="F18" s="111">
        <f t="shared" si="1"/>
        <v>15</v>
      </c>
      <c r="G18" s="111">
        <f t="shared" si="1"/>
        <v>1</v>
      </c>
      <c r="H18" s="112">
        <f t="shared" si="1"/>
        <v>1081</v>
      </c>
      <c r="I18" s="114">
        <v>32</v>
      </c>
    </row>
    <row r="19" spans="1:9" ht="21.75" customHeight="1">
      <c r="A19" s="3"/>
      <c r="B19" s="4"/>
      <c r="C19" s="8"/>
      <c r="D19" s="8"/>
      <c r="E19" s="8"/>
      <c r="F19" s="150" t="s">
        <v>103</v>
      </c>
      <c r="G19" s="150"/>
      <c r="H19" s="150"/>
      <c r="I19" s="7"/>
    </row>
    <row r="20" spans="1:8" s="10" customFormat="1" ht="16.5" customHeight="1">
      <c r="A20" s="148" t="s">
        <v>14</v>
      </c>
      <c r="B20" s="148"/>
      <c r="C20" s="148"/>
      <c r="D20" s="9"/>
      <c r="E20" s="9"/>
      <c r="F20" s="148" t="s">
        <v>15</v>
      </c>
      <c r="G20" s="148"/>
      <c r="H20" s="148"/>
    </row>
    <row r="21" spans="1:8" ht="15">
      <c r="A21" s="3"/>
      <c r="B21" s="5"/>
      <c r="C21" s="3"/>
      <c r="D21" s="3"/>
      <c r="E21" s="3"/>
      <c r="F21" s="6"/>
      <c r="G21" s="6"/>
      <c r="H21" s="6"/>
    </row>
    <row r="22" spans="1:8" ht="15">
      <c r="A22" s="3"/>
      <c r="B22" s="5"/>
      <c r="C22" s="3"/>
      <c r="D22" s="3"/>
      <c r="E22" s="3"/>
      <c r="F22" s="6"/>
      <c r="G22" s="6"/>
      <c r="H22" s="6"/>
    </row>
    <row r="23" spans="1:8" ht="7.5" customHeight="1">
      <c r="A23" s="3"/>
      <c r="B23" s="5"/>
      <c r="C23" s="3"/>
      <c r="D23" s="3"/>
      <c r="E23" s="3"/>
      <c r="F23" s="6"/>
      <c r="G23" s="6"/>
      <c r="H23" s="6"/>
    </row>
    <row r="24" spans="1:8" ht="15">
      <c r="A24" s="3"/>
      <c r="B24" s="6"/>
      <c r="C24" s="3"/>
      <c r="D24" s="3"/>
      <c r="E24" s="3"/>
      <c r="F24" s="6"/>
      <c r="G24" s="6"/>
      <c r="H24" s="6"/>
    </row>
    <row r="25" spans="1:8" ht="9" customHeight="1">
      <c r="A25" s="3"/>
      <c r="B25" s="3"/>
      <c r="C25" s="3"/>
      <c r="D25" s="3"/>
      <c r="E25" s="3"/>
      <c r="F25" s="6"/>
      <c r="G25" s="6"/>
      <c r="H25" s="6"/>
    </row>
    <row r="26" spans="1:11" ht="18.75">
      <c r="A26" s="147" t="s">
        <v>97</v>
      </c>
      <c r="B26" s="148"/>
      <c r="C26" s="148"/>
      <c r="D26" s="9"/>
      <c r="E26" s="9"/>
      <c r="F26" s="113"/>
      <c r="G26" s="113"/>
      <c r="H26" s="71"/>
      <c r="I26" s="71"/>
      <c r="J26" s="71"/>
      <c r="K26" s="71"/>
    </row>
    <row r="27" spans="1:8" ht="18.75">
      <c r="A27" s="148"/>
      <c r="B27" s="148"/>
      <c r="C27" s="148"/>
      <c r="D27" s="9"/>
      <c r="E27" s="9"/>
      <c r="F27" s="148" t="s">
        <v>98</v>
      </c>
      <c r="G27" s="148"/>
      <c r="H27" s="148"/>
    </row>
  </sheetData>
  <sheetProtection/>
  <mergeCells count="17">
    <mergeCell ref="I5:I7"/>
    <mergeCell ref="A3:H3"/>
    <mergeCell ref="A4:H4"/>
    <mergeCell ref="A5:A7"/>
    <mergeCell ref="B5:B7"/>
    <mergeCell ref="C5:C7"/>
    <mergeCell ref="D5:D7"/>
    <mergeCell ref="E5:E7"/>
    <mergeCell ref="F5:F7"/>
    <mergeCell ref="G5:G7"/>
    <mergeCell ref="H5:H7"/>
    <mergeCell ref="A26:C27"/>
    <mergeCell ref="A18:B18"/>
    <mergeCell ref="A20:C20"/>
    <mergeCell ref="F19:H19"/>
    <mergeCell ref="F20:H20"/>
    <mergeCell ref="F27:H27"/>
  </mergeCells>
  <printOptions/>
  <pageMargins left="0.236220472440945" right="0.236220472440945" top="0" bottom="0.748031496062992" header="0" footer="0.31496062992126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TheLT</dc:creator>
  <cp:keywords/>
  <dc:description/>
  <cp:lastModifiedBy>Admin</cp:lastModifiedBy>
  <cp:lastPrinted>2018-06-06T09:12:04Z</cp:lastPrinted>
  <dcterms:created xsi:type="dcterms:W3CDTF">2017-03-27T01:36:12Z</dcterms:created>
  <dcterms:modified xsi:type="dcterms:W3CDTF">2018-06-28T08:36:34Z</dcterms:modified>
  <cp:category/>
  <cp:version/>
  <cp:contentType/>
  <cp:contentStatus/>
</cp:coreProperties>
</file>